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codeName="ЭтаКнига" defaultThemeVersion="124226"/>
  <mc:AlternateContent xmlns:mc="http://schemas.openxmlformats.org/markup-compatibility/2006">
    <mc:Choice Requires="x15">
      <x15ac:absPath xmlns:x15ac="http://schemas.microsoft.com/office/spreadsheetml/2010/11/ac" url="C:\Users\BUH\Documents\HatsAndCaps\Excel\Stetson\"/>
    </mc:Choice>
  </mc:AlternateContent>
  <xr:revisionPtr revIDLastSave="0" documentId="13_ncr:1_{0FC6E920-F6E4-45EE-B89D-2EBE3AA02824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Заказ" sheetId="1" r:id="rId1"/>
    <sheet name="Склад" sheetId="3" r:id="rId2"/>
  </sheets>
  <externalReferences>
    <externalReference r:id="rId3"/>
  </externalReferences>
  <definedNames>
    <definedName name="_xlnm._FilterDatabase" localSheetId="1" hidden="1">Склад!$G$1:$N$2068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Y5" i="1" l="1"/>
  <c r="Z5" i="1"/>
  <c r="AA5" i="1"/>
  <c r="AB5" i="1"/>
  <c r="AC5" i="1"/>
  <c r="AD5" i="1"/>
  <c r="AE5" i="1"/>
  <c r="AF5" i="1"/>
  <c r="AG5" i="1"/>
  <c r="AH5" i="1"/>
  <c r="AI5" i="1"/>
  <c r="AJ5" i="1"/>
  <c r="AK5" i="1"/>
  <c r="Y6" i="1"/>
  <c r="Z6" i="1"/>
  <c r="AA6" i="1"/>
  <c r="AB6" i="1"/>
  <c r="AC6" i="1"/>
  <c r="AD6" i="1"/>
  <c r="AE6" i="1"/>
  <c r="AF6" i="1"/>
  <c r="AG6" i="1"/>
  <c r="AH6" i="1"/>
  <c r="AI6" i="1"/>
  <c r="AJ6" i="1"/>
  <c r="AK6" i="1"/>
  <c r="Y7" i="1"/>
  <c r="Z7" i="1"/>
  <c r="AA7" i="1"/>
  <c r="AB7" i="1"/>
  <c r="AC7" i="1"/>
  <c r="AD7" i="1"/>
  <c r="AE7" i="1"/>
  <c r="AF7" i="1"/>
  <c r="AG7" i="1"/>
  <c r="AH7" i="1"/>
  <c r="AI7" i="1"/>
  <c r="AJ7" i="1"/>
  <c r="AK7" i="1"/>
  <c r="Y8" i="1"/>
  <c r="Z8" i="1"/>
  <c r="AA8" i="1"/>
  <c r="AB8" i="1"/>
  <c r="AC8" i="1"/>
  <c r="AD8" i="1"/>
  <c r="AE8" i="1"/>
  <c r="AF8" i="1"/>
  <c r="AG8" i="1"/>
  <c r="AH8" i="1"/>
  <c r="AI8" i="1"/>
  <c r="AJ8" i="1"/>
  <c r="AK8" i="1"/>
  <c r="Y9" i="1"/>
  <c r="Z9" i="1"/>
  <c r="AA9" i="1"/>
  <c r="AB9" i="1"/>
  <c r="AC9" i="1"/>
  <c r="AD9" i="1"/>
  <c r="AE9" i="1"/>
  <c r="AF9" i="1"/>
  <c r="AG9" i="1"/>
  <c r="AH9" i="1"/>
  <c r="AI9" i="1"/>
  <c r="AJ9" i="1"/>
  <c r="AK9" i="1"/>
  <c r="Y10" i="1"/>
  <c r="Z10" i="1"/>
  <c r="AA10" i="1"/>
  <c r="AB10" i="1"/>
  <c r="AC10" i="1"/>
  <c r="AD10" i="1"/>
  <c r="AE10" i="1"/>
  <c r="AF10" i="1"/>
  <c r="AG10" i="1"/>
  <c r="AH10" i="1"/>
  <c r="AI10" i="1"/>
  <c r="AJ10" i="1"/>
  <c r="AK10" i="1"/>
  <c r="Y11" i="1"/>
  <c r="Z11" i="1"/>
  <c r="AA11" i="1"/>
  <c r="AB11" i="1"/>
  <c r="AC11" i="1"/>
  <c r="AD11" i="1"/>
  <c r="AE11" i="1"/>
  <c r="AF11" i="1"/>
  <c r="AG11" i="1"/>
  <c r="AH11" i="1"/>
  <c r="AI11" i="1"/>
  <c r="AJ11" i="1"/>
  <c r="AK11" i="1"/>
  <c r="Y12" i="1"/>
  <c r="Z12" i="1"/>
  <c r="AA12" i="1"/>
  <c r="AB12" i="1"/>
  <c r="AC12" i="1"/>
  <c r="AD12" i="1"/>
  <c r="AE12" i="1"/>
  <c r="AF12" i="1"/>
  <c r="AG12" i="1"/>
  <c r="AH12" i="1"/>
  <c r="AI12" i="1"/>
  <c r="AJ12" i="1"/>
  <c r="AK12" i="1"/>
  <c r="Y13" i="1"/>
  <c r="Z13" i="1"/>
  <c r="AA13" i="1"/>
  <c r="AB13" i="1"/>
  <c r="AC13" i="1"/>
  <c r="AD13" i="1"/>
  <c r="AE13" i="1"/>
  <c r="AF13" i="1"/>
  <c r="AG13" i="1"/>
  <c r="AH13" i="1"/>
  <c r="AI13" i="1"/>
  <c r="AJ13" i="1"/>
  <c r="AK13" i="1"/>
  <c r="Y14" i="1"/>
  <c r="Z14" i="1"/>
  <c r="AA14" i="1"/>
  <c r="AB14" i="1"/>
  <c r="AC14" i="1"/>
  <c r="AD14" i="1"/>
  <c r="AE14" i="1"/>
  <c r="AF14" i="1"/>
  <c r="AG14" i="1"/>
  <c r="AH14" i="1"/>
  <c r="AI14" i="1"/>
  <c r="AJ14" i="1"/>
  <c r="AK14" i="1"/>
  <c r="Y15" i="1"/>
  <c r="Z15" i="1"/>
  <c r="AA15" i="1"/>
  <c r="AB15" i="1"/>
  <c r="AC15" i="1"/>
  <c r="AD15" i="1"/>
  <c r="AE15" i="1"/>
  <c r="AF15" i="1"/>
  <c r="AG15" i="1"/>
  <c r="AH15" i="1"/>
  <c r="AI15" i="1"/>
  <c r="AJ15" i="1"/>
  <c r="AK15" i="1"/>
  <c r="Y16" i="1"/>
  <c r="Z16" i="1"/>
  <c r="AA16" i="1"/>
  <c r="AB16" i="1"/>
  <c r="AC16" i="1"/>
  <c r="AD16" i="1"/>
  <c r="AE16" i="1"/>
  <c r="AF16" i="1"/>
  <c r="AG16" i="1"/>
  <c r="AH16" i="1"/>
  <c r="AI16" i="1"/>
  <c r="AJ16" i="1"/>
  <c r="AK16" i="1"/>
  <c r="Y17" i="1"/>
  <c r="Z17" i="1"/>
  <c r="AA17" i="1"/>
  <c r="AB17" i="1"/>
  <c r="AC17" i="1"/>
  <c r="AD17" i="1"/>
  <c r="AE17" i="1"/>
  <c r="AF17" i="1"/>
  <c r="AG17" i="1"/>
  <c r="AH17" i="1"/>
  <c r="AI17" i="1"/>
  <c r="AJ17" i="1"/>
  <c r="AK17" i="1"/>
  <c r="Y18" i="1"/>
  <c r="Z18" i="1"/>
  <c r="AA18" i="1"/>
  <c r="AB18" i="1"/>
  <c r="AC18" i="1"/>
  <c r="AD18" i="1"/>
  <c r="AE18" i="1"/>
  <c r="AF18" i="1"/>
  <c r="AG18" i="1"/>
  <c r="AH18" i="1"/>
  <c r="AI18" i="1"/>
  <c r="AJ18" i="1"/>
  <c r="AK18" i="1"/>
  <c r="Y19" i="1"/>
  <c r="Z19" i="1"/>
  <c r="AA19" i="1"/>
  <c r="AB19" i="1"/>
  <c r="AC19" i="1"/>
  <c r="AD19" i="1"/>
  <c r="AE19" i="1"/>
  <c r="AF19" i="1"/>
  <c r="AG19" i="1"/>
  <c r="AH19" i="1"/>
  <c r="AI19" i="1"/>
  <c r="AJ19" i="1"/>
  <c r="AK19" i="1"/>
  <c r="Y20" i="1"/>
  <c r="Z20" i="1"/>
  <c r="AA20" i="1"/>
  <c r="AB20" i="1"/>
  <c r="AC20" i="1"/>
  <c r="AD20" i="1"/>
  <c r="AE20" i="1"/>
  <c r="AF20" i="1"/>
  <c r="AG20" i="1"/>
  <c r="AH20" i="1"/>
  <c r="AI20" i="1"/>
  <c r="AJ20" i="1"/>
  <c r="AK20" i="1"/>
  <c r="Y21" i="1"/>
  <c r="Z21" i="1"/>
  <c r="AA21" i="1"/>
  <c r="AB21" i="1"/>
  <c r="AC21" i="1"/>
  <c r="AD21" i="1"/>
  <c r="AE21" i="1"/>
  <c r="AF21" i="1"/>
  <c r="AG21" i="1"/>
  <c r="AH21" i="1"/>
  <c r="AI21" i="1"/>
  <c r="AJ21" i="1"/>
  <c r="AK21" i="1"/>
  <c r="Y22" i="1"/>
  <c r="Z22" i="1"/>
  <c r="AA22" i="1"/>
  <c r="AB22" i="1"/>
  <c r="AC22" i="1"/>
  <c r="AD22" i="1"/>
  <c r="AE22" i="1"/>
  <c r="AF22" i="1"/>
  <c r="AG22" i="1"/>
  <c r="AH22" i="1"/>
  <c r="AI22" i="1"/>
  <c r="AJ22" i="1"/>
  <c r="AK22" i="1"/>
  <c r="Y23" i="1"/>
  <c r="Z23" i="1"/>
  <c r="AA23" i="1"/>
  <c r="AB23" i="1"/>
  <c r="AC23" i="1"/>
  <c r="AD23" i="1"/>
  <c r="AE23" i="1"/>
  <c r="AF23" i="1"/>
  <c r="AG23" i="1"/>
  <c r="AH23" i="1"/>
  <c r="AI23" i="1"/>
  <c r="AJ23" i="1"/>
  <c r="AK23" i="1"/>
  <c r="Y24" i="1"/>
  <c r="Z24" i="1"/>
  <c r="AA24" i="1"/>
  <c r="AB24" i="1"/>
  <c r="AC24" i="1"/>
  <c r="AD24" i="1"/>
  <c r="AE24" i="1"/>
  <c r="AF24" i="1"/>
  <c r="AG24" i="1"/>
  <c r="AH24" i="1"/>
  <c r="AI24" i="1"/>
  <c r="AJ24" i="1"/>
  <c r="AK24" i="1"/>
  <c r="Y25" i="1"/>
  <c r="Z25" i="1"/>
  <c r="AA25" i="1"/>
  <c r="AB25" i="1"/>
  <c r="AC25" i="1"/>
  <c r="AD25" i="1"/>
  <c r="AE25" i="1"/>
  <c r="AF25" i="1"/>
  <c r="AG25" i="1"/>
  <c r="AH25" i="1"/>
  <c r="AI25" i="1"/>
  <c r="AJ25" i="1"/>
  <c r="AK25" i="1"/>
  <c r="Y26" i="1"/>
  <c r="Z26" i="1"/>
  <c r="AA26" i="1"/>
  <c r="AB26" i="1"/>
  <c r="AC26" i="1"/>
  <c r="AD26" i="1"/>
  <c r="AE26" i="1"/>
  <c r="AF26" i="1"/>
  <c r="AG26" i="1"/>
  <c r="AH26" i="1"/>
  <c r="AI26" i="1"/>
  <c r="AJ26" i="1"/>
  <c r="AK26" i="1"/>
  <c r="Y27" i="1"/>
  <c r="Z27" i="1"/>
  <c r="AA27" i="1"/>
  <c r="AB27" i="1"/>
  <c r="AC27" i="1"/>
  <c r="AD27" i="1"/>
  <c r="AE27" i="1"/>
  <c r="AF27" i="1"/>
  <c r="AG27" i="1"/>
  <c r="AH27" i="1"/>
  <c r="AI27" i="1"/>
  <c r="AJ27" i="1"/>
  <c r="AK27" i="1"/>
  <c r="Y28" i="1"/>
  <c r="Z28" i="1"/>
  <c r="AA28" i="1"/>
  <c r="AB28" i="1"/>
  <c r="AC28" i="1"/>
  <c r="AD28" i="1"/>
  <c r="AE28" i="1"/>
  <c r="AF28" i="1"/>
  <c r="AG28" i="1"/>
  <c r="AH28" i="1"/>
  <c r="AI28" i="1"/>
  <c r="AJ28" i="1"/>
  <c r="AK28" i="1"/>
  <c r="Y29" i="1"/>
  <c r="Z29" i="1"/>
  <c r="AA29" i="1"/>
  <c r="AB29" i="1"/>
  <c r="AC29" i="1"/>
  <c r="AD29" i="1"/>
  <c r="AE29" i="1"/>
  <c r="AF29" i="1"/>
  <c r="AG29" i="1"/>
  <c r="AH29" i="1"/>
  <c r="AI29" i="1"/>
  <c r="AJ29" i="1"/>
  <c r="AK29" i="1"/>
  <c r="Y30" i="1"/>
  <c r="Z30" i="1"/>
  <c r="AA30" i="1"/>
  <c r="AB30" i="1"/>
  <c r="AC30" i="1"/>
  <c r="AD30" i="1"/>
  <c r="AE30" i="1"/>
  <c r="AF30" i="1"/>
  <c r="AG30" i="1"/>
  <c r="AH30" i="1"/>
  <c r="AI30" i="1"/>
  <c r="AJ30" i="1"/>
  <c r="AK30" i="1"/>
  <c r="Y31" i="1"/>
  <c r="Z31" i="1"/>
  <c r="AA31" i="1"/>
  <c r="AB31" i="1"/>
  <c r="AC31" i="1"/>
  <c r="AD31" i="1"/>
  <c r="AE31" i="1"/>
  <c r="AF31" i="1"/>
  <c r="AG31" i="1"/>
  <c r="AH31" i="1"/>
  <c r="AI31" i="1"/>
  <c r="AJ31" i="1"/>
  <c r="AK31" i="1"/>
  <c r="Y32" i="1"/>
  <c r="Z32" i="1"/>
  <c r="AA32" i="1"/>
  <c r="AB32" i="1"/>
  <c r="AC32" i="1"/>
  <c r="AD32" i="1"/>
  <c r="AE32" i="1"/>
  <c r="AF32" i="1"/>
  <c r="AG32" i="1"/>
  <c r="AH32" i="1"/>
  <c r="AI32" i="1"/>
  <c r="AJ32" i="1"/>
  <c r="AK32" i="1"/>
  <c r="Y33" i="1"/>
  <c r="Z33" i="1"/>
  <c r="AA33" i="1"/>
  <c r="AB33" i="1"/>
  <c r="AC33" i="1"/>
  <c r="AD33" i="1"/>
  <c r="AE33" i="1"/>
  <c r="AF33" i="1"/>
  <c r="AG33" i="1"/>
  <c r="AH33" i="1"/>
  <c r="AI33" i="1"/>
  <c r="AJ33" i="1"/>
  <c r="AK33" i="1"/>
  <c r="Y34" i="1"/>
  <c r="Z34" i="1"/>
  <c r="AA34" i="1"/>
  <c r="AB34" i="1"/>
  <c r="AC34" i="1"/>
  <c r="AD34" i="1"/>
  <c r="AE34" i="1"/>
  <c r="AF34" i="1"/>
  <c r="AG34" i="1"/>
  <c r="AH34" i="1"/>
  <c r="AI34" i="1"/>
  <c r="AJ34" i="1"/>
  <c r="AK34" i="1"/>
  <c r="Y35" i="1"/>
  <c r="Z35" i="1"/>
  <c r="AA35" i="1"/>
  <c r="AB35" i="1"/>
  <c r="AC35" i="1"/>
  <c r="AD35" i="1"/>
  <c r="AE35" i="1"/>
  <c r="AF35" i="1"/>
  <c r="AG35" i="1"/>
  <c r="AH35" i="1"/>
  <c r="AI35" i="1"/>
  <c r="AJ35" i="1"/>
  <c r="AK35" i="1"/>
  <c r="Y36" i="1"/>
  <c r="Z36" i="1"/>
  <c r="AA36" i="1"/>
  <c r="AB36" i="1"/>
  <c r="AC36" i="1"/>
  <c r="AD36" i="1"/>
  <c r="AE36" i="1"/>
  <c r="AF36" i="1"/>
  <c r="AG36" i="1"/>
  <c r="AH36" i="1"/>
  <c r="AI36" i="1"/>
  <c r="AJ36" i="1"/>
  <c r="AK36" i="1"/>
  <c r="Y37" i="1"/>
  <c r="Z37" i="1"/>
  <c r="AA37" i="1"/>
  <c r="AB37" i="1"/>
  <c r="AC37" i="1"/>
  <c r="AD37" i="1"/>
  <c r="AE37" i="1"/>
  <c r="AF37" i="1"/>
  <c r="AG37" i="1"/>
  <c r="AH37" i="1"/>
  <c r="AI37" i="1"/>
  <c r="AJ37" i="1"/>
  <c r="AK37" i="1"/>
  <c r="Y38" i="1"/>
  <c r="Z38" i="1"/>
  <c r="AA38" i="1"/>
  <c r="AB38" i="1"/>
  <c r="AC38" i="1"/>
  <c r="AD38" i="1"/>
  <c r="AE38" i="1"/>
  <c r="AF38" i="1"/>
  <c r="AG38" i="1"/>
  <c r="AH38" i="1"/>
  <c r="AI38" i="1"/>
  <c r="AJ38" i="1"/>
  <c r="AK38" i="1"/>
  <c r="Y39" i="1"/>
  <c r="Z39" i="1"/>
  <c r="AA39" i="1"/>
  <c r="AB39" i="1"/>
  <c r="AC39" i="1"/>
  <c r="AD39" i="1"/>
  <c r="AE39" i="1"/>
  <c r="AF39" i="1"/>
  <c r="AG39" i="1"/>
  <c r="AH39" i="1"/>
  <c r="AI39" i="1"/>
  <c r="AJ39" i="1"/>
  <c r="AK39" i="1"/>
  <c r="Y40" i="1"/>
  <c r="Z40" i="1"/>
  <c r="AA40" i="1"/>
  <c r="AB40" i="1"/>
  <c r="AC40" i="1"/>
  <c r="AD40" i="1"/>
  <c r="AE40" i="1"/>
  <c r="AF40" i="1"/>
  <c r="AG40" i="1"/>
  <c r="AH40" i="1"/>
  <c r="AI40" i="1"/>
  <c r="AJ40" i="1"/>
  <c r="AK40" i="1"/>
  <c r="Y41" i="1"/>
  <c r="Z41" i="1"/>
  <c r="AA41" i="1"/>
  <c r="AB41" i="1"/>
  <c r="AC41" i="1"/>
  <c r="AD41" i="1"/>
  <c r="AE41" i="1"/>
  <c r="AF41" i="1"/>
  <c r="AG41" i="1"/>
  <c r="AH41" i="1"/>
  <c r="AI41" i="1"/>
  <c r="AJ41" i="1"/>
  <c r="AK41" i="1"/>
  <c r="Y42" i="1"/>
  <c r="Z42" i="1"/>
  <c r="AA42" i="1"/>
  <c r="AB42" i="1"/>
  <c r="AC42" i="1"/>
  <c r="AD42" i="1"/>
  <c r="AE42" i="1"/>
  <c r="AF42" i="1"/>
  <c r="AG42" i="1"/>
  <c r="AH42" i="1"/>
  <c r="AI42" i="1"/>
  <c r="AJ42" i="1"/>
  <c r="AK42" i="1"/>
  <c r="Y43" i="1"/>
  <c r="Z43" i="1"/>
  <c r="AA43" i="1"/>
  <c r="AB43" i="1"/>
  <c r="AC43" i="1"/>
  <c r="AD43" i="1"/>
  <c r="AE43" i="1"/>
  <c r="AF43" i="1"/>
  <c r="AG43" i="1"/>
  <c r="AH43" i="1"/>
  <c r="AI43" i="1"/>
  <c r="AJ43" i="1"/>
  <c r="AK43" i="1"/>
  <c r="Y44" i="1"/>
  <c r="Z44" i="1"/>
  <c r="AA44" i="1"/>
  <c r="AB44" i="1"/>
  <c r="AC44" i="1"/>
  <c r="AD44" i="1"/>
  <c r="AE44" i="1"/>
  <c r="AF44" i="1"/>
  <c r="AG44" i="1"/>
  <c r="AH44" i="1"/>
  <c r="AI44" i="1"/>
  <c r="AJ44" i="1"/>
  <c r="AK44" i="1"/>
  <c r="Y45" i="1"/>
  <c r="Z45" i="1"/>
  <c r="AA45" i="1"/>
  <c r="AB45" i="1"/>
  <c r="AC45" i="1"/>
  <c r="AD45" i="1"/>
  <c r="AE45" i="1"/>
  <c r="AF45" i="1"/>
  <c r="AG45" i="1"/>
  <c r="AH45" i="1"/>
  <c r="AI45" i="1"/>
  <c r="AJ45" i="1"/>
  <c r="AK45" i="1"/>
  <c r="Y46" i="1"/>
  <c r="Z46" i="1"/>
  <c r="AA46" i="1"/>
  <c r="AB46" i="1"/>
  <c r="AC46" i="1"/>
  <c r="AD46" i="1"/>
  <c r="AE46" i="1"/>
  <c r="AF46" i="1"/>
  <c r="AG46" i="1"/>
  <c r="AH46" i="1"/>
  <c r="AI46" i="1"/>
  <c r="AJ46" i="1"/>
  <c r="AK46" i="1"/>
  <c r="Y47" i="1"/>
  <c r="Z47" i="1"/>
  <c r="AA47" i="1"/>
  <c r="AB47" i="1"/>
  <c r="AC47" i="1"/>
  <c r="AD47" i="1"/>
  <c r="AE47" i="1"/>
  <c r="AF47" i="1"/>
  <c r="AG47" i="1"/>
  <c r="AH47" i="1"/>
  <c r="AI47" i="1"/>
  <c r="AJ47" i="1"/>
  <c r="AK47" i="1"/>
  <c r="Y48" i="1"/>
  <c r="Z48" i="1"/>
  <c r="AA48" i="1"/>
  <c r="AB48" i="1"/>
  <c r="AC48" i="1"/>
  <c r="AD48" i="1"/>
  <c r="AE48" i="1"/>
  <c r="AF48" i="1"/>
  <c r="AG48" i="1"/>
  <c r="AH48" i="1"/>
  <c r="AI48" i="1"/>
  <c r="AJ48" i="1"/>
  <c r="AK48" i="1"/>
  <c r="Y49" i="1"/>
  <c r="Z49" i="1"/>
  <c r="AA49" i="1"/>
  <c r="AB49" i="1"/>
  <c r="AC49" i="1"/>
  <c r="AD49" i="1"/>
  <c r="AE49" i="1"/>
  <c r="AF49" i="1"/>
  <c r="AG49" i="1"/>
  <c r="AH49" i="1"/>
  <c r="AI49" i="1"/>
  <c r="AJ49" i="1"/>
  <c r="AK49" i="1"/>
  <c r="Y50" i="1"/>
  <c r="Z50" i="1"/>
  <c r="AA50" i="1"/>
  <c r="AB50" i="1"/>
  <c r="AC50" i="1"/>
  <c r="AD50" i="1"/>
  <c r="AE50" i="1"/>
  <c r="AF50" i="1"/>
  <c r="AG50" i="1"/>
  <c r="AH50" i="1"/>
  <c r="AI50" i="1"/>
  <c r="AJ50" i="1"/>
  <c r="AK50" i="1"/>
  <c r="Y51" i="1"/>
  <c r="Z51" i="1"/>
  <c r="AA51" i="1"/>
  <c r="AB51" i="1"/>
  <c r="AC51" i="1"/>
  <c r="AD51" i="1"/>
  <c r="AE51" i="1"/>
  <c r="AF51" i="1"/>
  <c r="AG51" i="1"/>
  <c r="AH51" i="1"/>
  <c r="AI51" i="1"/>
  <c r="AJ51" i="1"/>
  <c r="AK51" i="1"/>
  <c r="Y52" i="1"/>
  <c r="Z52" i="1"/>
  <c r="AA52" i="1"/>
  <c r="AB52" i="1"/>
  <c r="AC52" i="1"/>
  <c r="AD52" i="1"/>
  <c r="AE52" i="1"/>
  <c r="AF52" i="1"/>
  <c r="AG52" i="1"/>
  <c r="AH52" i="1"/>
  <c r="AI52" i="1"/>
  <c r="AJ52" i="1"/>
  <c r="AK52" i="1"/>
  <c r="Y53" i="1"/>
  <c r="Z53" i="1"/>
  <c r="AA53" i="1"/>
  <c r="AB53" i="1"/>
  <c r="AC53" i="1"/>
  <c r="AD53" i="1"/>
  <c r="AE53" i="1"/>
  <c r="AF53" i="1"/>
  <c r="AG53" i="1"/>
  <c r="AH53" i="1"/>
  <c r="AI53" i="1"/>
  <c r="AJ53" i="1"/>
  <c r="AK53" i="1"/>
  <c r="Y54" i="1"/>
  <c r="Z54" i="1"/>
  <c r="AA54" i="1"/>
  <c r="AB54" i="1"/>
  <c r="AC54" i="1"/>
  <c r="AD54" i="1"/>
  <c r="AE54" i="1"/>
  <c r="AF54" i="1"/>
  <c r="AG54" i="1"/>
  <c r="AH54" i="1"/>
  <c r="AI54" i="1"/>
  <c r="AJ54" i="1"/>
  <c r="AK54" i="1"/>
  <c r="Y55" i="1"/>
  <c r="Z55" i="1"/>
  <c r="AA55" i="1"/>
  <c r="AB55" i="1"/>
  <c r="AC55" i="1"/>
  <c r="AD55" i="1"/>
  <c r="AE55" i="1"/>
  <c r="AF55" i="1"/>
  <c r="AG55" i="1"/>
  <c r="AH55" i="1"/>
  <c r="AI55" i="1"/>
  <c r="AJ55" i="1"/>
  <c r="AK55" i="1"/>
  <c r="Y56" i="1"/>
  <c r="Z56" i="1"/>
  <c r="AA56" i="1"/>
  <c r="AB56" i="1"/>
  <c r="AC56" i="1"/>
  <c r="AD56" i="1"/>
  <c r="AE56" i="1"/>
  <c r="AF56" i="1"/>
  <c r="AG56" i="1"/>
  <c r="AH56" i="1"/>
  <c r="AI56" i="1"/>
  <c r="AJ56" i="1"/>
  <c r="AK56" i="1"/>
  <c r="Y57" i="1"/>
  <c r="Z57" i="1"/>
  <c r="AA57" i="1"/>
  <c r="AB57" i="1"/>
  <c r="AC57" i="1"/>
  <c r="AD57" i="1"/>
  <c r="AE57" i="1"/>
  <c r="AF57" i="1"/>
  <c r="AG57" i="1"/>
  <c r="AH57" i="1"/>
  <c r="AI57" i="1"/>
  <c r="AJ57" i="1"/>
  <c r="AK57" i="1"/>
  <c r="Y58" i="1"/>
  <c r="Z58" i="1"/>
  <c r="AA58" i="1"/>
  <c r="AB58" i="1"/>
  <c r="AC58" i="1"/>
  <c r="AD58" i="1"/>
  <c r="AE58" i="1"/>
  <c r="AF58" i="1"/>
  <c r="AG58" i="1"/>
  <c r="AH58" i="1"/>
  <c r="AI58" i="1"/>
  <c r="AJ58" i="1"/>
  <c r="AK58" i="1"/>
  <c r="Y59" i="1"/>
  <c r="Z59" i="1"/>
  <c r="AA59" i="1"/>
  <c r="AB59" i="1"/>
  <c r="AC59" i="1"/>
  <c r="AD59" i="1"/>
  <c r="AE59" i="1"/>
  <c r="AF59" i="1"/>
  <c r="AG59" i="1"/>
  <c r="AH59" i="1"/>
  <c r="AI59" i="1"/>
  <c r="AJ59" i="1"/>
  <c r="AK59" i="1"/>
  <c r="Y60" i="1"/>
  <c r="Z60" i="1"/>
  <c r="AA60" i="1"/>
  <c r="AB60" i="1"/>
  <c r="AC60" i="1"/>
  <c r="AD60" i="1"/>
  <c r="AE60" i="1"/>
  <c r="AF60" i="1"/>
  <c r="AG60" i="1"/>
  <c r="AH60" i="1"/>
  <c r="AI60" i="1"/>
  <c r="AJ60" i="1"/>
  <c r="AK60" i="1"/>
  <c r="Y61" i="1"/>
  <c r="Z61" i="1"/>
  <c r="AA61" i="1"/>
  <c r="AB61" i="1"/>
  <c r="AC61" i="1"/>
  <c r="AD61" i="1"/>
  <c r="AE61" i="1"/>
  <c r="AF61" i="1"/>
  <c r="AG61" i="1"/>
  <c r="AH61" i="1"/>
  <c r="AI61" i="1"/>
  <c r="AJ61" i="1"/>
  <c r="AK61" i="1"/>
  <c r="Y62" i="1"/>
  <c r="Z62" i="1"/>
  <c r="AA62" i="1"/>
  <c r="AB62" i="1"/>
  <c r="AC62" i="1"/>
  <c r="AD62" i="1"/>
  <c r="AE62" i="1"/>
  <c r="AF62" i="1"/>
  <c r="AG62" i="1"/>
  <c r="AH62" i="1"/>
  <c r="AI62" i="1"/>
  <c r="AJ62" i="1"/>
  <c r="AK62" i="1"/>
  <c r="Y63" i="1"/>
  <c r="Z63" i="1"/>
  <c r="AA63" i="1"/>
  <c r="AB63" i="1"/>
  <c r="AC63" i="1"/>
  <c r="AD63" i="1"/>
  <c r="AE63" i="1"/>
  <c r="AF63" i="1"/>
  <c r="AG63" i="1"/>
  <c r="AH63" i="1"/>
  <c r="AI63" i="1"/>
  <c r="AJ63" i="1"/>
  <c r="AK63" i="1"/>
  <c r="Y64" i="1"/>
  <c r="Z64" i="1"/>
  <c r="AA64" i="1"/>
  <c r="AB64" i="1"/>
  <c r="AC64" i="1"/>
  <c r="AD64" i="1"/>
  <c r="AE64" i="1"/>
  <c r="AF64" i="1"/>
  <c r="AG64" i="1"/>
  <c r="AH64" i="1"/>
  <c r="AI64" i="1"/>
  <c r="AJ64" i="1"/>
  <c r="AK64" i="1"/>
  <c r="Y65" i="1"/>
  <c r="Z65" i="1"/>
  <c r="AA65" i="1"/>
  <c r="AB65" i="1"/>
  <c r="AC65" i="1"/>
  <c r="AD65" i="1"/>
  <c r="AE65" i="1"/>
  <c r="AF65" i="1"/>
  <c r="AG65" i="1"/>
  <c r="AH65" i="1"/>
  <c r="AI65" i="1"/>
  <c r="AJ65" i="1"/>
  <c r="AK65" i="1"/>
  <c r="Y66" i="1"/>
  <c r="Z66" i="1"/>
  <c r="AA66" i="1"/>
  <c r="AB66" i="1"/>
  <c r="AC66" i="1"/>
  <c r="AD66" i="1"/>
  <c r="AE66" i="1"/>
  <c r="AF66" i="1"/>
  <c r="AG66" i="1"/>
  <c r="AH66" i="1"/>
  <c r="AI66" i="1"/>
  <c r="AJ66" i="1"/>
  <c r="AK66" i="1"/>
  <c r="Y67" i="1"/>
  <c r="Z67" i="1"/>
  <c r="AA67" i="1"/>
  <c r="AB67" i="1"/>
  <c r="AC67" i="1"/>
  <c r="AD67" i="1"/>
  <c r="AE67" i="1"/>
  <c r="AF67" i="1"/>
  <c r="AG67" i="1"/>
  <c r="AH67" i="1"/>
  <c r="AI67" i="1"/>
  <c r="AJ67" i="1"/>
  <c r="AK67" i="1"/>
  <c r="Y68" i="1"/>
  <c r="Z68" i="1"/>
  <c r="AA68" i="1"/>
  <c r="AB68" i="1"/>
  <c r="AC68" i="1"/>
  <c r="AD68" i="1"/>
  <c r="AE68" i="1"/>
  <c r="AF68" i="1"/>
  <c r="AG68" i="1"/>
  <c r="AH68" i="1"/>
  <c r="AI68" i="1"/>
  <c r="AJ68" i="1"/>
  <c r="AK68" i="1"/>
  <c r="Y69" i="1"/>
  <c r="Z69" i="1"/>
  <c r="AA69" i="1"/>
  <c r="AB69" i="1"/>
  <c r="AC69" i="1"/>
  <c r="AD69" i="1"/>
  <c r="AE69" i="1"/>
  <c r="AF69" i="1"/>
  <c r="AG69" i="1"/>
  <c r="AH69" i="1"/>
  <c r="AI69" i="1"/>
  <c r="AJ69" i="1"/>
  <c r="AK69" i="1"/>
  <c r="Y70" i="1"/>
  <c r="Z70" i="1"/>
  <c r="AA70" i="1"/>
  <c r="AB70" i="1"/>
  <c r="AC70" i="1"/>
  <c r="AD70" i="1"/>
  <c r="AE70" i="1"/>
  <c r="AF70" i="1"/>
  <c r="AG70" i="1"/>
  <c r="AH70" i="1"/>
  <c r="AI70" i="1"/>
  <c r="AJ70" i="1"/>
  <c r="AK70" i="1"/>
  <c r="Y71" i="1"/>
  <c r="Z71" i="1"/>
  <c r="AA71" i="1"/>
  <c r="AB71" i="1"/>
  <c r="AC71" i="1"/>
  <c r="AD71" i="1"/>
  <c r="AE71" i="1"/>
  <c r="AF71" i="1"/>
  <c r="AG71" i="1"/>
  <c r="AH71" i="1"/>
  <c r="AI71" i="1"/>
  <c r="AJ71" i="1"/>
  <c r="AK71" i="1"/>
  <c r="Y72" i="1"/>
  <c r="Z72" i="1"/>
  <c r="AA72" i="1"/>
  <c r="AB72" i="1"/>
  <c r="AC72" i="1"/>
  <c r="AD72" i="1"/>
  <c r="AE72" i="1"/>
  <c r="AF72" i="1"/>
  <c r="AG72" i="1"/>
  <c r="AH72" i="1"/>
  <c r="AI72" i="1"/>
  <c r="AJ72" i="1"/>
  <c r="AK72" i="1"/>
  <c r="Y73" i="1"/>
  <c r="Z73" i="1"/>
  <c r="AA73" i="1"/>
  <c r="AB73" i="1"/>
  <c r="AC73" i="1"/>
  <c r="AD73" i="1"/>
  <c r="AE73" i="1"/>
  <c r="AF73" i="1"/>
  <c r="AG73" i="1"/>
  <c r="AH73" i="1"/>
  <c r="AI73" i="1"/>
  <c r="AJ73" i="1"/>
  <c r="AK73" i="1"/>
  <c r="Y74" i="1"/>
  <c r="Z74" i="1"/>
  <c r="AA74" i="1"/>
  <c r="AB74" i="1"/>
  <c r="AC74" i="1"/>
  <c r="AD74" i="1"/>
  <c r="AE74" i="1"/>
  <c r="AF74" i="1"/>
  <c r="AG74" i="1"/>
  <c r="AH74" i="1"/>
  <c r="AI74" i="1"/>
  <c r="AJ74" i="1"/>
  <c r="AK74" i="1"/>
  <c r="Y75" i="1"/>
  <c r="Z75" i="1"/>
  <c r="AA75" i="1"/>
  <c r="AB75" i="1"/>
  <c r="AC75" i="1"/>
  <c r="AD75" i="1"/>
  <c r="AE75" i="1"/>
  <c r="AF75" i="1"/>
  <c r="AG75" i="1"/>
  <c r="AH75" i="1"/>
  <c r="AI75" i="1"/>
  <c r="AJ75" i="1"/>
  <c r="AK75" i="1"/>
  <c r="Y76" i="1"/>
  <c r="Z76" i="1"/>
  <c r="AA76" i="1"/>
  <c r="AB76" i="1"/>
  <c r="AC76" i="1"/>
  <c r="AD76" i="1"/>
  <c r="AE76" i="1"/>
  <c r="AF76" i="1"/>
  <c r="AG76" i="1"/>
  <c r="AH76" i="1"/>
  <c r="AI76" i="1"/>
  <c r="AJ76" i="1"/>
  <c r="AK76" i="1"/>
  <c r="Y77" i="1"/>
  <c r="Z77" i="1"/>
  <c r="AA77" i="1"/>
  <c r="AB77" i="1"/>
  <c r="AC77" i="1"/>
  <c r="AD77" i="1"/>
  <c r="AE77" i="1"/>
  <c r="AF77" i="1"/>
  <c r="AG77" i="1"/>
  <c r="AH77" i="1"/>
  <c r="AI77" i="1"/>
  <c r="AJ77" i="1"/>
  <c r="AK77" i="1"/>
  <c r="Y78" i="1"/>
  <c r="Z78" i="1"/>
  <c r="AA78" i="1"/>
  <c r="AB78" i="1"/>
  <c r="AC78" i="1"/>
  <c r="AD78" i="1"/>
  <c r="AE78" i="1"/>
  <c r="AF78" i="1"/>
  <c r="AG78" i="1"/>
  <c r="AH78" i="1"/>
  <c r="AI78" i="1"/>
  <c r="AJ78" i="1"/>
  <c r="AK78" i="1"/>
  <c r="Y79" i="1"/>
  <c r="Z79" i="1"/>
  <c r="AA79" i="1"/>
  <c r="AB79" i="1"/>
  <c r="AC79" i="1"/>
  <c r="AD79" i="1"/>
  <c r="AE79" i="1"/>
  <c r="AF79" i="1"/>
  <c r="AG79" i="1"/>
  <c r="AH79" i="1"/>
  <c r="AI79" i="1"/>
  <c r="AJ79" i="1"/>
  <c r="AK79" i="1"/>
  <c r="Y80" i="1"/>
  <c r="Z80" i="1"/>
  <c r="AA80" i="1"/>
  <c r="AB80" i="1"/>
  <c r="AC80" i="1"/>
  <c r="AD80" i="1"/>
  <c r="AE80" i="1"/>
  <c r="AF80" i="1"/>
  <c r="AG80" i="1"/>
  <c r="AH80" i="1"/>
  <c r="AI80" i="1"/>
  <c r="AJ80" i="1"/>
  <c r="AK80" i="1"/>
  <c r="Y81" i="1"/>
  <c r="Z81" i="1"/>
  <c r="AA81" i="1"/>
  <c r="AB81" i="1"/>
  <c r="AC81" i="1"/>
  <c r="AD81" i="1"/>
  <c r="AE81" i="1"/>
  <c r="AF81" i="1"/>
  <c r="AG81" i="1"/>
  <c r="AH81" i="1"/>
  <c r="AI81" i="1"/>
  <c r="AJ81" i="1"/>
  <c r="AK81" i="1"/>
  <c r="Y82" i="1"/>
  <c r="Z82" i="1"/>
  <c r="AA82" i="1"/>
  <c r="AB82" i="1"/>
  <c r="AC82" i="1"/>
  <c r="AD82" i="1"/>
  <c r="AE82" i="1"/>
  <c r="AF82" i="1"/>
  <c r="AG82" i="1"/>
  <c r="AH82" i="1"/>
  <c r="AI82" i="1"/>
  <c r="AJ82" i="1"/>
  <c r="AK82" i="1"/>
  <c r="Y83" i="1"/>
  <c r="Z83" i="1"/>
  <c r="AA83" i="1"/>
  <c r="AB83" i="1"/>
  <c r="AC83" i="1"/>
  <c r="AD83" i="1"/>
  <c r="AE83" i="1"/>
  <c r="AF83" i="1"/>
  <c r="AG83" i="1"/>
  <c r="AH83" i="1"/>
  <c r="AI83" i="1"/>
  <c r="AJ83" i="1"/>
  <c r="AK83" i="1"/>
  <c r="Y84" i="1"/>
  <c r="Z84" i="1"/>
  <c r="AA84" i="1"/>
  <c r="AB84" i="1"/>
  <c r="AC84" i="1"/>
  <c r="AD84" i="1"/>
  <c r="AE84" i="1"/>
  <c r="AF84" i="1"/>
  <c r="AG84" i="1"/>
  <c r="AH84" i="1"/>
  <c r="AI84" i="1"/>
  <c r="AJ84" i="1"/>
  <c r="AK84" i="1"/>
  <c r="Y85" i="1"/>
  <c r="Z85" i="1"/>
  <c r="AA85" i="1"/>
  <c r="AB85" i="1"/>
  <c r="AC85" i="1"/>
  <c r="AD85" i="1"/>
  <c r="AE85" i="1"/>
  <c r="AF85" i="1"/>
  <c r="AG85" i="1"/>
  <c r="AH85" i="1"/>
  <c r="AI85" i="1"/>
  <c r="AJ85" i="1"/>
  <c r="AK85" i="1"/>
  <c r="Y86" i="1"/>
  <c r="Z86" i="1"/>
  <c r="AA86" i="1"/>
  <c r="AB86" i="1"/>
  <c r="AC86" i="1"/>
  <c r="AD86" i="1"/>
  <c r="AE86" i="1"/>
  <c r="AF86" i="1"/>
  <c r="AG86" i="1"/>
  <c r="AH86" i="1"/>
  <c r="AI86" i="1"/>
  <c r="AJ86" i="1"/>
  <c r="AK86" i="1"/>
  <c r="Y87" i="1"/>
  <c r="Z87" i="1"/>
  <c r="AA87" i="1"/>
  <c r="AB87" i="1"/>
  <c r="AC87" i="1"/>
  <c r="AD87" i="1"/>
  <c r="AE87" i="1"/>
  <c r="AF87" i="1"/>
  <c r="AG87" i="1"/>
  <c r="AH87" i="1"/>
  <c r="AI87" i="1"/>
  <c r="AJ87" i="1"/>
  <c r="AK87" i="1"/>
  <c r="Y88" i="1"/>
  <c r="Z88" i="1"/>
  <c r="AA88" i="1"/>
  <c r="AB88" i="1"/>
  <c r="AC88" i="1"/>
  <c r="AD88" i="1"/>
  <c r="AE88" i="1"/>
  <c r="AF88" i="1"/>
  <c r="AG88" i="1"/>
  <c r="AH88" i="1"/>
  <c r="AI88" i="1"/>
  <c r="AJ88" i="1"/>
  <c r="AK88" i="1"/>
  <c r="Y89" i="1"/>
  <c r="Z89" i="1"/>
  <c r="AA89" i="1"/>
  <c r="AB89" i="1"/>
  <c r="AC89" i="1"/>
  <c r="AD89" i="1"/>
  <c r="AE89" i="1"/>
  <c r="AF89" i="1"/>
  <c r="AG89" i="1"/>
  <c r="AH89" i="1"/>
  <c r="AI89" i="1"/>
  <c r="AJ89" i="1"/>
  <c r="AK89" i="1"/>
  <c r="Y90" i="1"/>
  <c r="Z90" i="1"/>
  <c r="AA90" i="1"/>
  <c r="AB90" i="1"/>
  <c r="AC90" i="1"/>
  <c r="AD90" i="1"/>
  <c r="AE90" i="1"/>
  <c r="AF90" i="1"/>
  <c r="AG90" i="1"/>
  <c r="AH90" i="1"/>
  <c r="AI90" i="1"/>
  <c r="AJ90" i="1"/>
  <c r="AK90" i="1"/>
  <c r="Y91" i="1"/>
  <c r="Z91" i="1"/>
  <c r="AA91" i="1"/>
  <c r="AB91" i="1"/>
  <c r="AC91" i="1"/>
  <c r="AD91" i="1"/>
  <c r="AE91" i="1"/>
  <c r="AF91" i="1"/>
  <c r="AG91" i="1"/>
  <c r="AH91" i="1"/>
  <c r="AI91" i="1"/>
  <c r="AJ91" i="1"/>
  <c r="AK91" i="1"/>
  <c r="Y92" i="1"/>
  <c r="Z92" i="1"/>
  <c r="AA92" i="1"/>
  <c r="AB92" i="1"/>
  <c r="AC92" i="1"/>
  <c r="AD92" i="1"/>
  <c r="AE92" i="1"/>
  <c r="AF92" i="1"/>
  <c r="AG92" i="1"/>
  <c r="AH92" i="1"/>
  <c r="AI92" i="1"/>
  <c r="AJ92" i="1"/>
  <c r="AK92" i="1"/>
  <c r="Y93" i="1"/>
  <c r="Z93" i="1"/>
  <c r="AA93" i="1"/>
  <c r="AB93" i="1"/>
  <c r="AC93" i="1"/>
  <c r="AD93" i="1"/>
  <c r="AE93" i="1"/>
  <c r="AF93" i="1"/>
  <c r="AG93" i="1"/>
  <c r="AH93" i="1"/>
  <c r="AI93" i="1"/>
  <c r="AJ93" i="1"/>
  <c r="AK93" i="1"/>
  <c r="Y94" i="1"/>
  <c r="Z94" i="1"/>
  <c r="AA94" i="1"/>
  <c r="AB94" i="1"/>
  <c r="AC94" i="1"/>
  <c r="AD94" i="1"/>
  <c r="AE94" i="1"/>
  <c r="AF94" i="1"/>
  <c r="AG94" i="1"/>
  <c r="AH94" i="1"/>
  <c r="AI94" i="1"/>
  <c r="AJ94" i="1"/>
  <c r="AK94" i="1"/>
  <c r="Y95" i="1"/>
  <c r="Z95" i="1"/>
  <c r="AA95" i="1"/>
  <c r="AB95" i="1"/>
  <c r="AC95" i="1"/>
  <c r="AD95" i="1"/>
  <c r="AE95" i="1"/>
  <c r="AF95" i="1"/>
  <c r="AG95" i="1"/>
  <c r="AH95" i="1"/>
  <c r="AI95" i="1"/>
  <c r="AJ95" i="1"/>
  <c r="AK95" i="1"/>
  <c r="Y96" i="1"/>
  <c r="Z96" i="1"/>
  <c r="AA96" i="1"/>
  <c r="AB96" i="1"/>
  <c r="AC96" i="1"/>
  <c r="AD96" i="1"/>
  <c r="AE96" i="1"/>
  <c r="AF96" i="1"/>
  <c r="AG96" i="1"/>
  <c r="AH96" i="1"/>
  <c r="AI96" i="1"/>
  <c r="AJ96" i="1"/>
  <c r="AK96" i="1"/>
  <c r="Y97" i="1"/>
  <c r="Z97" i="1"/>
  <c r="AA97" i="1"/>
  <c r="AB97" i="1"/>
  <c r="AC97" i="1"/>
  <c r="AD97" i="1"/>
  <c r="AE97" i="1"/>
  <c r="AF97" i="1"/>
  <c r="AG97" i="1"/>
  <c r="AH97" i="1"/>
  <c r="AI97" i="1"/>
  <c r="AJ97" i="1"/>
  <c r="AK97" i="1"/>
  <c r="Y98" i="1"/>
  <c r="Z98" i="1"/>
  <c r="AA98" i="1"/>
  <c r="AB98" i="1"/>
  <c r="AC98" i="1"/>
  <c r="AD98" i="1"/>
  <c r="AE98" i="1"/>
  <c r="AF98" i="1"/>
  <c r="AG98" i="1"/>
  <c r="AH98" i="1"/>
  <c r="AI98" i="1"/>
  <c r="AJ98" i="1"/>
  <c r="AK98" i="1"/>
  <c r="Y99" i="1"/>
  <c r="Z99" i="1"/>
  <c r="AA99" i="1"/>
  <c r="AB99" i="1"/>
  <c r="AC99" i="1"/>
  <c r="AD99" i="1"/>
  <c r="AE99" i="1"/>
  <c r="AF99" i="1"/>
  <c r="AG99" i="1"/>
  <c r="AH99" i="1"/>
  <c r="AI99" i="1"/>
  <c r="AJ99" i="1"/>
  <c r="AK99" i="1"/>
  <c r="Y100" i="1"/>
  <c r="Z100" i="1"/>
  <c r="AA100" i="1"/>
  <c r="AB100" i="1"/>
  <c r="AC100" i="1"/>
  <c r="AD100" i="1"/>
  <c r="AE100" i="1"/>
  <c r="AF100" i="1"/>
  <c r="AG100" i="1"/>
  <c r="AH100" i="1"/>
  <c r="AI100" i="1"/>
  <c r="AJ100" i="1"/>
  <c r="AK100" i="1"/>
  <c r="Y101" i="1"/>
  <c r="Z101" i="1"/>
  <c r="AA101" i="1"/>
  <c r="AB101" i="1"/>
  <c r="AC101" i="1"/>
  <c r="AD101" i="1"/>
  <c r="AE101" i="1"/>
  <c r="AF101" i="1"/>
  <c r="AG101" i="1"/>
  <c r="AH101" i="1"/>
  <c r="AI101" i="1"/>
  <c r="AJ101" i="1"/>
  <c r="AK101" i="1"/>
  <c r="Y102" i="1"/>
  <c r="Z102" i="1"/>
  <c r="AA102" i="1"/>
  <c r="AB102" i="1"/>
  <c r="AC102" i="1"/>
  <c r="AD102" i="1"/>
  <c r="AE102" i="1"/>
  <c r="AF102" i="1"/>
  <c r="AG102" i="1"/>
  <c r="AH102" i="1"/>
  <c r="AI102" i="1"/>
  <c r="AJ102" i="1"/>
  <c r="AK102" i="1"/>
  <c r="Y103" i="1"/>
  <c r="Z103" i="1"/>
  <c r="AA103" i="1"/>
  <c r="AB103" i="1"/>
  <c r="AC103" i="1"/>
  <c r="AD103" i="1"/>
  <c r="AE103" i="1"/>
  <c r="AF103" i="1"/>
  <c r="AG103" i="1"/>
  <c r="AH103" i="1"/>
  <c r="AI103" i="1"/>
  <c r="AJ103" i="1"/>
  <c r="AK103" i="1"/>
  <c r="Y104" i="1"/>
  <c r="Z104" i="1"/>
  <c r="AA104" i="1"/>
  <c r="AB104" i="1"/>
  <c r="AC104" i="1"/>
  <c r="AD104" i="1"/>
  <c r="AE104" i="1"/>
  <c r="AF104" i="1"/>
  <c r="AG104" i="1"/>
  <c r="AH104" i="1"/>
  <c r="AI104" i="1"/>
  <c r="AJ104" i="1"/>
  <c r="AK104" i="1"/>
  <c r="Y105" i="1"/>
  <c r="Z105" i="1"/>
  <c r="AA105" i="1"/>
  <c r="AB105" i="1"/>
  <c r="AC105" i="1"/>
  <c r="AD105" i="1"/>
  <c r="AE105" i="1"/>
  <c r="AF105" i="1"/>
  <c r="AG105" i="1"/>
  <c r="AH105" i="1"/>
  <c r="AI105" i="1"/>
  <c r="AJ105" i="1"/>
  <c r="AK105" i="1"/>
  <c r="Y106" i="1"/>
  <c r="Z106" i="1"/>
  <c r="AA106" i="1"/>
  <c r="AB106" i="1"/>
  <c r="AC106" i="1"/>
  <c r="AD106" i="1"/>
  <c r="AE106" i="1"/>
  <c r="AF106" i="1"/>
  <c r="AG106" i="1"/>
  <c r="AH106" i="1"/>
  <c r="AI106" i="1"/>
  <c r="AJ106" i="1"/>
  <c r="AK106" i="1"/>
  <c r="Y107" i="1"/>
  <c r="Z107" i="1"/>
  <c r="AA107" i="1"/>
  <c r="AB107" i="1"/>
  <c r="AC107" i="1"/>
  <c r="AD107" i="1"/>
  <c r="AE107" i="1"/>
  <c r="AF107" i="1"/>
  <c r="AG107" i="1"/>
  <c r="AH107" i="1"/>
  <c r="AI107" i="1"/>
  <c r="AJ107" i="1"/>
  <c r="AK107" i="1"/>
  <c r="Y108" i="1"/>
  <c r="Z108" i="1"/>
  <c r="AA108" i="1"/>
  <c r="AB108" i="1"/>
  <c r="AC108" i="1"/>
  <c r="AD108" i="1"/>
  <c r="AE108" i="1"/>
  <c r="AF108" i="1"/>
  <c r="AG108" i="1"/>
  <c r="AH108" i="1"/>
  <c r="AI108" i="1"/>
  <c r="AJ108" i="1"/>
  <c r="AK108" i="1"/>
  <c r="Y109" i="1"/>
  <c r="Z109" i="1"/>
  <c r="AA109" i="1"/>
  <c r="AB109" i="1"/>
  <c r="AC109" i="1"/>
  <c r="AD109" i="1"/>
  <c r="AE109" i="1"/>
  <c r="AF109" i="1"/>
  <c r="AG109" i="1"/>
  <c r="AH109" i="1"/>
  <c r="AI109" i="1"/>
  <c r="AJ109" i="1"/>
  <c r="AK109" i="1"/>
  <c r="Y110" i="1"/>
  <c r="Z110" i="1"/>
  <c r="AA110" i="1"/>
  <c r="AB110" i="1"/>
  <c r="AC110" i="1"/>
  <c r="AD110" i="1"/>
  <c r="AE110" i="1"/>
  <c r="AF110" i="1"/>
  <c r="AG110" i="1"/>
  <c r="AH110" i="1"/>
  <c r="AI110" i="1"/>
  <c r="AJ110" i="1"/>
  <c r="AK110" i="1"/>
  <c r="Y111" i="1"/>
  <c r="Z111" i="1"/>
  <c r="AA111" i="1"/>
  <c r="AB111" i="1"/>
  <c r="AC111" i="1"/>
  <c r="AD111" i="1"/>
  <c r="AE111" i="1"/>
  <c r="AF111" i="1"/>
  <c r="AG111" i="1"/>
  <c r="AH111" i="1"/>
  <c r="AI111" i="1"/>
  <c r="AJ111" i="1"/>
  <c r="AK111" i="1"/>
  <c r="Y112" i="1"/>
  <c r="Z112" i="1"/>
  <c r="AA112" i="1"/>
  <c r="AB112" i="1"/>
  <c r="AC112" i="1"/>
  <c r="AD112" i="1"/>
  <c r="AE112" i="1"/>
  <c r="AF112" i="1"/>
  <c r="AG112" i="1"/>
  <c r="AH112" i="1"/>
  <c r="AI112" i="1"/>
  <c r="AJ112" i="1"/>
  <c r="AK112" i="1"/>
  <c r="Y113" i="1"/>
  <c r="Z113" i="1"/>
  <c r="AA113" i="1"/>
  <c r="AB113" i="1"/>
  <c r="AC113" i="1"/>
  <c r="AD113" i="1"/>
  <c r="AE113" i="1"/>
  <c r="AF113" i="1"/>
  <c r="AG113" i="1"/>
  <c r="AH113" i="1"/>
  <c r="AI113" i="1"/>
  <c r="AJ113" i="1"/>
  <c r="AK113" i="1"/>
  <c r="Y114" i="1"/>
  <c r="Z114" i="1"/>
  <c r="AA114" i="1"/>
  <c r="AB114" i="1"/>
  <c r="AC114" i="1"/>
  <c r="AD114" i="1"/>
  <c r="AE114" i="1"/>
  <c r="AF114" i="1"/>
  <c r="AG114" i="1"/>
  <c r="AH114" i="1"/>
  <c r="AI114" i="1"/>
  <c r="AJ114" i="1"/>
  <c r="AK114" i="1"/>
  <c r="Y115" i="1"/>
  <c r="Z115" i="1"/>
  <c r="AA115" i="1"/>
  <c r="AB115" i="1"/>
  <c r="AC115" i="1"/>
  <c r="AD115" i="1"/>
  <c r="AE115" i="1"/>
  <c r="AF115" i="1"/>
  <c r="AG115" i="1"/>
  <c r="AH115" i="1"/>
  <c r="AI115" i="1"/>
  <c r="AJ115" i="1"/>
  <c r="AK115" i="1"/>
  <c r="Y116" i="1"/>
  <c r="Z116" i="1"/>
  <c r="AA116" i="1"/>
  <c r="AB116" i="1"/>
  <c r="AC116" i="1"/>
  <c r="AD116" i="1"/>
  <c r="AE116" i="1"/>
  <c r="AF116" i="1"/>
  <c r="AG116" i="1"/>
  <c r="AH116" i="1"/>
  <c r="AI116" i="1"/>
  <c r="AJ116" i="1"/>
  <c r="AK116" i="1"/>
  <c r="Y117" i="1"/>
  <c r="Z117" i="1"/>
  <c r="AA117" i="1"/>
  <c r="AB117" i="1"/>
  <c r="AC117" i="1"/>
  <c r="AD117" i="1"/>
  <c r="AE117" i="1"/>
  <c r="AF117" i="1"/>
  <c r="AG117" i="1"/>
  <c r="AH117" i="1"/>
  <c r="AI117" i="1"/>
  <c r="AJ117" i="1"/>
  <c r="AK117" i="1"/>
  <c r="Y118" i="1"/>
  <c r="Z118" i="1"/>
  <c r="AA118" i="1"/>
  <c r="AB118" i="1"/>
  <c r="AC118" i="1"/>
  <c r="AD118" i="1"/>
  <c r="AE118" i="1"/>
  <c r="AF118" i="1"/>
  <c r="AG118" i="1"/>
  <c r="AH118" i="1"/>
  <c r="AI118" i="1"/>
  <c r="AJ118" i="1"/>
  <c r="AK118" i="1"/>
  <c r="Y119" i="1"/>
  <c r="Z119" i="1"/>
  <c r="AA119" i="1"/>
  <c r="AB119" i="1"/>
  <c r="AC119" i="1"/>
  <c r="AD119" i="1"/>
  <c r="AE119" i="1"/>
  <c r="AF119" i="1"/>
  <c r="AG119" i="1"/>
  <c r="AH119" i="1"/>
  <c r="AI119" i="1"/>
  <c r="AJ119" i="1"/>
  <c r="AK119" i="1"/>
  <c r="Y120" i="1"/>
  <c r="Z120" i="1"/>
  <c r="AA120" i="1"/>
  <c r="AB120" i="1"/>
  <c r="AC120" i="1"/>
  <c r="AD120" i="1"/>
  <c r="AE120" i="1"/>
  <c r="AF120" i="1"/>
  <c r="AG120" i="1"/>
  <c r="AH120" i="1"/>
  <c r="AI120" i="1"/>
  <c r="AJ120" i="1"/>
  <c r="AK120" i="1"/>
  <c r="Y121" i="1"/>
  <c r="Z121" i="1"/>
  <c r="AA121" i="1"/>
  <c r="AB121" i="1"/>
  <c r="AC121" i="1"/>
  <c r="AD121" i="1"/>
  <c r="AE121" i="1"/>
  <c r="AF121" i="1"/>
  <c r="AG121" i="1"/>
  <c r="AH121" i="1"/>
  <c r="AI121" i="1"/>
  <c r="AJ121" i="1"/>
  <c r="AK121" i="1"/>
  <c r="Y122" i="1"/>
  <c r="Z122" i="1"/>
  <c r="AA122" i="1"/>
  <c r="AB122" i="1"/>
  <c r="AC122" i="1"/>
  <c r="AD122" i="1"/>
  <c r="AE122" i="1"/>
  <c r="AF122" i="1"/>
  <c r="AG122" i="1"/>
  <c r="AH122" i="1"/>
  <c r="AI122" i="1"/>
  <c r="AJ122" i="1"/>
  <c r="AK122" i="1"/>
  <c r="Y123" i="1"/>
  <c r="Z123" i="1"/>
  <c r="AA123" i="1"/>
  <c r="AB123" i="1"/>
  <c r="AC123" i="1"/>
  <c r="AD123" i="1"/>
  <c r="AE123" i="1"/>
  <c r="AF123" i="1"/>
  <c r="AG123" i="1"/>
  <c r="AH123" i="1"/>
  <c r="AI123" i="1"/>
  <c r="AJ123" i="1"/>
  <c r="AK123" i="1"/>
  <c r="Y124" i="1"/>
  <c r="Z124" i="1"/>
  <c r="AA124" i="1"/>
  <c r="AB124" i="1"/>
  <c r="AC124" i="1"/>
  <c r="AD124" i="1"/>
  <c r="AE124" i="1"/>
  <c r="AF124" i="1"/>
  <c r="AG124" i="1"/>
  <c r="AH124" i="1"/>
  <c r="AI124" i="1"/>
  <c r="AJ124" i="1"/>
  <c r="AK124" i="1"/>
  <c r="Y125" i="1"/>
  <c r="Z125" i="1"/>
  <c r="AA125" i="1"/>
  <c r="AB125" i="1"/>
  <c r="AC125" i="1"/>
  <c r="AD125" i="1"/>
  <c r="AE125" i="1"/>
  <c r="AF125" i="1"/>
  <c r="AG125" i="1"/>
  <c r="AH125" i="1"/>
  <c r="AI125" i="1"/>
  <c r="AJ125" i="1"/>
  <c r="AK125" i="1"/>
  <c r="Y126" i="1"/>
  <c r="Z126" i="1"/>
  <c r="AA126" i="1"/>
  <c r="AB126" i="1"/>
  <c r="AC126" i="1"/>
  <c r="AD126" i="1"/>
  <c r="AE126" i="1"/>
  <c r="AF126" i="1"/>
  <c r="AG126" i="1"/>
  <c r="AH126" i="1"/>
  <c r="AI126" i="1"/>
  <c r="AJ126" i="1"/>
  <c r="AK126" i="1"/>
  <c r="Y127" i="1"/>
  <c r="Z127" i="1"/>
  <c r="AA127" i="1"/>
  <c r="AB127" i="1"/>
  <c r="AC127" i="1"/>
  <c r="AD127" i="1"/>
  <c r="AE127" i="1"/>
  <c r="AF127" i="1"/>
  <c r="AG127" i="1"/>
  <c r="AH127" i="1"/>
  <c r="AI127" i="1"/>
  <c r="AJ127" i="1"/>
  <c r="AK127" i="1"/>
  <c r="Y128" i="1"/>
  <c r="Z128" i="1"/>
  <c r="AA128" i="1"/>
  <c r="AB128" i="1"/>
  <c r="AC128" i="1"/>
  <c r="AD128" i="1"/>
  <c r="AE128" i="1"/>
  <c r="AF128" i="1"/>
  <c r="AG128" i="1"/>
  <c r="AH128" i="1"/>
  <c r="AI128" i="1"/>
  <c r="AJ128" i="1"/>
  <c r="AK128" i="1"/>
  <c r="Y129" i="1"/>
  <c r="Z129" i="1"/>
  <c r="AA129" i="1"/>
  <c r="AB129" i="1"/>
  <c r="AC129" i="1"/>
  <c r="AD129" i="1"/>
  <c r="AE129" i="1"/>
  <c r="AF129" i="1"/>
  <c r="AG129" i="1"/>
  <c r="AH129" i="1"/>
  <c r="AI129" i="1"/>
  <c r="AJ129" i="1"/>
  <c r="AK129" i="1"/>
  <c r="Y130" i="1"/>
  <c r="Z130" i="1"/>
  <c r="AA130" i="1"/>
  <c r="AB130" i="1"/>
  <c r="AC130" i="1"/>
  <c r="AD130" i="1"/>
  <c r="AE130" i="1"/>
  <c r="AF130" i="1"/>
  <c r="AG130" i="1"/>
  <c r="AH130" i="1"/>
  <c r="AI130" i="1"/>
  <c r="AJ130" i="1"/>
  <c r="AK130" i="1"/>
  <c r="Y131" i="1"/>
  <c r="Z131" i="1"/>
  <c r="AA131" i="1"/>
  <c r="AB131" i="1"/>
  <c r="AC131" i="1"/>
  <c r="AD131" i="1"/>
  <c r="AE131" i="1"/>
  <c r="AF131" i="1"/>
  <c r="AG131" i="1"/>
  <c r="AH131" i="1"/>
  <c r="AI131" i="1"/>
  <c r="AJ131" i="1"/>
  <c r="AK131" i="1"/>
  <c r="Y132" i="1"/>
  <c r="Z132" i="1"/>
  <c r="AA132" i="1"/>
  <c r="AB132" i="1"/>
  <c r="AC132" i="1"/>
  <c r="AD132" i="1"/>
  <c r="AE132" i="1"/>
  <c r="AF132" i="1"/>
  <c r="AG132" i="1"/>
  <c r="AH132" i="1"/>
  <c r="AI132" i="1"/>
  <c r="AJ132" i="1"/>
  <c r="AK132" i="1"/>
  <c r="Y133" i="1"/>
  <c r="Z133" i="1"/>
  <c r="AA133" i="1"/>
  <c r="AB133" i="1"/>
  <c r="AC133" i="1"/>
  <c r="AD133" i="1"/>
  <c r="AE133" i="1"/>
  <c r="AF133" i="1"/>
  <c r="AG133" i="1"/>
  <c r="AH133" i="1"/>
  <c r="AI133" i="1"/>
  <c r="AJ133" i="1"/>
  <c r="AK133" i="1"/>
  <c r="Y134" i="1"/>
  <c r="Z134" i="1"/>
  <c r="AA134" i="1"/>
  <c r="AB134" i="1"/>
  <c r="AC134" i="1"/>
  <c r="AD134" i="1"/>
  <c r="AE134" i="1"/>
  <c r="AF134" i="1"/>
  <c r="AG134" i="1"/>
  <c r="AH134" i="1"/>
  <c r="AI134" i="1"/>
  <c r="AJ134" i="1"/>
  <c r="AK134" i="1"/>
  <c r="Y135" i="1"/>
  <c r="Z135" i="1"/>
  <c r="AA135" i="1"/>
  <c r="AB135" i="1"/>
  <c r="AC135" i="1"/>
  <c r="AD135" i="1"/>
  <c r="AE135" i="1"/>
  <c r="AF135" i="1"/>
  <c r="AG135" i="1"/>
  <c r="AH135" i="1"/>
  <c r="AI135" i="1"/>
  <c r="AJ135" i="1"/>
  <c r="AK135" i="1"/>
  <c r="Y136" i="1"/>
  <c r="Z136" i="1"/>
  <c r="AA136" i="1"/>
  <c r="AB136" i="1"/>
  <c r="AC136" i="1"/>
  <c r="AD136" i="1"/>
  <c r="AE136" i="1"/>
  <c r="AF136" i="1"/>
  <c r="AG136" i="1"/>
  <c r="AH136" i="1"/>
  <c r="AI136" i="1"/>
  <c r="AJ136" i="1"/>
  <c r="AK136" i="1"/>
  <c r="Y137" i="1"/>
  <c r="Z137" i="1"/>
  <c r="AA137" i="1"/>
  <c r="AB137" i="1"/>
  <c r="AC137" i="1"/>
  <c r="AD137" i="1"/>
  <c r="AE137" i="1"/>
  <c r="AF137" i="1"/>
  <c r="AG137" i="1"/>
  <c r="AH137" i="1"/>
  <c r="AI137" i="1"/>
  <c r="AJ137" i="1"/>
  <c r="AK137" i="1"/>
  <c r="Y138" i="1"/>
  <c r="Z138" i="1"/>
  <c r="AA138" i="1"/>
  <c r="AB138" i="1"/>
  <c r="AC138" i="1"/>
  <c r="AD138" i="1"/>
  <c r="AE138" i="1"/>
  <c r="AF138" i="1"/>
  <c r="AG138" i="1"/>
  <c r="AH138" i="1"/>
  <c r="AI138" i="1"/>
  <c r="AJ138" i="1"/>
  <c r="AK138" i="1"/>
  <c r="Y139" i="1"/>
  <c r="Z139" i="1"/>
  <c r="AA139" i="1"/>
  <c r="AB139" i="1"/>
  <c r="AC139" i="1"/>
  <c r="AD139" i="1"/>
  <c r="AE139" i="1"/>
  <c r="AF139" i="1"/>
  <c r="AG139" i="1"/>
  <c r="AH139" i="1"/>
  <c r="AI139" i="1"/>
  <c r="AJ139" i="1"/>
  <c r="AK139" i="1"/>
  <c r="Y140" i="1"/>
  <c r="Z140" i="1"/>
  <c r="AA140" i="1"/>
  <c r="AB140" i="1"/>
  <c r="AC140" i="1"/>
  <c r="AD140" i="1"/>
  <c r="AE140" i="1"/>
  <c r="AF140" i="1"/>
  <c r="AG140" i="1"/>
  <c r="AH140" i="1"/>
  <c r="AI140" i="1"/>
  <c r="AJ140" i="1"/>
  <c r="AK140" i="1"/>
  <c r="Y141" i="1"/>
  <c r="Z141" i="1"/>
  <c r="AA141" i="1"/>
  <c r="AB141" i="1"/>
  <c r="AC141" i="1"/>
  <c r="AD141" i="1"/>
  <c r="AE141" i="1"/>
  <c r="AF141" i="1"/>
  <c r="AG141" i="1"/>
  <c r="AH141" i="1"/>
  <c r="AI141" i="1"/>
  <c r="AJ141" i="1"/>
  <c r="AK141" i="1"/>
  <c r="Y142" i="1"/>
  <c r="Z142" i="1"/>
  <c r="AA142" i="1"/>
  <c r="AB142" i="1"/>
  <c r="AC142" i="1"/>
  <c r="AD142" i="1"/>
  <c r="AE142" i="1"/>
  <c r="AF142" i="1"/>
  <c r="AG142" i="1"/>
  <c r="AH142" i="1"/>
  <c r="AI142" i="1"/>
  <c r="AJ142" i="1"/>
  <c r="AK142" i="1"/>
  <c r="Y143" i="1"/>
  <c r="Z143" i="1"/>
  <c r="AA143" i="1"/>
  <c r="AB143" i="1"/>
  <c r="AC143" i="1"/>
  <c r="AD143" i="1"/>
  <c r="AE143" i="1"/>
  <c r="AF143" i="1"/>
  <c r="AG143" i="1"/>
  <c r="AH143" i="1"/>
  <c r="AI143" i="1"/>
  <c r="AJ143" i="1"/>
  <c r="AK143" i="1"/>
  <c r="Y144" i="1"/>
  <c r="Z144" i="1"/>
  <c r="AA144" i="1"/>
  <c r="AB144" i="1"/>
  <c r="AC144" i="1"/>
  <c r="AD144" i="1"/>
  <c r="AE144" i="1"/>
  <c r="AF144" i="1"/>
  <c r="AG144" i="1"/>
  <c r="AH144" i="1"/>
  <c r="AI144" i="1"/>
  <c r="AJ144" i="1"/>
  <c r="AK144" i="1"/>
  <c r="Y145" i="1"/>
  <c r="Z145" i="1"/>
  <c r="AA145" i="1"/>
  <c r="AB145" i="1"/>
  <c r="AC145" i="1"/>
  <c r="AD145" i="1"/>
  <c r="AE145" i="1"/>
  <c r="AF145" i="1"/>
  <c r="AG145" i="1"/>
  <c r="AH145" i="1"/>
  <c r="AI145" i="1"/>
  <c r="AJ145" i="1"/>
  <c r="AK145" i="1"/>
  <c r="Y146" i="1"/>
  <c r="Z146" i="1"/>
  <c r="AA146" i="1"/>
  <c r="AB146" i="1"/>
  <c r="AC146" i="1"/>
  <c r="AD146" i="1"/>
  <c r="AE146" i="1"/>
  <c r="AF146" i="1"/>
  <c r="AG146" i="1"/>
  <c r="AH146" i="1"/>
  <c r="AI146" i="1"/>
  <c r="AJ146" i="1"/>
  <c r="AK146" i="1"/>
  <c r="Y147" i="1"/>
  <c r="Z147" i="1"/>
  <c r="AA147" i="1"/>
  <c r="AB147" i="1"/>
  <c r="AC147" i="1"/>
  <c r="AD147" i="1"/>
  <c r="AE147" i="1"/>
  <c r="AF147" i="1"/>
  <c r="AG147" i="1"/>
  <c r="AH147" i="1"/>
  <c r="AI147" i="1"/>
  <c r="AJ147" i="1"/>
  <c r="AK147" i="1"/>
  <c r="Y148" i="1"/>
  <c r="Z148" i="1"/>
  <c r="AA148" i="1"/>
  <c r="AB148" i="1"/>
  <c r="AC148" i="1"/>
  <c r="AD148" i="1"/>
  <c r="AE148" i="1"/>
  <c r="AF148" i="1"/>
  <c r="AG148" i="1"/>
  <c r="AH148" i="1"/>
  <c r="AI148" i="1"/>
  <c r="AJ148" i="1"/>
  <c r="AK148" i="1"/>
  <c r="Y149" i="1"/>
  <c r="Z149" i="1"/>
  <c r="AA149" i="1"/>
  <c r="AB149" i="1"/>
  <c r="AC149" i="1"/>
  <c r="AD149" i="1"/>
  <c r="AE149" i="1"/>
  <c r="AF149" i="1"/>
  <c r="AG149" i="1"/>
  <c r="AH149" i="1"/>
  <c r="AI149" i="1"/>
  <c r="AJ149" i="1"/>
  <c r="AK149" i="1"/>
  <c r="Y150" i="1"/>
  <c r="Z150" i="1"/>
  <c r="AA150" i="1"/>
  <c r="AB150" i="1"/>
  <c r="AC150" i="1"/>
  <c r="AD150" i="1"/>
  <c r="AE150" i="1"/>
  <c r="AF150" i="1"/>
  <c r="AG150" i="1"/>
  <c r="AH150" i="1"/>
  <c r="AI150" i="1"/>
  <c r="AJ150" i="1"/>
  <c r="AK150" i="1"/>
  <c r="Y151" i="1"/>
  <c r="Z151" i="1"/>
  <c r="AA151" i="1"/>
  <c r="AB151" i="1"/>
  <c r="AC151" i="1"/>
  <c r="AD151" i="1"/>
  <c r="AE151" i="1"/>
  <c r="AF151" i="1"/>
  <c r="AG151" i="1"/>
  <c r="AH151" i="1"/>
  <c r="AI151" i="1"/>
  <c r="AJ151" i="1"/>
  <c r="AK151" i="1"/>
  <c r="Y152" i="1"/>
  <c r="Z152" i="1"/>
  <c r="AA152" i="1"/>
  <c r="AB152" i="1"/>
  <c r="AC152" i="1"/>
  <c r="AD152" i="1"/>
  <c r="AE152" i="1"/>
  <c r="AF152" i="1"/>
  <c r="AG152" i="1"/>
  <c r="AH152" i="1"/>
  <c r="AI152" i="1"/>
  <c r="AJ152" i="1"/>
  <c r="AK152" i="1"/>
  <c r="Y153" i="1"/>
  <c r="Z153" i="1"/>
  <c r="AA153" i="1"/>
  <c r="AB153" i="1"/>
  <c r="AC153" i="1"/>
  <c r="AD153" i="1"/>
  <c r="AE153" i="1"/>
  <c r="AF153" i="1"/>
  <c r="AG153" i="1"/>
  <c r="AH153" i="1"/>
  <c r="AI153" i="1"/>
  <c r="AJ153" i="1"/>
  <c r="AK153" i="1"/>
  <c r="Y154" i="1"/>
  <c r="Z154" i="1"/>
  <c r="AA154" i="1"/>
  <c r="AB154" i="1"/>
  <c r="AC154" i="1"/>
  <c r="AD154" i="1"/>
  <c r="AE154" i="1"/>
  <c r="AF154" i="1"/>
  <c r="AG154" i="1"/>
  <c r="AH154" i="1"/>
  <c r="AI154" i="1"/>
  <c r="AJ154" i="1"/>
  <c r="AK154" i="1"/>
  <c r="Y155" i="1"/>
  <c r="Z155" i="1"/>
  <c r="AA155" i="1"/>
  <c r="AB155" i="1"/>
  <c r="AC155" i="1"/>
  <c r="AD155" i="1"/>
  <c r="AE155" i="1"/>
  <c r="AF155" i="1"/>
  <c r="AG155" i="1"/>
  <c r="AH155" i="1"/>
  <c r="AI155" i="1"/>
  <c r="AJ155" i="1"/>
  <c r="AK155" i="1"/>
  <c r="Y156" i="1"/>
  <c r="Z156" i="1"/>
  <c r="AA156" i="1"/>
  <c r="AB156" i="1"/>
  <c r="AC156" i="1"/>
  <c r="AD156" i="1"/>
  <c r="AE156" i="1"/>
  <c r="AF156" i="1"/>
  <c r="AG156" i="1"/>
  <c r="AH156" i="1"/>
  <c r="AI156" i="1"/>
  <c r="AJ156" i="1"/>
  <c r="AK156" i="1"/>
  <c r="Y157" i="1"/>
  <c r="Z157" i="1"/>
  <c r="AA157" i="1"/>
  <c r="AB157" i="1"/>
  <c r="AC157" i="1"/>
  <c r="AD157" i="1"/>
  <c r="AE157" i="1"/>
  <c r="AF157" i="1"/>
  <c r="AG157" i="1"/>
  <c r="AH157" i="1"/>
  <c r="AI157" i="1"/>
  <c r="AJ157" i="1"/>
  <c r="AK157" i="1"/>
  <c r="Y158" i="1"/>
  <c r="Z158" i="1"/>
  <c r="AA158" i="1"/>
  <c r="AB158" i="1"/>
  <c r="AC158" i="1"/>
  <c r="AD158" i="1"/>
  <c r="AE158" i="1"/>
  <c r="AF158" i="1"/>
  <c r="AG158" i="1"/>
  <c r="AH158" i="1"/>
  <c r="AI158" i="1"/>
  <c r="AJ158" i="1"/>
  <c r="AK158" i="1"/>
  <c r="Y159" i="1"/>
  <c r="Z159" i="1"/>
  <c r="AA159" i="1"/>
  <c r="AB159" i="1"/>
  <c r="AC159" i="1"/>
  <c r="AD159" i="1"/>
  <c r="AE159" i="1"/>
  <c r="AF159" i="1"/>
  <c r="AG159" i="1"/>
  <c r="AH159" i="1"/>
  <c r="AI159" i="1"/>
  <c r="AJ159" i="1"/>
  <c r="AK159" i="1"/>
  <c r="Y160" i="1"/>
  <c r="Z160" i="1"/>
  <c r="AA160" i="1"/>
  <c r="AB160" i="1"/>
  <c r="AC160" i="1"/>
  <c r="AD160" i="1"/>
  <c r="AE160" i="1"/>
  <c r="AF160" i="1"/>
  <c r="AG160" i="1"/>
  <c r="AH160" i="1"/>
  <c r="AI160" i="1"/>
  <c r="AJ160" i="1"/>
  <c r="AK160" i="1"/>
  <c r="Y161" i="1"/>
  <c r="Z161" i="1"/>
  <c r="AA161" i="1"/>
  <c r="AB161" i="1"/>
  <c r="AC161" i="1"/>
  <c r="AD161" i="1"/>
  <c r="AE161" i="1"/>
  <c r="AF161" i="1"/>
  <c r="AG161" i="1"/>
  <c r="AH161" i="1"/>
  <c r="AI161" i="1"/>
  <c r="AJ161" i="1"/>
  <c r="AK161" i="1"/>
  <c r="Y162" i="1"/>
  <c r="Z162" i="1"/>
  <c r="AA162" i="1"/>
  <c r="AB162" i="1"/>
  <c r="AC162" i="1"/>
  <c r="AD162" i="1"/>
  <c r="AE162" i="1"/>
  <c r="AF162" i="1"/>
  <c r="AG162" i="1"/>
  <c r="AH162" i="1"/>
  <c r="AI162" i="1"/>
  <c r="AJ162" i="1"/>
  <c r="AK162" i="1"/>
  <c r="Y163" i="1"/>
  <c r="Z163" i="1"/>
  <c r="AA163" i="1"/>
  <c r="AB163" i="1"/>
  <c r="AC163" i="1"/>
  <c r="AD163" i="1"/>
  <c r="AE163" i="1"/>
  <c r="AF163" i="1"/>
  <c r="AG163" i="1"/>
  <c r="AH163" i="1"/>
  <c r="AI163" i="1"/>
  <c r="AJ163" i="1"/>
  <c r="AK163" i="1"/>
  <c r="Y164" i="1"/>
  <c r="Z164" i="1"/>
  <c r="AA164" i="1"/>
  <c r="AB164" i="1"/>
  <c r="AC164" i="1"/>
  <c r="AD164" i="1"/>
  <c r="AE164" i="1"/>
  <c r="AF164" i="1"/>
  <c r="AG164" i="1"/>
  <c r="AH164" i="1"/>
  <c r="AI164" i="1"/>
  <c r="AJ164" i="1"/>
  <c r="AK164" i="1"/>
  <c r="Y165" i="1"/>
  <c r="Z165" i="1"/>
  <c r="AA165" i="1"/>
  <c r="AB165" i="1"/>
  <c r="AC165" i="1"/>
  <c r="AD165" i="1"/>
  <c r="AE165" i="1"/>
  <c r="AF165" i="1"/>
  <c r="AG165" i="1"/>
  <c r="AH165" i="1"/>
  <c r="AI165" i="1"/>
  <c r="AJ165" i="1"/>
  <c r="AK165" i="1"/>
  <c r="Y166" i="1"/>
  <c r="Z166" i="1"/>
  <c r="AA166" i="1"/>
  <c r="AB166" i="1"/>
  <c r="AC166" i="1"/>
  <c r="AD166" i="1"/>
  <c r="AE166" i="1"/>
  <c r="AF166" i="1"/>
  <c r="AG166" i="1"/>
  <c r="AH166" i="1"/>
  <c r="AI166" i="1"/>
  <c r="AJ166" i="1"/>
  <c r="AK166" i="1"/>
  <c r="Y167" i="1"/>
  <c r="Z167" i="1"/>
  <c r="AA167" i="1"/>
  <c r="AB167" i="1"/>
  <c r="AC167" i="1"/>
  <c r="AD167" i="1"/>
  <c r="AE167" i="1"/>
  <c r="AF167" i="1"/>
  <c r="AG167" i="1"/>
  <c r="AH167" i="1"/>
  <c r="AI167" i="1"/>
  <c r="AJ167" i="1"/>
  <c r="AK167" i="1"/>
  <c r="Y168" i="1"/>
  <c r="Z168" i="1"/>
  <c r="AA168" i="1"/>
  <c r="AB168" i="1"/>
  <c r="AC168" i="1"/>
  <c r="AD168" i="1"/>
  <c r="AE168" i="1"/>
  <c r="AF168" i="1"/>
  <c r="AG168" i="1"/>
  <c r="AH168" i="1"/>
  <c r="AI168" i="1"/>
  <c r="AJ168" i="1"/>
  <c r="AK168" i="1"/>
  <c r="Y169" i="1"/>
  <c r="Z169" i="1"/>
  <c r="AA169" i="1"/>
  <c r="AB169" i="1"/>
  <c r="AC169" i="1"/>
  <c r="AD169" i="1"/>
  <c r="AE169" i="1"/>
  <c r="AF169" i="1"/>
  <c r="AG169" i="1"/>
  <c r="AH169" i="1"/>
  <c r="AI169" i="1"/>
  <c r="AJ169" i="1"/>
  <c r="AK169" i="1"/>
  <c r="Y170" i="1"/>
  <c r="Z170" i="1"/>
  <c r="AA170" i="1"/>
  <c r="AB170" i="1"/>
  <c r="AC170" i="1"/>
  <c r="AD170" i="1"/>
  <c r="AE170" i="1"/>
  <c r="AF170" i="1"/>
  <c r="AG170" i="1"/>
  <c r="AH170" i="1"/>
  <c r="AI170" i="1"/>
  <c r="AJ170" i="1"/>
  <c r="AK170" i="1"/>
  <c r="Y171" i="1"/>
  <c r="Z171" i="1"/>
  <c r="AA171" i="1"/>
  <c r="AB171" i="1"/>
  <c r="AC171" i="1"/>
  <c r="AD171" i="1"/>
  <c r="AE171" i="1"/>
  <c r="AF171" i="1"/>
  <c r="AG171" i="1"/>
  <c r="AH171" i="1"/>
  <c r="AI171" i="1"/>
  <c r="AJ171" i="1"/>
  <c r="AK171" i="1"/>
  <c r="Y172" i="1"/>
  <c r="Z172" i="1"/>
  <c r="AA172" i="1"/>
  <c r="AB172" i="1"/>
  <c r="AC172" i="1"/>
  <c r="AD172" i="1"/>
  <c r="AE172" i="1"/>
  <c r="AF172" i="1"/>
  <c r="AG172" i="1"/>
  <c r="AH172" i="1"/>
  <c r="AI172" i="1"/>
  <c r="AJ172" i="1"/>
  <c r="AK172" i="1"/>
  <c r="Y173" i="1"/>
  <c r="Z173" i="1"/>
  <c r="AA173" i="1"/>
  <c r="AB173" i="1"/>
  <c r="AC173" i="1"/>
  <c r="AD173" i="1"/>
  <c r="AE173" i="1"/>
  <c r="AF173" i="1"/>
  <c r="AG173" i="1"/>
  <c r="AH173" i="1"/>
  <c r="AI173" i="1"/>
  <c r="AJ173" i="1"/>
  <c r="AK173" i="1"/>
  <c r="Y174" i="1"/>
  <c r="Z174" i="1"/>
  <c r="AA174" i="1"/>
  <c r="AB174" i="1"/>
  <c r="AC174" i="1"/>
  <c r="AD174" i="1"/>
  <c r="AE174" i="1"/>
  <c r="AF174" i="1"/>
  <c r="AG174" i="1"/>
  <c r="AH174" i="1"/>
  <c r="AI174" i="1"/>
  <c r="AJ174" i="1"/>
  <c r="AK174" i="1"/>
  <c r="Y175" i="1"/>
  <c r="Z175" i="1"/>
  <c r="AA175" i="1"/>
  <c r="AB175" i="1"/>
  <c r="AC175" i="1"/>
  <c r="AD175" i="1"/>
  <c r="AE175" i="1"/>
  <c r="AF175" i="1"/>
  <c r="AG175" i="1"/>
  <c r="AH175" i="1"/>
  <c r="AI175" i="1"/>
  <c r="AJ175" i="1"/>
  <c r="AK175" i="1"/>
  <c r="Y176" i="1"/>
  <c r="Z176" i="1"/>
  <c r="AA176" i="1"/>
  <c r="AB176" i="1"/>
  <c r="AC176" i="1"/>
  <c r="AD176" i="1"/>
  <c r="AE176" i="1"/>
  <c r="AF176" i="1"/>
  <c r="AG176" i="1"/>
  <c r="AH176" i="1"/>
  <c r="AI176" i="1"/>
  <c r="AJ176" i="1"/>
  <c r="AK176" i="1"/>
  <c r="Y177" i="1"/>
  <c r="Z177" i="1"/>
  <c r="AA177" i="1"/>
  <c r="AB177" i="1"/>
  <c r="AC177" i="1"/>
  <c r="AD177" i="1"/>
  <c r="AE177" i="1"/>
  <c r="AF177" i="1"/>
  <c r="AG177" i="1"/>
  <c r="AH177" i="1"/>
  <c r="AI177" i="1"/>
  <c r="AJ177" i="1"/>
  <c r="AK177" i="1"/>
  <c r="Y178" i="1"/>
  <c r="Z178" i="1"/>
  <c r="AA178" i="1"/>
  <c r="AB178" i="1"/>
  <c r="AC178" i="1"/>
  <c r="AD178" i="1"/>
  <c r="AE178" i="1"/>
  <c r="AF178" i="1"/>
  <c r="AG178" i="1"/>
  <c r="AH178" i="1"/>
  <c r="AI178" i="1"/>
  <c r="AJ178" i="1"/>
  <c r="AK178" i="1"/>
  <c r="Y179" i="1"/>
  <c r="Z179" i="1"/>
  <c r="AA179" i="1"/>
  <c r="AB179" i="1"/>
  <c r="AC179" i="1"/>
  <c r="AD179" i="1"/>
  <c r="AE179" i="1"/>
  <c r="AF179" i="1"/>
  <c r="AG179" i="1"/>
  <c r="AH179" i="1"/>
  <c r="AI179" i="1"/>
  <c r="AJ179" i="1"/>
  <c r="AK179" i="1"/>
  <c r="Y180" i="1"/>
  <c r="Z180" i="1"/>
  <c r="AA180" i="1"/>
  <c r="AB180" i="1"/>
  <c r="AC180" i="1"/>
  <c r="AD180" i="1"/>
  <c r="AE180" i="1"/>
  <c r="AF180" i="1"/>
  <c r="AG180" i="1"/>
  <c r="AH180" i="1"/>
  <c r="AI180" i="1"/>
  <c r="AJ180" i="1"/>
  <c r="AK180" i="1"/>
  <c r="Y181" i="1"/>
  <c r="Z181" i="1"/>
  <c r="AA181" i="1"/>
  <c r="AB181" i="1"/>
  <c r="AC181" i="1"/>
  <c r="AD181" i="1"/>
  <c r="AE181" i="1"/>
  <c r="AF181" i="1"/>
  <c r="AG181" i="1"/>
  <c r="AH181" i="1"/>
  <c r="AI181" i="1"/>
  <c r="AJ181" i="1"/>
  <c r="AK181" i="1"/>
  <c r="Y182" i="1"/>
  <c r="Z182" i="1"/>
  <c r="AA182" i="1"/>
  <c r="AB182" i="1"/>
  <c r="AC182" i="1"/>
  <c r="AD182" i="1"/>
  <c r="AE182" i="1"/>
  <c r="AF182" i="1"/>
  <c r="AG182" i="1"/>
  <c r="AH182" i="1"/>
  <c r="AI182" i="1"/>
  <c r="AJ182" i="1"/>
  <c r="AK182" i="1"/>
  <c r="Y183" i="1"/>
  <c r="Z183" i="1"/>
  <c r="AA183" i="1"/>
  <c r="AB183" i="1"/>
  <c r="AC183" i="1"/>
  <c r="AD183" i="1"/>
  <c r="AE183" i="1"/>
  <c r="AF183" i="1"/>
  <c r="AG183" i="1"/>
  <c r="AH183" i="1"/>
  <c r="AI183" i="1"/>
  <c r="AJ183" i="1"/>
  <c r="AK183" i="1"/>
  <c r="Y184" i="1"/>
  <c r="Z184" i="1"/>
  <c r="AA184" i="1"/>
  <c r="AB184" i="1"/>
  <c r="AC184" i="1"/>
  <c r="AD184" i="1"/>
  <c r="AE184" i="1"/>
  <c r="AF184" i="1"/>
  <c r="AG184" i="1"/>
  <c r="AH184" i="1"/>
  <c r="AI184" i="1"/>
  <c r="AJ184" i="1"/>
  <c r="AK184" i="1"/>
  <c r="Y185" i="1"/>
  <c r="Z185" i="1"/>
  <c r="AA185" i="1"/>
  <c r="AB185" i="1"/>
  <c r="AC185" i="1"/>
  <c r="AD185" i="1"/>
  <c r="AE185" i="1"/>
  <c r="AF185" i="1"/>
  <c r="AG185" i="1"/>
  <c r="AH185" i="1"/>
  <c r="AI185" i="1"/>
  <c r="AJ185" i="1"/>
  <c r="AK185" i="1"/>
  <c r="Y186" i="1"/>
  <c r="Z186" i="1"/>
  <c r="AA186" i="1"/>
  <c r="AB186" i="1"/>
  <c r="AC186" i="1"/>
  <c r="AD186" i="1"/>
  <c r="AE186" i="1"/>
  <c r="AF186" i="1"/>
  <c r="AG186" i="1"/>
  <c r="AH186" i="1"/>
  <c r="AI186" i="1"/>
  <c r="AJ186" i="1"/>
  <c r="AK186" i="1"/>
  <c r="Y187" i="1"/>
  <c r="Z187" i="1"/>
  <c r="AA187" i="1"/>
  <c r="AB187" i="1"/>
  <c r="AC187" i="1"/>
  <c r="AD187" i="1"/>
  <c r="AE187" i="1"/>
  <c r="AF187" i="1"/>
  <c r="AG187" i="1"/>
  <c r="AH187" i="1"/>
  <c r="AI187" i="1"/>
  <c r="AJ187" i="1"/>
  <c r="AK187" i="1"/>
  <c r="Y188" i="1"/>
  <c r="Z188" i="1"/>
  <c r="AA188" i="1"/>
  <c r="AB188" i="1"/>
  <c r="AC188" i="1"/>
  <c r="AD188" i="1"/>
  <c r="AE188" i="1"/>
  <c r="AF188" i="1"/>
  <c r="AG188" i="1"/>
  <c r="AH188" i="1"/>
  <c r="AI188" i="1"/>
  <c r="AJ188" i="1"/>
  <c r="AK188" i="1"/>
  <c r="Y189" i="1"/>
  <c r="Z189" i="1"/>
  <c r="AA189" i="1"/>
  <c r="AB189" i="1"/>
  <c r="AC189" i="1"/>
  <c r="AD189" i="1"/>
  <c r="AE189" i="1"/>
  <c r="AF189" i="1"/>
  <c r="AG189" i="1"/>
  <c r="AH189" i="1"/>
  <c r="AI189" i="1"/>
  <c r="AJ189" i="1"/>
  <c r="AK189" i="1"/>
  <c r="Y190" i="1"/>
  <c r="Z190" i="1"/>
  <c r="AA190" i="1"/>
  <c r="AB190" i="1"/>
  <c r="AC190" i="1"/>
  <c r="AD190" i="1"/>
  <c r="AE190" i="1"/>
  <c r="AF190" i="1"/>
  <c r="AG190" i="1"/>
  <c r="AH190" i="1"/>
  <c r="AI190" i="1"/>
  <c r="AJ190" i="1"/>
  <c r="AK190" i="1"/>
  <c r="Y191" i="1"/>
  <c r="Z191" i="1"/>
  <c r="AA191" i="1"/>
  <c r="AB191" i="1"/>
  <c r="AC191" i="1"/>
  <c r="AD191" i="1"/>
  <c r="AE191" i="1"/>
  <c r="AF191" i="1"/>
  <c r="AG191" i="1"/>
  <c r="AH191" i="1"/>
  <c r="AI191" i="1"/>
  <c r="AJ191" i="1"/>
  <c r="AK191" i="1"/>
  <c r="Y192" i="1"/>
  <c r="Z192" i="1"/>
  <c r="AA192" i="1"/>
  <c r="AB192" i="1"/>
  <c r="AC192" i="1"/>
  <c r="AD192" i="1"/>
  <c r="AE192" i="1"/>
  <c r="AF192" i="1"/>
  <c r="AG192" i="1"/>
  <c r="AH192" i="1"/>
  <c r="AI192" i="1"/>
  <c r="AJ192" i="1"/>
  <c r="AK192" i="1"/>
  <c r="Y193" i="1"/>
  <c r="Z193" i="1"/>
  <c r="AA193" i="1"/>
  <c r="AB193" i="1"/>
  <c r="AC193" i="1"/>
  <c r="AD193" i="1"/>
  <c r="AE193" i="1"/>
  <c r="AF193" i="1"/>
  <c r="AG193" i="1"/>
  <c r="AH193" i="1"/>
  <c r="AI193" i="1"/>
  <c r="AJ193" i="1"/>
  <c r="AK193" i="1"/>
  <c r="Y194" i="1"/>
  <c r="Z194" i="1"/>
  <c r="AA194" i="1"/>
  <c r="AB194" i="1"/>
  <c r="AC194" i="1"/>
  <c r="AD194" i="1"/>
  <c r="AE194" i="1"/>
  <c r="AF194" i="1"/>
  <c r="AG194" i="1"/>
  <c r="AH194" i="1"/>
  <c r="AI194" i="1"/>
  <c r="AJ194" i="1"/>
  <c r="AK194" i="1"/>
  <c r="Y195" i="1"/>
  <c r="Z195" i="1"/>
  <c r="AA195" i="1"/>
  <c r="AB195" i="1"/>
  <c r="AC195" i="1"/>
  <c r="AD195" i="1"/>
  <c r="AE195" i="1"/>
  <c r="AF195" i="1"/>
  <c r="AG195" i="1"/>
  <c r="AH195" i="1"/>
  <c r="AI195" i="1"/>
  <c r="AJ195" i="1"/>
  <c r="AK195" i="1"/>
  <c r="Y196" i="1"/>
  <c r="Z196" i="1"/>
  <c r="AA196" i="1"/>
  <c r="AB196" i="1"/>
  <c r="AC196" i="1"/>
  <c r="AD196" i="1"/>
  <c r="AE196" i="1"/>
  <c r="AF196" i="1"/>
  <c r="AG196" i="1"/>
  <c r="AH196" i="1"/>
  <c r="AI196" i="1"/>
  <c r="AJ196" i="1"/>
  <c r="AK196" i="1"/>
  <c r="Y197" i="1"/>
  <c r="Z197" i="1"/>
  <c r="AA197" i="1"/>
  <c r="AB197" i="1"/>
  <c r="AC197" i="1"/>
  <c r="AD197" i="1"/>
  <c r="AE197" i="1"/>
  <c r="AF197" i="1"/>
  <c r="AG197" i="1"/>
  <c r="AH197" i="1"/>
  <c r="AI197" i="1"/>
  <c r="AJ197" i="1"/>
  <c r="AK197" i="1"/>
  <c r="Y198" i="1"/>
  <c r="Z198" i="1"/>
  <c r="AA198" i="1"/>
  <c r="AB198" i="1"/>
  <c r="AC198" i="1"/>
  <c r="AD198" i="1"/>
  <c r="AE198" i="1"/>
  <c r="AF198" i="1"/>
  <c r="AG198" i="1"/>
  <c r="AH198" i="1"/>
  <c r="AI198" i="1"/>
  <c r="AJ198" i="1"/>
  <c r="AK198" i="1"/>
  <c r="Y199" i="1"/>
  <c r="Z199" i="1"/>
  <c r="AA199" i="1"/>
  <c r="AB199" i="1"/>
  <c r="AC199" i="1"/>
  <c r="AD199" i="1"/>
  <c r="AE199" i="1"/>
  <c r="AF199" i="1"/>
  <c r="AG199" i="1"/>
  <c r="AH199" i="1"/>
  <c r="AI199" i="1"/>
  <c r="AJ199" i="1"/>
  <c r="AK199" i="1"/>
  <c r="Y200" i="1"/>
  <c r="Z200" i="1"/>
  <c r="AA200" i="1"/>
  <c r="AB200" i="1"/>
  <c r="AC200" i="1"/>
  <c r="AD200" i="1"/>
  <c r="AE200" i="1"/>
  <c r="AF200" i="1"/>
  <c r="AG200" i="1"/>
  <c r="AH200" i="1"/>
  <c r="AI200" i="1"/>
  <c r="AJ200" i="1"/>
  <c r="AK200" i="1"/>
  <c r="Y201" i="1"/>
  <c r="Z201" i="1"/>
  <c r="AA201" i="1"/>
  <c r="AB201" i="1"/>
  <c r="AC201" i="1"/>
  <c r="AD201" i="1"/>
  <c r="AE201" i="1"/>
  <c r="AF201" i="1"/>
  <c r="AG201" i="1"/>
  <c r="AH201" i="1"/>
  <c r="AI201" i="1"/>
  <c r="AJ201" i="1"/>
  <c r="AK201" i="1"/>
  <c r="Y202" i="1"/>
  <c r="Z202" i="1"/>
  <c r="AA202" i="1"/>
  <c r="AB202" i="1"/>
  <c r="AC202" i="1"/>
  <c r="AD202" i="1"/>
  <c r="AE202" i="1"/>
  <c r="AF202" i="1"/>
  <c r="AG202" i="1"/>
  <c r="AH202" i="1"/>
  <c r="AI202" i="1"/>
  <c r="AJ202" i="1"/>
  <c r="AK202" i="1"/>
  <c r="Y203" i="1"/>
  <c r="Z203" i="1"/>
  <c r="AA203" i="1"/>
  <c r="AB203" i="1"/>
  <c r="AC203" i="1"/>
  <c r="AD203" i="1"/>
  <c r="AE203" i="1"/>
  <c r="AF203" i="1"/>
  <c r="AG203" i="1"/>
  <c r="AH203" i="1"/>
  <c r="AI203" i="1"/>
  <c r="AJ203" i="1"/>
  <c r="AK203" i="1"/>
  <c r="Y204" i="1"/>
  <c r="Z204" i="1"/>
  <c r="AA204" i="1"/>
  <c r="AB204" i="1"/>
  <c r="AC204" i="1"/>
  <c r="AD204" i="1"/>
  <c r="AE204" i="1"/>
  <c r="AF204" i="1"/>
  <c r="AG204" i="1"/>
  <c r="AH204" i="1"/>
  <c r="AI204" i="1"/>
  <c r="AJ204" i="1"/>
  <c r="AK204" i="1"/>
  <c r="Y205" i="1"/>
  <c r="Z205" i="1"/>
  <c r="AA205" i="1"/>
  <c r="AB205" i="1"/>
  <c r="AC205" i="1"/>
  <c r="AD205" i="1"/>
  <c r="AE205" i="1"/>
  <c r="AF205" i="1"/>
  <c r="AG205" i="1"/>
  <c r="AH205" i="1"/>
  <c r="AI205" i="1"/>
  <c r="AJ205" i="1"/>
  <c r="AK205" i="1"/>
  <c r="Y206" i="1"/>
  <c r="Z206" i="1"/>
  <c r="AA206" i="1"/>
  <c r="AB206" i="1"/>
  <c r="AC206" i="1"/>
  <c r="AD206" i="1"/>
  <c r="AE206" i="1"/>
  <c r="AF206" i="1"/>
  <c r="AG206" i="1"/>
  <c r="AH206" i="1"/>
  <c r="AI206" i="1"/>
  <c r="AJ206" i="1"/>
  <c r="AK206" i="1"/>
  <c r="Y207" i="1"/>
  <c r="Z207" i="1"/>
  <c r="AA207" i="1"/>
  <c r="AB207" i="1"/>
  <c r="AC207" i="1"/>
  <c r="AD207" i="1"/>
  <c r="AE207" i="1"/>
  <c r="AF207" i="1"/>
  <c r="AG207" i="1"/>
  <c r="AH207" i="1"/>
  <c r="AI207" i="1"/>
  <c r="AJ207" i="1"/>
  <c r="AK207" i="1"/>
  <c r="Y208" i="1"/>
  <c r="Z208" i="1"/>
  <c r="AA208" i="1"/>
  <c r="AB208" i="1"/>
  <c r="AC208" i="1"/>
  <c r="AD208" i="1"/>
  <c r="AE208" i="1"/>
  <c r="AF208" i="1"/>
  <c r="AG208" i="1"/>
  <c r="AH208" i="1"/>
  <c r="AI208" i="1"/>
  <c r="AJ208" i="1"/>
  <c r="AK208" i="1"/>
  <c r="Y209" i="1"/>
  <c r="Z209" i="1"/>
  <c r="AA209" i="1"/>
  <c r="AB209" i="1"/>
  <c r="AC209" i="1"/>
  <c r="AD209" i="1"/>
  <c r="AE209" i="1"/>
  <c r="AF209" i="1"/>
  <c r="AG209" i="1"/>
  <c r="AH209" i="1"/>
  <c r="AI209" i="1"/>
  <c r="AJ209" i="1"/>
  <c r="AK209" i="1"/>
  <c r="Y210" i="1"/>
  <c r="Z210" i="1"/>
  <c r="AA210" i="1"/>
  <c r="AB210" i="1"/>
  <c r="AC210" i="1"/>
  <c r="AD210" i="1"/>
  <c r="AE210" i="1"/>
  <c r="AF210" i="1"/>
  <c r="AG210" i="1"/>
  <c r="AH210" i="1"/>
  <c r="AI210" i="1"/>
  <c r="AJ210" i="1"/>
  <c r="AK210" i="1"/>
  <c r="Y211" i="1"/>
  <c r="Z211" i="1"/>
  <c r="AA211" i="1"/>
  <c r="AB211" i="1"/>
  <c r="AC211" i="1"/>
  <c r="AD211" i="1"/>
  <c r="AE211" i="1"/>
  <c r="AF211" i="1"/>
  <c r="AG211" i="1"/>
  <c r="AH211" i="1"/>
  <c r="AI211" i="1"/>
  <c r="AJ211" i="1"/>
  <c r="AK211" i="1"/>
  <c r="Y212" i="1"/>
  <c r="Z212" i="1"/>
  <c r="AA212" i="1"/>
  <c r="AB212" i="1"/>
  <c r="AC212" i="1"/>
  <c r="AD212" i="1"/>
  <c r="AE212" i="1"/>
  <c r="AF212" i="1"/>
  <c r="AG212" i="1"/>
  <c r="AH212" i="1"/>
  <c r="AI212" i="1"/>
  <c r="AJ212" i="1"/>
  <c r="AK212" i="1"/>
  <c r="Y213" i="1"/>
  <c r="Z213" i="1"/>
  <c r="AA213" i="1"/>
  <c r="AB213" i="1"/>
  <c r="AC213" i="1"/>
  <c r="AD213" i="1"/>
  <c r="AE213" i="1"/>
  <c r="AF213" i="1"/>
  <c r="AG213" i="1"/>
  <c r="AH213" i="1"/>
  <c r="AI213" i="1"/>
  <c r="AJ213" i="1"/>
  <c r="AK213" i="1"/>
  <c r="Y214" i="1"/>
  <c r="Z214" i="1"/>
  <c r="AA214" i="1"/>
  <c r="AB214" i="1"/>
  <c r="AC214" i="1"/>
  <c r="AD214" i="1"/>
  <c r="AE214" i="1"/>
  <c r="AF214" i="1"/>
  <c r="AG214" i="1"/>
  <c r="AH214" i="1"/>
  <c r="AI214" i="1"/>
  <c r="AJ214" i="1"/>
  <c r="AK214" i="1"/>
  <c r="Y215" i="1"/>
  <c r="Z215" i="1"/>
  <c r="AA215" i="1"/>
  <c r="AB215" i="1"/>
  <c r="AC215" i="1"/>
  <c r="AD215" i="1"/>
  <c r="AE215" i="1"/>
  <c r="AF215" i="1"/>
  <c r="AG215" i="1"/>
  <c r="AH215" i="1"/>
  <c r="AI215" i="1"/>
  <c r="AJ215" i="1"/>
  <c r="AK215" i="1"/>
  <c r="Y216" i="1"/>
  <c r="Z216" i="1"/>
  <c r="AA216" i="1"/>
  <c r="AB216" i="1"/>
  <c r="AC216" i="1"/>
  <c r="AD216" i="1"/>
  <c r="AE216" i="1"/>
  <c r="AF216" i="1"/>
  <c r="AG216" i="1"/>
  <c r="AH216" i="1"/>
  <c r="AI216" i="1"/>
  <c r="AJ216" i="1"/>
  <c r="AK216" i="1"/>
  <c r="Y217" i="1"/>
  <c r="Z217" i="1"/>
  <c r="AA217" i="1"/>
  <c r="AB217" i="1"/>
  <c r="AC217" i="1"/>
  <c r="AD217" i="1"/>
  <c r="AE217" i="1"/>
  <c r="AF217" i="1"/>
  <c r="AG217" i="1"/>
  <c r="AH217" i="1"/>
  <c r="AI217" i="1"/>
  <c r="AJ217" i="1"/>
  <c r="AK217" i="1"/>
  <c r="Y218" i="1"/>
  <c r="Z218" i="1"/>
  <c r="AA218" i="1"/>
  <c r="AB218" i="1"/>
  <c r="AC218" i="1"/>
  <c r="AD218" i="1"/>
  <c r="AE218" i="1"/>
  <c r="AF218" i="1"/>
  <c r="AG218" i="1"/>
  <c r="AH218" i="1"/>
  <c r="AI218" i="1"/>
  <c r="AJ218" i="1"/>
  <c r="AK218" i="1"/>
  <c r="Y219" i="1"/>
  <c r="Z219" i="1"/>
  <c r="AA219" i="1"/>
  <c r="AB219" i="1"/>
  <c r="AC219" i="1"/>
  <c r="AD219" i="1"/>
  <c r="AE219" i="1"/>
  <c r="AF219" i="1"/>
  <c r="AG219" i="1"/>
  <c r="AH219" i="1"/>
  <c r="AI219" i="1"/>
  <c r="AJ219" i="1"/>
  <c r="AK219" i="1"/>
  <c r="Y220" i="1"/>
  <c r="Z220" i="1"/>
  <c r="AA220" i="1"/>
  <c r="AB220" i="1"/>
  <c r="AC220" i="1"/>
  <c r="AD220" i="1"/>
  <c r="AE220" i="1"/>
  <c r="AF220" i="1"/>
  <c r="AG220" i="1"/>
  <c r="AH220" i="1"/>
  <c r="AI220" i="1"/>
  <c r="AJ220" i="1"/>
  <c r="AK220" i="1"/>
  <c r="Y221" i="1"/>
  <c r="Z221" i="1"/>
  <c r="AA221" i="1"/>
  <c r="AB221" i="1"/>
  <c r="AC221" i="1"/>
  <c r="AD221" i="1"/>
  <c r="AE221" i="1"/>
  <c r="AF221" i="1"/>
  <c r="AG221" i="1"/>
  <c r="AH221" i="1"/>
  <c r="AI221" i="1"/>
  <c r="AJ221" i="1"/>
  <c r="AK221" i="1"/>
  <c r="Y222" i="1"/>
  <c r="Z222" i="1"/>
  <c r="AA222" i="1"/>
  <c r="AB222" i="1"/>
  <c r="AC222" i="1"/>
  <c r="AD222" i="1"/>
  <c r="AE222" i="1"/>
  <c r="AF222" i="1"/>
  <c r="AG222" i="1"/>
  <c r="AH222" i="1"/>
  <c r="AI222" i="1"/>
  <c r="AJ222" i="1"/>
  <c r="AK222" i="1"/>
  <c r="Y223" i="1"/>
  <c r="Z223" i="1"/>
  <c r="AA223" i="1"/>
  <c r="AB223" i="1"/>
  <c r="AC223" i="1"/>
  <c r="AD223" i="1"/>
  <c r="AE223" i="1"/>
  <c r="AF223" i="1"/>
  <c r="AG223" i="1"/>
  <c r="AH223" i="1"/>
  <c r="AI223" i="1"/>
  <c r="AJ223" i="1"/>
  <c r="AK223" i="1"/>
  <c r="Y224" i="1"/>
  <c r="Z224" i="1"/>
  <c r="AA224" i="1"/>
  <c r="AB224" i="1"/>
  <c r="AC224" i="1"/>
  <c r="AD224" i="1"/>
  <c r="AE224" i="1"/>
  <c r="AF224" i="1"/>
  <c r="AG224" i="1"/>
  <c r="AH224" i="1"/>
  <c r="AI224" i="1"/>
  <c r="AJ224" i="1"/>
  <c r="AK224" i="1"/>
  <c r="Y225" i="1"/>
  <c r="Z225" i="1"/>
  <c r="AA225" i="1"/>
  <c r="AB225" i="1"/>
  <c r="AC225" i="1"/>
  <c r="AD225" i="1"/>
  <c r="AE225" i="1"/>
  <c r="AF225" i="1"/>
  <c r="AG225" i="1"/>
  <c r="AH225" i="1"/>
  <c r="AI225" i="1"/>
  <c r="AJ225" i="1"/>
  <c r="AK225" i="1"/>
  <c r="Y226" i="1"/>
  <c r="Z226" i="1"/>
  <c r="AA226" i="1"/>
  <c r="AB226" i="1"/>
  <c r="AC226" i="1"/>
  <c r="AD226" i="1"/>
  <c r="AE226" i="1"/>
  <c r="AF226" i="1"/>
  <c r="AG226" i="1"/>
  <c r="AH226" i="1"/>
  <c r="AI226" i="1"/>
  <c r="AJ226" i="1"/>
  <c r="AK226" i="1"/>
  <c r="Y227" i="1"/>
  <c r="Z227" i="1"/>
  <c r="AA227" i="1"/>
  <c r="AB227" i="1"/>
  <c r="AC227" i="1"/>
  <c r="AD227" i="1"/>
  <c r="AE227" i="1"/>
  <c r="AF227" i="1"/>
  <c r="AG227" i="1"/>
  <c r="AH227" i="1"/>
  <c r="AI227" i="1"/>
  <c r="AJ227" i="1"/>
  <c r="AK227" i="1"/>
  <c r="Y228" i="1"/>
  <c r="Z228" i="1"/>
  <c r="AA228" i="1"/>
  <c r="AB228" i="1"/>
  <c r="AC228" i="1"/>
  <c r="AD228" i="1"/>
  <c r="AE228" i="1"/>
  <c r="AF228" i="1"/>
  <c r="AG228" i="1"/>
  <c r="AH228" i="1"/>
  <c r="AI228" i="1"/>
  <c r="AJ228" i="1"/>
  <c r="AK228" i="1"/>
  <c r="Y229" i="1"/>
  <c r="Z229" i="1"/>
  <c r="AA229" i="1"/>
  <c r="AB229" i="1"/>
  <c r="AC229" i="1"/>
  <c r="AD229" i="1"/>
  <c r="AE229" i="1"/>
  <c r="AF229" i="1"/>
  <c r="AG229" i="1"/>
  <c r="AH229" i="1"/>
  <c r="AI229" i="1"/>
  <c r="AJ229" i="1"/>
  <c r="AK229" i="1"/>
  <c r="Y230" i="1"/>
  <c r="Z230" i="1"/>
  <c r="AA230" i="1"/>
  <c r="AB230" i="1"/>
  <c r="AC230" i="1"/>
  <c r="AD230" i="1"/>
  <c r="AE230" i="1"/>
  <c r="AF230" i="1"/>
  <c r="AG230" i="1"/>
  <c r="AH230" i="1"/>
  <c r="AI230" i="1"/>
  <c r="AJ230" i="1"/>
  <c r="AK230" i="1"/>
  <c r="Y231" i="1"/>
  <c r="Z231" i="1"/>
  <c r="AA231" i="1"/>
  <c r="AB231" i="1"/>
  <c r="AC231" i="1"/>
  <c r="AD231" i="1"/>
  <c r="AE231" i="1"/>
  <c r="AF231" i="1"/>
  <c r="AG231" i="1"/>
  <c r="AH231" i="1"/>
  <c r="AI231" i="1"/>
  <c r="AJ231" i="1"/>
  <c r="AK231" i="1"/>
  <c r="Y232" i="1"/>
  <c r="Z232" i="1"/>
  <c r="AA232" i="1"/>
  <c r="AB232" i="1"/>
  <c r="AC232" i="1"/>
  <c r="AD232" i="1"/>
  <c r="AE232" i="1"/>
  <c r="AF232" i="1"/>
  <c r="AG232" i="1"/>
  <c r="AH232" i="1"/>
  <c r="AI232" i="1"/>
  <c r="AJ232" i="1"/>
  <c r="AK232" i="1"/>
  <c r="Y233" i="1"/>
  <c r="Z233" i="1"/>
  <c r="AA233" i="1"/>
  <c r="AB233" i="1"/>
  <c r="AC233" i="1"/>
  <c r="AD233" i="1"/>
  <c r="AE233" i="1"/>
  <c r="AF233" i="1"/>
  <c r="AG233" i="1"/>
  <c r="AH233" i="1"/>
  <c r="AI233" i="1"/>
  <c r="AJ233" i="1"/>
  <c r="AK233" i="1"/>
  <c r="Y234" i="1"/>
  <c r="Z234" i="1"/>
  <c r="AA234" i="1"/>
  <c r="AB234" i="1"/>
  <c r="AC234" i="1"/>
  <c r="AD234" i="1"/>
  <c r="AE234" i="1"/>
  <c r="AF234" i="1"/>
  <c r="AG234" i="1"/>
  <c r="AH234" i="1"/>
  <c r="AI234" i="1"/>
  <c r="AJ234" i="1"/>
  <c r="AK234" i="1"/>
  <c r="Y235" i="1"/>
  <c r="Z235" i="1"/>
  <c r="AA235" i="1"/>
  <c r="AB235" i="1"/>
  <c r="AC235" i="1"/>
  <c r="AD235" i="1"/>
  <c r="AE235" i="1"/>
  <c r="AF235" i="1"/>
  <c r="AG235" i="1"/>
  <c r="AH235" i="1"/>
  <c r="AI235" i="1"/>
  <c r="AJ235" i="1"/>
  <c r="AK235" i="1"/>
  <c r="Y236" i="1"/>
  <c r="Z236" i="1"/>
  <c r="AA236" i="1"/>
  <c r="AB236" i="1"/>
  <c r="AC236" i="1"/>
  <c r="AD236" i="1"/>
  <c r="AE236" i="1"/>
  <c r="AF236" i="1"/>
  <c r="AG236" i="1"/>
  <c r="AH236" i="1"/>
  <c r="AI236" i="1"/>
  <c r="AJ236" i="1"/>
  <c r="AK236" i="1"/>
  <c r="Y237" i="1"/>
  <c r="Z237" i="1"/>
  <c r="AA237" i="1"/>
  <c r="AB237" i="1"/>
  <c r="AC237" i="1"/>
  <c r="AD237" i="1"/>
  <c r="AE237" i="1"/>
  <c r="AF237" i="1"/>
  <c r="AG237" i="1"/>
  <c r="AH237" i="1"/>
  <c r="AI237" i="1"/>
  <c r="AJ237" i="1"/>
  <c r="AK237" i="1"/>
  <c r="Y238" i="1"/>
  <c r="Z238" i="1"/>
  <c r="AA238" i="1"/>
  <c r="AB238" i="1"/>
  <c r="AC238" i="1"/>
  <c r="AD238" i="1"/>
  <c r="AE238" i="1"/>
  <c r="AF238" i="1"/>
  <c r="AG238" i="1"/>
  <c r="AH238" i="1"/>
  <c r="AI238" i="1"/>
  <c r="AJ238" i="1"/>
  <c r="AK238" i="1"/>
  <c r="Y239" i="1"/>
  <c r="Z239" i="1"/>
  <c r="AA239" i="1"/>
  <c r="AB239" i="1"/>
  <c r="AC239" i="1"/>
  <c r="AD239" i="1"/>
  <c r="AE239" i="1"/>
  <c r="AF239" i="1"/>
  <c r="AG239" i="1"/>
  <c r="AH239" i="1"/>
  <c r="AI239" i="1"/>
  <c r="AJ239" i="1"/>
  <c r="AK239" i="1"/>
  <c r="Y240" i="1"/>
  <c r="Z240" i="1"/>
  <c r="AA240" i="1"/>
  <c r="AB240" i="1"/>
  <c r="AC240" i="1"/>
  <c r="AD240" i="1"/>
  <c r="AE240" i="1"/>
  <c r="AF240" i="1"/>
  <c r="AG240" i="1"/>
  <c r="AH240" i="1"/>
  <c r="AI240" i="1"/>
  <c r="AJ240" i="1"/>
  <c r="AK240" i="1"/>
  <c r="Y241" i="1"/>
  <c r="Z241" i="1"/>
  <c r="AA241" i="1"/>
  <c r="AB241" i="1"/>
  <c r="AC241" i="1"/>
  <c r="AD241" i="1"/>
  <c r="AE241" i="1"/>
  <c r="AF241" i="1"/>
  <c r="AG241" i="1"/>
  <c r="AH241" i="1"/>
  <c r="AI241" i="1"/>
  <c r="AJ241" i="1"/>
  <c r="AK241" i="1"/>
  <c r="Y242" i="1"/>
  <c r="Z242" i="1"/>
  <c r="AA242" i="1"/>
  <c r="AB242" i="1"/>
  <c r="AC242" i="1"/>
  <c r="AD242" i="1"/>
  <c r="AE242" i="1"/>
  <c r="AF242" i="1"/>
  <c r="AG242" i="1"/>
  <c r="AH242" i="1"/>
  <c r="AI242" i="1"/>
  <c r="AJ242" i="1"/>
  <c r="AK242" i="1"/>
  <c r="Y243" i="1"/>
  <c r="Z243" i="1"/>
  <c r="AA243" i="1"/>
  <c r="AB243" i="1"/>
  <c r="AC243" i="1"/>
  <c r="AD243" i="1"/>
  <c r="AE243" i="1"/>
  <c r="AF243" i="1"/>
  <c r="AG243" i="1"/>
  <c r="AH243" i="1"/>
  <c r="AI243" i="1"/>
  <c r="AJ243" i="1"/>
  <c r="AK243" i="1"/>
  <c r="Y244" i="1"/>
  <c r="Z244" i="1"/>
  <c r="AA244" i="1"/>
  <c r="AB244" i="1"/>
  <c r="AC244" i="1"/>
  <c r="AD244" i="1"/>
  <c r="AE244" i="1"/>
  <c r="AF244" i="1"/>
  <c r="AG244" i="1"/>
  <c r="AH244" i="1"/>
  <c r="AI244" i="1"/>
  <c r="AJ244" i="1"/>
  <c r="AK244" i="1"/>
  <c r="Y245" i="1"/>
  <c r="Z245" i="1"/>
  <c r="AA245" i="1"/>
  <c r="AB245" i="1"/>
  <c r="AC245" i="1"/>
  <c r="AD245" i="1"/>
  <c r="AE245" i="1"/>
  <c r="AF245" i="1"/>
  <c r="AG245" i="1"/>
  <c r="AH245" i="1"/>
  <c r="AI245" i="1"/>
  <c r="AJ245" i="1"/>
  <c r="AK245" i="1"/>
  <c r="Y246" i="1"/>
  <c r="Z246" i="1"/>
  <c r="AA246" i="1"/>
  <c r="AB246" i="1"/>
  <c r="AC246" i="1"/>
  <c r="AD246" i="1"/>
  <c r="AE246" i="1"/>
  <c r="AF246" i="1"/>
  <c r="AG246" i="1"/>
  <c r="AH246" i="1"/>
  <c r="AI246" i="1"/>
  <c r="AJ246" i="1"/>
  <c r="AK246" i="1"/>
  <c r="Y247" i="1"/>
  <c r="Z247" i="1"/>
  <c r="AA247" i="1"/>
  <c r="AB247" i="1"/>
  <c r="AC247" i="1"/>
  <c r="AD247" i="1"/>
  <c r="AE247" i="1"/>
  <c r="AF247" i="1"/>
  <c r="AG247" i="1"/>
  <c r="AH247" i="1"/>
  <c r="AI247" i="1"/>
  <c r="AJ247" i="1"/>
  <c r="AK247" i="1"/>
  <c r="Y248" i="1"/>
  <c r="Z248" i="1"/>
  <c r="AA248" i="1"/>
  <c r="AB248" i="1"/>
  <c r="AC248" i="1"/>
  <c r="AD248" i="1"/>
  <c r="AE248" i="1"/>
  <c r="AF248" i="1"/>
  <c r="AG248" i="1"/>
  <c r="AH248" i="1"/>
  <c r="AI248" i="1"/>
  <c r="AJ248" i="1"/>
  <c r="AK248" i="1"/>
  <c r="Y249" i="1"/>
  <c r="Z249" i="1"/>
  <c r="AA249" i="1"/>
  <c r="AB249" i="1"/>
  <c r="AC249" i="1"/>
  <c r="AD249" i="1"/>
  <c r="AE249" i="1"/>
  <c r="AF249" i="1"/>
  <c r="AG249" i="1"/>
  <c r="AH249" i="1"/>
  <c r="AI249" i="1"/>
  <c r="AJ249" i="1"/>
  <c r="AK249" i="1"/>
  <c r="Y250" i="1"/>
  <c r="Z250" i="1"/>
  <c r="AA250" i="1"/>
  <c r="AB250" i="1"/>
  <c r="AC250" i="1"/>
  <c r="AD250" i="1"/>
  <c r="AE250" i="1"/>
  <c r="AF250" i="1"/>
  <c r="AG250" i="1"/>
  <c r="AH250" i="1"/>
  <c r="AI250" i="1"/>
  <c r="AJ250" i="1"/>
  <c r="AK250" i="1"/>
  <c r="Y251" i="1"/>
  <c r="Z251" i="1"/>
  <c r="AA251" i="1"/>
  <c r="AB251" i="1"/>
  <c r="AC251" i="1"/>
  <c r="AD251" i="1"/>
  <c r="AE251" i="1"/>
  <c r="AF251" i="1"/>
  <c r="AG251" i="1"/>
  <c r="AH251" i="1"/>
  <c r="AI251" i="1"/>
  <c r="AJ251" i="1"/>
  <c r="AK251" i="1"/>
  <c r="Y252" i="1"/>
  <c r="Z252" i="1"/>
  <c r="AA252" i="1"/>
  <c r="AB252" i="1"/>
  <c r="AC252" i="1"/>
  <c r="AD252" i="1"/>
  <c r="AE252" i="1"/>
  <c r="AF252" i="1"/>
  <c r="AG252" i="1"/>
  <c r="AH252" i="1"/>
  <c r="AI252" i="1"/>
  <c r="AJ252" i="1"/>
  <c r="AK252" i="1"/>
  <c r="Y253" i="1"/>
  <c r="Z253" i="1"/>
  <c r="AA253" i="1"/>
  <c r="AB253" i="1"/>
  <c r="AC253" i="1"/>
  <c r="AD253" i="1"/>
  <c r="AE253" i="1"/>
  <c r="AF253" i="1"/>
  <c r="AG253" i="1"/>
  <c r="AH253" i="1"/>
  <c r="AI253" i="1"/>
  <c r="AJ253" i="1"/>
  <c r="AK253" i="1"/>
  <c r="Y254" i="1"/>
  <c r="Z254" i="1"/>
  <c r="AA254" i="1"/>
  <c r="AB254" i="1"/>
  <c r="AC254" i="1"/>
  <c r="AD254" i="1"/>
  <c r="AE254" i="1"/>
  <c r="AF254" i="1"/>
  <c r="AG254" i="1"/>
  <c r="AH254" i="1"/>
  <c r="AI254" i="1"/>
  <c r="AJ254" i="1"/>
  <c r="AK254" i="1"/>
  <c r="Y255" i="1"/>
  <c r="Z255" i="1"/>
  <c r="AA255" i="1"/>
  <c r="AB255" i="1"/>
  <c r="AC255" i="1"/>
  <c r="AD255" i="1"/>
  <c r="AE255" i="1"/>
  <c r="AF255" i="1"/>
  <c r="AG255" i="1"/>
  <c r="AH255" i="1"/>
  <c r="AI255" i="1"/>
  <c r="AJ255" i="1"/>
  <c r="AK255" i="1"/>
  <c r="Y256" i="1"/>
  <c r="Z256" i="1"/>
  <c r="AA256" i="1"/>
  <c r="AB256" i="1"/>
  <c r="AC256" i="1"/>
  <c r="AD256" i="1"/>
  <c r="AE256" i="1"/>
  <c r="AF256" i="1"/>
  <c r="AG256" i="1"/>
  <c r="AH256" i="1"/>
  <c r="AI256" i="1"/>
  <c r="AJ256" i="1"/>
  <c r="AK256" i="1"/>
  <c r="Y257" i="1"/>
  <c r="Z257" i="1"/>
  <c r="AA257" i="1"/>
  <c r="AB257" i="1"/>
  <c r="AC257" i="1"/>
  <c r="AD257" i="1"/>
  <c r="AE257" i="1"/>
  <c r="AF257" i="1"/>
  <c r="AG257" i="1"/>
  <c r="AH257" i="1"/>
  <c r="AI257" i="1"/>
  <c r="AJ257" i="1"/>
  <c r="AK257" i="1"/>
  <c r="Y258" i="1"/>
  <c r="Z258" i="1"/>
  <c r="AA258" i="1"/>
  <c r="AB258" i="1"/>
  <c r="AC258" i="1"/>
  <c r="AD258" i="1"/>
  <c r="AE258" i="1"/>
  <c r="AF258" i="1"/>
  <c r="AG258" i="1"/>
  <c r="AH258" i="1"/>
  <c r="AI258" i="1"/>
  <c r="AJ258" i="1"/>
  <c r="AK258" i="1"/>
  <c r="Y259" i="1"/>
  <c r="Z259" i="1"/>
  <c r="AA259" i="1"/>
  <c r="AB259" i="1"/>
  <c r="AC259" i="1"/>
  <c r="AD259" i="1"/>
  <c r="AE259" i="1"/>
  <c r="AF259" i="1"/>
  <c r="AG259" i="1"/>
  <c r="AH259" i="1"/>
  <c r="AI259" i="1"/>
  <c r="AJ259" i="1"/>
  <c r="AK259" i="1"/>
  <c r="Y260" i="1"/>
  <c r="Z260" i="1"/>
  <c r="AA260" i="1"/>
  <c r="AB260" i="1"/>
  <c r="AC260" i="1"/>
  <c r="AD260" i="1"/>
  <c r="AE260" i="1"/>
  <c r="AF260" i="1"/>
  <c r="AG260" i="1"/>
  <c r="AH260" i="1"/>
  <c r="AI260" i="1"/>
  <c r="AJ260" i="1"/>
  <c r="AK260" i="1"/>
  <c r="Y261" i="1"/>
  <c r="Z261" i="1"/>
  <c r="AA261" i="1"/>
  <c r="AB261" i="1"/>
  <c r="AC261" i="1"/>
  <c r="AD261" i="1"/>
  <c r="AE261" i="1"/>
  <c r="AF261" i="1"/>
  <c r="AG261" i="1"/>
  <c r="AH261" i="1"/>
  <c r="AI261" i="1"/>
  <c r="AJ261" i="1"/>
  <c r="AK261" i="1"/>
  <c r="Y262" i="1"/>
  <c r="Z262" i="1"/>
  <c r="AA262" i="1"/>
  <c r="AB262" i="1"/>
  <c r="AC262" i="1"/>
  <c r="AD262" i="1"/>
  <c r="AE262" i="1"/>
  <c r="AF262" i="1"/>
  <c r="AG262" i="1"/>
  <c r="AH262" i="1"/>
  <c r="AI262" i="1"/>
  <c r="AJ262" i="1"/>
  <c r="AK262" i="1"/>
  <c r="Y263" i="1"/>
  <c r="Z263" i="1"/>
  <c r="AA263" i="1"/>
  <c r="AB263" i="1"/>
  <c r="AC263" i="1"/>
  <c r="AD263" i="1"/>
  <c r="AE263" i="1"/>
  <c r="AF263" i="1"/>
  <c r="AG263" i="1"/>
  <c r="AH263" i="1"/>
  <c r="AI263" i="1"/>
  <c r="AJ263" i="1"/>
  <c r="AK263" i="1"/>
  <c r="Y264" i="1"/>
  <c r="Z264" i="1"/>
  <c r="AA264" i="1"/>
  <c r="AB264" i="1"/>
  <c r="AC264" i="1"/>
  <c r="AD264" i="1"/>
  <c r="AE264" i="1"/>
  <c r="AF264" i="1"/>
  <c r="AG264" i="1"/>
  <c r="AH264" i="1"/>
  <c r="AI264" i="1"/>
  <c r="AJ264" i="1"/>
  <c r="AK264" i="1"/>
  <c r="Y265" i="1"/>
  <c r="Z265" i="1"/>
  <c r="AA265" i="1"/>
  <c r="AB265" i="1"/>
  <c r="AC265" i="1"/>
  <c r="AD265" i="1"/>
  <c r="AE265" i="1"/>
  <c r="AF265" i="1"/>
  <c r="AG265" i="1"/>
  <c r="AH265" i="1"/>
  <c r="AI265" i="1"/>
  <c r="AJ265" i="1"/>
  <c r="AK265" i="1"/>
  <c r="Y266" i="1"/>
  <c r="Z266" i="1"/>
  <c r="AA266" i="1"/>
  <c r="AB266" i="1"/>
  <c r="AC266" i="1"/>
  <c r="AD266" i="1"/>
  <c r="AE266" i="1"/>
  <c r="AF266" i="1"/>
  <c r="AG266" i="1"/>
  <c r="AH266" i="1"/>
  <c r="AI266" i="1"/>
  <c r="AJ266" i="1"/>
  <c r="AK266" i="1"/>
  <c r="Y267" i="1"/>
  <c r="Z267" i="1"/>
  <c r="AA267" i="1"/>
  <c r="AB267" i="1"/>
  <c r="AC267" i="1"/>
  <c r="AD267" i="1"/>
  <c r="AE267" i="1"/>
  <c r="AF267" i="1"/>
  <c r="AG267" i="1"/>
  <c r="AH267" i="1"/>
  <c r="AI267" i="1"/>
  <c r="AJ267" i="1"/>
  <c r="AK267" i="1"/>
  <c r="Y268" i="1"/>
  <c r="Z268" i="1"/>
  <c r="AA268" i="1"/>
  <c r="AB268" i="1"/>
  <c r="AC268" i="1"/>
  <c r="AD268" i="1"/>
  <c r="AE268" i="1"/>
  <c r="AF268" i="1"/>
  <c r="AG268" i="1"/>
  <c r="AH268" i="1"/>
  <c r="AI268" i="1"/>
  <c r="AJ268" i="1"/>
  <c r="AK268" i="1"/>
  <c r="Y269" i="1"/>
  <c r="Z269" i="1"/>
  <c r="AA269" i="1"/>
  <c r="AB269" i="1"/>
  <c r="AC269" i="1"/>
  <c r="AD269" i="1"/>
  <c r="AE269" i="1"/>
  <c r="AF269" i="1"/>
  <c r="AG269" i="1"/>
  <c r="AH269" i="1"/>
  <c r="AI269" i="1"/>
  <c r="AJ269" i="1"/>
  <c r="AK269" i="1"/>
  <c r="Y270" i="1"/>
  <c r="Z270" i="1"/>
  <c r="AA270" i="1"/>
  <c r="AB270" i="1"/>
  <c r="AC270" i="1"/>
  <c r="AD270" i="1"/>
  <c r="AE270" i="1"/>
  <c r="AF270" i="1"/>
  <c r="AG270" i="1"/>
  <c r="AH270" i="1"/>
  <c r="AI270" i="1"/>
  <c r="AJ270" i="1"/>
  <c r="AK270" i="1"/>
  <c r="Y271" i="1"/>
  <c r="Z271" i="1"/>
  <c r="AA271" i="1"/>
  <c r="AB271" i="1"/>
  <c r="AC271" i="1"/>
  <c r="AD271" i="1"/>
  <c r="AE271" i="1"/>
  <c r="AF271" i="1"/>
  <c r="AG271" i="1"/>
  <c r="AH271" i="1"/>
  <c r="AI271" i="1"/>
  <c r="AJ271" i="1"/>
  <c r="AK271" i="1"/>
  <c r="Y272" i="1"/>
  <c r="Z272" i="1"/>
  <c r="AA272" i="1"/>
  <c r="AB272" i="1"/>
  <c r="AC272" i="1"/>
  <c r="AD272" i="1"/>
  <c r="AE272" i="1"/>
  <c r="AF272" i="1"/>
  <c r="AG272" i="1"/>
  <c r="AH272" i="1"/>
  <c r="AI272" i="1"/>
  <c r="AJ272" i="1"/>
  <c r="AK272" i="1"/>
  <c r="Y273" i="1"/>
  <c r="Z273" i="1"/>
  <c r="AA273" i="1"/>
  <c r="AB273" i="1"/>
  <c r="AC273" i="1"/>
  <c r="AD273" i="1"/>
  <c r="AE273" i="1"/>
  <c r="AF273" i="1"/>
  <c r="AG273" i="1"/>
  <c r="AH273" i="1"/>
  <c r="AI273" i="1"/>
  <c r="AJ273" i="1"/>
  <c r="AK273" i="1"/>
  <c r="Y274" i="1"/>
  <c r="Z274" i="1"/>
  <c r="AA274" i="1"/>
  <c r="AB274" i="1"/>
  <c r="AC274" i="1"/>
  <c r="AD274" i="1"/>
  <c r="AE274" i="1"/>
  <c r="AF274" i="1"/>
  <c r="AG274" i="1"/>
  <c r="AH274" i="1"/>
  <c r="AI274" i="1"/>
  <c r="AJ274" i="1"/>
  <c r="AK274" i="1"/>
  <c r="Y275" i="1"/>
  <c r="Z275" i="1"/>
  <c r="AA275" i="1"/>
  <c r="AB275" i="1"/>
  <c r="AC275" i="1"/>
  <c r="AD275" i="1"/>
  <c r="AE275" i="1"/>
  <c r="AF275" i="1"/>
  <c r="AG275" i="1"/>
  <c r="AH275" i="1"/>
  <c r="AI275" i="1"/>
  <c r="AJ275" i="1"/>
  <c r="AK275" i="1"/>
  <c r="Y276" i="1"/>
  <c r="Z276" i="1"/>
  <c r="AA276" i="1"/>
  <c r="AB276" i="1"/>
  <c r="AC276" i="1"/>
  <c r="AD276" i="1"/>
  <c r="AE276" i="1"/>
  <c r="AF276" i="1"/>
  <c r="AG276" i="1"/>
  <c r="AH276" i="1"/>
  <c r="AI276" i="1"/>
  <c r="AJ276" i="1"/>
  <c r="AK276" i="1"/>
  <c r="Y277" i="1"/>
  <c r="Z277" i="1"/>
  <c r="AA277" i="1"/>
  <c r="AB277" i="1"/>
  <c r="AC277" i="1"/>
  <c r="AD277" i="1"/>
  <c r="AE277" i="1"/>
  <c r="AF277" i="1"/>
  <c r="AG277" i="1"/>
  <c r="AH277" i="1"/>
  <c r="AI277" i="1"/>
  <c r="AJ277" i="1"/>
  <c r="AK277" i="1"/>
  <c r="Y278" i="1"/>
  <c r="Z278" i="1"/>
  <c r="AA278" i="1"/>
  <c r="AB278" i="1"/>
  <c r="AC278" i="1"/>
  <c r="AD278" i="1"/>
  <c r="AE278" i="1"/>
  <c r="AF278" i="1"/>
  <c r="AG278" i="1"/>
  <c r="AH278" i="1"/>
  <c r="AI278" i="1"/>
  <c r="AJ278" i="1"/>
  <c r="AK278" i="1"/>
  <c r="Y279" i="1"/>
  <c r="Z279" i="1"/>
  <c r="AA279" i="1"/>
  <c r="AB279" i="1"/>
  <c r="AC279" i="1"/>
  <c r="AD279" i="1"/>
  <c r="AE279" i="1"/>
  <c r="AF279" i="1"/>
  <c r="AG279" i="1"/>
  <c r="AH279" i="1"/>
  <c r="AI279" i="1"/>
  <c r="AJ279" i="1"/>
  <c r="AK279" i="1"/>
  <c r="Y280" i="1"/>
  <c r="Z280" i="1"/>
  <c r="AA280" i="1"/>
  <c r="AB280" i="1"/>
  <c r="AC280" i="1"/>
  <c r="AD280" i="1"/>
  <c r="AE280" i="1"/>
  <c r="AF280" i="1"/>
  <c r="AG280" i="1"/>
  <c r="AH280" i="1"/>
  <c r="AI280" i="1"/>
  <c r="AJ280" i="1"/>
  <c r="AK280" i="1"/>
  <c r="Y281" i="1"/>
  <c r="Z281" i="1"/>
  <c r="AA281" i="1"/>
  <c r="AB281" i="1"/>
  <c r="AC281" i="1"/>
  <c r="AD281" i="1"/>
  <c r="AE281" i="1"/>
  <c r="AF281" i="1"/>
  <c r="AG281" i="1"/>
  <c r="AH281" i="1"/>
  <c r="AI281" i="1"/>
  <c r="AJ281" i="1"/>
  <c r="AK281" i="1"/>
  <c r="Y282" i="1"/>
  <c r="Z282" i="1"/>
  <c r="AA282" i="1"/>
  <c r="AB282" i="1"/>
  <c r="AC282" i="1"/>
  <c r="AD282" i="1"/>
  <c r="AE282" i="1"/>
  <c r="AF282" i="1"/>
  <c r="AG282" i="1"/>
  <c r="AH282" i="1"/>
  <c r="AI282" i="1"/>
  <c r="AJ282" i="1"/>
  <c r="AK282" i="1"/>
  <c r="Y283" i="1"/>
  <c r="Z283" i="1"/>
  <c r="AA283" i="1"/>
  <c r="AB283" i="1"/>
  <c r="AC283" i="1"/>
  <c r="AD283" i="1"/>
  <c r="AE283" i="1"/>
  <c r="AF283" i="1"/>
  <c r="AG283" i="1"/>
  <c r="AH283" i="1"/>
  <c r="AI283" i="1"/>
  <c r="AJ283" i="1"/>
  <c r="AK283" i="1"/>
  <c r="Y284" i="1"/>
  <c r="Z284" i="1"/>
  <c r="AA284" i="1"/>
  <c r="AB284" i="1"/>
  <c r="AC284" i="1"/>
  <c r="AD284" i="1"/>
  <c r="AE284" i="1"/>
  <c r="AF284" i="1"/>
  <c r="AG284" i="1"/>
  <c r="AH284" i="1"/>
  <c r="AI284" i="1"/>
  <c r="AJ284" i="1"/>
  <c r="AK284" i="1"/>
  <c r="Y285" i="1"/>
  <c r="Z285" i="1"/>
  <c r="AA285" i="1"/>
  <c r="AB285" i="1"/>
  <c r="AC285" i="1"/>
  <c r="AD285" i="1"/>
  <c r="AE285" i="1"/>
  <c r="AF285" i="1"/>
  <c r="AG285" i="1"/>
  <c r="AH285" i="1"/>
  <c r="AI285" i="1"/>
  <c r="AJ285" i="1"/>
  <c r="AK285" i="1"/>
  <c r="Y286" i="1"/>
  <c r="Z286" i="1"/>
  <c r="AA286" i="1"/>
  <c r="AB286" i="1"/>
  <c r="AC286" i="1"/>
  <c r="AD286" i="1"/>
  <c r="AE286" i="1"/>
  <c r="AF286" i="1"/>
  <c r="AG286" i="1"/>
  <c r="AH286" i="1"/>
  <c r="AI286" i="1"/>
  <c r="AJ286" i="1"/>
  <c r="AK286" i="1"/>
  <c r="Y287" i="1"/>
  <c r="Z287" i="1"/>
  <c r="AA287" i="1"/>
  <c r="AB287" i="1"/>
  <c r="AC287" i="1"/>
  <c r="AD287" i="1"/>
  <c r="AE287" i="1"/>
  <c r="AF287" i="1"/>
  <c r="AG287" i="1"/>
  <c r="AH287" i="1"/>
  <c r="AI287" i="1"/>
  <c r="AJ287" i="1"/>
  <c r="AK287" i="1"/>
  <c r="Y288" i="1"/>
  <c r="Z288" i="1"/>
  <c r="AA288" i="1"/>
  <c r="AB288" i="1"/>
  <c r="AC288" i="1"/>
  <c r="AD288" i="1"/>
  <c r="AE288" i="1"/>
  <c r="AF288" i="1"/>
  <c r="AG288" i="1"/>
  <c r="AH288" i="1"/>
  <c r="AI288" i="1"/>
  <c r="AJ288" i="1"/>
  <c r="AK288" i="1"/>
  <c r="Y289" i="1"/>
  <c r="Z289" i="1"/>
  <c r="AA289" i="1"/>
  <c r="AB289" i="1"/>
  <c r="AC289" i="1"/>
  <c r="AD289" i="1"/>
  <c r="AE289" i="1"/>
  <c r="AF289" i="1"/>
  <c r="AG289" i="1"/>
  <c r="AH289" i="1"/>
  <c r="AI289" i="1"/>
  <c r="AJ289" i="1"/>
  <c r="AK289" i="1"/>
  <c r="Y290" i="1"/>
  <c r="Z290" i="1"/>
  <c r="AA290" i="1"/>
  <c r="AB290" i="1"/>
  <c r="AC290" i="1"/>
  <c r="AD290" i="1"/>
  <c r="AE290" i="1"/>
  <c r="AF290" i="1"/>
  <c r="AG290" i="1"/>
  <c r="AH290" i="1"/>
  <c r="AI290" i="1"/>
  <c r="AJ290" i="1"/>
  <c r="AK290" i="1"/>
  <c r="Y291" i="1"/>
  <c r="Z291" i="1"/>
  <c r="AA291" i="1"/>
  <c r="AB291" i="1"/>
  <c r="AC291" i="1"/>
  <c r="AD291" i="1"/>
  <c r="AE291" i="1"/>
  <c r="AF291" i="1"/>
  <c r="AG291" i="1"/>
  <c r="AH291" i="1"/>
  <c r="AI291" i="1"/>
  <c r="AJ291" i="1"/>
  <c r="AK291" i="1"/>
  <c r="Y292" i="1"/>
  <c r="Z292" i="1"/>
  <c r="AA292" i="1"/>
  <c r="AB292" i="1"/>
  <c r="AC292" i="1"/>
  <c r="AD292" i="1"/>
  <c r="AE292" i="1"/>
  <c r="AF292" i="1"/>
  <c r="AG292" i="1"/>
  <c r="AH292" i="1"/>
  <c r="AI292" i="1"/>
  <c r="AJ292" i="1"/>
  <c r="AK292" i="1"/>
  <c r="Y293" i="1"/>
  <c r="Z293" i="1"/>
  <c r="AA293" i="1"/>
  <c r="AB293" i="1"/>
  <c r="AC293" i="1"/>
  <c r="AD293" i="1"/>
  <c r="AE293" i="1"/>
  <c r="AF293" i="1"/>
  <c r="AG293" i="1"/>
  <c r="AH293" i="1"/>
  <c r="AI293" i="1"/>
  <c r="AJ293" i="1"/>
  <c r="AK293" i="1"/>
  <c r="Y294" i="1"/>
  <c r="Z294" i="1"/>
  <c r="AA294" i="1"/>
  <c r="AB294" i="1"/>
  <c r="AC294" i="1"/>
  <c r="AD294" i="1"/>
  <c r="AE294" i="1"/>
  <c r="AF294" i="1"/>
  <c r="AG294" i="1"/>
  <c r="AH294" i="1"/>
  <c r="AI294" i="1"/>
  <c r="AJ294" i="1"/>
  <c r="AK294" i="1"/>
  <c r="Y295" i="1"/>
  <c r="Z295" i="1"/>
  <c r="AA295" i="1"/>
  <c r="AB295" i="1"/>
  <c r="AC295" i="1"/>
  <c r="AD295" i="1"/>
  <c r="AE295" i="1"/>
  <c r="AF295" i="1"/>
  <c r="AG295" i="1"/>
  <c r="AH295" i="1"/>
  <c r="AI295" i="1"/>
  <c r="AJ295" i="1"/>
  <c r="AK295" i="1"/>
  <c r="Y296" i="1"/>
  <c r="Z296" i="1"/>
  <c r="AA296" i="1"/>
  <c r="AB296" i="1"/>
  <c r="AC296" i="1"/>
  <c r="AD296" i="1"/>
  <c r="AE296" i="1"/>
  <c r="AF296" i="1"/>
  <c r="AG296" i="1"/>
  <c r="AH296" i="1"/>
  <c r="AI296" i="1"/>
  <c r="AJ296" i="1"/>
  <c r="AK296" i="1"/>
  <c r="Y297" i="1"/>
  <c r="Z297" i="1"/>
  <c r="AA297" i="1"/>
  <c r="AB297" i="1"/>
  <c r="AC297" i="1"/>
  <c r="AD297" i="1"/>
  <c r="AE297" i="1"/>
  <c r="AF297" i="1"/>
  <c r="AG297" i="1"/>
  <c r="AH297" i="1"/>
  <c r="AI297" i="1"/>
  <c r="AJ297" i="1"/>
  <c r="AK297" i="1"/>
  <c r="Y298" i="1"/>
  <c r="Z298" i="1"/>
  <c r="AA298" i="1"/>
  <c r="AB298" i="1"/>
  <c r="AC298" i="1"/>
  <c r="AD298" i="1"/>
  <c r="AE298" i="1"/>
  <c r="AF298" i="1"/>
  <c r="AG298" i="1"/>
  <c r="AH298" i="1"/>
  <c r="AI298" i="1"/>
  <c r="AJ298" i="1"/>
  <c r="AK298" i="1"/>
  <c r="Y299" i="1"/>
  <c r="Z299" i="1"/>
  <c r="AA299" i="1"/>
  <c r="AB299" i="1"/>
  <c r="AC299" i="1"/>
  <c r="AD299" i="1"/>
  <c r="AE299" i="1"/>
  <c r="AF299" i="1"/>
  <c r="AG299" i="1"/>
  <c r="AH299" i="1"/>
  <c r="AI299" i="1"/>
  <c r="AJ299" i="1"/>
  <c r="AK299" i="1"/>
  <c r="Y300" i="1"/>
  <c r="Z300" i="1"/>
  <c r="AA300" i="1"/>
  <c r="AB300" i="1"/>
  <c r="AC300" i="1"/>
  <c r="AD300" i="1"/>
  <c r="AE300" i="1"/>
  <c r="AF300" i="1"/>
  <c r="AG300" i="1"/>
  <c r="AH300" i="1"/>
  <c r="AI300" i="1"/>
  <c r="AJ300" i="1"/>
  <c r="AK300" i="1"/>
  <c r="Y301" i="1"/>
  <c r="Z301" i="1"/>
  <c r="AA301" i="1"/>
  <c r="AB301" i="1"/>
  <c r="AC301" i="1"/>
  <c r="AD301" i="1"/>
  <c r="AE301" i="1"/>
  <c r="AF301" i="1"/>
  <c r="AG301" i="1"/>
  <c r="AH301" i="1"/>
  <c r="AI301" i="1"/>
  <c r="AJ301" i="1"/>
  <c r="AK301" i="1"/>
  <c r="Y302" i="1"/>
  <c r="Z302" i="1"/>
  <c r="AA302" i="1"/>
  <c r="AB302" i="1"/>
  <c r="AC302" i="1"/>
  <c r="AD302" i="1"/>
  <c r="AE302" i="1"/>
  <c r="AF302" i="1"/>
  <c r="AG302" i="1"/>
  <c r="AH302" i="1"/>
  <c r="AI302" i="1"/>
  <c r="AJ302" i="1"/>
  <c r="AK302" i="1"/>
  <c r="Y303" i="1"/>
  <c r="Z303" i="1"/>
  <c r="AA303" i="1"/>
  <c r="AB303" i="1"/>
  <c r="AC303" i="1"/>
  <c r="AD303" i="1"/>
  <c r="AE303" i="1"/>
  <c r="AF303" i="1"/>
  <c r="AG303" i="1"/>
  <c r="AH303" i="1"/>
  <c r="AI303" i="1"/>
  <c r="AJ303" i="1"/>
  <c r="AK303" i="1"/>
  <c r="Y304" i="1"/>
  <c r="Z304" i="1"/>
  <c r="AA304" i="1"/>
  <c r="AB304" i="1"/>
  <c r="AC304" i="1"/>
  <c r="AD304" i="1"/>
  <c r="AE304" i="1"/>
  <c r="AF304" i="1"/>
  <c r="AG304" i="1"/>
  <c r="AH304" i="1"/>
  <c r="AI304" i="1"/>
  <c r="AJ304" i="1"/>
  <c r="AK304" i="1"/>
  <c r="Y305" i="1"/>
  <c r="Z305" i="1"/>
  <c r="AA305" i="1"/>
  <c r="AB305" i="1"/>
  <c r="AC305" i="1"/>
  <c r="AD305" i="1"/>
  <c r="AE305" i="1"/>
  <c r="AF305" i="1"/>
  <c r="AG305" i="1"/>
  <c r="AH305" i="1"/>
  <c r="AI305" i="1"/>
  <c r="AJ305" i="1"/>
  <c r="AK305" i="1"/>
  <c r="Y306" i="1"/>
  <c r="Z306" i="1"/>
  <c r="AA306" i="1"/>
  <c r="AB306" i="1"/>
  <c r="AC306" i="1"/>
  <c r="AD306" i="1"/>
  <c r="AE306" i="1"/>
  <c r="AF306" i="1"/>
  <c r="AG306" i="1"/>
  <c r="AH306" i="1"/>
  <c r="AI306" i="1"/>
  <c r="AJ306" i="1"/>
  <c r="AK306" i="1"/>
  <c r="Y307" i="1"/>
  <c r="Z307" i="1"/>
  <c r="AA307" i="1"/>
  <c r="AB307" i="1"/>
  <c r="AC307" i="1"/>
  <c r="AD307" i="1"/>
  <c r="AE307" i="1"/>
  <c r="AF307" i="1"/>
  <c r="AG307" i="1"/>
  <c r="AH307" i="1"/>
  <c r="AI307" i="1"/>
  <c r="AJ307" i="1"/>
  <c r="AK307" i="1"/>
  <c r="Y308" i="1"/>
  <c r="Z308" i="1"/>
  <c r="AA308" i="1"/>
  <c r="AB308" i="1"/>
  <c r="AC308" i="1"/>
  <c r="AD308" i="1"/>
  <c r="AE308" i="1"/>
  <c r="AF308" i="1"/>
  <c r="AG308" i="1"/>
  <c r="AH308" i="1"/>
  <c r="AI308" i="1"/>
  <c r="AJ308" i="1"/>
  <c r="AK308" i="1"/>
  <c r="Y309" i="1"/>
  <c r="Z309" i="1"/>
  <c r="AA309" i="1"/>
  <c r="AB309" i="1"/>
  <c r="AC309" i="1"/>
  <c r="AD309" i="1"/>
  <c r="AE309" i="1"/>
  <c r="AF309" i="1"/>
  <c r="AG309" i="1"/>
  <c r="AH309" i="1"/>
  <c r="AI309" i="1"/>
  <c r="AJ309" i="1"/>
  <c r="AK309" i="1"/>
  <c r="Y310" i="1"/>
  <c r="Z310" i="1"/>
  <c r="AA310" i="1"/>
  <c r="AB310" i="1"/>
  <c r="AC310" i="1"/>
  <c r="AD310" i="1"/>
  <c r="AE310" i="1"/>
  <c r="AF310" i="1"/>
  <c r="AG310" i="1"/>
  <c r="AH310" i="1"/>
  <c r="AI310" i="1"/>
  <c r="AJ310" i="1"/>
  <c r="AK310" i="1"/>
  <c r="Y311" i="1"/>
  <c r="Z311" i="1"/>
  <c r="AA311" i="1"/>
  <c r="AB311" i="1"/>
  <c r="AC311" i="1"/>
  <c r="AD311" i="1"/>
  <c r="AE311" i="1"/>
  <c r="AF311" i="1"/>
  <c r="AG311" i="1"/>
  <c r="AH311" i="1"/>
  <c r="AI311" i="1"/>
  <c r="AJ311" i="1"/>
  <c r="AK311" i="1"/>
  <c r="Y312" i="1"/>
  <c r="Z312" i="1"/>
  <c r="AA312" i="1"/>
  <c r="AB312" i="1"/>
  <c r="AC312" i="1"/>
  <c r="AD312" i="1"/>
  <c r="AE312" i="1"/>
  <c r="AF312" i="1"/>
  <c r="AG312" i="1"/>
  <c r="AH312" i="1"/>
  <c r="AI312" i="1"/>
  <c r="AJ312" i="1"/>
  <c r="AK312" i="1"/>
  <c r="Y313" i="1"/>
  <c r="Z313" i="1"/>
  <c r="AA313" i="1"/>
  <c r="AB313" i="1"/>
  <c r="AC313" i="1"/>
  <c r="AD313" i="1"/>
  <c r="AE313" i="1"/>
  <c r="AF313" i="1"/>
  <c r="AG313" i="1"/>
  <c r="AH313" i="1"/>
  <c r="AI313" i="1"/>
  <c r="AJ313" i="1"/>
  <c r="AK313" i="1"/>
  <c r="Y314" i="1"/>
  <c r="Z314" i="1"/>
  <c r="AA314" i="1"/>
  <c r="AB314" i="1"/>
  <c r="AC314" i="1"/>
  <c r="AD314" i="1"/>
  <c r="AE314" i="1"/>
  <c r="AF314" i="1"/>
  <c r="AG314" i="1"/>
  <c r="AH314" i="1"/>
  <c r="AI314" i="1"/>
  <c r="AJ314" i="1"/>
  <c r="AK314" i="1"/>
  <c r="Y315" i="1"/>
  <c r="Z315" i="1"/>
  <c r="AA315" i="1"/>
  <c r="AB315" i="1"/>
  <c r="AC315" i="1"/>
  <c r="AD315" i="1"/>
  <c r="AE315" i="1"/>
  <c r="AF315" i="1"/>
  <c r="AG315" i="1"/>
  <c r="AH315" i="1"/>
  <c r="AI315" i="1"/>
  <c r="AJ315" i="1"/>
  <c r="AK315" i="1"/>
  <c r="Y316" i="1"/>
  <c r="Z316" i="1"/>
  <c r="AA316" i="1"/>
  <c r="AB316" i="1"/>
  <c r="AC316" i="1"/>
  <c r="AD316" i="1"/>
  <c r="AE316" i="1"/>
  <c r="AF316" i="1"/>
  <c r="AG316" i="1"/>
  <c r="AH316" i="1"/>
  <c r="AI316" i="1"/>
  <c r="AJ316" i="1"/>
  <c r="AK316" i="1"/>
  <c r="Y317" i="1"/>
  <c r="Z317" i="1"/>
  <c r="AA317" i="1"/>
  <c r="AB317" i="1"/>
  <c r="AC317" i="1"/>
  <c r="AD317" i="1"/>
  <c r="AE317" i="1"/>
  <c r="AF317" i="1"/>
  <c r="AG317" i="1"/>
  <c r="AH317" i="1"/>
  <c r="AI317" i="1"/>
  <c r="AJ317" i="1"/>
  <c r="AK317" i="1"/>
  <c r="Y318" i="1"/>
  <c r="Z318" i="1"/>
  <c r="AA318" i="1"/>
  <c r="AB318" i="1"/>
  <c r="AC318" i="1"/>
  <c r="AD318" i="1"/>
  <c r="AE318" i="1"/>
  <c r="AF318" i="1"/>
  <c r="AG318" i="1"/>
  <c r="AH318" i="1"/>
  <c r="AI318" i="1"/>
  <c r="AJ318" i="1"/>
  <c r="AK318" i="1"/>
  <c r="Y319" i="1"/>
  <c r="Z319" i="1"/>
  <c r="AA319" i="1"/>
  <c r="AB319" i="1"/>
  <c r="AC319" i="1"/>
  <c r="AD319" i="1"/>
  <c r="AE319" i="1"/>
  <c r="AF319" i="1"/>
  <c r="AG319" i="1"/>
  <c r="AH319" i="1"/>
  <c r="AI319" i="1"/>
  <c r="AJ319" i="1"/>
  <c r="AK319" i="1"/>
  <c r="Y320" i="1"/>
  <c r="Z320" i="1"/>
  <c r="AA320" i="1"/>
  <c r="AB320" i="1"/>
  <c r="AC320" i="1"/>
  <c r="AD320" i="1"/>
  <c r="AE320" i="1"/>
  <c r="AF320" i="1"/>
  <c r="AG320" i="1"/>
  <c r="AH320" i="1"/>
  <c r="AI320" i="1"/>
  <c r="AJ320" i="1"/>
  <c r="AK320" i="1"/>
  <c r="Y321" i="1"/>
  <c r="Z321" i="1"/>
  <c r="AA321" i="1"/>
  <c r="AB321" i="1"/>
  <c r="AC321" i="1"/>
  <c r="AD321" i="1"/>
  <c r="AE321" i="1"/>
  <c r="AF321" i="1"/>
  <c r="AG321" i="1"/>
  <c r="AH321" i="1"/>
  <c r="AI321" i="1"/>
  <c r="AJ321" i="1"/>
  <c r="AK321" i="1"/>
  <c r="Y322" i="1"/>
  <c r="Z322" i="1"/>
  <c r="AA322" i="1"/>
  <c r="AB322" i="1"/>
  <c r="AC322" i="1"/>
  <c r="AD322" i="1"/>
  <c r="AE322" i="1"/>
  <c r="AF322" i="1"/>
  <c r="AG322" i="1"/>
  <c r="AH322" i="1"/>
  <c r="AI322" i="1"/>
  <c r="AJ322" i="1"/>
  <c r="AK322" i="1"/>
  <c r="Y323" i="1"/>
  <c r="Z323" i="1"/>
  <c r="AA323" i="1"/>
  <c r="AB323" i="1"/>
  <c r="AC323" i="1"/>
  <c r="AD323" i="1"/>
  <c r="AE323" i="1"/>
  <c r="AF323" i="1"/>
  <c r="AG323" i="1"/>
  <c r="AH323" i="1"/>
  <c r="AI323" i="1"/>
  <c r="AJ323" i="1"/>
  <c r="AK323" i="1"/>
  <c r="Y324" i="1"/>
  <c r="Z324" i="1"/>
  <c r="AA324" i="1"/>
  <c r="AB324" i="1"/>
  <c r="AC324" i="1"/>
  <c r="AD324" i="1"/>
  <c r="AE324" i="1"/>
  <c r="AF324" i="1"/>
  <c r="AG324" i="1"/>
  <c r="AH324" i="1"/>
  <c r="AI324" i="1"/>
  <c r="AJ324" i="1"/>
  <c r="AK324" i="1"/>
  <c r="Y325" i="1"/>
  <c r="Z325" i="1"/>
  <c r="AA325" i="1"/>
  <c r="AB325" i="1"/>
  <c r="AC325" i="1"/>
  <c r="AD325" i="1"/>
  <c r="AE325" i="1"/>
  <c r="AF325" i="1"/>
  <c r="AG325" i="1"/>
  <c r="AH325" i="1"/>
  <c r="AI325" i="1"/>
  <c r="AJ325" i="1"/>
  <c r="AK325" i="1"/>
  <c r="Y326" i="1"/>
  <c r="Z326" i="1"/>
  <c r="AA326" i="1"/>
  <c r="AB326" i="1"/>
  <c r="AC326" i="1"/>
  <c r="AD326" i="1"/>
  <c r="AE326" i="1"/>
  <c r="AF326" i="1"/>
  <c r="AG326" i="1"/>
  <c r="AH326" i="1"/>
  <c r="AI326" i="1"/>
  <c r="AJ326" i="1"/>
  <c r="AK326" i="1"/>
  <c r="Y327" i="1"/>
  <c r="Z327" i="1"/>
  <c r="AA327" i="1"/>
  <c r="AB327" i="1"/>
  <c r="AC327" i="1"/>
  <c r="AD327" i="1"/>
  <c r="AE327" i="1"/>
  <c r="AF327" i="1"/>
  <c r="AG327" i="1"/>
  <c r="AH327" i="1"/>
  <c r="AI327" i="1"/>
  <c r="AJ327" i="1"/>
  <c r="AK327" i="1"/>
  <c r="Y328" i="1"/>
  <c r="Z328" i="1"/>
  <c r="AA328" i="1"/>
  <c r="AB328" i="1"/>
  <c r="AC328" i="1"/>
  <c r="AD328" i="1"/>
  <c r="AE328" i="1"/>
  <c r="AF328" i="1"/>
  <c r="AG328" i="1"/>
  <c r="AH328" i="1"/>
  <c r="AI328" i="1"/>
  <c r="AJ328" i="1"/>
  <c r="AK328" i="1"/>
  <c r="Y329" i="1"/>
  <c r="Z329" i="1"/>
  <c r="AA329" i="1"/>
  <c r="AB329" i="1"/>
  <c r="AC329" i="1"/>
  <c r="AD329" i="1"/>
  <c r="AE329" i="1"/>
  <c r="AF329" i="1"/>
  <c r="AG329" i="1"/>
  <c r="AH329" i="1"/>
  <c r="AI329" i="1"/>
  <c r="AJ329" i="1"/>
  <c r="AK329" i="1"/>
  <c r="Y330" i="1"/>
  <c r="Z330" i="1"/>
  <c r="AA330" i="1"/>
  <c r="AB330" i="1"/>
  <c r="AC330" i="1"/>
  <c r="AD330" i="1"/>
  <c r="AE330" i="1"/>
  <c r="AF330" i="1"/>
  <c r="AG330" i="1"/>
  <c r="AH330" i="1"/>
  <c r="AI330" i="1"/>
  <c r="AJ330" i="1"/>
  <c r="AK330" i="1"/>
  <c r="Y331" i="1"/>
  <c r="Z331" i="1"/>
  <c r="AA331" i="1"/>
  <c r="AB331" i="1"/>
  <c r="AC331" i="1"/>
  <c r="AD331" i="1"/>
  <c r="AE331" i="1"/>
  <c r="AF331" i="1"/>
  <c r="AG331" i="1"/>
  <c r="AH331" i="1"/>
  <c r="AI331" i="1"/>
  <c r="AJ331" i="1"/>
  <c r="AK331" i="1"/>
  <c r="Y332" i="1"/>
  <c r="Z332" i="1"/>
  <c r="AA332" i="1"/>
  <c r="AB332" i="1"/>
  <c r="AC332" i="1"/>
  <c r="AD332" i="1"/>
  <c r="AE332" i="1"/>
  <c r="AF332" i="1"/>
  <c r="AG332" i="1"/>
  <c r="AH332" i="1"/>
  <c r="AI332" i="1"/>
  <c r="AJ332" i="1"/>
  <c r="AK332" i="1"/>
  <c r="Y333" i="1"/>
  <c r="Z333" i="1"/>
  <c r="AA333" i="1"/>
  <c r="AB333" i="1"/>
  <c r="AC333" i="1"/>
  <c r="AD333" i="1"/>
  <c r="AE333" i="1"/>
  <c r="AF333" i="1"/>
  <c r="AG333" i="1"/>
  <c r="AH333" i="1"/>
  <c r="AI333" i="1"/>
  <c r="AJ333" i="1"/>
  <c r="AK333" i="1"/>
  <c r="Y334" i="1"/>
  <c r="Z334" i="1"/>
  <c r="AA334" i="1"/>
  <c r="AB334" i="1"/>
  <c r="AC334" i="1"/>
  <c r="AD334" i="1"/>
  <c r="AE334" i="1"/>
  <c r="AF334" i="1"/>
  <c r="AG334" i="1"/>
  <c r="AH334" i="1"/>
  <c r="AI334" i="1"/>
  <c r="AJ334" i="1"/>
  <c r="AK334" i="1"/>
  <c r="Y335" i="1"/>
  <c r="Z335" i="1"/>
  <c r="AA335" i="1"/>
  <c r="AB335" i="1"/>
  <c r="AC335" i="1"/>
  <c r="AD335" i="1"/>
  <c r="AE335" i="1"/>
  <c r="AF335" i="1"/>
  <c r="AG335" i="1"/>
  <c r="AH335" i="1"/>
  <c r="AI335" i="1"/>
  <c r="AJ335" i="1"/>
  <c r="AK335" i="1"/>
  <c r="Y336" i="1"/>
  <c r="Z336" i="1"/>
  <c r="AA336" i="1"/>
  <c r="AB336" i="1"/>
  <c r="AC336" i="1"/>
  <c r="AD336" i="1"/>
  <c r="AE336" i="1"/>
  <c r="AF336" i="1"/>
  <c r="AG336" i="1"/>
  <c r="AH336" i="1"/>
  <c r="AI336" i="1"/>
  <c r="AJ336" i="1"/>
  <c r="AK336" i="1"/>
  <c r="Y337" i="1"/>
  <c r="Z337" i="1"/>
  <c r="AA337" i="1"/>
  <c r="AB337" i="1"/>
  <c r="AC337" i="1"/>
  <c r="AD337" i="1"/>
  <c r="AE337" i="1"/>
  <c r="AF337" i="1"/>
  <c r="AG337" i="1"/>
  <c r="AH337" i="1"/>
  <c r="AI337" i="1"/>
  <c r="AJ337" i="1"/>
  <c r="AK337" i="1"/>
  <c r="Y338" i="1"/>
  <c r="Z338" i="1"/>
  <c r="AA338" i="1"/>
  <c r="AB338" i="1"/>
  <c r="AC338" i="1"/>
  <c r="AD338" i="1"/>
  <c r="AE338" i="1"/>
  <c r="AF338" i="1"/>
  <c r="AG338" i="1"/>
  <c r="AH338" i="1"/>
  <c r="AI338" i="1"/>
  <c r="AJ338" i="1"/>
  <c r="AK338" i="1"/>
  <c r="Y339" i="1"/>
  <c r="Z339" i="1"/>
  <c r="AA339" i="1"/>
  <c r="AB339" i="1"/>
  <c r="AC339" i="1"/>
  <c r="AD339" i="1"/>
  <c r="AE339" i="1"/>
  <c r="AF339" i="1"/>
  <c r="AG339" i="1"/>
  <c r="AH339" i="1"/>
  <c r="AI339" i="1"/>
  <c r="AJ339" i="1"/>
  <c r="AK339" i="1"/>
  <c r="Y340" i="1"/>
  <c r="Z340" i="1"/>
  <c r="AA340" i="1"/>
  <c r="AB340" i="1"/>
  <c r="AC340" i="1"/>
  <c r="AD340" i="1"/>
  <c r="AE340" i="1"/>
  <c r="AF340" i="1"/>
  <c r="AG340" i="1"/>
  <c r="AH340" i="1"/>
  <c r="AI340" i="1"/>
  <c r="AJ340" i="1"/>
  <c r="AK340" i="1"/>
  <c r="Y341" i="1"/>
  <c r="Z341" i="1"/>
  <c r="AA341" i="1"/>
  <c r="AB341" i="1"/>
  <c r="AC341" i="1"/>
  <c r="AD341" i="1"/>
  <c r="AE341" i="1"/>
  <c r="AF341" i="1"/>
  <c r="AG341" i="1"/>
  <c r="AH341" i="1"/>
  <c r="AI341" i="1"/>
  <c r="AJ341" i="1"/>
  <c r="AK341" i="1"/>
  <c r="Y342" i="1"/>
  <c r="Z342" i="1"/>
  <c r="AA342" i="1"/>
  <c r="AB342" i="1"/>
  <c r="AC342" i="1"/>
  <c r="AD342" i="1"/>
  <c r="AE342" i="1"/>
  <c r="AF342" i="1"/>
  <c r="AG342" i="1"/>
  <c r="AH342" i="1"/>
  <c r="AI342" i="1"/>
  <c r="AJ342" i="1"/>
  <c r="AK342" i="1"/>
  <c r="Y343" i="1"/>
  <c r="Z343" i="1"/>
  <c r="AA343" i="1"/>
  <c r="AB343" i="1"/>
  <c r="AC343" i="1"/>
  <c r="AD343" i="1"/>
  <c r="AE343" i="1"/>
  <c r="AF343" i="1"/>
  <c r="AG343" i="1"/>
  <c r="AH343" i="1"/>
  <c r="AI343" i="1"/>
  <c r="AJ343" i="1"/>
  <c r="AK343" i="1"/>
  <c r="Y344" i="1"/>
  <c r="Z344" i="1"/>
  <c r="AA344" i="1"/>
  <c r="AB344" i="1"/>
  <c r="AC344" i="1"/>
  <c r="AD344" i="1"/>
  <c r="AE344" i="1"/>
  <c r="AF344" i="1"/>
  <c r="AG344" i="1"/>
  <c r="AH344" i="1"/>
  <c r="AI344" i="1"/>
  <c r="AJ344" i="1"/>
  <c r="AK344" i="1"/>
  <c r="Y345" i="1"/>
  <c r="Z345" i="1"/>
  <c r="AA345" i="1"/>
  <c r="AB345" i="1"/>
  <c r="AC345" i="1"/>
  <c r="AD345" i="1"/>
  <c r="AE345" i="1"/>
  <c r="AF345" i="1"/>
  <c r="AG345" i="1"/>
  <c r="AH345" i="1"/>
  <c r="AI345" i="1"/>
  <c r="AJ345" i="1"/>
  <c r="AK345" i="1"/>
  <c r="Y346" i="1"/>
  <c r="Z346" i="1"/>
  <c r="AA346" i="1"/>
  <c r="AB346" i="1"/>
  <c r="AC346" i="1"/>
  <c r="AD346" i="1"/>
  <c r="AE346" i="1"/>
  <c r="AF346" i="1"/>
  <c r="AG346" i="1"/>
  <c r="AH346" i="1"/>
  <c r="AI346" i="1"/>
  <c r="AJ346" i="1"/>
  <c r="AK346" i="1"/>
  <c r="Y347" i="1"/>
  <c r="Z347" i="1"/>
  <c r="AA347" i="1"/>
  <c r="AB347" i="1"/>
  <c r="AC347" i="1"/>
  <c r="AD347" i="1"/>
  <c r="AE347" i="1"/>
  <c r="AF347" i="1"/>
  <c r="AG347" i="1"/>
  <c r="AH347" i="1"/>
  <c r="AI347" i="1"/>
  <c r="AJ347" i="1"/>
  <c r="AK347" i="1"/>
  <c r="Y348" i="1"/>
  <c r="Z348" i="1"/>
  <c r="AA348" i="1"/>
  <c r="AB348" i="1"/>
  <c r="AC348" i="1"/>
  <c r="AD348" i="1"/>
  <c r="AE348" i="1"/>
  <c r="AF348" i="1"/>
  <c r="AG348" i="1"/>
  <c r="AH348" i="1"/>
  <c r="AI348" i="1"/>
  <c r="AJ348" i="1"/>
  <c r="AK348" i="1"/>
  <c r="Y349" i="1"/>
  <c r="Z349" i="1"/>
  <c r="AA349" i="1"/>
  <c r="AB349" i="1"/>
  <c r="AC349" i="1"/>
  <c r="AD349" i="1"/>
  <c r="AE349" i="1"/>
  <c r="AF349" i="1"/>
  <c r="AG349" i="1"/>
  <c r="AH349" i="1"/>
  <c r="AI349" i="1"/>
  <c r="AJ349" i="1"/>
  <c r="AK349" i="1"/>
  <c r="Y350" i="1"/>
  <c r="Z350" i="1"/>
  <c r="AA350" i="1"/>
  <c r="AB350" i="1"/>
  <c r="AC350" i="1"/>
  <c r="AD350" i="1"/>
  <c r="AE350" i="1"/>
  <c r="AF350" i="1"/>
  <c r="AG350" i="1"/>
  <c r="AH350" i="1"/>
  <c r="AI350" i="1"/>
  <c r="AJ350" i="1"/>
  <c r="AK350" i="1"/>
  <c r="Y351" i="1"/>
  <c r="Z351" i="1"/>
  <c r="AA351" i="1"/>
  <c r="AB351" i="1"/>
  <c r="AC351" i="1"/>
  <c r="AD351" i="1"/>
  <c r="AE351" i="1"/>
  <c r="AF351" i="1"/>
  <c r="AG351" i="1"/>
  <c r="AH351" i="1"/>
  <c r="AI351" i="1"/>
  <c r="AJ351" i="1"/>
  <c r="AK351" i="1"/>
  <c r="Y352" i="1"/>
  <c r="Z352" i="1"/>
  <c r="AA352" i="1"/>
  <c r="AB352" i="1"/>
  <c r="AC352" i="1"/>
  <c r="AD352" i="1"/>
  <c r="AE352" i="1"/>
  <c r="AF352" i="1"/>
  <c r="AG352" i="1"/>
  <c r="AH352" i="1"/>
  <c r="AI352" i="1"/>
  <c r="AJ352" i="1"/>
  <c r="AK352" i="1"/>
  <c r="Y353" i="1"/>
  <c r="Z353" i="1"/>
  <c r="AA353" i="1"/>
  <c r="AB353" i="1"/>
  <c r="AC353" i="1"/>
  <c r="AD353" i="1"/>
  <c r="AE353" i="1"/>
  <c r="AF353" i="1"/>
  <c r="AG353" i="1"/>
  <c r="AH353" i="1"/>
  <c r="AI353" i="1"/>
  <c r="AJ353" i="1"/>
  <c r="AK353" i="1"/>
  <c r="Y354" i="1"/>
  <c r="Z354" i="1"/>
  <c r="AA354" i="1"/>
  <c r="AB354" i="1"/>
  <c r="AC354" i="1"/>
  <c r="AD354" i="1"/>
  <c r="AE354" i="1"/>
  <c r="AF354" i="1"/>
  <c r="AG354" i="1"/>
  <c r="AH354" i="1"/>
  <c r="AI354" i="1"/>
  <c r="AJ354" i="1"/>
  <c r="AK354" i="1"/>
  <c r="Y355" i="1"/>
  <c r="Z355" i="1"/>
  <c r="AA355" i="1"/>
  <c r="AB355" i="1"/>
  <c r="AC355" i="1"/>
  <c r="AD355" i="1"/>
  <c r="AE355" i="1"/>
  <c r="AF355" i="1"/>
  <c r="AG355" i="1"/>
  <c r="AH355" i="1"/>
  <c r="AI355" i="1"/>
  <c r="AJ355" i="1"/>
  <c r="AK355" i="1"/>
  <c r="Y356" i="1"/>
  <c r="Z356" i="1"/>
  <c r="AA356" i="1"/>
  <c r="AB356" i="1"/>
  <c r="AC356" i="1"/>
  <c r="AD356" i="1"/>
  <c r="AE356" i="1"/>
  <c r="AF356" i="1"/>
  <c r="AG356" i="1"/>
  <c r="AH356" i="1"/>
  <c r="AI356" i="1"/>
  <c r="AJ356" i="1"/>
  <c r="AK356" i="1"/>
  <c r="Y357" i="1"/>
  <c r="Z357" i="1"/>
  <c r="AA357" i="1"/>
  <c r="AB357" i="1"/>
  <c r="AC357" i="1"/>
  <c r="AD357" i="1"/>
  <c r="AE357" i="1"/>
  <c r="AF357" i="1"/>
  <c r="AG357" i="1"/>
  <c r="AH357" i="1"/>
  <c r="AI357" i="1"/>
  <c r="AJ357" i="1"/>
  <c r="AK357" i="1"/>
  <c r="Y358" i="1"/>
  <c r="Z358" i="1"/>
  <c r="AA358" i="1"/>
  <c r="AB358" i="1"/>
  <c r="AC358" i="1"/>
  <c r="AD358" i="1"/>
  <c r="AE358" i="1"/>
  <c r="AF358" i="1"/>
  <c r="AG358" i="1"/>
  <c r="AH358" i="1"/>
  <c r="AI358" i="1"/>
  <c r="AJ358" i="1"/>
  <c r="AK358" i="1"/>
  <c r="Y359" i="1"/>
  <c r="Z359" i="1"/>
  <c r="AA359" i="1"/>
  <c r="AB359" i="1"/>
  <c r="AC359" i="1"/>
  <c r="AD359" i="1"/>
  <c r="AE359" i="1"/>
  <c r="AF359" i="1"/>
  <c r="AG359" i="1"/>
  <c r="AH359" i="1"/>
  <c r="AI359" i="1"/>
  <c r="AJ359" i="1"/>
  <c r="AK359" i="1"/>
  <c r="Y360" i="1"/>
  <c r="Z360" i="1"/>
  <c r="AA360" i="1"/>
  <c r="AB360" i="1"/>
  <c r="AC360" i="1"/>
  <c r="AD360" i="1"/>
  <c r="AE360" i="1"/>
  <c r="AF360" i="1"/>
  <c r="AG360" i="1"/>
  <c r="AH360" i="1"/>
  <c r="AI360" i="1"/>
  <c r="AJ360" i="1"/>
  <c r="AK360" i="1"/>
  <c r="Y361" i="1"/>
  <c r="Z361" i="1"/>
  <c r="AA361" i="1"/>
  <c r="AB361" i="1"/>
  <c r="AC361" i="1"/>
  <c r="AD361" i="1"/>
  <c r="AE361" i="1"/>
  <c r="AF361" i="1"/>
  <c r="AG361" i="1"/>
  <c r="AH361" i="1"/>
  <c r="AI361" i="1"/>
  <c r="AJ361" i="1"/>
  <c r="AK361" i="1"/>
  <c r="Y362" i="1"/>
  <c r="Z362" i="1"/>
  <c r="AA362" i="1"/>
  <c r="AB362" i="1"/>
  <c r="AC362" i="1"/>
  <c r="AD362" i="1"/>
  <c r="AE362" i="1"/>
  <c r="AF362" i="1"/>
  <c r="AG362" i="1"/>
  <c r="AH362" i="1"/>
  <c r="AI362" i="1"/>
  <c r="AJ362" i="1"/>
  <c r="AK362" i="1"/>
  <c r="Y363" i="1"/>
  <c r="Z363" i="1"/>
  <c r="AA363" i="1"/>
  <c r="AB363" i="1"/>
  <c r="AC363" i="1"/>
  <c r="AD363" i="1"/>
  <c r="AE363" i="1"/>
  <c r="AF363" i="1"/>
  <c r="AG363" i="1"/>
  <c r="AH363" i="1"/>
  <c r="AI363" i="1"/>
  <c r="AJ363" i="1"/>
  <c r="AK363" i="1"/>
  <c r="Y364" i="1"/>
  <c r="Z364" i="1"/>
  <c r="AA364" i="1"/>
  <c r="AB364" i="1"/>
  <c r="AC364" i="1"/>
  <c r="AD364" i="1"/>
  <c r="AE364" i="1"/>
  <c r="AF364" i="1"/>
  <c r="AG364" i="1"/>
  <c r="AH364" i="1"/>
  <c r="AI364" i="1"/>
  <c r="AJ364" i="1"/>
  <c r="AK364" i="1"/>
  <c r="Y365" i="1"/>
  <c r="Z365" i="1"/>
  <c r="AA365" i="1"/>
  <c r="AB365" i="1"/>
  <c r="AC365" i="1"/>
  <c r="AD365" i="1"/>
  <c r="AE365" i="1"/>
  <c r="AF365" i="1"/>
  <c r="AG365" i="1"/>
  <c r="AH365" i="1"/>
  <c r="AI365" i="1"/>
  <c r="AJ365" i="1"/>
  <c r="AK365" i="1"/>
  <c r="Y366" i="1"/>
  <c r="Z366" i="1"/>
  <c r="AA366" i="1"/>
  <c r="AB366" i="1"/>
  <c r="AC366" i="1"/>
  <c r="AD366" i="1"/>
  <c r="AE366" i="1"/>
  <c r="AF366" i="1"/>
  <c r="AG366" i="1"/>
  <c r="AH366" i="1"/>
  <c r="AI366" i="1"/>
  <c r="AJ366" i="1"/>
  <c r="AK366" i="1"/>
  <c r="Y367" i="1"/>
  <c r="Z367" i="1"/>
  <c r="AA367" i="1"/>
  <c r="AB367" i="1"/>
  <c r="AC367" i="1"/>
  <c r="AD367" i="1"/>
  <c r="AE367" i="1"/>
  <c r="AF367" i="1"/>
  <c r="AG367" i="1"/>
  <c r="AH367" i="1"/>
  <c r="AI367" i="1"/>
  <c r="AJ367" i="1"/>
  <c r="AK367" i="1"/>
  <c r="Y368" i="1"/>
  <c r="Z368" i="1"/>
  <c r="AA368" i="1"/>
  <c r="AB368" i="1"/>
  <c r="AC368" i="1"/>
  <c r="AD368" i="1"/>
  <c r="AE368" i="1"/>
  <c r="AF368" i="1"/>
  <c r="AG368" i="1"/>
  <c r="AH368" i="1"/>
  <c r="AI368" i="1"/>
  <c r="AJ368" i="1"/>
  <c r="AK368" i="1"/>
  <c r="Y369" i="1"/>
  <c r="Z369" i="1"/>
  <c r="AA369" i="1"/>
  <c r="AB369" i="1"/>
  <c r="AC369" i="1"/>
  <c r="AD369" i="1"/>
  <c r="AE369" i="1"/>
  <c r="AF369" i="1"/>
  <c r="AG369" i="1"/>
  <c r="AH369" i="1"/>
  <c r="AI369" i="1"/>
  <c r="AJ369" i="1"/>
  <c r="AK369" i="1"/>
  <c r="Y370" i="1"/>
  <c r="Z370" i="1"/>
  <c r="AA370" i="1"/>
  <c r="AB370" i="1"/>
  <c r="AC370" i="1"/>
  <c r="AD370" i="1"/>
  <c r="AE370" i="1"/>
  <c r="AF370" i="1"/>
  <c r="AG370" i="1"/>
  <c r="AH370" i="1"/>
  <c r="AI370" i="1"/>
  <c r="AJ370" i="1"/>
  <c r="AK370" i="1"/>
  <c r="Y371" i="1"/>
  <c r="Z371" i="1"/>
  <c r="AA371" i="1"/>
  <c r="AB371" i="1"/>
  <c r="AC371" i="1"/>
  <c r="AD371" i="1"/>
  <c r="AE371" i="1"/>
  <c r="AF371" i="1"/>
  <c r="AG371" i="1"/>
  <c r="AH371" i="1"/>
  <c r="AI371" i="1"/>
  <c r="AJ371" i="1"/>
  <c r="AK371" i="1"/>
  <c r="Y372" i="1"/>
  <c r="Z372" i="1"/>
  <c r="AA372" i="1"/>
  <c r="AB372" i="1"/>
  <c r="AC372" i="1"/>
  <c r="AD372" i="1"/>
  <c r="AE372" i="1"/>
  <c r="AF372" i="1"/>
  <c r="AG372" i="1"/>
  <c r="AH372" i="1"/>
  <c r="AI372" i="1"/>
  <c r="AJ372" i="1"/>
  <c r="AK372" i="1"/>
  <c r="Y373" i="1"/>
  <c r="Z373" i="1"/>
  <c r="AA373" i="1"/>
  <c r="AB373" i="1"/>
  <c r="AC373" i="1"/>
  <c r="AD373" i="1"/>
  <c r="AE373" i="1"/>
  <c r="AF373" i="1"/>
  <c r="AG373" i="1"/>
  <c r="AH373" i="1"/>
  <c r="AI373" i="1"/>
  <c r="AJ373" i="1"/>
  <c r="AK373" i="1"/>
  <c r="Y374" i="1"/>
  <c r="Z374" i="1"/>
  <c r="AA374" i="1"/>
  <c r="AB374" i="1"/>
  <c r="AC374" i="1"/>
  <c r="AD374" i="1"/>
  <c r="AE374" i="1"/>
  <c r="AF374" i="1"/>
  <c r="AG374" i="1"/>
  <c r="AH374" i="1"/>
  <c r="AI374" i="1"/>
  <c r="AJ374" i="1"/>
  <c r="AK374" i="1"/>
  <c r="Y375" i="1"/>
  <c r="Z375" i="1"/>
  <c r="AA375" i="1"/>
  <c r="AB375" i="1"/>
  <c r="AC375" i="1"/>
  <c r="AD375" i="1"/>
  <c r="AE375" i="1"/>
  <c r="AF375" i="1"/>
  <c r="AG375" i="1"/>
  <c r="AH375" i="1"/>
  <c r="AI375" i="1"/>
  <c r="AJ375" i="1"/>
  <c r="AK375" i="1"/>
  <c r="Y376" i="1"/>
  <c r="Z376" i="1"/>
  <c r="AA376" i="1"/>
  <c r="AB376" i="1"/>
  <c r="AC376" i="1"/>
  <c r="AD376" i="1"/>
  <c r="AE376" i="1"/>
  <c r="AF376" i="1"/>
  <c r="AG376" i="1"/>
  <c r="AH376" i="1"/>
  <c r="AI376" i="1"/>
  <c r="AJ376" i="1"/>
  <c r="AK376" i="1"/>
  <c r="Y377" i="1"/>
  <c r="Z377" i="1"/>
  <c r="AA377" i="1"/>
  <c r="AB377" i="1"/>
  <c r="AC377" i="1"/>
  <c r="AD377" i="1"/>
  <c r="AE377" i="1"/>
  <c r="AF377" i="1"/>
  <c r="AG377" i="1"/>
  <c r="AH377" i="1"/>
  <c r="AI377" i="1"/>
  <c r="AJ377" i="1"/>
  <c r="AK377" i="1"/>
  <c r="Y378" i="1"/>
  <c r="Z378" i="1"/>
  <c r="AA378" i="1"/>
  <c r="AB378" i="1"/>
  <c r="AC378" i="1"/>
  <c r="AD378" i="1"/>
  <c r="AE378" i="1"/>
  <c r="AF378" i="1"/>
  <c r="AG378" i="1"/>
  <c r="AH378" i="1"/>
  <c r="AI378" i="1"/>
  <c r="AJ378" i="1"/>
  <c r="AK378" i="1"/>
  <c r="Y379" i="1"/>
  <c r="Z379" i="1"/>
  <c r="AA379" i="1"/>
  <c r="AB379" i="1"/>
  <c r="AC379" i="1"/>
  <c r="AD379" i="1"/>
  <c r="AE379" i="1"/>
  <c r="AF379" i="1"/>
  <c r="AG379" i="1"/>
  <c r="AH379" i="1"/>
  <c r="AI379" i="1"/>
  <c r="AJ379" i="1"/>
  <c r="AK379" i="1"/>
  <c r="Y380" i="1"/>
  <c r="Z380" i="1"/>
  <c r="AA380" i="1"/>
  <c r="AB380" i="1"/>
  <c r="AC380" i="1"/>
  <c r="AD380" i="1"/>
  <c r="AE380" i="1"/>
  <c r="AF380" i="1"/>
  <c r="AG380" i="1"/>
  <c r="AH380" i="1"/>
  <c r="AI380" i="1"/>
  <c r="AJ380" i="1"/>
  <c r="AK380" i="1"/>
  <c r="Y381" i="1"/>
  <c r="Z381" i="1"/>
  <c r="AA381" i="1"/>
  <c r="AB381" i="1"/>
  <c r="AC381" i="1"/>
  <c r="AD381" i="1"/>
  <c r="AE381" i="1"/>
  <c r="AF381" i="1"/>
  <c r="AG381" i="1"/>
  <c r="AH381" i="1"/>
  <c r="AI381" i="1"/>
  <c r="AJ381" i="1"/>
  <c r="AK381" i="1"/>
  <c r="Y382" i="1"/>
  <c r="Z382" i="1"/>
  <c r="AA382" i="1"/>
  <c r="AB382" i="1"/>
  <c r="AC382" i="1"/>
  <c r="AD382" i="1"/>
  <c r="AE382" i="1"/>
  <c r="AF382" i="1"/>
  <c r="AG382" i="1"/>
  <c r="AH382" i="1"/>
  <c r="AI382" i="1"/>
  <c r="AJ382" i="1"/>
  <c r="AK382" i="1"/>
  <c r="Y383" i="1"/>
  <c r="Z383" i="1"/>
  <c r="AA383" i="1"/>
  <c r="AB383" i="1"/>
  <c r="AC383" i="1"/>
  <c r="AD383" i="1"/>
  <c r="AE383" i="1"/>
  <c r="AF383" i="1"/>
  <c r="AG383" i="1"/>
  <c r="AH383" i="1"/>
  <c r="AI383" i="1"/>
  <c r="AJ383" i="1"/>
  <c r="AK383" i="1"/>
  <c r="Y384" i="1"/>
  <c r="Z384" i="1"/>
  <c r="AA384" i="1"/>
  <c r="AB384" i="1"/>
  <c r="AC384" i="1"/>
  <c r="AD384" i="1"/>
  <c r="AE384" i="1"/>
  <c r="AF384" i="1"/>
  <c r="AG384" i="1"/>
  <c r="AH384" i="1"/>
  <c r="AI384" i="1"/>
  <c r="AJ384" i="1"/>
  <c r="AK384" i="1"/>
  <c r="Y385" i="1"/>
  <c r="Z385" i="1"/>
  <c r="AA385" i="1"/>
  <c r="AB385" i="1"/>
  <c r="AC385" i="1"/>
  <c r="AD385" i="1"/>
  <c r="AE385" i="1"/>
  <c r="AF385" i="1"/>
  <c r="AG385" i="1"/>
  <c r="AH385" i="1"/>
  <c r="AI385" i="1"/>
  <c r="AJ385" i="1"/>
  <c r="AK385" i="1"/>
  <c r="Y386" i="1"/>
  <c r="Z386" i="1"/>
  <c r="AA386" i="1"/>
  <c r="AB386" i="1"/>
  <c r="AC386" i="1"/>
  <c r="AD386" i="1"/>
  <c r="AE386" i="1"/>
  <c r="AF386" i="1"/>
  <c r="AG386" i="1"/>
  <c r="AH386" i="1"/>
  <c r="AI386" i="1"/>
  <c r="AJ386" i="1"/>
  <c r="AK386" i="1"/>
  <c r="Y387" i="1"/>
  <c r="Z387" i="1"/>
  <c r="AA387" i="1"/>
  <c r="AB387" i="1"/>
  <c r="AC387" i="1"/>
  <c r="AD387" i="1"/>
  <c r="AE387" i="1"/>
  <c r="AF387" i="1"/>
  <c r="AG387" i="1"/>
  <c r="AH387" i="1"/>
  <c r="AI387" i="1"/>
  <c r="AJ387" i="1"/>
  <c r="AK387" i="1"/>
  <c r="Y388" i="1"/>
  <c r="Z388" i="1"/>
  <c r="AA388" i="1"/>
  <c r="AB388" i="1"/>
  <c r="AC388" i="1"/>
  <c r="AD388" i="1"/>
  <c r="AE388" i="1"/>
  <c r="AF388" i="1"/>
  <c r="AG388" i="1"/>
  <c r="AH388" i="1"/>
  <c r="AI388" i="1"/>
  <c r="AJ388" i="1"/>
  <c r="AK388" i="1"/>
  <c r="Y389" i="1"/>
  <c r="Z389" i="1"/>
  <c r="AA389" i="1"/>
  <c r="AB389" i="1"/>
  <c r="AC389" i="1"/>
  <c r="AD389" i="1"/>
  <c r="AE389" i="1"/>
  <c r="AF389" i="1"/>
  <c r="AG389" i="1"/>
  <c r="AH389" i="1"/>
  <c r="AI389" i="1"/>
  <c r="AJ389" i="1"/>
  <c r="AK389" i="1"/>
  <c r="Y390" i="1"/>
  <c r="Z390" i="1"/>
  <c r="AA390" i="1"/>
  <c r="AB390" i="1"/>
  <c r="AC390" i="1"/>
  <c r="AD390" i="1"/>
  <c r="AE390" i="1"/>
  <c r="AF390" i="1"/>
  <c r="AG390" i="1"/>
  <c r="AH390" i="1"/>
  <c r="AI390" i="1"/>
  <c r="AJ390" i="1"/>
  <c r="AK390" i="1"/>
  <c r="Y391" i="1"/>
  <c r="Z391" i="1"/>
  <c r="AA391" i="1"/>
  <c r="AB391" i="1"/>
  <c r="AC391" i="1"/>
  <c r="AD391" i="1"/>
  <c r="AE391" i="1"/>
  <c r="AF391" i="1"/>
  <c r="AG391" i="1"/>
  <c r="AH391" i="1"/>
  <c r="AI391" i="1"/>
  <c r="AJ391" i="1"/>
  <c r="AK391" i="1"/>
  <c r="Y392" i="1"/>
  <c r="Z392" i="1"/>
  <c r="AA392" i="1"/>
  <c r="AB392" i="1"/>
  <c r="AC392" i="1"/>
  <c r="AD392" i="1"/>
  <c r="AE392" i="1"/>
  <c r="AF392" i="1"/>
  <c r="AG392" i="1"/>
  <c r="AH392" i="1"/>
  <c r="AI392" i="1"/>
  <c r="AJ392" i="1"/>
  <c r="AK392" i="1"/>
  <c r="Y393" i="1"/>
  <c r="Z393" i="1"/>
  <c r="AA393" i="1"/>
  <c r="AB393" i="1"/>
  <c r="AC393" i="1"/>
  <c r="AD393" i="1"/>
  <c r="AE393" i="1"/>
  <c r="AF393" i="1"/>
  <c r="AG393" i="1"/>
  <c r="AH393" i="1"/>
  <c r="AI393" i="1"/>
  <c r="AJ393" i="1"/>
  <c r="AK393" i="1"/>
  <c r="Y394" i="1"/>
  <c r="Z394" i="1"/>
  <c r="AA394" i="1"/>
  <c r="AB394" i="1"/>
  <c r="AC394" i="1"/>
  <c r="AD394" i="1"/>
  <c r="AE394" i="1"/>
  <c r="AF394" i="1"/>
  <c r="AG394" i="1"/>
  <c r="AH394" i="1"/>
  <c r="AI394" i="1"/>
  <c r="AJ394" i="1"/>
  <c r="AK394" i="1"/>
  <c r="Y395" i="1"/>
  <c r="Z395" i="1"/>
  <c r="AA395" i="1"/>
  <c r="AB395" i="1"/>
  <c r="AC395" i="1"/>
  <c r="AD395" i="1"/>
  <c r="AE395" i="1"/>
  <c r="AF395" i="1"/>
  <c r="AG395" i="1"/>
  <c r="AH395" i="1"/>
  <c r="AI395" i="1"/>
  <c r="AJ395" i="1"/>
  <c r="AK395" i="1"/>
  <c r="Y396" i="1"/>
  <c r="Z396" i="1"/>
  <c r="AA396" i="1"/>
  <c r="AB396" i="1"/>
  <c r="AC396" i="1"/>
  <c r="AD396" i="1"/>
  <c r="AE396" i="1"/>
  <c r="AF396" i="1"/>
  <c r="AG396" i="1"/>
  <c r="AH396" i="1"/>
  <c r="AI396" i="1"/>
  <c r="AJ396" i="1"/>
  <c r="AK396" i="1"/>
  <c r="Y397" i="1"/>
  <c r="Z397" i="1"/>
  <c r="AA397" i="1"/>
  <c r="AB397" i="1"/>
  <c r="AC397" i="1"/>
  <c r="AD397" i="1"/>
  <c r="AE397" i="1"/>
  <c r="AF397" i="1"/>
  <c r="AG397" i="1"/>
  <c r="AH397" i="1"/>
  <c r="AI397" i="1"/>
  <c r="AJ397" i="1"/>
  <c r="AK397" i="1"/>
  <c r="Y398" i="1"/>
  <c r="Z398" i="1"/>
  <c r="AA398" i="1"/>
  <c r="AB398" i="1"/>
  <c r="AC398" i="1"/>
  <c r="AD398" i="1"/>
  <c r="AE398" i="1"/>
  <c r="AF398" i="1"/>
  <c r="AG398" i="1"/>
  <c r="AH398" i="1"/>
  <c r="AI398" i="1"/>
  <c r="AJ398" i="1"/>
  <c r="AK398" i="1"/>
  <c r="Y399" i="1"/>
  <c r="Z399" i="1"/>
  <c r="AA399" i="1"/>
  <c r="AB399" i="1"/>
  <c r="AC399" i="1"/>
  <c r="AD399" i="1"/>
  <c r="AE399" i="1"/>
  <c r="AF399" i="1"/>
  <c r="AG399" i="1"/>
  <c r="AH399" i="1"/>
  <c r="AI399" i="1"/>
  <c r="AJ399" i="1"/>
  <c r="AK399" i="1"/>
  <c r="Y400" i="1"/>
  <c r="Z400" i="1"/>
  <c r="AA400" i="1"/>
  <c r="AB400" i="1"/>
  <c r="AC400" i="1"/>
  <c r="AD400" i="1"/>
  <c r="AE400" i="1"/>
  <c r="AF400" i="1"/>
  <c r="AG400" i="1"/>
  <c r="AH400" i="1"/>
  <c r="AI400" i="1"/>
  <c r="AJ400" i="1"/>
  <c r="AK400" i="1"/>
  <c r="Y401" i="1"/>
  <c r="Z401" i="1"/>
  <c r="AA401" i="1"/>
  <c r="AB401" i="1"/>
  <c r="AC401" i="1"/>
  <c r="AD401" i="1"/>
  <c r="AE401" i="1"/>
  <c r="AF401" i="1"/>
  <c r="AG401" i="1"/>
  <c r="AH401" i="1"/>
  <c r="AI401" i="1"/>
  <c r="AJ401" i="1"/>
  <c r="AK401" i="1"/>
  <c r="Y402" i="1"/>
  <c r="Z402" i="1"/>
  <c r="AA402" i="1"/>
  <c r="AB402" i="1"/>
  <c r="AC402" i="1"/>
  <c r="AD402" i="1"/>
  <c r="AE402" i="1"/>
  <c r="AF402" i="1"/>
  <c r="AG402" i="1"/>
  <c r="AH402" i="1"/>
  <c r="AI402" i="1"/>
  <c r="AJ402" i="1"/>
  <c r="AK402" i="1"/>
  <c r="Y403" i="1"/>
  <c r="Z403" i="1"/>
  <c r="AA403" i="1"/>
  <c r="AB403" i="1"/>
  <c r="AC403" i="1"/>
  <c r="AD403" i="1"/>
  <c r="AE403" i="1"/>
  <c r="AF403" i="1"/>
  <c r="AG403" i="1"/>
  <c r="AH403" i="1"/>
  <c r="AI403" i="1"/>
  <c r="AJ403" i="1"/>
  <c r="AK403" i="1"/>
  <c r="Y404" i="1"/>
  <c r="Z404" i="1"/>
  <c r="AA404" i="1"/>
  <c r="AB404" i="1"/>
  <c r="AC404" i="1"/>
  <c r="AD404" i="1"/>
  <c r="AE404" i="1"/>
  <c r="AF404" i="1"/>
  <c r="AG404" i="1"/>
  <c r="AH404" i="1"/>
  <c r="AI404" i="1"/>
  <c r="AJ404" i="1"/>
  <c r="AK404" i="1"/>
  <c r="Y405" i="1"/>
  <c r="Z405" i="1"/>
  <c r="AA405" i="1"/>
  <c r="AB405" i="1"/>
  <c r="AC405" i="1"/>
  <c r="AD405" i="1"/>
  <c r="AE405" i="1"/>
  <c r="AF405" i="1"/>
  <c r="AG405" i="1"/>
  <c r="AH405" i="1"/>
  <c r="AI405" i="1"/>
  <c r="AJ405" i="1"/>
  <c r="AK405" i="1"/>
  <c r="Y406" i="1"/>
  <c r="Z406" i="1"/>
  <c r="AA406" i="1"/>
  <c r="AB406" i="1"/>
  <c r="AC406" i="1"/>
  <c r="AD406" i="1"/>
  <c r="AE406" i="1"/>
  <c r="AF406" i="1"/>
  <c r="AG406" i="1"/>
  <c r="AH406" i="1"/>
  <c r="AI406" i="1"/>
  <c r="AJ406" i="1"/>
  <c r="AK406" i="1"/>
  <c r="Y407" i="1"/>
  <c r="Z407" i="1"/>
  <c r="AA407" i="1"/>
  <c r="AB407" i="1"/>
  <c r="AC407" i="1"/>
  <c r="AD407" i="1"/>
  <c r="AE407" i="1"/>
  <c r="AF407" i="1"/>
  <c r="AG407" i="1"/>
  <c r="AH407" i="1"/>
  <c r="AI407" i="1"/>
  <c r="AJ407" i="1"/>
  <c r="AK407" i="1"/>
  <c r="Y408" i="1"/>
  <c r="Z408" i="1"/>
  <c r="AA408" i="1"/>
  <c r="AB408" i="1"/>
  <c r="AC408" i="1"/>
  <c r="AD408" i="1"/>
  <c r="AE408" i="1"/>
  <c r="AF408" i="1"/>
  <c r="AG408" i="1"/>
  <c r="AH408" i="1"/>
  <c r="AI408" i="1"/>
  <c r="AJ408" i="1"/>
  <c r="AK408" i="1"/>
  <c r="Y409" i="1"/>
  <c r="Z409" i="1"/>
  <c r="AA409" i="1"/>
  <c r="AB409" i="1"/>
  <c r="AC409" i="1"/>
  <c r="AD409" i="1"/>
  <c r="AE409" i="1"/>
  <c r="AF409" i="1"/>
  <c r="AG409" i="1"/>
  <c r="AH409" i="1"/>
  <c r="AI409" i="1"/>
  <c r="AJ409" i="1"/>
  <c r="AK409" i="1"/>
  <c r="Y410" i="1"/>
  <c r="Z410" i="1"/>
  <c r="AA410" i="1"/>
  <c r="AB410" i="1"/>
  <c r="AC410" i="1"/>
  <c r="AD410" i="1"/>
  <c r="AE410" i="1"/>
  <c r="AF410" i="1"/>
  <c r="AG410" i="1"/>
  <c r="AH410" i="1"/>
  <c r="AI410" i="1"/>
  <c r="AJ410" i="1"/>
  <c r="AK410" i="1"/>
  <c r="Y411" i="1"/>
  <c r="Z411" i="1"/>
  <c r="AA411" i="1"/>
  <c r="AB411" i="1"/>
  <c r="AC411" i="1"/>
  <c r="AD411" i="1"/>
  <c r="AE411" i="1"/>
  <c r="AF411" i="1"/>
  <c r="AG411" i="1"/>
  <c r="AH411" i="1"/>
  <c r="AI411" i="1"/>
  <c r="AJ411" i="1"/>
  <c r="AK411" i="1"/>
  <c r="Y412" i="1"/>
  <c r="Z412" i="1"/>
  <c r="AA412" i="1"/>
  <c r="AB412" i="1"/>
  <c r="AC412" i="1"/>
  <c r="AD412" i="1"/>
  <c r="AE412" i="1"/>
  <c r="AF412" i="1"/>
  <c r="AG412" i="1"/>
  <c r="AH412" i="1"/>
  <c r="AI412" i="1"/>
  <c r="AJ412" i="1"/>
  <c r="AK412" i="1"/>
  <c r="Y413" i="1"/>
  <c r="Z413" i="1"/>
  <c r="AA413" i="1"/>
  <c r="AB413" i="1"/>
  <c r="AC413" i="1"/>
  <c r="AD413" i="1"/>
  <c r="AE413" i="1"/>
  <c r="AF413" i="1"/>
  <c r="AG413" i="1"/>
  <c r="AH413" i="1"/>
  <c r="AI413" i="1"/>
  <c r="AJ413" i="1"/>
  <c r="AK413" i="1"/>
  <c r="Y414" i="1"/>
  <c r="Z414" i="1"/>
  <c r="AA414" i="1"/>
  <c r="AB414" i="1"/>
  <c r="AC414" i="1"/>
  <c r="AD414" i="1"/>
  <c r="AE414" i="1"/>
  <c r="AF414" i="1"/>
  <c r="AG414" i="1"/>
  <c r="AH414" i="1"/>
  <c r="AI414" i="1"/>
  <c r="AJ414" i="1"/>
  <c r="AK414" i="1"/>
  <c r="Y415" i="1"/>
  <c r="Z415" i="1"/>
  <c r="AA415" i="1"/>
  <c r="AB415" i="1"/>
  <c r="AC415" i="1"/>
  <c r="AD415" i="1"/>
  <c r="AE415" i="1"/>
  <c r="AF415" i="1"/>
  <c r="AG415" i="1"/>
  <c r="AH415" i="1"/>
  <c r="AI415" i="1"/>
  <c r="AJ415" i="1"/>
  <c r="AK415" i="1"/>
  <c r="Y416" i="1"/>
  <c r="Z416" i="1"/>
  <c r="AA416" i="1"/>
  <c r="AB416" i="1"/>
  <c r="AC416" i="1"/>
  <c r="AD416" i="1"/>
  <c r="AE416" i="1"/>
  <c r="AF416" i="1"/>
  <c r="AG416" i="1"/>
  <c r="AH416" i="1"/>
  <c r="AI416" i="1"/>
  <c r="AJ416" i="1"/>
  <c r="AK416" i="1"/>
  <c r="Y417" i="1"/>
  <c r="Z417" i="1"/>
  <c r="AA417" i="1"/>
  <c r="AB417" i="1"/>
  <c r="AC417" i="1"/>
  <c r="AD417" i="1"/>
  <c r="AE417" i="1"/>
  <c r="AF417" i="1"/>
  <c r="AG417" i="1"/>
  <c r="AH417" i="1"/>
  <c r="AI417" i="1"/>
  <c r="AJ417" i="1"/>
  <c r="AK417" i="1"/>
  <c r="Y418" i="1"/>
  <c r="Z418" i="1"/>
  <c r="AA418" i="1"/>
  <c r="AB418" i="1"/>
  <c r="AC418" i="1"/>
  <c r="AD418" i="1"/>
  <c r="AE418" i="1"/>
  <c r="AF418" i="1"/>
  <c r="AG418" i="1"/>
  <c r="AH418" i="1"/>
  <c r="AI418" i="1"/>
  <c r="AJ418" i="1"/>
  <c r="AK418" i="1"/>
  <c r="Y419" i="1"/>
  <c r="Z419" i="1"/>
  <c r="AA419" i="1"/>
  <c r="AB419" i="1"/>
  <c r="AC419" i="1"/>
  <c r="AD419" i="1"/>
  <c r="AE419" i="1"/>
  <c r="AF419" i="1"/>
  <c r="AG419" i="1"/>
  <c r="AH419" i="1"/>
  <c r="AI419" i="1"/>
  <c r="AJ419" i="1"/>
  <c r="AK419" i="1"/>
  <c r="Y420" i="1"/>
  <c r="Z420" i="1"/>
  <c r="AA420" i="1"/>
  <c r="AB420" i="1"/>
  <c r="AC420" i="1"/>
  <c r="AD420" i="1"/>
  <c r="AE420" i="1"/>
  <c r="AF420" i="1"/>
  <c r="AG420" i="1"/>
  <c r="AH420" i="1"/>
  <c r="AI420" i="1"/>
  <c r="AJ420" i="1"/>
  <c r="AK420" i="1"/>
  <c r="Y421" i="1"/>
  <c r="Z421" i="1"/>
  <c r="AA421" i="1"/>
  <c r="AB421" i="1"/>
  <c r="AC421" i="1"/>
  <c r="AD421" i="1"/>
  <c r="AE421" i="1"/>
  <c r="AF421" i="1"/>
  <c r="AG421" i="1"/>
  <c r="AH421" i="1"/>
  <c r="AI421" i="1"/>
  <c r="AJ421" i="1"/>
  <c r="AK421" i="1"/>
  <c r="Y422" i="1"/>
  <c r="Z422" i="1"/>
  <c r="AA422" i="1"/>
  <c r="AB422" i="1"/>
  <c r="AC422" i="1"/>
  <c r="AD422" i="1"/>
  <c r="AE422" i="1"/>
  <c r="AF422" i="1"/>
  <c r="AG422" i="1"/>
  <c r="AH422" i="1"/>
  <c r="AI422" i="1"/>
  <c r="AJ422" i="1"/>
  <c r="AK422" i="1"/>
  <c r="Y423" i="1"/>
  <c r="Z423" i="1"/>
  <c r="AA423" i="1"/>
  <c r="AB423" i="1"/>
  <c r="AC423" i="1"/>
  <c r="AD423" i="1"/>
  <c r="AE423" i="1"/>
  <c r="AF423" i="1"/>
  <c r="AG423" i="1"/>
  <c r="AH423" i="1"/>
  <c r="AI423" i="1"/>
  <c r="AJ423" i="1"/>
  <c r="AK423" i="1"/>
  <c r="Y424" i="1"/>
  <c r="Z424" i="1"/>
  <c r="AA424" i="1"/>
  <c r="AB424" i="1"/>
  <c r="AC424" i="1"/>
  <c r="AD424" i="1"/>
  <c r="AE424" i="1"/>
  <c r="AF424" i="1"/>
  <c r="AG424" i="1"/>
  <c r="AH424" i="1"/>
  <c r="AI424" i="1"/>
  <c r="AJ424" i="1"/>
  <c r="AK424" i="1"/>
  <c r="Y425" i="1"/>
  <c r="Z425" i="1"/>
  <c r="AA425" i="1"/>
  <c r="AB425" i="1"/>
  <c r="AC425" i="1"/>
  <c r="AD425" i="1"/>
  <c r="AE425" i="1"/>
  <c r="AF425" i="1"/>
  <c r="AG425" i="1"/>
  <c r="AH425" i="1"/>
  <c r="AI425" i="1"/>
  <c r="AJ425" i="1"/>
  <c r="AK425" i="1"/>
  <c r="Y426" i="1"/>
  <c r="Z426" i="1"/>
  <c r="AA426" i="1"/>
  <c r="AB426" i="1"/>
  <c r="AC426" i="1"/>
  <c r="AD426" i="1"/>
  <c r="AE426" i="1"/>
  <c r="AF426" i="1"/>
  <c r="AG426" i="1"/>
  <c r="AH426" i="1"/>
  <c r="AI426" i="1"/>
  <c r="AJ426" i="1"/>
  <c r="AK426" i="1"/>
  <c r="Y427" i="1"/>
  <c r="Z427" i="1"/>
  <c r="AA427" i="1"/>
  <c r="AB427" i="1"/>
  <c r="AC427" i="1"/>
  <c r="AD427" i="1"/>
  <c r="AE427" i="1"/>
  <c r="AF427" i="1"/>
  <c r="AG427" i="1"/>
  <c r="AH427" i="1"/>
  <c r="AI427" i="1"/>
  <c r="AJ427" i="1"/>
  <c r="AK427" i="1"/>
  <c r="Y428" i="1"/>
  <c r="Z428" i="1"/>
  <c r="AA428" i="1"/>
  <c r="AB428" i="1"/>
  <c r="AC428" i="1"/>
  <c r="AD428" i="1"/>
  <c r="AE428" i="1"/>
  <c r="AF428" i="1"/>
  <c r="AG428" i="1"/>
  <c r="AH428" i="1"/>
  <c r="AI428" i="1"/>
  <c r="AJ428" i="1"/>
  <c r="AK428" i="1"/>
  <c r="Y429" i="1"/>
  <c r="Z429" i="1"/>
  <c r="AA429" i="1"/>
  <c r="AB429" i="1"/>
  <c r="AC429" i="1"/>
  <c r="AD429" i="1"/>
  <c r="AE429" i="1"/>
  <c r="AF429" i="1"/>
  <c r="AG429" i="1"/>
  <c r="AH429" i="1"/>
  <c r="AI429" i="1"/>
  <c r="AJ429" i="1"/>
  <c r="AK429" i="1"/>
  <c r="Y430" i="1"/>
  <c r="Z430" i="1"/>
  <c r="AA430" i="1"/>
  <c r="AB430" i="1"/>
  <c r="AC430" i="1"/>
  <c r="AD430" i="1"/>
  <c r="AE430" i="1"/>
  <c r="AF430" i="1"/>
  <c r="AG430" i="1"/>
  <c r="AH430" i="1"/>
  <c r="AI430" i="1"/>
  <c r="AJ430" i="1"/>
  <c r="AK430" i="1"/>
  <c r="Y431" i="1"/>
  <c r="Z431" i="1"/>
  <c r="AA431" i="1"/>
  <c r="AB431" i="1"/>
  <c r="AC431" i="1"/>
  <c r="AD431" i="1"/>
  <c r="AE431" i="1"/>
  <c r="AF431" i="1"/>
  <c r="AG431" i="1"/>
  <c r="AH431" i="1"/>
  <c r="AI431" i="1"/>
  <c r="AJ431" i="1"/>
  <c r="AK431" i="1"/>
  <c r="Y432" i="1"/>
  <c r="Z432" i="1"/>
  <c r="AA432" i="1"/>
  <c r="AB432" i="1"/>
  <c r="AC432" i="1"/>
  <c r="AD432" i="1"/>
  <c r="AE432" i="1"/>
  <c r="AF432" i="1"/>
  <c r="AG432" i="1"/>
  <c r="AH432" i="1"/>
  <c r="AI432" i="1"/>
  <c r="AJ432" i="1"/>
  <c r="AK432" i="1"/>
  <c r="Y433" i="1"/>
  <c r="Z433" i="1"/>
  <c r="AA433" i="1"/>
  <c r="AB433" i="1"/>
  <c r="AC433" i="1"/>
  <c r="AD433" i="1"/>
  <c r="AE433" i="1"/>
  <c r="AF433" i="1"/>
  <c r="AG433" i="1"/>
  <c r="AH433" i="1"/>
  <c r="AI433" i="1"/>
  <c r="AJ433" i="1"/>
  <c r="AK433" i="1"/>
  <c r="Y434" i="1"/>
  <c r="Z434" i="1"/>
  <c r="AA434" i="1"/>
  <c r="AB434" i="1"/>
  <c r="AC434" i="1"/>
  <c r="AD434" i="1"/>
  <c r="AE434" i="1"/>
  <c r="AF434" i="1"/>
  <c r="AG434" i="1"/>
  <c r="AH434" i="1"/>
  <c r="AI434" i="1"/>
  <c r="AJ434" i="1"/>
  <c r="AK434" i="1"/>
  <c r="Y435" i="1"/>
  <c r="Z435" i="1"/>
  <c r="AA435" i="1"/>
  <c r="AB435" i="1"/>
  <c r="AC435" i="1"/>
  <c r="AD435" i="1"/>
  <c r="AE435" i="1"/>
  <c r="AF435" i="1"/>
  <c r="AG435" i="1"/>
  <c r="AH435" i="1"/>
  <c r="AI435" i="1"/>
  <c r="AJ435" i="1"/>
  <c r="AK435" i="1"/>
  <c r="Y436" i="1"/>
  <c r="Z436" i="1"/>
  <c r="AA436" i="1"/>
  <c r="AB436" i="1"/>
  <c r="AC436" i="1"/>
  <c r="AD436" i="1"/>
  <c r="AE436" i="1"/>
  <c r="AF436" i="1"/>
  <c r="AG436" i="1"/>
  <c r="AH436" i="1"/>
  <c r="AI436" i="1"/>
  <c r="AJ436" i="1"/>
  <c r="AK436" i="1"/>
  <c r="Y437" i="1"/>
  <c r="Z437" i="1"/>
  <c r="AA437" i="1"/>
  <c r="AB437" i="1"/>
  <c r="AC437" i="1"/>
  <c r="AD437" i="1"/>
  <c r="AE437" i="1"/>
  <c r="AF437" i="1"/>
  <c r="AG437" i="1"/>
  <c r="AH437" i="1"/>
  <c r="AI437" i="1"/>
  <c r="AJ437" i="1"/>
  <c r="AK437" i="1"/>
  <c r="Y438" i="1"/>
  <c r="Z438" i="1"/>
  <c r="AA438" i="1"/>
  <c r="AB438" i="1"/>
  <c r="AC438" i="1"/>
  <c r="AD438" i="1"/>
  <c r="AE438" i="1"/>
  <c r="AF438" i="1"/>
  <c r="AG438" i="1"/>
  <c r="AH438" i="1"/>
  <c r="AI438" i="1"/>
  <c r="AJ438" i="1"/>
  <c r="AK438" i="1"/>
  <c r="Y439" i="1"/>
  <c r="Z439" i="1"/>
  <c r="AA439" i="1"/>
  <c r="AB439" i="1"/>
  <c r="AC439" i="1"/>
  <c r="AD439" i="1"/>
  <c r="AE439" i="1"/>
  <c r="AF439" i="1"/>
  <c r="AG439" i="1"/>
  <c r="AH439" i="1"/>
  <c r="AI439" i="1"/>
  <c r="AJ439" i="1"/>
  <c r="AK439" i="1"/>
  <c r="Y440" i="1"/>
  <c r="Z440" i="1"/>
  <c r="AA440" i="1"/>
  <c r="AB440" i="1"/>
  <c r="AC440" i="1"/>
  <c r="AD440" i="1"/>
  <c r="AE440" i="1"/>
  <c r="AF440" i="1"/>
  <c r="AG440" i="1"/>
  <c r="AH440" i="1"/>
  <c r="AI440" i="1"/>
  <c r="AJ440" i="1"/>
  <c r="AK440" i="1"/>
  <c r="Y441" i="1"/>
  <c r="Z441" i="1"/>
  <c r="AA441" i="1"/>
  <c r="AB441" i="1"/>
  <c r="AC441" i="1"/>
  <c r="AD441" i="1"/>
  <c r="AE441" i="1"/>
  <c r="AF441" i="1"/>
  <c r="AG441" i="1"/>
  <c r="AH441" i="1"/>
  <c r="AI441" i="1"/>
  <c r="AJ441" i="1"/>
  <c r="AK441" i="1"/>
  <c r="Y442" i="1"/>
  <c r="Z442" i="1"/>
  <c r="AA442" i="1"/>
  <c r="AB442" i="1"/>
  <c r="AC442" i="1"/>
  <c r="AD442" i="1"/>
  <c r="AE442" i="1"/>
  <c r="AF442" i="1"/>
  <c r="AG442" i="1"/>
  <c r="AH442" i="1"/>
  <c r="AI442" i="1"/>
  <c r="AJ442" i="1"/>
  <c r="AK442" i="1"/>
  <c r="Y443" i="1"/>
  <c r="Z443" i="1"/>
  <c r="AA443" i="1"/>
  <c r="AB443" i="1"/>
  <c r="AC443" i="1"/>
  <c r="AD443" i="1"/>
  <c r="AE443" i="1"/>
  <c r="AF443" i="1"/>
  <c r="AG443" i="1"/>
  <c r="AH443" i="1"/>
  <c r="AI443" i="1"/>
  <c r="AJ443" i="1"/>
  <c r="AK443" i="1"/>
  <c r="Y444" i="1"/>
  <c r="Z444" i="1"/>
  <c r="AA444" i="1"/>
  <c r="AB444" i="1"/>
  <c r="AC444" i="1"/>
  <c r="AD444" i="1"/>
  <c r="AE444" i="1"/>
  <c r="AF444" i="1"/>
  <c r="AG444" i="1"/>
  <c r="AH444" i="1"/>
  <c r="AI444" i="1"/>
  <c r="AJ444" i="1"/>
  <c r="AK444" i="1"/>
  <c r="Y445" i="1"/>
  <c r="Z445" i="1"/>
  <c r="AA445" i="1"/>
  <c r="AB445" i="1"/>
  <c r="AC445" i="1"/>
  <c r="AD445" i="1"/>
  <c r="AE445" i="1"/>
  <c r="AF445" i="1"/>
  <c r="AG445" i="1"/>
  <c r="AH445" i="1"/>
  <c r="AI445" i="1"/>
  <c r="AJ445" i="1"/>
  <c r="AK445" i="1"/>
  <c r="Y446" i="1"/>
  <c r="Z446" i="1"/>
  <c r="AA446" i="1"/>
  <c r="AB446" i="1"/>
  <c r="AC446" i="1"/>
  <c r="AD446" i="1"/>
  <c r="AE446" i="1"/>
  <c r="AF446" i="1"/>
  <c r="AG446" i="1"/>
  <c r="AH446" i="1"/>
  <c r="AI446" i="1"/>
  <c r="AJ446" i="1"/>
  <c r="AK446" i="1"/>
  <c r="Y447" i="1"/>
  <c r="Z447" i="1"/>
  <c r="AA447" i="1"/>
  <c r="AB447" i="1"/>
  <c r="AC447" i="1"/>
  <c r="AD447" i="1"/>
  <c r="AE447" i="1"/>
  <c r="AF447" i="1"/>
  <c r="AG447" i="1"/>
  <c r="AH447" i="1"/>
  <c r="AI447" i="1"/>
  <c r="AJ447" i="1"/>
  <c r="AK447" i="1"/>
  <c r="Y448" i="1"/>
  <c r="Z448" i="1"/>
  <c r="AA448" i="1"/>
  <c r="AB448" i="1"/>
  <c r="AC448" i="1"/>
  <c r="AD448" i="1"/>
  <c r="AE448" i="1"/>
  <c r="AF448" i="1"/>
  <c r="AG448" i="1"/>
  <c r="AH448" i="1"/>
  <c r="AI448" i="1"/>
  <c r="AJ448" i="1"/>
  <c r="AK448" i="1"/>
  <c r="Y449" i="1"/>
  <c r="Z449" i="1"/>
  <c r="AA449" i="1"/>
  <c r="AB449" i="1"/>
  <c r="AC449" i="1"/>
  <c r="AD449" i="1"/>
  <c r="AE449" i="1"/>
  <c r="AF449" i="1"/>
  <c r="AG449" i="1"/>
  <c r="AH449" i="1"/>
  <c r="AI449" i="1"/>
  <c r="AJ449" i="1"/>
  <c r="AK449" i="1"/>
  <c r="Y450" i="1"/>
  <c r="Z450" i="1"/>
  <c r="AA450" i="1"/>
  <c r="AB450" i="1"/>
  <c r="AC450" i="1"/>
  <c r="AD450" i="1"/>
  <c r="AE450" i="1"/>
  <c r="AF450" i="1"/>
  <c r="AG450" i="1"/>
  <c r="AH450" i="1"/>
  <c r="AI450" i="1"/>
  <c r="AJ450" i="1"/>
  <c r="AK450" i="1"/>
  <c r="Y451" i="1"/>
  <c r="Z451" i="1"/>
  <c r="AA451" i="1"/>
  <c r="AB451" i="1"/>
  <c r="AC451" i="1"/>
  <c r="AD451" i="1"/>
  <c r="AE451" i="1"/>
  <c r="AF451" i="1"/>
  <c r="AG451" i="1"/>
  <c r="AH451" i="1"/>
  <c r="AI451" i="1"/>
  <c r="AJ451" i="1"/>
  <c r="AK451" i="1"/>
  <c r="Y452" i="1"/>
  <c r="Z452" i="1"/>
  <c r="AA452" i="1"/>
  <c r="AB452" i="1"/>
  <c r="AC452" i="1"/>
  <c r="AD452" i="1"/>
  <c r="AE452" i="1"/>
  <c r="AF452" i="1"/>
  <c r="AG452" i="1"/>
  <c r="AH452" i="1"/>
  <c r="AI452" i="1"/>
  <c r="AJ452" i="1"/>
  <c r="AK452" i="1"/>
  <c r="Y453" i="1"/>
  <c r="Z453" i="1"/>
  <c r="AA453" i="1"/>
  <c r="AB453" i="1"/>
  <c r="AC453" i="1"/>
  <c r="AD453" i="1"/>
  <c r="AE453" i="1"/>
  <c r="AF453" i="1"/>
  <c r="AG453" i="1"/>
  <c r="AH453" i="1"/>
  <c r="AI453" i="1"/>
  <c r="AJ453" i="1"/>
  <c r="AK453" i="1"/>
  <c r="Y454" i="1"/>
  <c r="Z454" i="1"/>
  <c r="AA454" i="1"/>
  <c r="AB454" i="1"/>
  <c r="AC454" i="1"/>
  <c r="AD454" i="1"/>
  <c r="AE454" i="1"/>
  <c r="AF454" i="1"/>
  <c r="AG454" i="1"/>
  <c r="AH454" i="1"/>
  <c r="AI454" i="1"/>
  <c r="AJ454" i="1"/>
  <c r="AK454" i="1"/>
  <c r="Y455" i="1"/>
  <c r="Z455" i="1"/>
  <c r="AA455" i="1"/>
  <c r="AB455" i="1"/>
  <c r="AC455" i="1"/>
  <c r="AD455" i="1"/>
  <c r="AE455" i="1"/>
  <c r="AF455" i="1"/>
  <c r="AG455" i="1"/>
  <c r="AH455" i="1"/>
  <c r="AI455" i="1"/>
  <c r="AJ455" i="1"/>
  <c r="AK455" i="1"/>
  <c r="Y456" i="1"/>
  <c r="Z456" i="1"/>
  <c r="AA456" i="1"/>
  <c r="AB456" i="1"/>
  <c r="AC456" i="1"/>
  <c r="AD456" i="1"/>
  <c r="AE456" i="1"/>
  <c r="AF456" i="1"/>
  <c r="AG456" i="1"/>
  <c r="AH456" i="1"/>
  <c r="AI456" i="1"/>
  <c r="AJ456" i="1"/>
  <c r="AK456" i="1"/>
  <c r="Y457" i="1"/>
  <c r="Z457" i="1"/>
  <c r="AA457" i="1"/>
  <c r="AB457" i="1"/>
  <c r="AC457" i="1"/>
  <c r="AD457" i="1"/>
  <c r="AE457" i="1"/>
  <c r="AF457" i="1"/>
  <c r="AG457" i="1"/>
  <c r="AH457" i="1"/>
  <c r="AI457" i="1"/>
  <c r="AJ457" i="1"/>
  <c r="AK457" i="1"/>
  <c r="Y458" i="1"/>
  <c r="Z458" i="1"/>
  <c r="AA458" i="1"/>
  <c r="AB458" i="1"/>
  <c r="AC458" i="1"/>
  <c r="AD458" i="1"/>
  <c r="AE458" i="1"/>
  <c r="AF458" i="1"/>
  <c r="AG458" i="1"/>
  <c r="AH458" i="1"/>
  <c r="AI458" i="1"/>
  <c r="AJ458" i="1"/>
  <c r="AK458" i="1"/>
  <c r="Y459" i="1"/>
  <c r="Z459" i="1"/>
  <c r="AA459" i="1"/>
  <c r="AB459" i="1"/>
  <c r="AC459" i="1"/>
  <c r="AD459" i="1"/>
  <c r="AE459" i="1"/>
  <c r="AF459" i="1"/>
  <c r="AG459" i="1"/>
  <c r="AH459" i="1"/>
  <c r="AI459" i="1"/>
  <c r="AJ459" i="1"/>
  <c r="AK459" i="1"/>
  <c r="Y460" i="1"/>
  <c r="Z460" i="1"/>
  <c r="AA460" i="1"/>
  <c r="AB460" i="1"/>
  <c r="AC460" i="1"/>
  <c r="AD460" i="1"/>
  <c r="AE460" i="1"/>
  <c r="AF460" i="1"/>
  <c r="AG460" i="1"/>
  <c r="AH460" i="1"/>
  <c r="AI460" i="1"/>
  <c r="AJ460" i="1"/>
  <c r="AK460" i="1"/>
  <c r="Y461" i="1"/>
  <c r="Z461" i="1"/>
  <c r="AA461" i="1"/>
  <c r="AB461" i="1"/>
  <c r="AC461" i="1"/>
  <c r="AD461" i="1"/>
  <c r="AE461" i="1"/>
  <c r="AF461" i="1"/>
  <c r="AG461" i="1"/>
  <c r="AH461" i="1"/>
  <c r="AI461" i="1"/>
  <c r="AJ461" i="1"/>
  <c r="AK461" i="1"/>
  <c r="Y462" i="1"/>
  <c r="Z462" i="1"/>
  <c r="AA462" i="1"/>
  <c r="AB462" i="1"/>
  <c r="AC462" i="1"/>
  <c r="AD462" i="1"/>
  <c r="AE462" i="1"/>
  <c r="AF462" i="1"/>
  <c r="AG462" i="1"/>
  <c r="AH462" i="1"/>
  <c r="AI462" i="1"/>
  <c r="AJ462" i="1"/>
  <c r="AK462" i="1"/>
  <c r="Y463" i="1"/>
  <c r="Z463" i="1"/>
  <c r="AA463" i="1"/>
  <c r="AB463" i="1"/>
  <c r="AC463" i="1"/>
  <c r="AD463" i="1"/>
  <c r="AE463" i="1"/>
  <c r="AF463" i="1"/>
  <c r="AG463" i="1"/>
  <c r="AH463" i="1"/>
  <c r="AI463" i="1"/>
  <c r="AJ463" i="1"/>
  <c r="AK463" i="1"/>
  <c r="Y464" i="1"/>
  <c r="Z464" i="1"/>
  <c r="AA464" i="1"/>
  <c r="AB464" i="1"/>
  <c r="AC464" i="1"/>
  <c r="AD464" i="1"/>
  <c r="AE464" i="1"/>
  <c r="AF464" i="1"/>
  <c r="AG464" i="1"/>
  <c r="AH464" i="1"/>
  <c r="AI464" i="1"/>
  <c r="AJ464" i="1"/>
  <c r="AK464" i="1"/>
  <c r="Y465" i="1"/>
  <c r="Z465" i="1"/>
  <c r="AA465" i="1"/>
  <c r="AB465" i="1"/>
  <c r="AC465" i="1"/>
  <c r="AD465" i="1"/>
  <c r="AE465" i="1"/>
  <c r="AF465" i="1"/>
  <c r="AG465" i="1"/>
  <c r="AH465" i="1"/>
  <c r="AI465" i="1"/>
  <c r="AJ465" i="1"/>
  <c r="AK465" i="1"/>
  <c r="Y466" i="1"/>
  <c r="Z466" i="1"/>
  <c r="AA466" i="1"/>
  <c r="AB466" i="1"/>
  <c r="AC466" i="1"/>
  <c r="AD466" i="1"/>
  <c r="AE466" i="1"/>
  <c r="AF466" i="1"/>
  <c r="AG466" i="1"/>
  <c r="AH466" i="1"/>
  <c r="AI466" i="1"/>
  <c r="AJ466" i="1"/>
  <c r="AK466" i="1"/>
  <c r="Y467" i="1"/>
  <c r="Z467" i="1"/>
  <c r="AA467" i="1"/>
  <c r="AB467" i="1"/>
  <c r="AC467" i="1"/>
  <c r="AD467" i="1"/>
  <c r="AE467" i="1"/>
  <c r="AF467" i="1"/>
  <c r="AG467" i="1"/>
  <c r="AH467" i="1"/>
  <c r="AI467" i="1"/>
  <c r="AJ467" i="1"/>
  <c r="AK467" i="1"/>
  <c r="Y468" i="1"/>
  <c r="Z468" i="1"/>
  <c r="AA468" i="1"/>
  <c r="AB468" i="1"/>
  <c r="AC468" i="1"/>
  <c r="AD468" i="1"/>
  <c r="AE468" i="1"/>
  <c r="AF468" i="1"/>
  <c r="AG468" i="1"/>
  <c r="AH468" i="1"/>
  <c r="AI468" i="1"/>
  <c r="AJ468" i="1"/>
  <c r="AK468" i="1"/>
  <c r="Y469" i="1"/>
  <c r="Z469" i="1"/>
  <c r="AA469" i="1"/>
  <c r="AB469" i="1"/>
  <c r="AC469" i="1"/>
  <c r="AD469" i="1"/>
  <c r="AE469" i="1"/>
  <c r="AF469" i="1"/>
  <c r="AG469" i="1"/>
  <c r="AH469" i="1"/>
  <c r="AI469" i="1"/>
  <c r="AJ469" i="1"/>
  <c r="AK469" i="1"/>
  <c r="Y470" i="1"/>
  <c r="Z470" i="1"/>
  <c r="AA470" i="1"/>
  <c r="AB470" i="1"/>
  <c r="AC470" i="1"/>
  <c r="AD470" i="1"/>
  <c r="AE470" i="1"/>
  <c r="AF470" i="1"/>
  <c r="AG470" i="1"/>
  <c r="AH470" i="1"/>
  <c r="AI470" i="1"/>
  <c r="AJ470" i="1"/>
  <c r="AK470" i="1"/>
  <c r="Y471" i="1"/>
  <c r="Z471" i="1"/>
  <c r="AA471" i="1"/>
  <c r="AB471" i="1"/>
  <c r="AC471" i="1"/>
  <c r="AD471" i="1"/>
  <c r="AE471" i="1"/>
  <c r="AF471" i="1"/>
  <c r="AG471" i="1"/>
  <c r="AH471" i="1"/>
  <c r="AI471" i="1"/>
  <c r="AJ471" i="1"/>
  <c r="AK471" i="1"/>
  <c r="Y472" i="1"/>
  <c r="Z472" i="1"/>
  <c r="AA472" i="1"/>
  <c r="AB472" i="1"/>
  <c r="AC472" i="1"/>
  <c r="AD472" i="1"/>
  <c r="AE472" i="1"/>
  <c r="AF472" i="1"/>
  <c r="AG472" i="1"/>
  <c r="AH472" i="1"/>
  <c r="AI472" i="1"/>
  <c r="AJ472" i="1"/>
  <c r="AK472" i="1"/>
  <c r="Y473" i="1"/>
  <c r="Z473" i="1"/>
  <c r="AA473" i="1"/>
  <c r="AB473" i="1"/>
  <c r="AC473" i="1"/>
  <c r="AD473" i="1"/>
  <c r="AE473" i="1"/>
  <c r="AF473" i="1"/>
  <c r="AG473" i="1"/>
  <c r="AH473" i="1"/>
  <c r="AI473" i="1"/>
  <c r="AJ473" i="1"/>
  <c r="AK473" i="1"/>
  <c r="Y474" i="1"/>
  <c r="Z474" i="1"/>
  <c r="AA474" i="1"/>
  <c r="AB474" i="1"/>
  <c r="AC474" i="1"/>
  <c r="AD474" i="1"/>
  <c r="AE474" i="1"/>
  <c r="AF474" i="1"/>
  <c r="AG474" i="1"/>
  <c r="AH474" i="1"/>
  <c r="AI474" i="1"/>
  <c r="AJ474" i="1"/>
  <c r="AK474" i="1"/>
  <c r="Y475" i="1"/>
  <c r="Z475" i="1"/>
  <c r="AA475" i="1"/>
  <c r="AB475" i="1"/>
  <c r="AC475" i="1"/>
  <c r="AD475" i="1"/>
  <c r="AE475" i="1"/>
  <c r="AF475" i="1"/>
  <c r="AG475" i="1"/>
  <c r="AH475" i="1"/>
  <c r="AI475" i="1"/>
  <c r="AJ475" i="1"/>
  <c r="AK475" i="1"/>
  <c r="Y476" i="1"/>
  <c r="Z476" i="1"/>
  <c r="AA476" i="1"/>
  <c r="AB476" i="1"/>
  <c r="AC476" i="1"/>
  <c r="AD476" i="1"/>
  <c r="AE476" i="1"/>
  <c r="AF476" i="1"/>
  <c r="AG476" i="1"/>
  <c r="AH476" i="1"/>
  <c r="AI476" i="1"/>
  <c r="AJ476" i="1"/>
  <c r="AK476" i="1"/>
  <c r="Y477" i="1"/>
  <c r="Z477" i="1"/>
  <c r="AA477" i="1"/>
  <c r="AB477" i="1"/>
  <c r="AC477" i="1"/>
  <c r="AD477" i="1"/>
  <c r="AE477" i="1"/>
  <c r="AF477" i="1"/>
  <c r="AG477" i="1"/>
  <c r="AH477" i="1"/>
  <c r="AI477" i="1"/>
  <c r="AJ477" i="1"/>
  <c r="AK477" i="1"/>
  <c r="Y478" i="1"/>
  <c r="Z478" i="1"/>
  <c r="AA478" i="1"/>
  <c r="AB478" i="1"/>
  <c r="AC478" i="1"/>
  <c r="AD478" i="1"/>
  <c r="AE478" i="1"/>
  <c r="AF478" i="1"/>
  <c r="AG478" i="1"/>
  <c r="AH478" i="1"/>
  <c r="AI478" i="1"/>
  <c r="AJ478" i="1"/>
  <c r="AK478" i="1"/>
  <c r="Y479" i="1"/>
  <c r="Z479" i="1"/>
  <c r="AA479" i="1"/>
  <c r="AB479" i="1"/>
  <c r="AC479" i="1"/>
  <c r="AD479" i="1"/>
  <c r="AE479" i="1"/>
  <c r="AF479" i="1"/>
  <c r="AG479" i="1"/>
  <c r="AH479" i="1"/>
  <c r="AI479" i="1"/>
  <c r="AJ479" i="1"/>
  <c r="AK479" i="1"/>
  <c r="Y480" i="1"/>
  <c r="Z480" i="1"/>
  <c r="AA480" i="1"/>
  <c r="AB480" i="1"/>
  <c r="AC480" i="1"/>
  <c r="AD480" i="1"/>
  <c r="AE480" i="1"/>
  <c r="AF480" i="1"/>
  <c r="AG480" i="1"/>
  <c r="AH480" i="1"/>
  <c r="AI480" i="1"/>
  <c r="AJ480" i="1"/>
  <c r="AK480" i="1"/>
  <c r="Y481" i="1"/>
  <c r="Z481" i="1"/>
  <c r="AA481" i="1"/>
  <c r="AB481" i="1"/>
  <c r="AC481" i="1"/>
  <c r="AD481" i="1"/>
  <c r="AE481" i="1"/>
  <c r="AF481" i="1"/>
  <c r="AG481" i="1"/>
  <c r="AH481" i="1"/>
  <c r="AI481" i="1"/>
  <c r="AJ481" i="1"/>
  <c r="AK481" i="1"/>
  <c r="Y482" i="1"/>
  <c r="Z482" i="1"/>
  <c r="AA482" i="1"/>
  <c r="AB482" i="1"/>
  <c r="AC482" i="1"/>
  <c r="AD482" i="1"/>
  <c r="AE482" i="1"/>
  <c r="AF482" i="1"/>
  <c r="AG482" i="1"/>
  <c r="AH482" i="1"/>
  <c r="AI482" i="1"/>
  <c r="AJ482" i="1"/>
  <c r="AK482" i="1"/>
  <c r="Y483" i="1"/>
  <c r="Z483" i="1"/>
  <c r="AA483" i="1"/>
  <c r="AB483" i="1"/>
  <c r="AC483" i="1"/>
  <c r="AD483" i="1"/>
  <c r="AE483" i="1"/>
  <c r="AF483" i="1"/>
  <c r="AG483" i="1"/>
  <c r="AH483" i="1"/>
  <c r="AI483" i="1"/>
  <c r="AJ483" i="1"/>
  <c r="AK483" i="1"/>
  <c r="Y484" i="1"/>
  <c r="Z484" i="1"/>
  <c r="AA484" i="1"/>
  <c r="AB484" i="1"/>
  <c r="AC484" i="1"/>
  <c r="AD484" i="1"/>
  <c r="AE484" i="1"/>
  <c r="AF484" i="1"/>
  <c r="AG484" i="1"/>
  <c r="AH484" i="1"/>
  <c r="AI484" i="1"/>
  <c r="AJ484" i="1"/>
  <c r="AK484" i="1"/>
  <c r="Y485" i="1"/>
  <c r="Z485" i="1"/>
  <c r="AA485" i="1"/>
  <c r="AB485" i="1"/>
  <c r="AC485" i="1"/>
  <c r="AD485" i="1"/>
  <c r="AE485" i="1"/>
  <c r="AF485" i="1"/>
  <c r="AG485" i="1"/>
  <c r="AH485" i="1"/>
  <c r="AI485" i="1"/>
  <c r="AJ485" i="1"/>
  <c r="AK485" i="1"/>
  <c r="Y486" i="1"/>
  <c r="Z486" i="1"/>
  <c r="AA486" i="1"/>
  <c r="AB486" i="1"/>
  <c r="AC486" i="1"/>
  <c r="AD486" i="1"/>
  <c r="AE486" i="1"/>
  <c r="AF486" i="1"/>
  <c r="AG486" i="1"/>
  <c r="AH486" i="1"/>
  <c r="AI486" i="1"/>
  <c r="AJ486" i="1"/>
  <c r="AK486" i="1"/>
  <c r="Y487" i="1"/>
  <c r="Z487" i="1"/>
  <c r="AA487" i="1"/>
  <c r="AB487" i="1"/>
  <c r="AC487" i="1"/>
  <c r="AD487" i="1"/>
  <c r="AE487" i="1"/>
  <c r="AF487" i="1"/>
  <c r="AG487" i="1"/>
  <c r="AH487" i="1"/>
  <c r="AI487" i="1"/>
  <c r="AJ487" i="1"/>
  <c r="AK487" i="1"/>
  <c r="Y488" i="1"/>
  <c r="Z488" i="1"/>
  <c r="AA488" i="1"/>
  <c r="AB488" i="1"/>
  <c r="AC488" i="1"/>
  <c r="AD488" i="1"/>
  <c r="AE488" i="1"/>
  <c r="AF488" i="1"/>
  <c r="AG488" i="1"/>
  <c r="AH488" i="1"/>
  <c r="AI488" i="1"/>
  <c r="AJ488" i="1"/>
  <c r="AK488" i="1"/>
  <c r="Y489" i="1"/>
  <c r="Z489" i="1"/>
  <c r="AA489" i="1"/>
  <c r="AB489" i="1"/>
  <c r="AC489" i="1"/>
  <c r="AD489" i="1"/>
  <c r="AE489" i="1"/>
  <c r="AF489" i="1"/>
  <c r="AG489" i="1"/>
  <c r="AH489" i="1"/>
  <c r="AI489" i="1"/>
  <c r="AJ489" i="1"/>
  <c r="AK489" i="1"/>
  <c r="Y490" i="1"/>
  <c r="Z490" i="1"/>
  <c r="AA490" i="1"/>
  <c r="AB490" i="1"/>
  <c r="AC490" i="1"/>
  <c r="AD490" i="1"/>
  <c r="AE490" i="1"/>
  <c r="AF490" i="1"/>
  <c r="AG490" i="1"/>
  <c r="AH490" i="1"/>
  <c r="AI490" i="1"/>
  <c r="AJ490" i="1"/>
  <c r="AK490" i="1"/>
  <c r="Y491" i="1"/>
  <c r="Z491" i="1"/>
  <c r="AA491" i="1"/>
  <c r="AB491" i="1"/>
  <c r="AC491" i="1"/>
  <c r="AD491" i="1"/>
  <c r="AE491" i="1"/>
  <c r="AF491" i="1"/>
  <c r="AG491" i="1"/>
  <c r="AH491" i="1"/>
  <c r="AI491" i="1"/>
  <c r="AJ491" i="1"/>
  <c r="AK491" i="1"/>
  <c r="Y492" i="1"/>
  <c r="Z492" i="1"/>
  <c r="AA492" i="1"/>
  <c r="AB492" i="1"/>
  <c r="AC492" i="1"/>
  <c r="AD492" i="1"/>
  <c r="AE492" i="1"/>
  <c r="AF492" i="1"/>
  <c r="AG492" i="1"/>
  <c r="AH492" i="1"/>
  <c r="AI492" i="1"/>
  <c r="AJ492" i="1"/>
  <c r="AK492" i="1"/>
  <c r="Y493" i="1"/>
  <c r="Z493" i="1"/>
  <c r="AA493" i="1"/>
  <c r="AB493" i="1"/>
  <c r="AC493" i="1"/>
  <c r="AD493" i="1"/>
  <c r="AE493" i="1"/>
  <c r="AF493" i="1"/>
  <c r="AG493" i="1"/>
  <c r="AH493" i="1"/>
  <c r="AI493" i="1"/>
  <c r="AJ493" i="1"/>
  <c r="AK493" i="1"/>
  <c r="Y494" i="1"/>
  <c r="Z494" i="1"/>
  <c r="AA494" i="1"/>
  <c r="AB494" i="1"/>
  <c r="AC494" i="1"/>
  <c r="AD494" i="1"/>
  <c r="AE494" i="1"/>
  <c r="AF494" i="1"/>
  <c r="AG494" i="1"/>
  <c r="AH494" i="1"/>
  <c r="AI494" i="1"/>
  <c r="AJ494" i="1"/>
  <c r="AK494" i="1"/>
  <c r="Y495" i="1"/>
  <c r="Z495" i="1"/>
  <c r="AA495" i="1"/>
  <c r="AB495" i="1"/>
  <c r="AC495" i="1"/>
  <c r="AD495" i="1"/>
  <c r="AE495" i="1"/>
  <c r="AF495" i="1"/>
  <c r="AG495" i="1"/>
  <c r="AH495" i="1"/>
  <c r="AI495" i="1"/>
  <c r="AJ495" i="1"/>
  <c r="AK495" i="1"/>
  <c r="Y496" i="1"/>
  <c r="Z496" i="1"/>
  <c r="AA496" i="1"/>
  <c r="AB496" i="1"/>
  <c r="AC496" i="1"/>
  <c r="AD496" i="1"/>
  <c r="AE496" i="1"/>
  <c r="AF496" i="1"/>
  <c r="AG496" i="1"/>
  <c r="AH496" i="1"/>
  <c r="AI496" i="1"/>
  <c r="AJ496" i="1"/>
  <c r="AK496" i="1"/>
  <c r="Y497" i="1"/>
  <c r="Z497" i="1"/>
  <c r="AA497" i="1"/>
  <c r="AB497" i="1"/>
  <c r="AC497" i="1"/>
  <c r="AD497" i="1"/>
  <c r="AE497" i="1"/>
  <c r="AF497" i="1"/>
  <c r="AG497" i="1"/>
  <c r="AH497" i="1"/>
  <c r="AI497" i="1"/>
  <c r="AJ497" i="1"/>
  <c r="AK497" i="1"/>
  <c r="Y498" i="1"/>
  <c r="Z498" i="1"/>
  <c r="AA498" i="1"/>
  <c r="AB498" i="1"/>
  <c r="AC498" i="1"/>
  <c r="AD498" i="1"/>
  <c r="AE498" i="1"/>
  <c r="AF498" i="1"/>
  <c r="AG498" i="1"/>
  <c r="AH498" i="1"/>
  <c r="AI498" i="1"/>
  <c r="AJ498" i="1"/>
  <c r="AK498" i="1"/>
  <c r="Y499" i="1"/>
  <c r="Z499" i="1"/>
  <c r="AA499" i="1"/>
  <c r="AB499" i="1"/>
  <c r="AC499" i="1"/>
  <c r="AD499" i="1"/>
  <c r="AE499" i="1"/>
  <c r="AF499" i="1"/>
  <c r="AG499" i="1"/>
  <c r="AH499" i="1"/>
  <c r="AI499" i="1"/>
  <c r="AJ499" i="1"/>
  <c r="AK499" i="1"/>
  <c r="Y500" i="1"/>
  <c r="Z500" i="1"/>
  <c r="AA500" i="1"/>
  <c r="AB500" i="1"/>
  <c r="AC500" i="1"/>
  <c r="AD500" i="1"/>
  <c r="AE500" i="1"/>
  <c r="AF500" i="1"/>
  <c r="AG500" i="1"/>
  <c r="AH500" i="1"/>
  <c r="AI500" i="1"/>
  <c r="AJ500" i="1"/>
  <c r="AK500" i="1"/>
  <c r="Y501" i="1"/>
  <c r="Z501" i="1"/>
  <c r="AA501" i="1"/>
  <c r="AB501" i="1"/>
  <c r="AC501" i="1"/>
  <c r="AD501" i="1"/>
  <c r="AE501" i="1"/>
  <c r="AF501" i="1"/>
  <c r="AG501" i="1"/>
  <c r="AH501" i="1"/>
  <c r="AI501" i="1"/>
  <c r="AJ501" i="1"/>
  <c r="AK501" i="1"/>
  <c r="Y502" i="1"/>
  <c r="Z502" i="1"/>
  <c r="AA502" i="1"/>
  <c r="AB502" i="1"/>
  <c r="AC502" i="1"/>
  <c r="AD502" i="1"/>
  <c r="AE502" i="1"/>
  <c r="AF502" i="1"/>
  <c r="AG502" i="1"/>
  <c r="AH502" i="1"/>
  <c r="AI502" i="1"/>
  <c r="AJ502" i="1"/>
  <c r="AK502" i="1"/>
  <c r="Y503" i="1"/>
  <c r="Z503" i="1"/>
  <c r="AA503" i="1"/>
  <c r="AB503" i="1"/>
  <c r="AC503" i="1"/>
  <c r="AD503" i="1"/>
  <c r="AE503" i="1"/>
  <c r="AF503" i="1"/>
  <c r="AG503" i="1"/>
  <c r="AH503" i="1"/>
  <c r="AI503" i="1"/>
  <c r="AJ503" i="1"/>
  <c r="AK503" i="1"/>
  <c r="Y504" i="1"/>
  <c r="Z504" i="1"/>
  <c r="AA504" i="1"/>
  <c r="AB504" i="1"/>
  <c r="AC504" i="1"/>
  <c r="AD504" i="1"/>
  <c r="AE504" i="1"/>
  <c r="AF504" i="1"/>
  <c r="AG504" i="1"/>
  <c r="AH504" i="1"/>
  <c r="AI504" i="1"/>
  <c r="AJ504" i="1"/>
  <c r="AK504" i="1"/>
  <c r="Y505" i="1"/>
  <c r="Z505" i="1"/>
  <c r="AA505" i="1"/>
  <c r="AB505" i="1"/>
  <c r="AC505" i="1"/>
  <c r="AD505" i="1"/>
  <c r="AE505" i="1"/>
  <c r="AF505" i="1"/>
  <c r="AG505" i="1"/>
  <c r="AH505" i="1"/>
  <c r="AI505" i="1"/>
  <c r="AJ505" i="1"/>
  <c r="AK505" i="1"/>
  <c r="Y506" i="1"/>
  <c r="Z506" i="1"/>
  <c r="AA506" i="1"/>
  <c r="AB506" i="1"/>
  <c r="AC506" i="1"/>
  <c r="AD506" i="1"/>
  <c r="AE506" i="1"/>
  <c r="AF506" i="1"/>
  <c r="AG506" i="1"/>
  <c r="AH506" i="1"/>
  <c r="AI506" i="1"/>
  <c r="AJ506" i="1"/>
  <c r="AK506" i="1"/>
  <c r="Y507" i="1"/>
  <c r="Z507" i="1"/>
  <c r="AA507" i="1"/>
  <c r="AB507" i="1"/>
  <c r="AC507" i="1"/>
  <c r="AD507" i="1"/>
  <c r="AE507" i="1"/>
  <c r="AF507" i="1"/>
  <c r="AG507" i="1"/>
  <c r="AH507" i="1"/>
  <c r="AI507" i="1"/>
  <c r="AJ507" i="1"/>
  <c r="AK507" i="1"/>
  <c r="Y508" i="1"/>
  <c r="Z508" i="1"/>
  <c r="AA508" i="1"/>
  <c r="AB508" i="1"/>
  <c r="AC508" i="1"/>
  <c r="AD508" i="1"/>
  <c r="AE508" i="1"/>
  <c r="AF508" i="1"/>
  <c r="AG508" i="1"/>
  <c r="AH508" i="1"/>
  <c r="AI508" i="1"/>
  <c r="AJ508" i="1"/>
  <c r="AK508" i="1"/>
  <c r="Y509" i="1"/>
  <c r="Z509" i="1"/>
  <c r="AA509" i="1"/>
  <c r="AB509" i="1"/>
  <c r="AC509" i="1"/>
  <c r="AD509" i="1"/>
  <c r="AE509" i="1"/>
  <c r="AF509" i="1"/>
  <c r="AG509" i="1"/>
  <c r="AH509" i="1"/>
  <c r="AI509" i="1"/>
  <c r="AJ509" i="1"/>
  <c r="AK509" i="1"/>
  <c r="Y510" i="1"/>
  <c r="Z510" i="1"/>
  <c r="AA510" i="1"/>
  <c r="AB510" i="1"/>
  <c r="AC510" i="1"/>
  <c r="AD510" i="1"/>
  <c r="AE510" i="1"/>
  <c r="AF510" i="1"/>
  <c r="AG510" i="1"/>
  <c r="AH510" i="1"/>
  <c r="AI510" i="1"/>
  <c r="AJ510" i="1"/>
  <c r="AK510" i="1"/>
  <c r="Y511" i="1"/>
  <c r="Z511" i="1"/>
  <c r="AA511" i="1"/>
  <c r="AB511" i="1"/>
  <c r="AC511" i="1"/>
  <c r="AD511" i="1"/>
  <c r="AE511" i="1"/>
  <c r="AF511" i="1"/>
  <c r="AG511" i="1"/>
  <c r="AH511" i="1"/>
  <c r="AI511" i="1"/>
  <c r="AJ511" i="1"/>
  <c r="AK511" i="1"/>
  <c r="Y512" i="1"/>
  <c r="Z512" i="1"/>
  <c r="AA512" i="1"/>
  <c r="AB512" i="1"/>
  <c r="AC512" i="1"/>
  <c r="AD512" i="1"/>
  <c r="AE512" i="1"/>
  <c r="AF512" i="1"/>
  <c r="AG512" i="1"/>
  <c r="AH512" i="1"/>
  <c r="AI512" i="1"/>
  <c r="AJ512" i="1"/>
  <c r="AK512" i="1"/>
  <c r="Y513" i="1"/>
  <c r="Z513" i="1"/>
  <c r="AA513" i="1"/>
  <c r="AB513" i="1"/>
  <c r="AC513" i="1"/>
  <c r="AD513" i="1"/>
  <c r="AE513" i="1"/>
  <c r="AF513" i="1"/>
  <c r="AG513" i="1"/>
  <c r="AH513" i="1"/>
  <c r="AI513" i="1"/>
  <c r="AJ513" i="1"/>
  <c r="AK513" i="1"/>
  <c r="Y514" i="1"/>
  <c r="Z514" i="1"/>
  <c r="AA514" i="1"/>
  <c r="AB514" i="1"/>
  <c r="AC514" i="1"/>
  <c r="AD514" i="1"/>
  <c r="AE514" i="1"/>
  <c r="AF514" i="1"/>
  <c r="AG514" i="1"/>
  <c r="AH514" i="1"/>
  <c r="AI514" i="1"/>
  <c r="AJ514" i="1"/>
  <c r="AK514" i="1"/>
  <c r="Y515" i="1"/>
  <c r="Z515" i="1"/>
  <c r="AA515" i="1"/>
  <c r="AB515" i="1"/>
  <c r="AC515" i="1"/>
  <c r="AD515" i="1"/>
  <c r="AE515" i="1"/>
  <c r="AF515" i="1"/>
  <c r="AG515" i="1"/>
  <c r="AH515" i="1"/>
  <c r="AI515" i="1"/>
  <c r="AJ515" i="1"/>
  <c r="AK515" i="1"/>
  <c r="Y516" i="1"/>
  <c r="Z516" i="1"/>
  <c r="AA516" i="1"/>
  <c r="AB516" i="1"/>
  <c r="AC516" i="1"/>
  <c r="AD516" i="1"/>
  <c r="AE516" i="1"/>
  <c r="AF516" i="1"/>
  <c r="AG516" i="1"/>
  <c r="AH516" i="1"/>
  <c r="AI516" i="1"/>
  <c r="AJ516" i="1"/>
  <c r="AK516" i="1"/>
  <c r="Y517" i="1"/>
  <c r="Z517" i="1"/>
  <c r="AA517" i="1"/>
  <c r="AB517" i="1"/>
  <c r="AC517" i="1"/>
  <c r="AD517" i="1"/>
  <c r="AE517" i="1"/>
  <c r="AF517" i="1"/>
  <c r="AG517" i="1"/>
  <c r="AH517" i="1"/>
  <c r="AI517" i="1"/>
  <c r="AJ517" i="1"/>
  <c r="AK517" i="1"/>
  <c r="Y518" i="1"/>
  <c r="Z518" i="1"/>
  <c r="AA518" i="1"/>
  <c r="AB518" i="1"/>
  <c r="AC518" i="1"/>
  <c r="AD518" i="1"/>
  <c r="AE518" i="1"/>
  <c r="AF518" i="1"/>
  <c r="AG518" i="1"/>
  <c r="AH518" i="1"/>
  <c r="AI518" i="1"/>
  <c r="AJ518" i="1"/>
  <c r="AK518" i="1"/>
  <c r="Y519" i="1"/>
  <c r="Z519" i="1"/>
  <c r="AA519" i="1"/>
  <c r="AB519" i="1"/>
  <c r="AC519" i="1"/>
  <c r="AD519" i="1"/>
  <c r="AE519" i="1"/>
  <c r="AF519" i="1"/>
  <c r="AG519" i="1"/>
  <c r="AH519" i="1"/>
  <c r="AI519" i="1"/>
  <c r="AJ519" i="1"/>
  <c r="AK519" i="1"/>
  <c r="Y520" i="1"/>
  <c r="Z520" i="1"/>
  <c r="AA520" i="1"/>
  <c r="AB520" i="1"/>
  <c r="AC520" i="1"/>
  <c r="AD520" i="1"/>
  <c r="AE520" i="1"/>
  <c r="AF520" i="1"/>
  <c r="AG520" i="1"/>
  <c r="AH520" i="1"/>
  <c r="AI520" i="1"/>
  <c r="AJ520" i="1"/>
  <c r="AK520" i="1"/>
  <c r="Y521" i="1"/>
  <c r="Z521" i="1"/>
  <c r="AA521" i="1"/>
  <c r="AB521" i="1"/>
  <c r="AC521" i="1"/>
  <c r="AD521" i="1"/>
  <c r="AE521" i="1"/>
  <c r="AF521" i="1"/>
  <c r="AG521" i="1"/>
  <c r="AH521" i="1"/>
  <c r="AI521" i="1"/>
  <c r="AJ521" i="1"/>
  <c r="AK521" i="1"/>
  <c r="Y522" i="1"/>
  <c r="Z522" i="1"/>
  <c r="AA522" i="1"/>
  <c r="AB522" i="1"/>
  <c r="AC522" i="1"/>
  <c r="AD522" i="1"/>
  <c r="AE522" i="1"/>
  <c r="AF522" i="1"/>
  <c r="AG522" i="1"/>
  <c r="AH522" i="1"/>
  <c r="AI522" i="1"/>
  <c r="AJ522" i="1"/>
  <c r="AK522" i="1"/>
  <c r="Y523" i="1"/>
  <c r="Z523" i="1"/>
  <c r="AA523" i="1"/>
  <c r="AB523" i="1"/>
  <c r="AC523" i="1"/>
  <c r="AD523" i="1"/>
  <c r="AE523" i="1"/>
  <c r="AF523" i="1"/>
  <c r="AG523" i="1"/>
  <c r="AH523" i="1"/>
  <c r="AI523" i="1"/>
  <c r="AJ523" i="1"/>
  <c r="AK523" i="1"/>
  <c r="Y524" i="1"/>
  <c r="Z524" i="1"/>
  <c r="AA524" i="1"/>
  <c r="AB524" i="1"/>
  <c r="AC524" i="1"/>
  <c r="AD524" i="1"/>
  <c r="AE524" i="1"/>
  <c r="AF524" i="1"/>
  <c r="AG524" i="1"/>
  <c r="AH524" i="1"/>
  <c r="AI524" i="1"/>
  <c r="AJ524" i="1"/>
  <c r="AK524" i="1"/>
  <c r="Y525" i="1"/>
  <c r="Z525" i="1"/>
  <c r="AA525" i="1"/>
  <c r="AB525" i="1"/>
  <c r="AC525" i="1"/>
  <c r="AD525" i="1"/>
  <c r="AE525" i="1"/>
  <c r="AF525" i="1"/>
  <c r="AG525" i="1"/>
  <c r="AH525" i="1"/>
  <c r="AI525" i="1"/>
  <c r="AJ525" i="1"/>
  <c r="AK525" i="1"/>
  <c r="Y526" i="1"/>
  <c r="Z526" i="1"/>
  <c r="AA526" i="1"/>
  <c r="AB526" i="1"/>
  <c r="AC526" i="1"/>
  <c r="AD526" i="1"/>
  <c r="AE526" i="1"/>
  <c r="AF526" i="1"/>
  <c r="AG526" i="1"/>
  <c r="AH526" i="1"/>
  <c r="AI526" i="1"/>
  <c r="AJ526" i="1"/>
  <c r="AK526" i="1"/>
  <c r="Y527" i="1"/>
  <c r="Z527" i="1"/>
  <c r="AA527" i="1"/>
  <c r="AB527" i="1"/>
  <c r="AC527" i="1"/>
  <c r="AD527" i="1"/>
  <c r="AE527" i="1"/>
  <c r="AF527" i="1"/>
  <c r="AG527" i="1"/>
  <c r="AH527" i="1"/>
  <c r="AI527" i="1"/>
  <c r="AJ527" i="1"/>
  <c r="AK527" i="1"/>
  <c r="Y528" i="1"/>
  <c r="Z528" i="1"/>
  <c r="AA528" i="1"/>
  <c r="AB528" i="1"/>
  <c r="AC528" i="1"/>
  <c r="AD528" i="1"/>
  <c r="AE528" i="1"/>
  <c r="AF528" i="1"/>
  <c r="AG528" i="1"/>
  <c r="AH528" i="1"/>
  <c r="AI528" i="1"/>
  <c r="AJ528" i="1"/>
  <c r="AK528" i="1"/>
  <c r="Y529" i="1"/>
  <c r="Z529" i="1"/>
  <c r="AA529" i="1"/>
  <c r="AB529" i="1"/>
  <c r="AC529" i="1"/>
  <c r="AD529" i="1"/>
  <c r="AE529" i="1"/>
  <c r="AF529" i="1"/>
  <c r="AG529" i="1"/>
  <c r="AH529" i="1"/>
  <c r="AI529" i="1"/>
  <c r="AJ529" i="1"/>
  <c r="AK529" i="1"/>
  <c r="Y530" i="1"/>
  <c r="Z530" i="1"/>
  <c r="AA530" i="1"/>
  <c r="AB530" i="1"/>
  <c r="AC530" i="1"/>
  <c r="AD530" i="1"/>
  <c r="AE530" i="1"/>
  <c r="AF530" i="1"/>
  <c r="AG530" i="1"/>
  <c r="AH530" i="1"/>
  <c r="AI530" i="1"/>
  <c r="AJ530" i="1"/>
  <c r="AK530" i="1"/>
  <c r="Y531" i="1"/>
  <c r="Z531" i="1"/>
  <c r="AA531" i="1"/>
  <c r="AB531" i="1"/>
  <c r="AC531" i="1"/>
  <c r="AD531" i="1"/>
  <c r="AE531" i="1"/>
  <c r="AF531" i="1"/>
  <c r="AG531" i="1"/>
  <c r="AH531" i="1"/>
  <c r="AI531" i="1"/>
  <c r="AJ531" i="1"/>
  <c r="AK531" i="1"/>
  <c r="Y532" i="1"/>
  <c r="Z532" i="1"/>
  <c r="AA532" i="1"/>
  <c r="AB532" i="1"/>
  <c r="AC532" i="1"/>
  <c r="AD532" i="1"/>
  <c r="AE532" i="1"/>
  <c r="AF532" i="1"/>
  <c r="AG532" i="1"/>
  <c r="AH532" i="1"/>
  <c r="AI532" i="1"/>
  <c r="AJ532" i="1"/>
  <c r="AK532" i="1"/>
  <c r="Y533" i="1"/>
  <c r="Z533" i="1"/>
  <c r="AA533" i="1"/>
  <c r="AB533" i="1"/>
  <c r="AC533" i="1"/>
  <c r="AD533" i="1"/>
  <c r="AE533" i="1"/>
  <c r="AF533" i="1"/>
  <c r="AG533" i="1"/>
  <c r="AH533" i="1"/>
  <c r="AI533" i="1"/>
  <c r="AJ533" i="1"/>
  <c r="AK533" i="1"/>
  <c r="Y534" i="1"/>
  <c r="Z534" i="1"/>
  <c r="AA534" i="1"/>
  <c r="AB534" i="1"/>
  <c r="AC534" i="1"/>
  <c r="AD534" i="1"/>
  <c r="AE534" i="1"/>
  <c r="AF534" i="1"/>
  <c r="AG534" i="1"/>
  <c r="AH534" i="1"/>
  <c r="AI534" i="1"/>
  <c r="AJ534" i="1"/>
  <c r="AK534" i="1"/>
  <c r="Y535" i="1"/>
  <c r="Z535" i="1"/>
  <c r="AA535" i="1"/>
  <c r="AB535" i="1"/>
  <c r="AC535" i="1"/>
  <c r="AD535" i="1"/>
  <c r="AE535" i="1"/>
  <c r="AF535" i="1"/>
  <c r="AG535" i="1"/>
  <c r="AH535" i="1"/>
  <c r="AI535" i="1"/>
  <c r="AJ535" i="1"/>
  <c r="AK535" i="1"/>
  <c r="Y536" i="1"/>
  <c r="Z536" i="1"/>
  <c r="AA536" i="1"/>
  <c r="AB536" i="1"/>
  <c r="AC536" i="1"/>
  <c r="AD536" i="1"/>
  <c r="AE536" i="1"/>
  <c r="AF536" i="1"/>
  <c r="AG536" i="1"/>
  <c r="AH536" i="1"/>
  <c r="AI536" i="1"/>
  <c r="AJ536" i="1"/>
  <c r="AK536" i="1"/>
  <c r="Y537" i="1"/>
  <c r="Z537" i="1"/>
  <c r="AA537" i="1"/>
  <c r="AB537" i="1"/>
  <c r="AC537" i="1"/>
  <c r="AD537" i="1"/>
  <c r="AE537" i="1"/>
  <c r="AF537" i="1"/>
  <c r="AG537" i="1"/>
  <c r="AH537" i="1"/>
  <c r="AI537" i="1"/>
  <c r="AJ537" i="1"/>
  <c r="AK537" i="1"/>
  <c r="Y538" i="1"/>
  <c r="Z538" i="1"/>
  <c r="AA538" i="1"/>
  <c r="AB538" i="1"/>
  <c r="AC538" i="1"/>
  <c r="AD538" i="1"/>
  <c r="AE538" i="1"/>
  <c r="AF538" i="1"/>
  <c r="AG538" i="1"/>
  <c r="AH538" i="1"/>
  <c r="AI538" i="1"/>
  <c r="AJ538" i="1"/>
  <c r="AK538" i="1"/>
  <c r="Y539" i="1"/>
  <c r="Z539" i="1"/>
  <c r="AA539" i="1"/>
  <c r="AB539" i="1"/>
  <c r="AC539" i="1"/>
  <c r="AD539" i="1"/>
  <c r="AE539" i="1"/>
  <c r="AF539" i="1"/>
  <c r="AG539" i="1"/>
  <c r="AH539" i="1"/>
  <c r="AI539" i="1"/>
  <c r="AJ539" i="1"/>
  <c r="AK539" i="1"/>
  <c r="Y540" i="1"/>
  <c r="Z540" i="1"/>
  <c r="AA540" i="1"/>
  <c r="AB540" i="1"/>
  <c r="AC540" i="1"/>
  <c r="AD540" i="1"/>
  <c r="AE540" i="1"/>
  <c r="AF540" i="1"/>
  <c r="AG540" i="1"/>
  <c r="AH540" i="1"/>
  <c r="AI540" i="1"/>
  <c r="AJ540" i="1"/>
  <c r="AK540" i="1"/>
  <c r="Y541" i="1"/>
  <c r="Z541" i="1"/>
  <c r="AA541" i="1"/>
  <c r="AB541" i="1"/>
  <c r="AC541" i="1"/>
  <c r="AD541" i="1"/>
  <c r="AE541" i="1"/>
  <c r="AF541" i="1"/>
  <c r="AG541" i="1"/>
  <c r="AH541" i="1"/>
  <c r="AI541" i="1"/>
  <c r="AJ541" i="1"/>
  <c r="AK541" i="1"/>
  <c r="Y542" i="1"/>
  <c r="Z542" i="1"/>
  <c r="AA542" i="1"/>
  <c r="AB542" i="1"/>
  <c r="AC542" i="1"/>
  <c r="AD542" i="1"/>
  <c r="AE542" i="1"/>
  <c r="AF542" i="1"/>
  <c r="AG542" i="1"/>
  <c r="AH542" i="1"/>
  <c r="AI542" i="1"/>
  <c r="AJ542" i="1"/>
  <c r="AK542" i="1"/>
  <c r="Y543" i="1"/>
  <c r="Z543" i="1"/>
  <c r="AA543" i="1"/>
  <c r="AB543" i="1"/>
  <c r="AC543" i="1"/>
  <c r="AD543" i="1"/>
  <c r="AE543" i="1"/>
  <c r="AF543" i="1"/>
  <c r="AG543" i="1"/>
  <c r="AH543" i="1"/>
  <c r="AI543" i="1"/>
  <c r="AJ543" i="1"/>
  <c r="AK543" i="1"/>
  <c r="Y544" i="1"/>
  <c r="Z544" i="1"/>
  <c r="AA544" i="1"/>
  <c r="AB544" i="1"/>
  <c r="AC544" i="1"/>
  <c r="AD544" i="1"/>
  <c r="AE544" i="1"/>
  <c r="AF544" i="1"/>
  <c r="AG544" i="1"/>
  <c r="AH544" i="1"/>
  <c r="AI544" i="1"/>
  <c r="AJ544" i="1"/>
  <c r="AK544" i="1"/>
  <c r="Y545" i="1"/>
  <c r="Z545" i="1"/>
  <c r="AA545" i="1"/>
  <c r="AB545" i="1"/>
  <c r="AC545" i="1"/>
  <c r="AD545" i="1"/>
  <c r="AE545" i="1"/>
  <c r="AF545" i="1"/>
  <c r="AG545" i="1"/>
  <c r="AH545" i="1"/>
  <c r="AI545" i="1"/>
  <c r="AJ545" i="1"/>
  <c r="AK545" i="1"/>
  <c r="Y546" i="1"/>
  <c r="Z546" i="1"/>
  <c r="AA546" i="1"/>
  <c r="AB546" i="1"/>
  <c r="AC546" i="1"/>
  <c r="AD546" i="1"/>
  <c r="AE546" i="1"/>
  <c r="AF546" i="1"/>
  <c r="AG546" i="1"/>
  <c r="AH546" i="1"/>
  <c r="AI546" i="1"/>
  <c r="AJ546" i="1"/>
  <c r="AK546" i="1"/>
  <c r="Y547" i="1"/>
  <c r="Z547" i="1"/>
  <c r="AA547" i="1"/>
  <c r="AB547" i="1"/>
  <c r="AC547" i="1"/>
  <c r="AD547" i="1"/>
  <c r="AE547" i="1"/>
  <c r="AF547" i="1"/>
  <c r="AG547" i="1"/>
  <c r="AH547" i="1"/>
  <c r="AI547" i="1"/>
  <c r="AJ547" i="1"/>
  <c r="AK547" i="1"/>
  <c r="Y548" i="1"/>
  <c r="Z548" i="1"/>
  <c r="AA548" i="1"/>
  <c r="AB548" i="1"/>
  <c r="AC548" i="1"/>
  <c r="AD548" i="1"/>
  <c r="AE548" i="1"/>
  <c r="AF548" i="1"/>
  <c r="AG548" i="1"/>
  <c r="AH548" i="1"/>
  <c r="AI548" i="1"/>
  <c r="AJ548" i="1"/>
  <c r="AK548" i="1"/>
  <c r="Y549" i="1"/>
  <c r="Z549" i="1"/>
  <c r="AA549" i="1"/>
  <c r="AB549" i="1"/>
  <c r="AC549" i="1"/>
  <c r="AD549" i="1"/>
  <c r="AE549" i="1"/>
  <c r="AF549" i="1"/>
  <c r="AG549" i="1"/>
  <c r="AH549" i="1"/>
  <c r="AI549" i="1"/>
  <c r="AJ549" i="1"/>
  <c r="AK549" i="1"/>
  <c r="Y550" i="1"/>
  <c r="Z550" i="1"/>
  <c r="AA550" i="1"/>
  <c r="AB550" i="1"/>
  <c r="AC550" i="1"/>
  <c r="AD550" i="1"/>
  <c r="AE550" i="1"/>
  <c r="AF550" i="1"/>
  <c r="AG550" i="1"/>
  <c r="AH550" i="1"/>
  <c r="AI550" i="1"/>
  <c r="AJ550" i="1"/>
  <c r="AK550" i="1"/>
  <c r="Y551" i="1"/>
  <c r="Z551" i="1"/>
  <c r="AA551" i="1"/>
  <c r="AB551" i="1"/>
  <c r="AC551" i="1"/>
  <c r="AD551" i="1"/>
  <c r="AE551" i="1"/>
  <c r="AF551" i="1"/>
  <c r="AG551" i="1"/>
  <c r="AH551" i="1"/>
  <c r="AI551" i="1"/>
  <c r="AJ551" i="1"/>
  <c r="AK551" i="1"/>
  <c r="Y552" i="1"/>
  <c r="Z552" i="1"/>
  <c r="AA552" i="1"/>
  <c r="AB552" i="1"/>
  <c r="AC552" i="1"/>
  <c r="AD552" i="1"/>
  <c r="AE552" i="1"/>
  <c r="AF552" i="1"/>
  <c r="AG552" i="1"/>
  <c r="AH552" i="1"/>
  <c r="AI552" i="1"/>
  <c r="AJ552" i="1"/>
  <c r="AK552" i="1"/>
  <c r="Y553" i="1"/>
  <c r="Z553" i="1"/>
  <c r="AA553" i="1"/>
  <c r="AB553" i="1"/>
  <c r="AC553" i="1"/>
  <c r="AD553" i="1"/>
  <c r="AE553" i="1"/>
  <c r="AF553" i="1"/>
  <c r="AG553" i="1"/>
  <c r="AH553" i="1"/>
  <c r="AI553" i="1"/>
  <c r="AJ553" i="1"/>
  <c r="AK553" i="1"/>
  <c r="Y554" i="1"/>
  <c r="Z554" i="1"/>
  <c r="AA554" i="1"/>
  <c r="AB554" i="1"/>
  <c r="AC554" i="1"/>
  <c r="AD554" i="1"/>
  <c r="AE554" i="1"/>
  <c r="AF554" i="1"/>
  <c r="AG554" i="1"/>
  <c r="AH554" i="1"/>
  <c r="AI554" i="1"/>
  <c r="AJ554" i="1"/>
  <c r="AK554" i="1"/>
  <c r="Y555" i="1"/>
  <c r="Z555" i="1"/>
  <c r="AA555" i="1"/>
  <c r="AB555" i="1"/>
  <c r="AC555" i="1"/>
  <c r="AD555" i="1"/>
  <c r="AE555" i="1"/>
  <c r="AF555" i="1"/>
  <c r="AG555" i="1"/>
  <c r="AH555" i="1"/>
  <c r="AI555" i="1"/>
  <c r="AJ555" i="1"/>
  <c r="AK555" i="1"/>
  <c r="Y556" i="1"/>
  <c r="Z556" i="1"/>
  <c r="AA556" i="1"/>
  <c r="AB556" i="1"/>
  <c r="AC556" i="1"/>
  <c r="AD556" i="1"/>
  <c r="AE556" i="1"/>
  <c r="AF556" i="1"/>
  <c r="AG556" i="1"/>
  <c r="AH556" i="1"/>
  <c r="AI556" i="1"/>
  <c r="AJ556" i="1"/>
  <c r="AK556" i="1"/>
  <c r="Y557" i="1"/>
  <c r="Z557" i="1"/>
  <c r="AA557" i="1"/>
  <c r="AB557" i="1"/>
  <c r="AC557" i="1"/>
  <c r="AD557" i="1"/>
  <c r="AE557" i="1"/>
  <c r="AF557" i="1"/>
  <c r="AG557" i="1"/>
  <c r="AH557" i="1"/>
  <c r="AI557" i="1"/>
  <c r="AJ557" i="1"/>
  <c r="AK557" i="1"/>
  <c r="Y558" i="1"/>
  <c r="Z558" i="1"/>
  <c r="AA558" i="1"/>
  <c r="AB558" i="1"/>
  <c r="AC558" i="1"/>
  <c r="AD558" i="1"/>
  <c r="AE558" i="1"/>
  <c r="AF558" i="1"/>
  <c r="AG558" i="1"/>
  <c r="AH558" i="1"/>
  <c r="AI558" i="1"/>
  <c r="AJ558" i="1"/>
  <c r="AK558" i="1"/>
  <c r="Y559" i="1"/>
  <c r="Z559" i="1"/>
  <c r="AA559" i="1"/>
  <c r="AB559" i="1"/>
  <c r="AC559" i="1"/>
  <c r="AD559" i="1"/>
  <c r="AE559" i="1"/>
  <c r="AF559" i="1"/>
  <c r="AG559" i="1"/>
  <c r="AH559" i="1"/>
  <c r="AI559" i="1"/>
  <c r="AJ559" i="1"/>
  <c r="AK559" i="1"/>
  <c r="Y560" i="1"/>
  <c r="Z560" i="1"/>
  <c r="AA560" i="1"/>
  <c r="AB560" i="1"/>
  <c r="AC560" i="1"/>
  <c r="AD560" i="1"/>
  <c r="AE560" i="1"/>
  <c r="AF560" i="1"/>
  <c r="AG560" i="1"/>
  <c r="AH560" i="1"/>
  <c r="AI560" i="1"/>
  <c r="AJ560" i="1"/>
  <c r="AK560" i="1"/>
  <c r="Y561" i="1"/>
  <c r="Z561" i="1"/>
  <c r="AA561" i="1"/>
  <c r="AB561" i="1"/>
  <c r="AC561" i="1"/>
  <c r="AD561" i="1"/>
  <c r="AE561" i="1"/>
  <c r="AF561" i="1"/>
  <c r="AG561" i="1"/>
  <c r="AH561" i="1"/>
  <c r="AI561" i="1"/>
  <c r="AJ561" i="1"/>
  <c r="AK561" i="1"/>
  <c r="Y562" i="1"/>
  <c r="Z562" i="1"/>
  <c r="AA562" i="1"/>
  <c r="AB562" i="1"/>
  <c r="AC562" i="1"/>
  <c r="AD562" i="1"/>
  <c r="AE562" i="1"/>
  <c r="AF562" i="1"/>
  <c r="AG562" i="1"/>
  <c r="AH562" i="1"/>
  <c r="AI562" i="1"/>
  <c r="AJ562" i="1"/>
  <c r="AK562" i="1"/>
  <c r="Y563" i="1"/>
  <c r="Z563" i="1"/>
  <c r="AA563" i="1"/>
  <c r="AB563" i="1"/>
  <c r="AC563" i="1"/>
  <c r="AD563" i="1"/>
  <c r="AE563" i="1"/>
  <c r="AF563" i="1"/>
  <c r="AG563" i="1"/>
  <c r="AH563" i="1"/>
  <c r="AI563" i="1"/>
  <c r="AJ563" i="1"/>
  <c r="AK563" i="1"/>
  <c r="Y564" i="1"/>
  <c r="Z564" i="1"/>
  <c r="AA564" i="1"/>
  <c r="AB564" i="1"/>
  <c r="AC564" i="1"/>
  <c r="AD564" i="1"/>
  <c r="AE564" i="1"/>
  <c r="AF564" i="1"/>
  <c r="AG564" i="1"/>
  <c r="AH564" i="1"/>
  <c r="AI564" i="1"/>
  <c r="AJ564" i="1"/>
  <c r="AK564" i="1"/>
  <c r="Y565" i="1"/>
  <c r="Z565" i="1"/>
  <c r="AA565" i="1"/>
  <c r="AB565" i="1"/>
  <c r="AC565" i="1"/>
  <c r="AD565" i="1"/>
  <c r="AE565" i="1"/>
  <c r="AF565" i="1"/>
  <c r="AG565" i="1"/>
  <c r="AH565" i="1"/>
  <c r="AI565" i="1"/>
  <c r="AJ565" i="1"/>
  <c r="AK565" i="1"/>
  <c r="Y566" i="1"/>
  <c r="Z566" i="1"/>
  <c r="AA566" i="1"/>
  <c r="AB566" i="1"/>
  <c r="AC566" i="1"/>
  <c r="AD566" i="1"/>
  <c r="AE566" i="1"/>
  <c r="AF566" i="1"/>
  <c r="AG566" i="1"/>
  <c r="AH566" i="1"/>
  <c r="AI566" i="1"/>
  <c r="AJ566" i="1"/>
  <c r="AK566" i="1"/>
  <c r="Y567" i="1"/>
  <c r="Z567" i="1"/>
  <c r="AA567" i="1"/>
  <c r="AB567" i="1"/>
  <c r="AC567" i="1"/>
  <c r="AD567" i="1"/>
  <c r="AE567" i="1"/>
  <c r="AF567" i="1"/>
  <c r="AG567" i="1"/>
  <c r="AH567" i="1"/>
  <c r="AI567" i="1"/>
  <c r="AJ567" i="1"/>
  <c r="AK567" i="1"/>
  <c r="Y568" i="1"/>
  <c r="Z568" i="1"/>
  <c r="AA568" i="1"/>
  <c r="AB568" i="1"/>
  <c r="AC568" i="1"/>
  <c r="AD568" i="1"/>
  <c r="AE568" i="1"/>
  <c r="AF568" i="1"/>
  <c r="AG568" i="1"/>
  <c r="AH568" i="1"/>
  <c r="AI568" i="1"/>
  <c r="AJ568" i="1"/>
  <c r="AK568" i="1"/>
  <c r="Y569" i="1"/>
  <c r="Z569" i="1"/>
  <c r="AA569" i="1"/>
  <c r="AB569" i="1"/>
  <c r="AC569" i="1"/>
  <c r="AD569" i="1"/>
  <c r="AE569" i="1"/>
  <c r="AF569" i="1"/>
  <c r="AG569" i="1"/>
  <c r="AH569" i="1"/>
  <c r="AI569" i="1"/>
  <c r="AJ569" i="1"/>
  <c r="AK569" i="1"/>
  <c r="Y570" i="1"/>
  <c r="Z570" i="1"/>
  <c r="AA570" i="1"/>
  <c r="AB570" i="1"/>
  <c r="AC570" i="1"/>
  <c r="AD570" i="1"/>
  <c r="AE570" i="1"/>
  <c r="AF570" i="1"/>
  <c r="AG570" i="1"/>
  <c r="AH570" i="1"/>
  <c r="AI570" i="1"/>
  <c r="AJ570" i="1"/>
  <c r="AK570" i="1"/>
  <c r="Y571" i="1"/>
  <c r="Z571" i="1"/>
  <c r="AA571" i="1"/>
  <c r="AB571" i="1"/>
  <c r="AC571" i="1"/>
  <c r="AD571" i="1"/>
  <c r="AE571" i="1"/>
  <c r="AF571" i="1"/>
  <c r="AG571" i="1"/>
  <c r="AH571" i="1"/>
  <c r="AI571" i="1"/>
  <c r="AJ571" i="1"/>
  <c r="AK571" i="1"/>
  <c r="Y572" i="1"/>
  <c r="Z572" i="1"/>
  <c r="AA572" i="1"/>
  <c r="AB572" i="1"/>
  <c r="AC572" i="1"/>
  <c r="AD572" i="1"/>
  <c r="AE572" i="1"/>
  <c r="AF572" i="1"/>
  <c r="AG572" i="1"/>
  <c r="AH572" i="1"/>
  <c r="AI572" i="1"/>
  <c r="AJ572" i="1"/>
  <c r="AK572" i="1"/>
  <c r="Y573" i="1"/>
  <c r="Z573" i="1"/>
  <c r="AA573" i="1"/>
  <c r="AB573" i="1"/>
  <c r="AC573" i="1"/>
  <c r="AD573" i="1"/>
  <c r="AE573" i="1"/>
  <c r="AF573" i="1"/>
  <c r="AG573" i="1"/>
  <c r="AH573" i="1"/>
  <c r="AI573" i="1"/>
  <c r="AJ573" i="1"/>
  <c r="AK573" i="1"/>
  <c r="Y574" i="1"/>
  <c r="Z574" i="1"/>
  <c r="AA574" i="1"/>
  <c r="AB574" i="1"/>
  <c r="AC574" i="1"/>
  <c r="AD574" i="1"/>
  <c r="AE574" i="1"/>
  <c r="AF574" i="1"/>
  <c r="AG574" i="1"/>
  <c r="AH574" i="1"/>
  <c r="AI574" i="1"/>
  <c r="AJ574" i="1"/>
  <c r="AK574" i="1"/>
  <c r="Y575" i="1"/>
  <c r="Z575" i="1"/>
  <c r="AA575" i="1"/>
  <c r="AB575" i="1"/>
  <c r="AC575" i="1"/>
  <c r="AD575" i="1"/>
  <c r="AE575" i="1"/>
  <c r="AF575" i="1"/>
  <c r="AG575" i="1"/>
  <c r="AH575" i="1"/>
  <c r="AI575" i="1"/>
  <c r="AJ575" i="1"/>
  <c r="AK575" i="1"/>
  <c r="Y576" i="1"/>
  <c r="Z576" i="1"/>
  <c r="AA576" i="1"/>
  <c r="AB576" i="1"/>
  <c r="AC576" i="1"/>
  <c r="AD576" i="1"/>
  <c r="AE576" i="1"/>
  <c r="AF576" i="1"/>
  <c r="AG576" i="1"/>
  <c r="AH576" i="1"/>
  <c r="AI576" i="1"/>
  <c r="AJ576" i="1"/>
  <c r="AK576" i="1"/>
  <c r="Y577" i="1"/>
  <c r="Z577" i="1"/>
  <c r="AA577" i="1"/>
  <c r="AB577" i="1"/>
  <c r="AC577" i="1"/>
  <c r="AD577" i="1"/>
  <c r="AE577" i="1"/>
  <c r="AF577" i="1"/>
  <c r="AG577" i="1"/>
  <c r="AH577" i="1"/>
  <c r="AI577" i="1"/>
  <c r="AJ577" i="1"/>
  <c r="AK577" i="1"/>
  <c r="Y578" i="1"/>
  <c r="Z578" i="1"/>
  <c r="AA578" i="1"/>
  <c r="AB578" i="1"/>
  <c r="AC578" i="1"/>
  <c r="AD578" i="1"/>
  <c r="AE578" i="1"/>
  <c r="AF578" i="1"/>
  <c r="AG578" i="1"/>
  <c r="AH578" i="1"/>
  <c r="AI578" i="1"/>
  <c r="AJ578" i="1"/>
  <c r="AK578" i="1"/>
  <c r="Y579" i="1"/>
  <c r="Z579" i="1"/>
  <c r="AA579" i="1"/>
  <c r="AB579" i="1"/>
  <c r="AC579" i="1"/>
  <c r="AD579" i="1"/>
  <c r="AE579" i="1"/>
  <c r="AF579" i="1"/>
  <c r="AG579" i="1"/>
  <c r="AH579" i="1"/>
  <c r="AI579" i="1"/>
  <c r="AJ579" i="1"/>
  <c r="AK579" i="1"/>
  <c r="Y580" i="1"/>
  <c r="Z580" i="1"/>
  <c r="AA580" i="1"/>
  <c r="AB580" i="1"/>
  <c r="AC580" i="1"/>
  <c r="AD580" i="1"/>
  <c r="AE580" i="1"/>
  <c r="AF580" i="1"/>
  <c r="AG580" i="1"/>
  <c r="AH580" i="1"/>
  <c r="AI580" i="1"/>
  <c r="AJ580" i="1"/>
  <c r="AK580" i="1"/>
  <c r="Y581" i="1"/>
  <c r="Z581" i="1"/>
  <c r="AA581" i="1"/>
  <c r="AB581" i="1"/>
  <c r="AC581" i="1"/>
  <c r="AD581" i="1"/>
  <c r="AE581" i="1"/>
  <c r="AF581" i="1"/>
  <c r="AG581" i="1"/>
  <c r="AH581" i="1"/>
  <c r="AI581" i="1"/>
  <c r="AJ581" i="1"/>
  <c r="AK581" i="1"/>
  <c r="Y582" i="1"/>
  <c r="Z582" i="1"/>
  <c r="AA582" i="1"/>
  <c r="AB582" i="1"/>
  <c r="AC582" i="1"/>
  <c r="AD582" i="1"/>
  <c r="AE582" i="1"/>
  <c r="AF582" i="1"/>
  <c r="AG582" i="1"/>
  <c r="AH582" i="1"/>
  <c r="AI582" i="1"/>
  <c r="AJ582" i="1"/>
  <c r="AK582" i="1"/>
  <c r="Y583" i="1"/>
  <c r="Z583" i="1"/>
  <c r="AA583" i="1"/>
  <c r="AB583" i="1"/>
  <c r="AC583" i="1"/>
  <c r="AD583" i="1"/>
  <c r="AE583" i="1"/>
  <c r="AF583" i="1"/>
  <c r="AG583" i="1"/>
  <c r="AH583" i="1"/>
  <c r="AI583" i="1"/>
  <c r="AJ583" i="1"/>
  <c r="AK583" i="1"/>
  <c r="Y584" i="1"/>
  <c r="Z584" i="1"/>
  <c r="AA584" i="1"/>
  <c r="AB584" i="1"/>
  <c r="AC584" i="1"/>
  <c r="AD584" i="1"/>
  <c r="AE584" i="1"/>
  <c r="AF584" i="1"/>
  <c r="AG584" i="1"/>
  <c r="AH584" i="1"/>
  <c r="AI584" i="1"/>
  <c r="AJ584" i="1"/>
  <c r="AK584" i="1"/>
  <c r="Y585" i="1"/>
  <c r="Z585" i="1"/>
  <c r="AA585" i="1"/>
  <c r="AB585" i="1"/>
  <c r="AC585" i="1"/>
  <c r="AD585" i="1"/>
  <c r="AE585" i="1"/>
  <c r="AF585" i="1"/>
  <c r="AG585" i="1"/>
  <c r="AH585" i="1"/>
  <c r="AI585" i="1"/>
  <c r="AJ585" i="1"/>
  <c r="AK585" i="1"/>
  <c r="Y586" i="1"/>
  <c r="Z586" i="1"/>
  <c r="AA586" i="1"/>
  <c r="AB586" i="1"/>
  <c r="AC586" i="1"/>
  <c r="AD586" i="1"/>
  <c r="AE586" i="1"/>
  <c r="AF586" i="1"/>
  <c r="AG586" i="1"/>
  <c r="AH586" i="1"/>
  <c r="AI586" i="1"/>
  <c r="AJ586" i="1"/>
  <c r="AK586" i="1"/>
  <c r="Y587" i="1"/>
  <c r="Z587" i="1"/>
  <c r="AA587" i="1"/>
  <c r="AB587" i="1"/>
  <c r="AC587" i="1"/>
  <c r="AD587" i="1"/>
  <c r="AE587" i="1"/>
  <c r="AF587" i="1"/>
  <c r="AG587" i="1"/>
  <c r="AH587" i="1"/>
  <c r="AI587" i="1"/>
  <c r="AJ587" i="1"/>
  <c r="AK587" i="1"/>
  <c r="Y588" i="1"/>
  <c r="Z588" i="1"/>
  <c r="AA588" i="1"/>
  <c r="AB588" i="1"/>
  <c r="AC588" i="1"/>
  <c r="AD588" i="1"/>
  <c r="AE588" i="1"/>
  <c r="AF588" i="1"/>
  <c r="AG588" i="1"/>
  <c r="AH588" i="1"/>
  <c r="AI588" i="1"/>
  <c r="AJ588" i="1"/>
  <c r="AK588" i="1"/>
  <c r="Y589" i="1"/>
  <c r="Z589" i="1"/>
  <c r="AA589" i="1"/>
  <c r="AB589" i="1"/>
  <c r="AC589" i="1"/>
  <c r="AD589" i="1"/>
  <c r="AE589" i="1"/>
  <c r="AF589" i="1"/>
  <c r="AG589" i="1"/>
  <c r="AH589" i="1"/>
  <c r="AI589" i="1"/>
  <c r="AJ589" i="1"/>
  <c r="AK589" i="1"/>
  <c r="Y590" i="1"/>
  <c r="Z590" i="1"/>
  <c r="AA590" i="1"/>
  <c r="AB590" i="1"/>
  <c r="AC590" i="1"/>
  <c r="AD590" i="1"/>
  <c r="AE590" i="1"/>
  <c r="AF590" i="1"/>
  <c r="AG590" i="1"/>
  <c r="AH590" i="1"/>
  <c r="AI590" i="1"/>
  <c r="AJ590" i="1"/>
  <c r="AK590" i="1"/>
  <c r="Y591" i="1"/>
  <c r="Z591" i="1"/>
  <c r="AA591" i="1"/>
  <c r="AB591" i="1"/>
  <c r="AC591" i="1"/>
  <c r="AD591" i="1"/>
  <c r="AE591" i="1"/>
  <c r="AF591" i="1"/>
  <c r="AG591" i="1"/>
  <c r="AH591" i="1"/>
  <c r="AI591" i="1"/>
  <c r="AJ591" i="1"/>
  <c r="AK591" i="1"/>
  <c r="Y592" i="1"/>
  <c r="Z592" i="1"/>
  <c r="AA592" i="1"/>
  <c r="AB592" i="1"/>
  <c r="AC592" i="1"/>
  <c r="AD592" i="1"/>
  <c r="AE592" i="1"/>
  <c r="AF592" i="1"/>
  <c r="AG592" i="1"/>
  <c r="AH592" i="1"/>
  <c r="AI592" i="1"/>
  <c r="AJ592" i="1"/>
  <c r="AK592" i="1"/>
  <c r="Y593" i="1"/>
  <c r="Z593" i="1"/>
  <c r="AA593" i="1"/>
  <c r="AB593" i="1"/>
  <c r="AC593" i="1"/>
  <c r="AD593" i="1"/>
  <c r="AE593" i="1"/>
  <c r="AF593" i="1"/>
  <c r="AG593" i="1"/>
  <c r="AH593" i="1"/>
  <c r="AI593" i="1"/>
  <c r="AJ593" i="1"/>
  <c r="AK593" i="1"/>
  <c r="Y594" i="1"/>
  <c r="Z594" i="1"/>
  <c r="AA594" i="1"/>
  <c r="AB594" i="1"/>
  <c r="AC594" i="1"/>
  <c r="AD594" i="1"/>
  <c r="AE594" i="1"/>
  <c r="AF594" i="1"/>
  <c r="AG594" i="1"/>
  <c r="AH594" i="1"/>
  <c r="AI594" i="1"/>
  <c r="AJ594" i="1"/>
  <c r="AK594" i="1"/>
  <c r="Y595" i="1"/>
  <c r="Z595" i="1"/>
  <c r="AA595" i="1"/>
  <c r="AB595" i="1"/>
  <c r="AC595" i="1"/>
  <c r="AD595" i="1"/>
  <c r="AE595" i="1"/>
  <c r="AF595" i="1"/>
  <c r="AG595" i="1"/>
  <c r="AH595" i="1"/>
  <c r="AI595" i="1"/>
  <c r="AJ595" i="1"/>
  <c r="AK595" i="1"/>
  <c r="Y596" i="1"/>
  <c r="Z596" i="1"/>
  <c r="AA596" i="1"/>
  <c r="AB596" i="1"/>
  <c r="AC596" i="1"/>
  <c r="AD596" i="1"/>
  <c r="AE596" i="1"/>
  <c r="AF596" i="1"/>
  <c r="AG596" i="1"/>
  <c r="AH596" i="1"/>
  <c r="AI596" i="1"/>
  <c r="AJ596" i="1"/>
  <c r="AK596" i="1"/>
  <c r="Y597" i="1"/>
  <c r="Z597" i="1"/>
  <c r="AA597" i="1"/>
  <c r="AB597" i="1"/>
  <c r="AC597" i="1"/>
  <c r="AD597" i="1"/>
  <c r="AE597" i="1"/>
  <c r="AF597" i="1"/>
  <c r="AG597" i="1"/>
  <c r="AH597" i="1"/>
  <c r="AI597" i="1"/>
  <c r="AJ597" i="1"/>
  <c r="AK597" i="1"/>
  <c r="Y598" i="1"/>
  <c r="Z598" i="1"/>
  <c r="AA598" i="1"/>
  <c r="AB598" i="1"/>
  <c r="AC598" i="1"/>
  <c r="AD598" i="1"/>
  <c r="AE598" i="1"/>
  <c r="AF598" i="1"/>
  <c r="AG598" i="1"/>
  <c r="AH598" i="1"/>
  <c r="AI598" i="1"/>
  <c r="AJ598" i="1"/>
  <c r="AK598" i="1"/>
  <c r="Y599" i="1"/>
  <c r="Z599" i="1"/>
  <c r="AA599" i="1"/>
  <c r="AB599" i="1"/>
  <c r="AC599" i="1"/>
  <c r="AD599" i="1"/>
  <c r="AE599" i="1"/>
  <c r="AF599" i="1"/>
  <c r="AG599" i="1"/>
  <c r="AH599" i="1"/>
  <c r="AI599" i="1"/>
  <c r="AJ599" i="1"/>
  <c r="AK599" i="1"/>
  <c r="Y600" i="1"/>
  <c r="Z600" i="1"/>
  <c r="AA600" i="1"/>
  <c r="AB600" i="1"/>
  <c r="AC600" i="1"/>
  <c r="AD600" i="1"/>
  <c r="AE600" i="1"/>
  <c r="AF600" i="1"/>
  <c r="AG600" i="1"/>
  <c r="AH600" i="1"/>
  <c r="AI600" i="1"/>
  <c r="AJ600" i="1"/>
  <c r="AK600" i="1"/>
  <c r="Y601" i="1"/>
  <c r="Z601" i="1"/>
  <c r="AA601" i="1"/>
  <c r="AB601" i="1"/>
  <c r="AC601" i="1"/>
  <c r="AD601" i="1"/>
  <c r="AE601" i="1"/>
  <c r="AF601" i="1"/>
  <c r="AG601" i="1"/>
  <c r="AH601" i="1"/>
  <c r="AI601" i="1"/>
  <c r="AJ601" i="1"/>
  <c r="AK601" i="1"/>
  <c r="Y602" i="1"/>
  <c r="Z602" i="1"/>
  <c r="AA602" i="1"/>
  <c r="AB602" i="1"/>
  <c r="AC602" i="1"/>
  <c r="AD602" i="1"/>
  <c r="AE602" i="1"/>
  <c r="AF602" i="1"/>
  <c r="AG602" i="1"/>
  <c r="AH602" i="1"/>
  <c r="AI602" i="1"/>
  <c r="AJ602" i="1"/>
  <c r="AK602" i="1"/>
  <c r="Y603" i="1"/>
  <c r="Z603" i="1"/>
  <c r="AA603" i="1"/>
  <c r="AB603" i="1"/>
  <c r="AC603" i="1"/>
  <c r="AD603" i="1"/>
  <c r="AE603" i="1"/>
  <c r="AF603" i="1"/>
  <c r="AG603" i="1"/>
  <c r="AH603" i="1"/>
  <c r="AI603" i="1"/>
  <c r="AJ603" i="1"/>
  <c r="AK603" i="1"/>
  <c r="Y604" i="1"/>
  <c r="Z604" i="1"/>
  <c r="AA604" i="1"/>
  <c r="AB604" i="1"/>
  <c r="AC604" i="1"/>
  <c r="AD604" i="1"/>
  <c r="AE604" i="1"/>
  <c r="AF604" i="1"/>
  <c r="AG604" i="1"/>
  <c r="AH604" i="1"/>
  <c r="AI604" i="1"/>
  <c r="AJ604" i="1"/>
  <c r="AK604" i="1"/>
  <c r="Y605" i="1"/>
  <c r="Z605" i="1"/>
  <c r="AA605" i="1"/>
  <c r="AB605" i="1"/>
  <c r="AC605" i="1"/>
  <c r="AD605" i="1"/>
  <c r="AE605" i="1"/>
  <c r="AF605" i="1"/>
  <c r="AG605" i="1"/>
  <c r="AH605" i="1"/>
  <c r="AI605" i="1"/>
  <c r="AJ605" i="1"/>
  <c r="AK605" i="1"/>
  <c r="Y606" i="1"/>
  <c r="Z606" i="1"/>
  <c r="AA606" i="1"/>
  <c r="AB606" i="1"/>
  <c r="AC606" i="1"/>
  <c r="AD606" i="1"/>
  <c r="AE606" i="1"/>
  <c r="AF606" i="1"/>
  <c r="AG606" i="1"/>
  <c r="AH606" i="1"/>
  <c r="AI606" i="1"/>
  <c r="AJ606" i="1"/>
  <c r="AK606" i="1"/>
  <c r="Y607" i="1"/>
  <c r="Z607" i="1"/>
  <c r="AA607" i="1"/>
  <c r="AB607" i="1"/>
  <c r="AC607" i="1"/>
  <c r="AD607" i="1"/>
  <c r="AE607" i="1"/>
  <c r="AF607" i="1"/>
  <c r="AG607" i="1"/>
  <c r="AH607" i="1"/>
  <c r="AI607" i="1"/>
  <c r="AJ607" i="1"/>
  <c r="AK607" i="1"/>
  <c r="Y608" i="1"/>
  <c r="Z608" i="1"/>
  <c r="AA608" i="1"/>
  <c r="AB608" i="1"/>
  <c r="AC608" i="1"/>
  <c r="AD608" i="1"/>
  <c r="AE608" i="1"/>
  <c r="AF608" i="1"/>
  <c r="AG608" i="1"/>
  <c r="AH608" i="1"/>
  <c r="AI608" i="1"/>
  <c r="AJ608" i="1"/>
  <c r="AK608" i="1"/>
  <c r="Y609" i="1"/>
  <c r="Z609" i="1"/>
  <c r="AA609" i="1"/>
  <c r="AB609" i="1"/>
  <c r="AC609" i="1"/>
  <c r="AD609" i="1"/>
  <c r="AE609" i="1"/>
  <c r="AF609" i="1"/>
  <c r="AG609" i="1"/>
  <c r="AH609" i="1"/>
  <c r="AI609" i="1"/>
  <c r="AJ609" i="1"/>
  <c r="AK609" i="1"/>
  <c r="Y610" i="1"/>
  <c r="Z610" i="1"/>
  <c r="AA610" i="1"/>
  <c r="AB610" i="1"/>
  <c r="AC610" i="1"/>
  <c r="AD610" i="1"/>
  <c r="AE610" i="1"/>
  <c r="AF610" i="1"/>
  <c r="AG610" i="1"/>
  <c r="AH610" i="1"/>
  <c r="AI610" i="1"/>
  <c r="AJ610" i="1"/>
  <c r="AK610" i="1"/>
  <c r="Y611" i="1"/>
  <c r="Z611" i="1"/>
  <c r="AA611" i="1"/>
  <c r="AB611" i="1"/>
  <c r="AC611" i="1"/>
  <c r="AD611" i="1"/>
  <c r="AE611" i="1"/>
  <c r="AF611" i="1"/>
  <c r="AG611" i="1"/>
  <c r="AH611" i="1"/>
  <c r="AI611" i="1"/>
  <c r="AJ611" i="1"/>
  <c r="AK611" i="1"/>
  <c r="Y612" i="1"/>
  <c r="Z612" i="1"/>
  <c r="AA612" i="1"/>
  <c r="AB612" i="1"/>
  <c r="AC612" i="1"/>
  <c r="AD612" i="1"/>
  <c r="AE612" i="1"/>
  <c r="AF612" i="1"/>
  <c r="AG612" i="1"/>
  <c r="AH612" i="1"/>
  <c r="AI612" i="1"/>
  <c r="AJ612" i="1"/>
  <c r="AK612" i="1"/>
  <c r="Y613" i="1"/>
  <c r="Z613" i="1"/>
  <c r="AA613" i="1"/>
  <c r="AB613" i="1"/>
  <c r="AC613" i="1"/>
  <c r="AD613" i="1"/>
  <c r="AE613" i="1"/>
  <c r="AF613" i="1"/>
  <c r="AG613" i="1"/>
  <c r="AH613" i="1"/>
  <c r="AI613" i="1"/>
  <c r="AJ613" i="1"/>
  <c r="AK613" i="1"/>
  <c r="Y614" i="1"/>
  <c r="Z614" i="1"/>
  <c r="AA614" i="1"/>
  <c r="AB614" i="1"/>
  <c r="AC614" i="1"/>
  <c r="AD614" i="1"/>
  <c r="AE614" i="1"/>
  <c r="AF614" i="1"/>
  <c r="AG614" i="1"/>
  <c r="AH614" i="1"/>
  <c r="AI614" i="1"/>
  <c r="AJ614" i="1"/>
  <c r="AK614" i="1"/>
  <c r="Y615" i="1"/>
  <c r="Z615" i="1"/>
  <c r="AA615" i="1"/>
  <c r="AB615" i="1"/>
  <c r="AC615" i="1"/>
  <c r="AD615" i="1"/>
  <c r="AE615" i="1"/>
  <c r="AF615" i="1"/>
  <c r="AG615" i="1"/>
  <c r="AH615" i="1"/>
  <c r="AI615" i="1"/>
  <c r="AJ615" i="1"/>
  <c r="AK615" i="1"/>
  <c r="Y616" i="1"/>
  <c r="Z616" i="1"/>
  <c r="AA616" i="1"/>
  <c r="AB616" i="1"/>
  <c r="AC616" i="1"/>
  <c r="AD616" i="1"/>
  <c r="AE616" i="1"/>
  <c r="AF616" i="1"/>
  <c r="AG616" i="1"/>
  <c r="AH616" i="1"/>
  <c r="AI616" i="1"/>
  <c r="AJ616" i="1"/>
  <c r="AK616" i="1"/>
  <c r="Y617" i="1"/>
  <c r="Z617" i="1"/>
  <c r="AA617" i="1"/>
  <c r="AB617" i="1"/>
  <c r="AC617" i="1"/>
  <c r="AD617" i="1"/>
  <c r="AE617" i="1"/>
  <c r="AF617" i="1"/>
  <c r="AG617" i="1"/>
  <c r="AH617" i="1"/>
  <c r="AI617" i="1"/>
  <c r="AJ617" i="1"/>
  <c r="AK617" i="1"/>
  <c r="Y618" i="1"/>
  <c r="Z618" i="1"/>
  <c r="AA618" i="1"/>
  <c r="AB618" i="1"/>
  <c r="AC618" i="1"/>
  <c r="AD618" i="1"/>
  <c r="AE618" i="1"/>
  <c r="AF618" i="1"/>
  <c r="AG618" i="1"/>
  <c r="AH618" i="1"/>
  <c r="AI618" i="1"/>
  <c r="AJ618" i="1"/>
  <c r="AK618" i="1"/>
  <c r="Y619" i="1"/>
  <c r="Z619" i="1"/>
  <c r="AA619" i="1"/>
  <c r="AB619" i="1"/>
  <c r="AC619" i="1"/>
  <c r="AD619" i="1"/>
  <c r="AE619" i="1"/>
  <c r="AF619" i="1"/>
  <c r="AG619" i="1"/>
  <c r="AH619" i="1"/>
  <c r="AI619" i="1"/>
  <c r="AJ619" i="1"/>
  <c r="AK619" i="1"/>
  <c r="Y620" i="1"/>
  <c r="Z620" i="1"/>
  <c r="AA620" i="1"/>
  <c r="AB620" i="1"/>
  <c r="AC620" i="1"/>
  <c r="AD620" i="1"/>
  <c r="AE620" i="1"/>
  <c r="AF620" i="1"/>
  <c r="AG620" i="1"/>
  <c r="AH620" i="1"/>
  <c r="AI620" i="1"/>
  <c r="AJ620" i="1"/>
  <c r="AK620" i="1"/>
  <c r="Y621" i="1"/>
  <c r="Z621" i="1"/>
  <c r="AA621" i="1"/>
  <c r="AB621" i="1"/>
  <c r="AC621" i="1"/>
  <c r="AD621" i="1"/>
  <c r="AE621" i="1"/>
  <c r="AF621" i="1"/>
  <c r="AG621" i="1"/>
  <c r="AH621" i="1"/>
  <c r="AI621" i="1"/>
  <c r="AJ621" i="1"/>
  <c r="AK621" i="1"/>
  <c r="Y622" i="1"/>
  <c r="Z622" i="1"/>
  <c r="AA622" i="1"/>
  <c r="AB622" i="1"/>
  <c r="AC622" i="1"/>
  <c r="AD622" i="1"/>
  <c r="AE622" i="1"/>
  <c r="AF622" i="1"/>
  <c r="AG622" i="1"/>
  <c r="AH622" i="1"/>
  <c r="AI622" i="1"/>
  <c r="AJ622" i="1"/>
  <c r="AK622" i="1"/>
  <c r="Y623" i="1"/>
  <c r="Z623" i="1"/>
  <c r="AA623" i="1"/>
  <c r="AB623" i="1"/>
  <c r="AC623" i="1"/>
  <c r="AD623" i="1"/>
  <c r="AE623" i="1"/>
  <c r="AF623" i="1"/>
  <c r="AG623" i="1"/>
  <c r="AH623" i="1"/>
  <c r="AI623" i="1"/>
  <c r="AJ623" i="1"/>
  <c r="AK623" i="1"/>
  <c r="Y624" i="1"/>
  <c r="Z624" i="1"/>
  <c r="AA624" i="1"/>
  <c r="AB624" i="1"/>
  <c r="AC624" i="1"/>
  <c r="AD624" i="1"/>
  <c r="AE624" i="1"/>
  <c r="AF624" i="1"/>
  <c r="AG624" i="1"/>
  <c r="AH624" i="1"/>
  <c r="AI624" i="1"/>
  <c r="AJ624" i="1"/>
  <c r="AK624" i="1"/>
  <c r="Y625" i="1"/>
  <c r="Z625" i="1"/>
  <c r="AA625" i="1"/>
  <c r="AB625" i="1"/>
  <c r="AC625" i="1"/>
  <c r="AD625" i="1"/>
  <c r="AE625" i="1"/>
  <c r="AF625" i="1"/>
  <c r="AG625" i="1"/>
  <c r="AH625" i="1"/>
  <c r="AI625" i="1"/>
  <c r="AJ625" i="1"/>
  <c r="AK625" i="1"/>
  <c r="Y626" i="1"/>
  <c r="Z626" i="1"/>
  <c r="AA626" i="1"/>
  <c r="AB626" i="1"/>
  <c r="AC626" i="1"/>
  <c r="AD626" i="1"/>
  <c r="AE626" i="1"/>
  <c r="AF626" i="1"/>
  <c r="AG626" i="1"/>
  <c r="AH626" i="1"/>
  <c r="AI626" i="1"/>
  <c r="AJ626" i="1"/>
  <c r="AK626" i="1"/>
  <c r="Y627" i="1"/>
  <c r="Z627" i="1"/>
  <c r="AA627" i="1"/>
  <c r="AB627" i="1"/>
  <c r="AC627" i="1"/>
  <c r="AD627" i="1"/>
  <c r="AE627" i="1"/>
  <c r="AF627" i="1"/>
  <c r="AG627" i="1"/>
  <c r="AH627" i="1"/>
  <c r="AI627" i="1"/>
  <c r="AJ627" i="1"/>
  <c r="AK627" i="1"/>
  <c r="Y628" i="1"/>
  <c r="Z628" i="1"/>
  <c r="AA628" i="1"/>
  <c r="AB628" i="1"/>
  <c r="AC628" i="1"/>
  <c r="AD628" i="1"/>
  <c r="AE628" i="1"/>
  <c r="AF628" i="1"/>
  <c r="AG628" i="1"/>
  <c r="AH628" i="1"/>
  <c r="AI628" i="1"/>
  <c r="AJ628" i="1"/>
  <c r="AK628" i="1"/>
  <c r="Y629" i="1"/>
  <c r="Z629" i="1"/>
  <c r="AA629" i="1"/>
  <c r="AB629" i="1"/>
  <c r="AC629" i="1"/>
  <c r="AD629" i="1"/>
  <c r="AE629" i="1"/>
  <c r="AF629" i="1"/>
  <c r="AG629" i="1"/>
  <c r="AH629" i="1"/>
  <c r="AI629" i="1"/>
  <c r="AJ629" i="1"/>
  <c r="AK629" i="1"/>
  <c r="Y630" i="1"/>
  <c r="Z630" i="1"/>
  <c r="AA630" i="1"/>
  <c r="AB630" i="1"/>
  <c r="AC630" i="1"/>
  <c r="AD630" i="1"/>
  <c r="AE630" i="1"/>
  <c r="AF630" i="1"/>
  <c r="AG630" i="1"/>
  <c r="AH630" i="1"/>
  <c r="AI630" i="1"/>
  <c r="AJ630" i="1"/>
  <c r="AK630" i="1"/>
  <c r="Y631" i="1"/>
  <c r="Z631" i="1"/>
  <c r="AA631" i="1"/>
  <c r="AB631" i="1"/>
  <c r="AC631" i="1"/>
  <c r="AD631" i="1"/>
  <c r="AE631" i="1"/>
  <c r="AF631" i="1"/>
  <c r="AG631" i="1"/>
  <c r="AH631" i="1"/>
  <c r="AI631" i="1"/>
  <c r="AJ631" i="1"/>
  <c r="AK631" i="1"/>
  <c r="Y632" i="1"/>
  <c r="Z632" i="1"/>
  <c r="AA632" i="1"/>
  <c r="AB632" i="1"/>
  <c r="AC632" i="1"/>
  <c r="AD632" i="1"/>
  <c r="AE632" i="1"/>
  <c r="AF632" i="1"/>
  <c r="AG632" i="1"/>
  <c r="AH632" i="1"/>
  <c r="AI632" i="1"/>
  <c r="AJ632" i="1"/>
  <c r="AK632" i="1"/>
  <c r="Y633" i="1"/>
  <c r="Z633" i="1"/>
  <c r="AA633" i="1"/>
  <c r="AB633" i="1"/>
  <c r="AC633" i="1"/>
  <c r="AD633" i="1"/>
  <c r="AE633" i="1"/>
  <c r="AF633" i="1"/>
  <c r="AG633" i="1"/>
  <c r="AH633" i="1"/>
  <c r="AI633" i="1"/>
  <c r="AJ633" i="1"/>
  <c r="AK633" i="1"/>
  <c r="Y634" i="1"/>
  <c r="Z634" i="1"/>
  <c r="AA634" i="1"/>
  <c r="AB634" i="1"/>
  <c r="AC634" i="1"/>
  <c r="AD634" i="1"/>
  <c r="AE634" i="1"/>
  <c r="AF634" i="1"/>
  <c r="AG634" i="1"/>
  <c r="AH634" i="1"/>
  <c r="AI634" i="1"/>
  <c r="AJ634" i="1"/>
  <c r="AK634" i="1"/>
  <c r="Y635" i="1"/>
  <c r="Z635" i="1"/>
  <c r="AA635" i="1"/>
  <c r="AB635" i="1"/>
  <c r="AC635" i="1"/>
  <c r="AD635" i="1"/>
  <c r="AE635" i="1"/>
  <c r="AF635" i="1"/>
  <c r="AG635" i="1"/>
  <c r="AH635" i="1"/>
  <c r="AI635" i="1"/>
  <c r="AJ635" i="1"/>
  <c r="AK635" i="1"/>
  <c r="Y636" i="1"/>
  <c r="Z636" i="1"/>
  <c r="AA636" i="1"/>
  <c r="AB636" i="1"/>
  <c r="AC636" i="1"/>
  <c r="AD636" i="1"/>
  <c r="AE636" i="1"/>
  <c r="AF636" i="1"/>
  <c r="AG636" i="1"/>
  <c r="AH636" i="1"/>
  <c r="AI636" i="1"/>
  <c r="AJ636" i="1"/>
  <c r="AK636" i="1"/>
  <c r="Y637" i="1"/>
  <c r="Z637" i="1"/>
  <c r="AA637" i="1"/>
  <c r="AB637" i="1"/>
  <c r="AC637" i="1"/>
  <c r="AD637" i="1"/>
  <c r="AE637" i="1"/>
  <c r="AF637" i="1"/>
  <c r="AG637" i="1"/>
  <c r="AH637" i="1"/>
  <c r="AI637" i="1"/>
  <c r="AJ637" i="1"/>
  <c r="AK637" i="1"/>
  <c r="Y638" i="1"/>
  <c r="Z638" i="1"/>
  <c r="AA638" i="1"/>
  <c r="AB638" i="1"/>
  <c r="AC638" i="1"/>
  <c r="AD638" i="1"/>
  <c r="AE638" i="1"/>
  <c r="AF638" i="1"/>
  <c r="AG638" i="1"/>
  <c r="AH638" i="1"/>
  <c r="AI638" i="1"/>
  <c r="AJ638" i="1"/>
  <c r="AK638" i="1"/>
  <c r="Y639" i="1"/>
  <c r="Z639" i="1"/>
  <c r="AA639" i="1"/>
  <c r="AB639" i="1"/>
  <c r="AC639" i="1"/>
  <c r="AD639" i="1"/>
  <c r="AE639" i="1"/>
  <c r="AF639" i="1"/>
  <c r="AG639" i="1"/>
  <c r="AH639" i="1"/>
  <c r="AI639" i="1"/>
  <c r="AJ639" i="1"/>
  <c r="AK639" i="1"/>
  <c r="Y640" i="1"/>
  <c r="Z640" i="1"/>
  <c r="AA640" i="1"/>
  <c r="AB640" i="1"/>
  <c r="AC640" i="1"/>
  <c r="AD640" i="1"/>
  <c r="AE640" i="1"/>
  <c r="AF640" i="1"/>
  <c r="AG640" i="1"/>
  <c r="AH640" i="1"/>
  <c r="AI640" i="1"/>
  <c r="AJ640" i="1"/>
  <c r="AK640" i="1"/>
  <c r="Y641" i="1"/>
  <c r="Z641" i="1"/>
  <c r="AA641" i="1"/>
  <c r="AB641" i="1"/>
  <c r="AC641" i="1"/>
  <c r="AD641" i="1"/>
  <c r="AE641" i="1"/>
  <c r="AF641" i="1"/>
  <c r="AG641" i="1"/>
  <c r="AH641" i="1"/>
  <c r="AI641" i="1"/>
  <c r="AJ641" i="1"/>
  <c r="AK641" i="1"/>
  <c r="Y642" i="1"/>
  <c r="Z642" i="1"/>
  <c r="AA642" i="1"/>
  <c r="AB642" i="1"/>
  <c r="AC642" i="1"/>
  <c r="AD642" i="1"/>
  <c r="AE642" i="1"/>
  <c r="AF642" i="1"/>
  <c r="AG642" i="1"/>
  <c r="AH642" i="1"/>
  <c r="AI642" i="1"/>
  <c r="AJ642" i="1"/>
  <c r="AK642" i="1"/>
  <c r="Y643" i="1"/>
  <c r="Z643" i="1"/>
  <c r="AA643" i="1"/>
  <c r="AB643" i="1"/>
  <c r="AC643" i="1"/>
  <c r="AD643" i="1"/>
  <c r="AE643" i="1"/>
  <c r="AF643" i="1"/>
  <c r="AG643" i="1"/>
  <c r="AH643" i="1"/>
  <c r="AI643" i="1"/>
  <c r="AJ643" i="1"/>
  <c r="AK643" i="1"/>
  <c r="Z4" i="1"/>
  <c r="AA4" i="1"/>
  <c r="AB4" i="1"/>
  <c r="AC4" i="1"/>
  <c r="AD4" i="1"/>
  <c r="AE4" i="1"/>
  <c r="AF4" i="1"/>
  <c r="AG4" i="1"/>
  <c r="AH4" i="1"/>
  <c r="AI4" i="1"/>
  <c r="AJ4" i="1"/>
  <c r="AK4" i="1"/>
  <c r="Y4" i="1"/>
  <c r="A3" i="3" l="1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1" i="3"/>
  <c r="A22" i="3"/>
  <c r="A23" i="3"/>
  <c r="A24" i="3"/>
  <c r="A25" i="3"/>
  <c r="A26" i="3"/>
  <c r="A27" i="3"/>
  <c r="A28" i="3"/>
  <c r="A29" i="3"/>
  <c r="A30" i="3"/>
  <c r="A31" i="3"/>
  <c r="A32" i="3"/>
  <c r="A33" i="3"/>
  <c r="A34" i="3"/>
  <c r="A35" i="3"/>
  <c r="A36" i="3"/>
  <c r="A37" i="3"/>
  <c r="A38" i="3"/>
  <c r="A39" i="3"/>
  <c r="A40" i="3"/>
  <c r="A41" i="3"/>
  <c r="A42" i="3"/>
  <c r="A43" i="3"/>
  <c r="A44" i="3"/>
  <c r="A45" i="3"/>
  <c r="A46" i="3"/>
  <c r="A47" i="3"/>
  <c r="A48" i="3"/>
  <c r="A49" i="3"/>
  <c r="A50" i="3"/>
  <c r="A51" i="3"/>
  <c r="A52" i="3"/>
  <c r="A53" i="3"/>
  <c r="A54" i="3"/>
  <c r="A55" i="3"/>
  <c r="A56" i="3"/>
  <c r="A57" i="3"/>
  <c r="A58" i="3"/>
  <c r="A59" i="3"/>
  <c r="A60" i="3"/>
  <c r="A61" i="3"/>
  <c r="A62" i="3"/>
  <c r="A63" i="3"/>
  <c r="A64" i="3"/>
  <c r="A65" i="3"/>
  <c r="A66" i="3"/>
  <c r="A67" i="3"/>
  <c r="A68" i="3"/>
  <c r="A69" i="3"/>
  <c r="A70" i="3"/>
  <c r="A71" i="3"/>
  <c r="A72" i="3"/>
  <c r="A73" i="3"/>
  <c r="A74" i="3"/>
  <c r="A75" i="3"/>
  <c r="A76" i="3"/>
  <c r="A77" i="3"/>
  <c r="A78" i="3"/>
  <c r="A79" i="3"/>
  <c r="A80" i="3"/>
  <c r="A81" i="3"/>
  <c r="A82" i="3"/>
  <c r="A83" i="3"/>
  <c r="A84" i="3"/>
  <c r="A85" i="3"/>
  <c r="A86" i="3"/>
  <c r="A87" i="3"/>
  <c r="A88" i="3"/>
  <c r="A89" i="3"/>
  <c r="A90" i="3"/>
  <c r="A91" i="3"/>
  <c r="A92" i="3"/>
  <c r="A93" i="3"/>
  <c r="A94" i="3"/>
  <c r="A95" i="3"/>
  <c r="A96" i="3"/>
  <c r="A97" i="3"/>
  <c r="A98" i="3"/>
  <c r="A99" i="3"/>
  <c r="A100" i="3"/>
  <c r="A101" i="3"/>
  <c r="A102" i="3"/>
  <c r="A103" i="3"/>
  <c r="A104" i="3"/>
  <c r="A105" i="3"/>
  <c r="A106" i="3"/>
  <c r="A107" i="3"/>
  <c r="A108" i="3"/>
  <c r="A109" i="3"/>
  <c r="A110" i="3"/>
  <c r="A111" i="3"/>
  <c r="A112" i="3"/>
  <c r="A113" i="3"/>
  <c r="A114" i="3"/>
  <c r="A115" i="3"/>
  <c r="A116" i="3"/>
  <c r="A117" i="3"/>
  <c r="A118" i="3"/>
  <c r="A119" i="3"/>
  <c r="A120" i="3"/>
  <c r="A121" i="3"/>
  <c r="A122" i="3"/>
  <c r="A123" i="3"/>
  <c r="A124" i="3"/>
  <c r="A125" i="3"/>
  <c r="A126" i="3"/>
  <c r="A127" i="3"/>
  <c r="A128" i="3"/>
  <c r="A129" i="3"/>
  <c r="A130" i="3"/>
  <c r="A131" i="3"/>
  <c r="A132" i="3"/>
  <c r="A133" i="3"/>
  <c r="A134" i="3"/>
  <c r="A135" i="3"/>
  <c r="A136" i="3"/>
  <c r="A137" i="3"/>
  <c r="A138" i="3"/>
  <c r="A139" i="3"/>
  <c r="A140" i="3"/>
  <c r="A141" i="3"/>
  <c r="A142" i="3"/>
  <c r="A143" i="3"/>
  <c r="A144" i="3"/>
  <c r="A145" i="3"/>
  <c r="A146" i="3"/>
  <c r="A147" i="3"/>
  <c r="A148" i="3"/>
  <c r="A149" i="3"/>
  <c r="A150" i="3"/>
  <c r="A151" i="3"/>
  <c r="A152" i="3"/>
  <c r="A153" i="3"/>
  <c r="A154" i="3"/>
  <c r="A155" i="3"/>
  <c r="A156" i="3"/>
  <c r="A157" i="3"/>
  <c r="A158" i="3"/>
  <c r="A159" i="3"/>
  <c r="A160" i="3"/>
  <c r="A161" i="3"/>
  <c r="A162" i="3"/>
  <c r="A163" i="3"/>
  <c r="A164" i="3"/>
  <c r="A165" i="3"/>
  <c r="A166" i="3"/>
  <c r="A167" i="3"/>
  <c r="A168" i="3"/>
  <c r="A169" i="3"/>
  <c r="A170" i="3"/>
  <c r="A171" i="3"/>
  <c r="A172" i="3"/>
  <c r="A173" i="3"/>
  <c r="A174" i="3"/>
  <c r="A175" i="3"/>
  <c r="A176" i="3"/>
  <c r="A177" i="3"/>
  <c r="A178" i="3"/>
  <c r="A179" i="3"/>
  <c r="A180" i="3"/>
  <c r="A181" i="3"/>
  <c r="A182" i="3"/>
  <c r="A183" i="3"/>
  <c r="A184" i="3"/>
  <c r="A185" i="3"/>
  <c r="A186" i="3"/>
  <c r="A187" i="3"/>
  <c r="A188" i="3"/>
  <c r="A189" i="3"/>
  <c r="A190" i="3"/>
  <c r="A191" i="3"/>
  <c r="A192" i="3"/>
  <c r="A193" i="3"/>
  <c r="A194" i="3"/>
  <c r="A195" i="3"/>
  <c r="A196" i="3"/>
  <c r="A197" i="3"/>
  <c r="A198" i="3"/>
  <c r="A199" i="3"/>
  <c r="A200" i="3"/>
  <c r="A201" i="3"/>
  <c r="A202" i="3"/>
  <c r="A203" i="3"/>
  <c r="A204" i="3"/>
  <c r="A205" i="3"/>
  <c r="A206" i="3"/>
  <c r="A207" i="3"/>
  <c r="A208" i="3"/>
  <c r="A209" i="3"/>
  <c r="A210" i="3"/>
  <c r="A211" i="3"/>
  <c r="A212" i="3"/>
  <c r="A213" i="3"/>
  <c r="A214" i="3"/>
  <c r="A215" i="3"/>
  <c r="A216" i="3"/>
  <c r="A217" i="3"/>
  <c r="A218" i="3"/>
  <c r="A219" i="3"/>
  <c r="A220" i="3"/>
  <c r="A221" i="3"/>
  <c r="A222" i="3"/>
  <c r="A223" i="3"/>
  <c r="A224" i="3"/>
  <c r="A225" i="3"/>
  <c r="A226" i="3"/>
  <c r="A227" i="3"/>
  <c r="A228" i="3"/>
  <c r="A229" i="3"/>
  <c r="A230" i="3"/>
  <c r="A231" i="3"/>
  <c r="A232" i="3"/>
  <c r="A233" i="3"/>
  <c r="A234" i="3"/>
  <c r="A235" i="3"/>
  <c r="A236" i="3"/>
  <c r="A237" i="3"/>
  <c r="A238" i="3"/>
  <c r="A239" i="3"/>
  <c r="A240" i="3"/>
  <c r="A241" i="3"/>
  <c r="A242" i="3"/>
  <c r="A243" i="3"/>
  <c r="A244" i="3"/>
  <c r="A245" i="3"/>
  <c r="A246" i="3"/>
  <c r="A247" i="3"/>
  <c r="A248" i="3"/>
  <c r="A249" i="3"/>
  <c r="A250" i="3"/>
  <c r="A251" i="3"/>
  <c r="A252" i="3"/>
  <c r="A253" i="3"/>
  <c r="A254" i="3"/>
  <c r="A255" i="3"/>
  <c r="A256" i="3"/>
  <c r="A257" i="3"/>
  <c r="A258" i="3"/>
  <c r="A259" i="3"/>
  <c r="A260" i="3"/>
  <c r="A261" i="3"/>
  <c r="A262" i="3"/>
  <c r="A263" i="3"/>
  <c r="A264" i="3"/>
  <c r="A265" i="3"/>
  <c r="A266" i="3"/>
  <c r="A267" i="3"/>
  <c r="A268" i="3"/>
  <c r="A269" i="3"/>
  <c r="A270" i="3"/>
  <c r="A271" i="3"/>
  <c r="A272" i="3"/>
  <c r="A273" i="3"/>
  <c r="A274" i="3"/>
  <c r="A275" i="3"/>
  <c r="A276" i="3"/>
  <c r="A277" i="3"/>
  <c r="A278" i="3"/>
  <c r="A279" i="3"/>
  <c r="A280" i="3"/>
  <c r="A281" i="3"/>
  <c r="A282" i="3"/>
  <c r="A283" i="3"/>
  <c r="A284" i="3"/>
  <c r="A285" i="3"/>
  <c r="A286" i="3"/>
  <c r="A287" i="3"/>
  <c r="A288" i="3"/>
  <c r="A289" i="3"/>
  <c r="A290" i="3"/>
  <c r="A291" i="3"/>
  <c r="A292" i="3"/>
  <c r="A293" i="3"/>
  <c r="A294" i="3"/>
  <c r="A295" i="3"/>
  <c r="A296" i="3"/>
  <c r="A297" i="3"/>
  <c r="A298" i="3"/>
  <c r="A299" i="3"/>
  <c r="A300" i="3"/>
  <c r="A301" i="3"/>
  <c r="A302" i="3"/>
  <c r="A303" i="3"/>
  <c r="A304" i="3"/>
  <c r="A305" i="3"/>
  <c r="A306" i="3"/>
  <c r="A307" i="3"/>
  <c r="A308" i="3"/>
  <c r="A309" i="3"/>
  <c r="A310" i="3"/>
  <c r="A311" i="3"/>
  <c r="A312" i="3"/>
  <c r="A313" i="3"/>
  <c r="A314" i="3"/>
  <c r="A315" i="3"/>
  <c r="A316" i="3"/>
  <c r="A317" i="3"/>
  <c r="A318" i="3"/>
  <c r="A319" i="3"/>
  <c r="A320" i="3"/>
  <c r="A321" i="3"/>
  <c r="A322" i="3"/>
  <c r="A323" i="3"/>
  <c r="A324" i="3"/>
  <c r="A325" i="3"/>
  <c r="A326" i="3"/>
  <c r="A327" i="3"/>
  <c r="A328" i="3"/>
  <c r="A329" i="3"/>
  <c r="A330" i="3"/>
  <c r="A331" i="3"/>
  <c r="A332" i="3"/>
  <c r="A333" i="3"/>
  <c r="A334" i="3"/>
  <c r="A335" i="3"/>
  <c r="A336" i="3"/>
  <c r="A337" i="3"/>
  <c r="A338" i="3"/>
  <c r="A339" i="3"/>
  <c r="A340" i="3"/>
  <c r="A341" i="3"/>
  <c r="A342" i="3"/>
  <c r="A343" i="3"/>
  <c r="A344" i="3"/>
  <c r="A345" i="3"/>
  <c r="A346" i="3"/>
  <c r="A347" i="3"/>
  <c r="A348" i="3"/>
  <c r="A349" i="3"/>
  <c r="A350" i="3"/>
  <c r="A351" i="3"/>
  <c r="A352" i="3"/>
  <c r="A353" i="3"/>
  <c r="A354" i="3"/>
  <c r="A355" i="3"/>
  <c r="A356" i="3"/>
  <c r="A357" i="3"/>
  <c r="A358" i="3"/>
  <c r="A359" i="3"/>
  <c r="A360" i="3"/>
  <c r="A361" i="3"/>
  <c r="A362" i="3"/>
  <c r="A363" i="3"/>
  <c r="A364" i="3"/>
  <c r="A365" i="3"/>
  <c r="A366" i="3"/>
  <c r="A367" i="3"/>
  <c r="A368" i="3"/>
  <c r="A369" i="3"/>
  <c r="A370" i="3"/>
  <c r="A371" i="3"/>
  <c r="A372" i="3"/>
  <c r="A373" i="3"/>
  <c r="A374" i="3"/>
  <c r="A375" i="3"/>
  <c r="A376" i="3"/>
  <c r="A377" i="3"/>
  <c r="A378" i="3"/>
  <c r="A379" i="3"/>
  <c r="A380" i="3"/>
  <c r="A381" i="3"/>
  <c r="A382" i="3"/>
  <c r="A383" i="3"/>
  <c r="A384" i="3"/>
  <c r="A385" i="3"/>
  <c r="A386" i="3"/>
  <c r="A387" i="3"/>
  <c r="A388" i="3"/>
  <c r="A389" i="3"/>
  <c r="A390" i="3"/>
  <c r="A391" i="3"/>
  <c r="A392" i="3"/>
  <c r="A393" i="3"/>
  <c r="A394" i="3"/>
  <c r="A395" i="3"/>
  <c r="A396" i="3"/>
  <c r="A397" i="3"/>
  <c r="A398" i="3"/>
  <c r="A399" i="3"/>
  <c r="A400" i="3"/>
  <c r="A401" i="3"/>
  <c r="A402" i="3"/>
  <c r="A403" i="3"/>
  <c r="A404" i="3"/>
  <c r="A405" i="3"/>
  <c r="A406" i="3"/>
  <c r="A407" i="3"/>
  <c r="A408" i="3"/>
  <c r="A409" i="3"/>
  <c r="A410" i="3"/>
  <c r="A411" i="3"/>
  <c r="A412" i="3"/>
  <c r="A413" i="3"/>
  <c r="A414" i="3"/>
  <c r="A415" i="3"/>
  <c r="A416" i="3"/>
  <c r="A417" i="3"/>
  <c r="A418" i="3"/>
  <c r="A419" i="3"/>
  <c r="A420" i="3"/>
  <c r="A421" i="3"/>
  <c r="A422" i="3"/>
  <c r="A423" i="3"/>
  <c r="A424" i="3"/>
  <c r="A425" i="3"/>
  <c r="A426" i="3"/>
  <c r="A427" i="3"/>
  <c r="A428" i="3"/>
  <c r="A429" i="3"/>
  <c r="A430" i="3"/>
  <c r="A431" i="3"/>
  <c r="A432" i="3"/>
  <c r="A433" i="3"/>
  <c r="A434" i="3"/>
  <c r="A435" i="3"/>
  <c r="A436" i="3"/>
  <c r="A437" i="3"/>
  <c r="A438" i="3"/>
  <c r="A439" i="3"/>
  <c r="A440" i="3"/>
  <c r="A441" i="3"/>
  <c r="A442" i="3"/>
  <c r="A443" i="3"/>
  <c r="A444" i="3"/>
  <c r="A445" i="3"/>
  <c r="A446" i="3"/>
  <c r="A447" i="3"/>
  <c r="A448" i="3"/>
  <c r="A449" i="3"/>
  <c r="A450" i="3"/>
  <c r="A451" i="3"/>
  <c r="A452" i="3"/>
  <c r="A453" i="3"/>
  <c r="A454" i="3"/>
  <c r="A455" i="3"/>
  <c r="A456" i="3"/>
  <c r="A457" i="3"/>
  <c r="A458" i="3"/>
  <c r="A459" i="3"/>
  <c r="A460" i="3"/>
  <c r="A461" i="3"/>
  <c r="A462" i="3"/>
  <c r="A463" i="3"/>
  <c r="A464" i="3"/>
  <c r="A465" i="3"/>
  <c r="A466" i="3"/>
  <c r="A467" i="3"/>
  <c r="A468" i="3"/>
  <c r="A469" i="3"/>
  <c r="A470" i="3"/>
  <c r="A471" i="3"/>
  <c r="A472" i="3"/>
  <c r="A473" i="3"/>
  <c r="A474" i="3"/>
  <c r="A475" i="3"/>
  <c r="A476" i="3"/>
  <c r="A477" i="3"/>
  <c r="A478" i="3"/>
  <c r="A479" i="3"/>
  <c r="A480" i="3"/>
  <c r="A481" i="3"/>
  <c r="A482" i="3"/>
  <c r="A483" i="3"/>
  <c r="A484" i="3"/>
  <c r="A485" i="3"/>
  <c r="A486" i="3"/>
  <c r="A487" i="3"/>
  <c r="A488" i="3"/>
  <c r="A489" i="3"/>
  <c r="A490" i="3"/>
  <c r="A491" i="3"/>
  <c r="A492" i="3"/>
  <c r="A493" i="3"/>
  <c r="A494" i="3"/>
  <c r="A495" i="3"/>
  <c r="A496" i="3"/>
  <c r="A497" i="3"/>
  <c r="A498" i="3"/>
  <c r="A499" i="3"/>
  <c r="A500" i="3"/>
  <c r="A501" i="3"/>
  <c r="A502" i="3"/>
  <c r="A503" i="3"/>
  <c r="A504" i="3"/>
  <c r="A505" i="3"/>
  <c r="A506" i="3"/>
  <c r="A507" i="3"/>
  <c r="A508" i="3"/>
  <c r="A509" i="3"/>
  <c r="A510" i="3"/>
  <c r="A511" i="3"/>
  <c r="A512" i="3"/>
  <c r="A513" i="3"/>
  <c r="A514" i="3"/>
  <c r="A515" i="3"/>
  <c r="A516" i="3"/>
  <c r="A517" i="3"/>
  <c r="A518" i="3"/>
  <c r="A519" i="3"/>
  <c r="A520" i="3"/>
  <c r="A521" i="3"/>
  <c r="A522" i="3"/>
  <c r="A523" i="3"/>
  <c r="A524" i="3"/>
  <c r="A525" i="3"/>
  <c r="A526" i="3"/>
  <c r="A527" i="3"/>
  <c r="A528" i="3"/>
  <c r="A529" i="3"/>
  <c r="A530" i="3"/>
  <c r="A531" i="3"/>
  <c r="A532" i="3"/>
  <c r="A533" i="3"/>
  <c r="A534" i="3"/>
  <c r="A535" i="3"/>
  <c r="A536" i="3"/>
  <c r="A537" i="3"/>
  <c r="A538" i="3"/>
  <c r="A539" i="3"/>
  <c r="A540" i="3"/>
  <c r="A541" i="3"/>
  <c r="A542" i="3"/>
  <c r="A543" i="3"/>
  <c r="A544" i="3"/>
  <c r="A545" i="3"/>
  <c r="A546" i="3"/>
  <c r="A547" i="3"/>
  <c r="A548" i="3"/>
  <c r="A549" i="3"/>
  <c r="A550" i="3"/>
  <c r="A551" i="3"/>
  <c r="A552" i="3"/>
  <c r="A553" i="3"/>
  <c r="A554" i="3"/>
  <c r="A555" i="3"/>
  <c r="A556" i="3"/>
  <c r="A557" i="3"/>
  <c r="A558" i="3"/>
  <c r="A559" i="3"/>
  <c r="A560" i="3"/>
  <c r="A561" i="3"/>
  <c r="A562" i="3"/>
  <c r="A563" i="3"/>
  <c r="A564" i="3"/>
  <c r="A565" i="3"/>
  <c r="A566" i="3"/>
  <c r="A567" i="3"/>
  <c r="A568" i="3"/>
  <c r="A569" i="3"/>
  <c r="A570" i="3"/>
  <c r="A571" i="3"/>
  <c r="A572" i="3"/>
  <c r="A573" i="3"/>
  <c r="A574" i="3"/>
  <c r="A575" i="3"/>
  <c r="A576" i="3"/>
  <c r="A577" i="3"/>
  <c r="A578" i="3"/>
  <c r="A579" i="3"/>
  <c r="A580" i="3"/>
  <c r="A581" i="3"/>
  <c r="A582" i="3"/>
  <c r="A583" i="3"/>
  <c r="A584" i="3"/>
  <c r="A585" i="3"/>
  <c r="A586" i="3"/>
  <c r="A587" i="3"/>
  <c r="A588" i="3"/>
  <c r="A589" i="3"/>
  <c r="A590" i="3"/>
  <c r="A591" i="3"/>
  <c r="A592" i="3"/>
  <c r="A593" i="3"/>
  <c r="A594" i="3"/>
  <c r="A595" i="3"/>
  <c r="A596" i="3"/>
  <c r="A597" i="3"/>
  <c r="A598" i="3"/>
  <c r="A599" i="3"/>
  <c r="A600" i="3"/>
  <c r="A601" i="3"/>
  <c r="A602" i="3"/>
  <c r="A603" i="3"/>
  <c r="A604" i="3"/>
  <c r="A605" i="3"/>
  <c r="A606" i="3"/>
  <c r="A607" i="3"/>
  <c r="A608" i="3"/>
  <c r="A609" i="3"/>
  <c r="A610" i="3"/>
  <c r="A611" i="3"/>
  <c r="A612" i="3"/>
  <c r="A613" i="3"/>
  <c r="A614" i="3"/>
  <c r="A615" i="3"/>
  <c r="A616" i="3"/>
  <c r="A617" i="3"/>
  <c r="A618" i="3"/>
  <c r="A619" i="3"/>
  <c r="A620" i="3"/>
  <c r="A621" i="3"/>
  <c r="A622" i="3"/>
  <c r="A623" i="3"/>
  <c r="A624" i="3"/>
  <c r="A625" i="3"/>
  <c r="A626" i="3"/>
  <c r="A627" i="3"/>
  <c r="A628" i="3"/>
  <c r="A629" i="3"/>
  <c r="A630" i="3"/>
  <c r="A631" i="3"/>
  <c r="A632" i="3"/>
  <c r="A633" i="3"/>
  <c r="A634" i="3"/>
  <c r="A635" i="3"/>
  <c r="A636" i="3"/>
  <c r="A637" i="3"/>
  <c r="A638" i="3"/>
  <c r="A639" i="3"/>
  <c r="A640" i="3"/>
  <c r="A641" i="3"/>
  <c r="A642" i="3"/>
  <c r="A643" i="3"/>
  <c r="A644" i="3"/>
  <c r="A645" i="3"/>
  <c r="A646" i="3"/>
  <c r="A647" i="3"/>
  <c r="A648" i="3"/>
  <c r="A649" i="3"/>
  <c r="A650" i="3"/>
  <c r="A651" i="3"/>
  <c r="A652" i="3"/>
  <c r="A653" i="3"/>
  <c r="A654" i="3"/>
  <c r="A655" i="3"/>
  <c r="A656" i="3"/>
  <c r="A657" i="3"/>
  <c r="A658" i="3"/>
  <c r="A659" i="3"/>
  <c r="A660" i="3"/>
  <c r="A661" i="3"/>
  <c r="A662" i="3"/>
  <c r="A663" i="3"/>
  <c r="A664" i="3"/>
  <c r="A665" i="3"/>
  <c r="A666" i="3"/>
  <c r="A667" i="3"/>
  <c r="A668" i="3"/>
  <c r="A669" i="3"/>
  <c r="A670" i="3"/>
  <c r="A671" i="3"/>
  <c r="A672" i="3"/>
  <c r="A673" i="3"/>
  <c r="A674" i="3"/>
  <c r="A675" i="3"/>
  <c r="A676" i="3"/>
  <c r="A677" i="3"/>
  <c r="A678" i="3"/>
  <c r="A679" i="3"/>
  <c r="A680" i="3"/>
  <c r="A681" i="3"/>
  <c r="A682" i="3"/>
  <c r="A683" i="3"/>
  <c r="A684" i="3"/>
  <c r="A685" i="3"/>
  <c r="A686" i="3"/>
  <c r="A687" i="3"/>
  <c r="A688" i="3"/>
  <c r="A689" i="3"/>
  <c r="A690" i="3"/>
  <c r="A691" i="3"/>
  <c r="A692" i="3"/>
  <c r="A693" i="3"/>
  <c r="A694" i="3"/>
  <c r="A695" i="3"/>
  <c r="A696" i="3"/>
  <c r="A697" i="3"/>
  <c r="A698" i="3"/>
  <c r="A699" i="3"/>
  <c r="A700" i="3"/>
  <c r="A701" i="3"/>
  <c r="A702" i="3"/>
  <c r="A703" i="3"/>
  <c r="A704" i="3"/>
  <c r="A705" i="3"/>
  <c r="A706" i="3"/>
  <c r="A707" i="3"/>
  <c r="A708" i="3"/>
  <c r="A709" i="3"/>
  <c r="A710" i="3"/>
  <c r="A711" i="3"/>
  <c r="A712" i="3"/>
  <c r="A713" i="3"/>
  <c r="A714" i="3"/>
  <c r="A715" i="3"/>
  <c r="A716" i="3"/>
  <c r="A717" i="3"/>
  <c r="A718" i="3"/>
  <c r="A719" i="3"/>
  <c r="A720" i="3"/>
  <c r="A721" i="3"/>
  <c r="A722" i="3"/>
  <c r="A723" i="3"/>
  <c r="A724" i="3"/>
  <c r="A725" i="3"/>
  <c r="A726" i="3"/>
  <c r="A727" i="3"/>
  <c r="A728" i="3"/>
  <c r="A729" i="3"/>
  <c r="A730" i="3"/>
  <c r="A731" i="3"/>
  <c r="A732" i="3"/>
  <c r="A733" i="3"/>
  <c r="A734" i="3"/>
  <c r="A735" i="3"/>
  <c r="A736" i="3"/>
  <c r="A737" i="3"/>
  <c r="A738" i="3"/>
  <c r="A739" i="3"/>
  <c r="A740" i="3"/>
  <c r="A741" i="3"/>
  <c r="A742" i="3"/>
  <c r="A743" i="3"/>
  <c r="A744" i="3"/>
  <c r="A745" i="3"/>
  <c r="A746" i="3"/>
  <c r="A747" i="3"/>
  <c r="A748" i="3"/>
  <c r="A749" i="3"/>
  <c r="A750" i="3"/>
  <c r="A751" i="3"/>
  <c r="A752" i="3"/>
  <c r="A753" i="3"/>
  <c r="A754" i="3"/>
  <c r="A755" i="3"/>
  <c r="A756" i="3"/>
  <c r="A757" i="3"/>
  <c r="A758" i="3"/>
  <c r="A759" i="3"/>
  <c r="A760" i="3"/>
  <c r="A761" i="3"/>
  <c r="A762" i="3"/>
  <c r="A763" i="3"/>
  <c r="A764" i="3"/>
  <c r="A765" i="3"/>
  <c r="A766" i="3"/>
  <c r="A767" i="3"/>
  <c r="A768" i="3"/>
  <c r="A769" i="3"/>
  <c r="A770" i="3"/>
  <c r="A771" i="3"/>
  <c r="A772" i="3"/>
  <c r="A773" i="3"/>
  <c r="A774" i="3"/>
  <c r="A775" i="3"/>
  <c r="A776" i="3"/>
  <c r="A777" i="3"/>
  <c r="A778" i="3"/>
  <c r="A779" i="3"/>
  <c r="A780" i="3"/>
  <c r="A781" i="3"/>
  <c r="A782" i="3"/>
  <c r="A783" i="3"/>
  <c r="A784" i="3"/>
  <c r="A785" i="3"/>
  <c r="A786" i="3"/>
  <c r="A787" i="3"/>
  <c r="A788" i="3"/>
  <c r="A789" i="3"/>
  <c r="A790" i="3"/>
  <c r="A791" i="3"/>
  <c r="A792" i="3"/>
  <c r="A793" i="3"/>
  <c r="A794" i="3"/>
  <c r="A795" i="3"/>
  <c r="A796" i="3"/>
  <c r="A797" i="3"/>
  <c r="A798" i="3"/>
  <c r="A799" i="3"/>
  <c r="A800" i="3"/>
  <c r="A801" i="3"/>
  <c r="A802" i="3"/>
  <c r="A803" i="3"/>
  <c r="A804" i="3"/>
  <c r="A805" i="3"/>
  <c r="A806" i="3"/>
  <c r="A807" i="3"/>
  <c r="A808" i="3"/>
  <c r="A809" i="3"/>
  <c r="A810" i="3"/>
  <c r="A811" i="3"/>
  <c r="A812" i="3"/>
  <c r="A813" i="3"/>
  <c r="A814" i="3"/>
  <c r="A815" i="3"/>
  <c r="A816" i="3"/>
  <c r="A817" i="3"/>
  <c r="A818" i="3"/>
  <c r="A819" i="3"/>
  <c r="A820" i="3"/>
  <c r="A821" i="3"/>
  <c r="A822" i="3"/>
  <c r="A823" i="3"/>
  <c r="A824" i="3"/>
  <c r="A825" i="3"/>
  <c r="A826" i="3"/>
  <c r="A827" i="3"/>
  <c r="A828" i="3"/>
  <c r="A829" i="3"/>
  <c r="A830" i="3"/>
  <c r="A831" i="3"/>
  <c r="A832" i="3"/>
  <c r="A833" i="3"/>
  <c r="A834" i="3"/>
  <c r="A835" i="3"/>
  <c r="A836" i="3"/>
  <c r="A837" i="3"/>
  <c r="A838" i="3"/>
  <c r="A839" i="3"/>
  <c r="A840" i="3"/>
  <c r="A841" i="3"/>
  <c r="A842" i="3"/>
  <c r="A843" i="3"/>
  <c r="A844" i="3"/>
  <c r="A845" i="3"/>
  <c r="A846" i="3"/>
  <c r="A847" i="3"/>
  <c r="A848" i="3"/>
  <c r="A849" i="3"/>
  <c r="A850" i="3"/>
  <c r="A851" i="3"/>
  <c r="A852" i="3"/>
  <c r="A853" i="3"/>
  <c r="A854" i="3"/>
  <c r="A855" i="3"/>
  <c r="A856" i="3"/>
  <c r="A857" i="3"/>
  <c r="A858" i="3"/>
  <c r="A859" i="3"/>
  <c r="A860" i="3"/>
  <c r="A861" i="3"/>
  <c r="A862" i="3"/>
  <c r="A863" i="3"/>
  <c r="A864" i="3"/>
  <c r="A865" i="3"/>
  <c r="A866" i="3"/>
  <c r="A867" i="3"/>
  <c r="A868" i="3"/>
  <c r="A869" i="3"/>
  <c r="A870" i="3"/>
  <c r="A871" i="3"/>
  <c r="A872" i="3"/>
  <c r="A873" i="3"/>
  <c r="A874" i="3"/>
  <c r="A875" i="3"/>
  <c r="A876" i="3"/>
  <c r="A877" i="3"/>
  <c r="A878" i="3"/>
  <c r="A879" i="3"/>
  <c r="A880" i="3"/>
  <c r="A881" i="3"/>
  <c r="A882" i="3"/>
  <c r="A883" i="3"/>
  <c r="A884" i="3"/>
  <c r="A885" i="3"/>
  <c r="A886" i="3"/>
  <c r="A887" i="3"/>
  <c r="A888" i="3"/>
  <c r="A889" i="3"/>
  <c r="A890" i="3"/>
  <c r="A891" i="3"/>
  <c r="A892" i="3"/>
  <c r="A893" i="3"/>
  <c r="A894" i="3"/>
  <c r="A895" i="3"/>
  <c r="A896" i="3"/>
  <c r="A897" i="3"/>
  <c r="A898" i="3"/>
  <c r="A899" i="3"/>
  <c r="A900" i="3"/>
  <c r="A901" i="3"/>
  <c r="A902" i="3"/>
  <c r="A903" i="3"/>
  <c r="A904" i="3"/>
  <c r="A905" i="3"/>
  <c r="A906" i="3"/>
  <c r="A907" i="3"/>
  <c r="A908" i="3"/>
  <c r="A909" i="3"/>
  <c r="A910" i="3"/>
  <c r="A911" i="3"/>
  <c r="A912" i="3"/>
  <c r="A913" i="3"/>
  <c r="A914" i="3"/>
  <c r="A915" i="3"/>
  <c r="A916" i="3"/>
  <c r="A917" i="3"/>
  <c r="A918" i="3"/>
  <c r="A919" i="3"/>
  <c r="A920" i="3"/>
  <c r="A921" i="3"/>
  <c r="A922" i="3"/>
  <c r="A923" i="3"/>
  <c r="A924" i="3"/>
  <c r="A925" i="3"/>
  <c r="A926" i="3"/>
  <c r="A927" i="3"/>
  <c r="A928" i="3"/>
  <c r="A929" i="3"/>
  <c r="A930" i="3"/>
  <c r="A931" i="3"/>
  <c r="A932" i="3"/>
  <c r="A933" i="3"/>
  <c r="A934" i="3"/>
  <c r="A935" i="3"/>
  <c r="A936" i="3"/>
  <c r="A937" i="3"/>
  <c r="A938" i="3"/>
  <c r="A939" i="3"/>
  <c r="A940" i="3"/>
  <c r="A941" i="3"/>
  <c r="A942" i="3"/>
  <c r="A943" i="3"/>
  <c r="A944" i="3"/>
  <c r="A945" i="3"/>
  <c r="A946" i="3"/>
  <c r="A947" i="3"/>
  <c r="A948" i="3"/>
  <c r="A949" i="3"/>
  <c r="A950" i="3"/>
  <c r="A951" i="3"/>
  <c r="A952" i="3"/>
  <c r="A953" i="3"/>
  <c r="A954" i="3"/>
  <c r="A955" i="3"/>
  <c r="A956" i="3"/>
  <c r="A957" i="3"/>
  <c r="A958" i="3"/>
  <c r="A959" i="3"/>
  <c r="A960" i="3"/>
  <c r="A961" i="3"/>
  <c r="A962" i="3"/>
  <c r="A963" i="3"/>
  <c r="A964" i="3"/>
  <c r="A965" i="3"/>
  <c r="A966" i="3"/>
  <c r="A967" i="3"/>
  <c r="A968" i="3"/>
  <c r="A969" i="3"/>
  <c r="A970" i="3"/>
  <c r="A971" i="3"/>
  <c r="A972" i="3"/>
  <c r="A973" i="3"/>
  <c r="A974" i="3"/>
  <c r="A975" i="3"/>
  <c r="A976" i="3"/>
  <c r="A977" i="3"/>
  <c r="A978" i="3"/>
  <c r="A979" i="3"/>
  <c r="A980" i="3"/>
  <c r="A981" i="3"/>
  <c r="A982" i="3"/>
  <c r="A983" i="3"/>
  <c r="A984" i="3"/>
  <c r="A985" i="3"/>
  <c r="A986" i="3"/>
  <c r="A987" i="3"/>
  <c r="A988" i="3"/>
  <c r="A989" i="3"/>
  <c r="A990" i="3"/>
  <c r="A991" i="3"/>
  <c r="A992" i="3"/>
  <c r="A993" i="3"/>
  <c r="A994" i="3"/>
  <c r="A995" i="3"/>
  <c r="A996" i="3"/>
  <c r="A997" i="3"/>
  <c r="A998" i="3"/>
  <c r="A999" i="3"/>
  <c r="A1000" i="3"/>
  <c r="A1001" i="3"/>
  <c r="A1002" i="3"/>
  <c r="A1003" i="3"/>
  <c r="A1004" i="3"/>
  <c r="A1005" i="3"/>
  <c r="A1006" i="3"/>
  <c r="A1007" i="3"/>
  <c r="A1008" i="3"/>
  <c r="A1009" i="3"/>
  <c r="A1010" i="3"/>
  <c r="A1011" i="3"/>
  <c r="A1012" i="3"/>
  <c r="A1013" i="3"/>
  <c r="A1014" i="3"/>
  <c r="A1015" i="3"/>
  <c r="A1016" i="3"/>
  <c r="A1017" i="3"/>
  <c r="A1018" i="3"/>
  <c r="A1019" i="3"/>
  <c r="A1020" i="3"/>
  <c r="A1021" i="3"/>
  <c r="A1022" i="3"/>
  <c r="A1023" i="3"/>
  <c r="A1024" i="3"/>
  <c r="A1025" i="3"/>
  <c r="A1026" i="3"/>
  <c r="A1027" i="3"/>
  <c r="A1028" i="3"/>
  <c r="A1029" i="3"/>
  <c r="A1030" i="3"/>
  <c r="A1031" i="3"/>
  <c r="A1032" i="3"/>
  <c r="A1033" i="3"/>
  <c r="A1034" i="3"/>
  <c r="A1035" i="3"/>
  <c r="A1036" i="3"/>
  <c r="A1037" i="3"/>
  <c r="A1038" i="3"/>
  <c r="A1039" i="3"/>
  <c r="A1040" i="3"/>
  <c r="A1041" i="3"/>
  <c r="A1042" i="3"/>
  <c r="A1043" i="3"/>
  <c r="A1044" i="3"/>
  <c r="A1045" i="3"/>
  <c r="A1046" i="3"/>
  <c r="A1047" i="3"/>
  <c r="A1048" i="3"/>
  <c r="A1049" i="3"/>
  <c r="A1050" i="3"/>
  <c r="A1051" i="3"/>
  <c r="A1052" i="3"/>
  <c r="A1053" i="3"/>
  <c r="A1054" i="3"/>
  <c r="A1055" i="3"/>
  <c r="A1056" i="3"/>
  <c r="A1057" i="3"/>
  <c r="A1058" i="3"/>
  <c r="A1059" i="3"/>
  <c r="A1060" i="3"/>
  <c r="A1061" i="3"/>
  <c r="A1062" i="3"/>
  <c r="A1063" i="3"/>
  <c r="A1064" i="3"/>
  <c r="A1065" i="3"/>
  <c r="A1066" i="3"/>
  <c r="A1067" i="3"/>
  <c r="A1068" i="3"/>
  <c r="A1069" i="3"/>
  <c r="A1070" i="3"/>
  <c r="A1071" i="3"/>
  <c r="A1072" i="3"/>
  <c r="A1073" i="3"/>
  <c r="A1074" i="3"/>
  <c r="A1075" i="3"/>
  <c r="A1076" i="3"/>
  <c r="A1077" i="3"/>
  <c r="A1078" i="3"/>
  <c r="A1079" i="3"/>
  <c r="A1080" i="3"/>
  <c r="A1081" i="3"/>
  <c r="A1082" i="3"/>
  <c r="A1083" i="3"/>
  <c r="A1084" i="3"/>
  <c r="A1085" i="3"/>
  <c r="A1086" i="3"/>
  <c r="A1087" i="3"/>
  <c r="A1088" i="3"/>
  <c r="A1089" i="3"/>
  <c r="A1090" i="3"/>
  <c r="A1091" i="3"/>
  <c r="A1092" i="3"/>
  <c r="A1093" i="3"/>
  <c r="A1094" i="3"/>
  <c r="A1095" i="3"/>
  <c r="A1096" i="3"/>
  <c r="A1097" i="3"/>
  <c r="A1098" i="3"/>
  <c r="A1099" i="3"/>
  <c r="A1100" i="3"/>
  <c r="A1101" i="3"/>
  <c r="A1102" i="3"/>
  <c r="A1103" i="3"/>
  <c r="A1104" i="3"/>
  <c r="A1105" i="3"/>
  <c r="A1106" i="3"/>
  <c r="A1107" i="3"/>
  <c r="A1108" i="3"/>
  <c r="A1109" i="3"/>
  <c r="A1110" i="3"/>
  <c r="A1111" i="3"/>
  <c r="A1112" i="3"/>
  <c r="A1113" i="3"/>
  <c r="A1114" i="3"/>
  <c r="A1115" i="3"/>
  <c r="A1116" i="3"/>
  <c r="A1117" i="3"/>
  <c r="A1118" i="3"/>
  <c r="A1119" i="3"/>
  <c r="A1120" i="3"/>
  <c r="A1121" i="3"/>
  <c r="A1122" i="3"/>
  <c r="A1123" i="3"/>
  <c r="A1124" i="3"/>
  <c r="A1125" i="3"/>
  <c r="A1126" i="3"/>
  <c r="A1127" i="3"/>
  <c r="A1128" i="3"/>
  <c r="A1129" i="3"/>
  <c r="A1130" i="3"/>
  <c r="A1131" i="3"/>
  <c r="A1132" i="3"/>
  <c r="A1133" i="3"/>
  <c r="A1134" i="3"/>
  <c r="A1135" i="3"/>
  <c r="A1136" i="3"/>
  <c r="A1137" i="3"/>
  <c r="A1138" i="3"/>
  <c r="A1139" i="3"/>
  <c r="A1140" i="3"/>
  <c r="A1141" i="3"/>
  <c r="A1142" i="3"/>
  <c r="A1143" i="3"/>
  <c r="A1144" i="3"/>
  <c r="A1145" i="3"/>
  <c r="A1146" i="3"/>
  <c r="A1147" i="3"/>
  <c r="A1148" i="3"/>
  <c r="A1149" i="3"/>
  <c r="A1150" i="3"/>
  <c r="A1151" i="3"/>
  <c r="A1152" i="3"/>
  <c r="A1153" i="3"/>
  <c r="A1154" i="3"/>
  <c r="A1155" i="3"/>
  <c r="A1156" i="3"/>
  <c r="A1157" i="3"/>
  <c r="A1158" i="3"/>
  <c r="A1159" i="3"/>
  <c r="A1160" i="3"/>
  <c r="A1161" i="3"/>
  <c r="A1162" i="3"/>
  <c r="A1163" i="3"/>
  <c r="A1164" i="3"/>
  <c r="A1165" i="3"/>
  <c r="A1166" i="3"/>
  <c r="A1167" i="3"/>
  <c r="A1168" i="3"/>
  <c r="A1169" i="3"/>
  <c r="A1170" i="3"/>
  <c r="A1171" i="3"/>
  <c r="A1172" i="3"/>
  <c r="A1173" i="3"/>
  <c r="A1174" i="3"/>
  <c r="A1175" i="3"/>
  <c r="A1176" i="3"/>
  <c r="A1177" i="3"/>
  <c r="A1178" i="3"/>
  <c r="A1179" i="3"/>
  <c r="A1180" i="3"/>
  <c r="A1181" i="3"/>
  <c r="A1182" i="3"/>
  <c r="A1183" i="3"/>
  <c r="A1184" i="3"/>
  <c r="A1185" i="3"/>
  <c r="A1186" i="3"/>
  <c r="A1187" i="3"/>
  <c r="A1188" i="3"/>
  <c r="A1189" i="3"/>
  <c r="A1190" i="3"/>
  <c r="A1191" i="3"/>
  <c r="A1192" i="3"/>
  <c r="A1193" i="3"/>
  <c r="A1194" i="3"/>
  <c r="A1195" i="3"/>
  <c r="A1196" i="3"/>
  <c r="A1197" i="3"/>
  <c r="A1198" i="3"/>
  <c r="A1199" i="3"/>
  <c r="A1200" i="3"/>
  <c r="A1201" i="3"/>
  <c r="A1202" i="3"/>
  <c r="A1203" i="3"/>
  <c r="A1204" i="3"/>
  <c r="A1205" i="3"/>
  <c r="A1206" i="3"/>
  <c r="A1207" i="3"/>
  <c r="A1208" i="3"/>
  <c r="A1209" i="3"/>
  <c r="A1210" i="3"/>
  <c r="A1211" i="3"/>
  <c r="A1212" i="3"/>
  <c r="A1213" i="3"/>
  <c r="A1214" i="3"/>
  <c r="A1215" i="3"/>
  <c r="A1216" i="3"/>
  <c r="A1217" i="3"/>
  <c r="A1218" i="3"/>
  <c r="A1219" i="3"/>
  <c r="A1220" i="3"/>
  <c r="A1221" i="3"/>
  <c r="A1222" i="3"/>
  <c r="A1223" i="3"/>
  <c r="A1224" i="3"/>
  <c r="A1225" i="3"/>
  <c r="A1226" i="3"/>
  <c r="A1227" i="3"/>
  <c r="A1228" i="3"/>
  <c r="A1229" i="3"/>
  <c r="A1230" i="3"/>
  <c r="A1231" i="3"/>
  <c r="A1232" i="3"/>
  <c r="A1233" i="3"/>
  <c r="A1234" i="3"/>
  <c r="A1235" i="3"/>
  <c r="A1236" i="3"/>
  <c r="A1237" i="3"/>
  <c r="A1238" i="3"/>
  <c r="A1239" i="3"/>
  <c r="A1240" i="3"/>
  <c r="A1241" i="3"/>
  <c r="A1242" i="3"/>
  <c r="A1243" i="3"/>
  <c r="A1244" i="3"/>
  <c r="A1245" i="3"/>
  <c r="A1246" i="3"/>
  <c r="A1247" i="3"/>
  <c r="A1248" i="3"/>
  <c r="A1249" i="3"/>
  <c r="A1250" i="3"/>
  <c r="A1251" i="3"/>
  <c r="A1252" i="3"/>
  <c r="A1253" i="3"/>
  <c r="A1254" i="3"/>
  <c r="A1255" i="3"/>
  <c r="A1256" i="3"/>
  <c r="A1257" i="3"/>
  <c r="A1258" i="3"/>
  <c r="A1259" i="3"/>
  <c r="A1260" i="3"/>
  <c r="A1261" i="3"/>
  <c r="A1262" i="3"/>
  <c r="A1263" i="3"/>
  <c r="A1264" i="3"/>
  <c r="A1265" i="3"/>
  <c r="A1266" i="3"/>
  <c r="A1267" i="3"/>
  <c r="A1268" i="3"/>
  <c r="A1269" i="3"/>
  <c r="A1270" i="3"/>
  <c r="A1271" i="3"/>
  <c r="A1272" i="3"/>
  <c r="A1273" i="3"/>
  <c r="A1274" i="3"/>
  <c r="A1275" i="3"/>
  <c r="A1276" i="3"/>
  <c r="A1277" i="3"/>
  <c r="A1278" i="3"/>
  <c r="A1279" i="3"/>
  <c r="A1280" i="3"/>
  <c r="A1281" i="3"/>
  <c r="A1282" i="3"/>
  <c r="A1283" i="3"/>
  <c r="A1284" i="3"/>
  <c r="A1285" i="3"/>
  <c r="A1286" i="3"/>
  <c r="A1287" i="3"/>
  <c r="A1288" i="3"/>
  <c r="A1289" i="3"/>
  <c r="A1290" i="3"/>
  <c r="A1291" i="3"/>
  <c r="A1292" i="3"/>
  <c r="A1293" i="3"/>
  <c r="A1294" i="3"/>
  <c r="A1295" i="3"/>
  <c r="A1296" i="3"/>
  <c r="A1297" i="3"/>
  <c r="A1298" i="3"/>
  <c r="A1299" i="3"/>
  <c r="A1300" i="3"/>
  <c r="A1301" i="3"/>
  <c r="A1302" i="3"/>
  <c r="A1303" i="3"/>
  <c r="A1304" i="3"/>
  <c r="A1305" i="3"/>
  <c r="A1306" i="3"/>
  <c r="A1307" i="3"/>
  <c r="A1308" i="3"/>
  <c r="A1309" i="3"/>
  <c r="A1310" i="3"/>
  <c r="A1311" i="3"/>
  <c r="A1312" i="3"/>
  <c r="A1313" i="3"/>
  <c r="A1314" i="3"/>
  <c r="A1315" i="3"/>
  <c r="A1316" i="3"/>
  <c r="A1317" i="3"/>
  <c r="A1318" i="3"/>
  <c r="A1319" i="3"/>
  <c r="A1320" i="3"/>
  <c r="A1321" i="3"/>
  <c r="A1322" i="3"/>
  <c r="A1323" i="3"/>
  <c r="A1324" i="3"/>
  <c r="A1325" i="3"/>
  <c r="A1326" i="3"/>
  <c r="A1327" i="3"/>
  <c r="A1328" i="3"/>
  <c r="A1329" i="3"/>
  <c r="A1330" i="3"/>
  <c r="A1331" i="3"/>
  <c r="A1332" i="3"/>
  <c r="A1333" i="3"/>
  <c r="A1334" i="3"/>
  <c r="A1335" i="3"/>
  <c r="A1336" i="3"/>
  <c r="A1337" i="3"/>
  <c r="A1338" i="3"/>
  <c r="A1339" i="3"/>
  <c r="A1340" i="3"/>
  <c r="A1341" i="3"/>
  <c r="A1342" i="3"/>
  <c r="A1343" i="3"/>
  <c r="A1344" i="3"/>
  <c r="A1345" i="3"/>
  <c r="A1346" i="3"/>
  <c r="A1347" i="3"/>
  <c r="A1348" i="3"/>
  <c r="A1349" i="3"/>
  <c r="A1350" i="3"/>
  <c r="A1351" i="3"/>
  <c r="A1352" i="3"/>
  <c r="A1353" i="3"/>
  <c r="A1354" i="3"/>
  <c r="A1355" i="3"/>
  <c r="A1356" i="3"/>
  <c r="A1357" i="3"/>
  <c r="A1358" i="3"/>
  <c r="A1359" i="3"/>
  <c r="A1360" i="3"/>
  <c r="A1361" i="3"/>
  <c r="A1362" i="3"/>
  <c r="A1363" i="3"/>
  <c r="A1364" i="3"/>
  <c r="A1365" i="3"/>
  <c r="A1366" i="3"/>
  <c r="A1367" i="3"/>
  <c r="A1368" i="3"/>
  <c r="A1369" i="3"/>
  <c r="A1370" i="3"/>
  <c r="A1371" i="3"/>
  <c r="A1372" i="3"/>
  <c r="A1373" i="3"/>
  <c r="A1374" i="3"/>
  <c r="A1375" i="3"/>
  <c r="A1376" i="3"/>
  <c r="A1377" i="3"/>
  <c r="A1378" i="3"/>
  <c r="A1379" i="3"/>
  <c r="A1380" i="3"/>
  <c r="A1381" i="3"/>
  <c r="A1382" i="3"/>
  <c r="A1383" i="3"/>
  <c r="A1384" i="3"/>
  <c r="A1385" i="3"/>
  <c r="A1386" i="3"/>
  <c r="A1387" i="3"/>
  <c r="A1388" i="3"/>
  <c r="A1389" i="3"/>
  <c r="A1390" i="3"/>
  <c r="A1391" i="3"/>
  <c r="A1392" i="3"/>
  <c r="A1393" i="3"/>
  <c r="A1394" i="3"/>
  <c r="A1395" i="3"/>
  <c r="A1396" i="3"/>
  <c r="A1397" i="3"/>
  <c r="A1398" i="3"/>
  <c r="A1399" i="3"/>
  <c r="A1400" i="3"/>
  <c r="A1401" i="3"/>
  <c r="A1402" i="3"/>
  <c r="A1403" i="3"/>
  <c r="A1404" i="3"/>
  <c r="A1405" i="3"/>
  <c r="A1406" i="3"/>
  <c r="A1407" i="3"/>
  <c r="A1408" i="3"/>
  <c r="A1409" i="3"/>
  <c r="A1410" i="3"/>
  <c r="A1411" i="3"/>
  <c r="A1412" i="3"/>
  <c r="A1413" i="3"/>
  <c r="A1414" i="3"/>
  <c r="A1415" i="3"/>
  <c r="A1416" i="3"/>
  <c r="A1417" i="3"/>
  <c r="A1418" i="3"/>
  <c r="A1419" i="3"/>
  <c r="A1420" i="3"/>
  <c r="A1421" i="3"/>
  <c r="A1422" i="3"/>
  <c r="A1423" i="3"/>
  <c r="A1424" i="3"/>
  <c r="A1425" i="3"/>
  <c r="A1426" i="3"/>
  <c r="A1427" i="3"/>
  <c r="A1428" i="3"/>
  <c r="A1429" i="3"/>
  <c r="A1430" i="3"/>
  <c r="A1431" i="3"/>
  <c r="A1432" i="3"/>
  <c r="A1433" i="3"/>
  <c r="A1434" i="3"/>
  <c r="A1435" i="3"/>
  <c r="A1436" i="3"/>
  <c r="A1437" i="3"/>
  <c r="A1438" i="3"/>
  <c r="A1439" i="3"/>
  <c r="A1440" i="3"/>
  <c r="A1441" i="3"/>
  <c r="A1442" i="3"/>
  <c r="A1443" i="3"/>
  <c r="A1444" i="3"/>
  <c r="A1445" i="3"/>
  <c r="A1446" i="3"/>
  <c r="A1447" i="3"/>
  <c r="A1448" i="3"/>
  <c r="A1449" i="3"/>
  <c r="A1450" i="3"/>
  <c r="A1451" i="3"/>
  <c r="A1452" i="3"/>
  <c r="A1453" i="3"/>
  <c r="A1454" i="3"/>
  <c r="A1455" i="3"/>
  <c r="A1456" i="3"/>
  <c r="A1457" i="3"/>
  <c r="A1458" i="3"/>
  <c r="A1459" i="3"/>
  <c r="A1460" i="3"/>
  <c r="A1461" i="3"/>
  <c r="A1462" i="3"/>
  <c r="A1463" i="3"/>
  <c r="A1464" i="3"/>
  <c r="A1465" i="3"/>
  <c r="A1466" i="3"/>
  <c r="A1467" i="3"/>
  <c r="A1468" i="3"/>
  <c r="A1469" i="3"/>
  <c r="A1470" i="3"/>
  <c r="A1471" i="3"/>
  <c r="A1472" i="3"/>
  <c r="A1473" i="3"/>
  <c r="A1474" i="3"/>
  <c r="A1475" i="3"/>
  <c r="A1476" i="3"/>
  <c r="A1477" i="3"/>
  <c r="A1478" i="3"/>
  <c r="A1479" i="3"/>
  <c r="A1480" i="3"/>
  <c r="A1481" i="3"/>
  <c r="A1482" i="3"/>
  <c r="A1483" i="3"/>
  <c r="A1484" i="3"/>
  <c r="A1485" i="3"/>
  <c r="A1486" i="3"/>
  <c r="A1487" i="3"/>
  <c r="A1488" i="3"/>
  <c r="A1489" i="3"/>
  <c r="A1490" i="3"/>
  <c r="A1491" i="3"/>
  <c r="A1492" i="3"/>
  <c r="A1493" i="3"/>
  <c r="A1494" i="3"/>
  <c r="A1495" i="3"/>
  <c r="A1496" i="3"/>
  <c r="A1497" i="3"/>
  <c r="A1498" i="3"/>
  <c r="A1499" i="3"/>
  <c r="A1500" i="3"/>
  <c r="A1501" i="3"/>
  <c r="A1502" i="3"/>
  <c r="A1503" i="3"/>
  <c r="A1504" i="3"/>
  <c r="A1505" i="3"/>
  <c r="A1506" i="3"/>
  <c r="A1507" i="3"/>
  <c r="A1508" i="3"/>
  <c r="A1509" i="3"/>
  <c r="A1510" i="3"/>
  <c r="A1511" i="3"/>
  <c r="A1512" i="3"/>
  <c r="A1513" i="3"/>
  <c r="A1514" i="3"/>
  <c r="A1515" i="3"/>
  <c r="A1516" i="3"/>
  <c r="A1517" i="3"/>
  <c r="A1518" i="3"/>
  <c r="A1519" i="3"/>
  <c r="A1520" i="3"/>
  <c r="A1521" i="3"/>
  <c r="A1522" i="3"/>
  <c r="A1523" i="3"/>
  <c r="A1524" i="3"/>
  <c r="A1525" i="3"/>
  <c r="A1526" i="3"/>
  <c r="A1527" i="3"/>
  <c r="A1528" i="3"/>
  <c r="A1529" i="3"/>
  <c r="A1530" i="3"/>
  <c r="A1531" i="3"/>
  <c r="A1532" i="3"/>
  <c r="A1533" i="3"/>
  <c r="A1534" i="3"/>
  <c r="A1535" i="3"/>
  <c r="A1536" i="3"/>
  <c r="A1537" i="3"/>
  <c r="A1538" i="3"/>
  <c r="A1539" i="3"/>
  <c r="A1540" i="3"/>
  <c r="A1541" i="3"/>
  <c r="A1542" i="3"/>
  <c r="A1543" i="3"/>
  <c r="A1544" i="3"/>
  <c r="A1545" i="3"/>
  <c r="A1546" i="3"/>
  <c r="A1547" i="3"/>
  <c r="A1548" i="3"/>
  <c r="A1549" i="3"/>
  <c r="A1550" i="3"/>
  <c r="A1551" i="3"/>
  <c r="A1552" i="3"/>
  <c r="A1553" i="3"/>
  <c r="A1554" i="3"/>
  <c r="A1555" i="3"/>
  <c r="A1556" i="3"/>
  <c r="A1557" i="3"/>
  <c r="A1558" i="3"/>
  <c r="A1559" i="3"/>
  <c r="A1560" i="3"/>
  <c r="A1561" i="3"/>
  <c r="A1562" i="3"/>
  <c r="A1563" i="3"/>
  <c r="A1564" i="3"/>
  <c r="A1565" i="3"/>
  <c r="A1566" i="3"/>
  <c r="A1567" i="3"/>
  <c r="A1568" i="3"/>
  <c r="A1569" i="3"/>
  <c r="A1570" i="3"/>
  <c r="A1571" i="3"/>
  <c r="A1572" i="3"/>
  <c r="A1573" i="3"/>
  <c r="A1574" i="3"/>
  <c r="A1575" i="3"/>
  <c r="A1576" i="3"/>
  <c r="A1577" i="3"/>
  <c r="A1578" i="3"/>
  <c r="A1579" i="3"/>
  <c r="A1580" i="3"/>
  <c r="A1581" i="3"/>
  <c r="A1582" i="3"/>
  <c r="A1583" i="3"/>
  <c r="A1584" i="3"/>
  <c r="A1585" i="3"/>
  <c r="A1586" i="3"/>
  <c r="A1587" i="3"/>
  <c r="A1588" i="3"/>
  <c r="A1589" i="3"/>
  <c r="A1590" i="3"/>
  <c r="A1591" i="3"/>
  <c r="A1592" i="3"/>
  <c r="A1593" i="3"/>
  <c r="A1594" i="3"/>
  <c r="A1595" i="3"/>
  <c r="A1596" i="3"/>
  <c r="A1597" i="3"/>
  <c r="A1598" i="3"/>
  <c r="A1599" i="3"/>
  <c r="A1600" i="3"/>
  <c r="A1601" i="3"/>
  <c r="A1602" i="3"/>
  <c r="A1603" i="3"/>
  <c r="A1604" i="3"/>
  <c r="A1605" i="3"/>
  <c r="A1606" i="3"/>
  <c r="A1607" i="3"/>
  <c r="A1608" i="3"/>
  <c r="A1609" i="3"/>
  <c r="A1610" i="3"/>
  <c r="A1611" i="3"/>
  <c r="A1612" i="3"/>
  <c r="A1613" i="3"/>
  <c r="A1614" i="3"/>
  <c r="A1615" i="3"/>
  <c r="A1616" i="3"/>
  <c r="A1617" i="3"/>
  <c r="A1618" i="3"/>
  <c r="A1619" i="3"/>
  <c r="A1620" i="3"/>
  <c r="A1621" i="3"/>
  <c r="A1622" i="3"/>
  <c r="A1623" i="3"/>
  <c r="A1624" i="3"/>
  <c r="A1625" i="3"/>
  <c r="A1626" i="3"/>
  <c r="A1627" i="3"/>
  <c r="A1628" i="3"/>
  <c r="A1629" i="3"/>
  <c r="A1630" i="3"/>
  <c r="A1631" i="3"/>
  <c r="A1632" i="3"/>
  <c r="A1633" i="3"/>
  <c r="A1634" i="3"/>
  <c r="A1635" i="3"/>
  <c r="A1636" i="3"/>
  <c r="A1637" i="3"/>
  <c r="A1638" i="3"/>
  <c r="A1639" i="3"/>
  <c r="A1640" i="3"/>
  <c r="A1641" i="3"/>
  <c r="A1642" i="3"/>
  <c r="A1643" i="3"/>
  <c r="A1644" i="3"/>
  <c r="A1645" i="3"/>
  <c r="A1646" i="3"/>
  <c r="A1647" i="3"/>
  <c r="A1648" i="3"/>
  <c r="A1649" i="3"/>
  <c r="A1650" i="3"/>
  <c r="A1651" i="3"/>
  <c r="A1652" i="3"/>
  <c r="A1653" i="3"/>
  <c r="A1654" i="3"/>
  <c r="A1655" i="3"/>
  <c r="A1656" i="3"/>
  <c r="A1657" i="3"/>
  <c r="A1658" i="3"/>
  <c r="A1659" i="3"/>
  <c r="A1660" i="3"/>
  <c r="A1661" i="3"/>
  <c r="A1662" i="3"/>
  <c r="A1663" i="3"/>
  <c r="A1664" i="3"/>
  <c r="A1665" i="3"/>
  <c r="A1666" i="3"/>
  <c r="A1667" i="3"/>
  <c r="A1668" i="3"/>
  <c r="A1669" i="3"/>
  <c r="A1670" i="3"/>
  <c r="A1671" i="3"/>
  <c r="A1672" i="3"/>
  <c r="A1673" i="3"/>
  <c r="A1674" i="3"/>
  <c r="A1675" i="3"/>
  <c r="A1676" i="3"/>
  <c r="A1677" i="3"/>
  <c r="A1678" i="3"/>
  <c r="A1679" i="3"/>
  <c r="A1680" i="3"/>
  <c r="A1681" i="3"/>
  <c r="A1682" i="3"/>
  <c r="A1683" i="3"/>
  <c r="A1684" i="3"/>
  <c r="A1685" i="3"/>
  <c r="A1686" i="3"/>
  <c r="A1687" i="3"/>
  <c r="A1688" i="3"/>
  <c r="A1689" i="3"/>
  <c r="A1690" i="3"/>
  <c r="A1691" i="3"/>
  <c r="A1692" i="3"/>
  <c r="A1693" i="3"/>
  <c r="A1694" i="3"/>
  <c r="A1695" i="3"/>
  <c r="A1696" i="3"/>
  <c r="A1697" i="3"/>
  <c r="A1698" i="3"/>
  <c r="A1699" i="3"/>
  <c r="A1700" i="3"/>
  <c r="A1701" i="3"/>
  <c r="A1702" i="3"/>
  <c r="A1703" i="3"/>
  <c r="A1704" i="3"/>
  <c r="A1705" i="3"/>
  <c r="A1706" i="3"/>
  <c r="A1707" i="3"/>
  <c r="A1708" i="3"/>
  <c r="A1709" i="3"/>
  <c r="A1710" i="3"/>
  <c r="A1711" i="3"/>
  <c r="A1712" i="3"/>
  <c r="A1713" i="3"/>
  <c r="A1714" i="3"/>
  <c r="A1715" i="3"/>
  <c r="A1716" i="3"/>
  <c r="A1717" i="3"/>
  <c r="A1718" i="3"/>
  <c r="A1719" i="3"/>
  <c r="A1720" i="3"/>
  <c r="A1721" i="3"/>
  <c r="A1722" i="3"/>
  <c r="A1723" i="3"/>
  <c r="A1724" i="3"/>
  <c r="A1725" i="3"/>
  <c r="A1726" i="3"/>
  <c r="A1727" i="3"/>
  <c r="A1728" i="3"/>
  <c r="A1729" i="3"/>
  <c r="A1730" i="3"/>
  <c r="A1731" i="3"/>
  <c r="A1732" i="3"/>
  <c r="A1733" i="3"/>
  <c r="A1734" i="3"/>
  <c r="A1735" i="3"/>
  <c r="A1736" i="3"/>
  <c r="A1737" i="3"/>
  <c r="A1738" i="3"/>
  <c r="A1739" i="3"/>
  <c r="A1740" i="3"/>
  <c r="A1741" i="3"/>
  <c r="A1742" i="3"/>
  <c r="A1743" i="3"/>
  <c r="A1744" i="3"/>
  <c r="A1745" i="3"/>
  <c r="A1746" i="3"/>
  <c r="A1747" i="3"/>
  <c r="A1748" i="3"/>
  <c r="A1749" i="3"/>
  <c r="A1750" i="3"/>
  <c r="A1751" i="3"/>
  <c r="A1752" i="3"/>
  <c r="A1753" i="3"/>
  <c r="A1754" i="3"/>
  <c r="A1755" i="3"/>
  <c r="A1756" i="3"/>
  <c r="A1757" i="3"/>
  <c r="A1758" i="3"/>
  <c r="A1759" i="3"/>
  <c r="A1760" i="3"/>
  <c r="A1761" i="3"/>
  <c r="A1762" i="3"/>
  <c r="A1763" i="3"/>
  <c r="A1764" i="3"/>
  <c r="A1765" i="3"/>
  <c r="A1766" i="3"/>
  <c r="A1767" i="3"/>
  <c r="A1768" i="3"/>
  <c r="A1769" i="3"/>
  <c r="A1770" i="3"/>
  <c r="A1771" i="3"/>
  <c r="A1772" i="3"/>
  <c r="A1773" i="3"/>
  <c r="A1774" i="3"/>
  <c r="A1775" i="3"/>
  <c r="A1776" i="3"/>
  <c r="A1777" i="3"/>
  <c r="A1778" i="3"/>
  <c r="A1779" i="3"/>
  <c r="A1780" i="3"/>
  <c r="A1781" i="3"/>
  <c r="A1782" i="3"/>
  <c r="A1783" i="3"/>
  <c r="A1784" i="3"/>
  <c r="A1785" i="3"/>
  <c r="A1786" i="3"/>
  <c r="A1787" i="3"/>
  <c r="A1788" i="3"/>
  <c r="A1789" i="3"/>
  <c r="A1790" i="3"/>
  <c r="A1791" i="3"/>
  <c r="A1792" i="3"/>
  <c r="A1793" i="3"/>
  <c r="A1794" i="3"/>
  <c r="A1795" i="3"/>
  <c r="A1796" i="3"/>
  <c r="A1797" i="3"/>
  <c r="A1798" i="3"/>
  <c r="A1799" i="3"/>
  <c r="A1800" i="3"/>
  <c r="A1801" i="3"/>
  <c r="A1802" i="3"/>
  <c r="A1803" i="3"/>
  <c r="A1804" i="3"/>
  <c r="A1805" i="3"/>
  <c r="A1806" i="3"/>
  <c r="A1807" i="3"/>
  <c r="A1808" i="3"/>
  <c r="A1809" i="3"/>
  <c r="A1810" i="3"/>
  <c r="A1811" i="3"/>
  <c r="A1812" i="3"/>
  <c r="A1813" i="3"/>
  <c r="A1814" i="3"/>
  <c r="A1815" i="3"/>
  <c r="A1816" i="3"/>
  <c r="A1817" i="3"/>
  <c r="A1818" i="3"/>
  <c r="A1819" i="3"/>
  <c r="A1820" i="3"/>
  <c r="A1821" i="3"/>
  <c r="A1822" i="3"/>
  <c r="A1823" i="3"/>
  <c r="A1824" i="3"/>
  <c r="A1825" i="3"/>
  <c r="A1826" i="3"/>
  <c r="A1827" i="3"/>
  <c r="A1828" i="3"/>
  <c r="A1829" i="3"/>
  <c r="A1830" i="3"/>
  <c r="A1831" i="3"/>
  <c r="A1832" i="3"/>
  <c r="A1833" i="3"/>
  <c r="A1834" i="3"/>
  <c r="A1835" i="3"/>
  <c r="A1836" i="3"/>
  <c r="A1837" i="3"/>
  <c r="A1838" i="3"/>
  <c r="A1839" i="3"/>
  <c r="A1840" i="3"/>
  <c r="A1841" i="3"/>
  <c r="A1842" i="3"/>
  <c r="A1843" i="3"/>
  <c r="A1844" i="3"/>
  <c r="A1845" i="3"/>
  <c r="A1846" i="3"/>
  <c r="A1847" i="3"/>
  <c r="A1848" i="3"/>
  <c r="A1849" i="3"/>
  <c r="A1850" i="3"/>
  <c r="A1851" i="3"/>
  <c r="A1852" i="3"/>
  <c r="A1853" i="3"/>
  <c r="A1854" i="3"/>
  <c r="A1855" i="3"/>
  <c r="A1856" i="3"/>
  <c r="A1857" i="3"/>
  <c r="A1858" i="3"/>
  <c r="A1859" i="3"/>
  <c r="A1860" i="3"/>
  <c r="A1861" i="3"/>
  <c r="A1862" i="3"/>
  <c r="A1863" i="3"/>
  <c r="A1864" i="3"/>
  <c r="A1865" i="3"/>
  <c r="A1866" i="3"/>
  <c r="A1867" i="3"/>
  <c r="A1868" i="3"/>
  <c r="A1869" i="3"/>
  <c r="A1870" i="3"/>
  <c r="A1871" i="3"/>
  <c r="A1872" i="3"/>
  <c r="A1873" i="3"/>
  <c r="A1874" i="3"/>
  <c r="A1875" i="3"/>
  <c r="A1876" i="3"/>
  <c r="A1877" i="3"/>
  <c r="A1878" i="3"/>
  <c r="A1879" i="3"/>
  <c r="A1880" i="3"/>
  <c r="A1881" i="3"/>
  <c r="A1882" i="3"/>
  <c r="A1883" i="3"/>
  <c r="A1884" i="3"/>
  <c r="A1885" i="3"/>
  <c r="A1886" i="3"/>
  <c r="A1887" i="3"/>
  <c r="A1888" i="3"/>
  <c r="A1889" i="3"/>
  <c r="A1890" i="3"/>
  <c r="A1891" i="3"/>
  <c r="A1892" i="3"/>
  <c r="A1893" i="3"/>
  <c r="A1894" i="3"/>
  <c r="A1895" i="3"/>
  <c r="A1896" i="3"/>
  <c r="A1897" i="3"/>
  <c r="A1898" i="3"/>
  <c r="A1899" i="3"/>
  <c r="A1900" i="3"/>
  <c r="A1901" i="3"/>
  <c r="A1902" i="3"/>
  <c r="A1903" i="3"/>
  <c r="A1904" i="3"/>
  <c r="A1905" i="3"/>
  <c r="A1906" i="3"/>
  <c r="A1907" i="3"/>
  <c r="A1908" i="3"/>
  <c r="A1909" i="3"/>
  <c r="A1910" i="3"/>
  <c r="A1911" i="3"/>
  <c r="A1912" i="3"/>
  <c r="A1913" i="3"/>
  <c r="A1914" i="3"/>
  <c r="A1915" i="3"/>
  <c r="A1916" i="3"/>
  <c r="A1917" i="3"/>
  <c r="A1918" i="3"/>
  <c r="A1919" i="3"/>
  <c r="A1920" i="3"/>
  <c r="A1921" i="3"/>
  <c r="A1922" i="3"/>
  <c r="A1923" i="3"/>
  <c r="A1924" i="3"/>
  <c r="A1925" i="3"/>
  <c r="A1926" i="3"/>
  <c r="A1927" i="3"/>
  <c r="A1928" i="3"/>
  <c r="A1929" i="3"/>
  <c r="A1930" i="3"/>
  <c r="A1931" i="3"/>
  <c r="A1932" i="3"/>
  <c r="A1933" i="3"/>
  <c r="A1934" i="3"/>
  <c r="A1935" i="3"/>
  <c r="A1936" i="3"/>
  <c r="A1937" i="3"/>
  <c r="A1938" i="3"/>
  <c r="A1939" i="3"/>
  <c r="A1940" i="3"/>
  <c r="A1941" i="3"/>
  <c r="A1942" i="3"/>
  <c r="A1943" i="3"/>
  <c r="A1944" i="3"/>
  <c r="A1945" i="3"/>
  <c r="A1946" i="3"/>
  <c r="A1947" i="3"/>
  <c r="A1948" i="3"/>
  <c r="A1949" i="3"/>
  <c r="A1950" i="3"/>
  <c r="A1951" i="3"/>
  <c r="A1952" i="3"/>
  <c r="A1953" i="3"/>
  <c r="A1954" i="3"/>
  <c r="A1955" i="3"/>
  <c r="A1956" i="3"/>
  <c r="A1957" i="3"/>
  <c r="A1958" i="3"/>
  <c r="A1959" i="3"/>
  <c r="A1960" i="3"/>
  <c r="A1961" i="3"/>
  <c r="A1962" i="3"/>
  <c r="A1963" i="3"/>
  <c r="A1964" i="3"/>
  <c r="A1965" i="3"/>
  <c r="A1966" i="3"/>
  <c r="A1967" i="3"/>
  <c r="A1968" i="3"/>
  <c r="A1969" i="3"/>
  <c r="A1970" i="3"/>
  <c r="A1971" i="3"/>
  <c r="A1972" i="3"/>
  <c r="A1973" i="3"/>
  <c r="A1974" i="3"/>
  <c r="A1975" i="3"/>
  <c r="A1976" i="3"/>
  <c r="A1977" i="3"/>
  <c r="A1978" i="3"/>
  <c r="A1979" i="3"/>
  <c r="A1980" i="3"/>
  <c r="A1981" i="3"/>
  <c r="A1982" i="3"/>
  <c r="A1983" i="3"/>
  <c r="A1984" i="3"/>
  <c r="A1985" i="3"/>
  <c r="A1986" i="3"/>
  <c r="A1987" i="3"/>
  <c r="A1988" i="3"/>
  <c r="A1989" i="3"/>
  <c r="A1990" i="3"/>
  <c r="A1991" i="3"/>
  <c r="A1992" i="3"/>
  <c r="A1993" i="3"/>
  <c r="A1994" i="3"/>
  <c r="A1995" i="3"/>
  <c r="A1996" i="3"/>
  <c r="A1997" i="3"/>
  <c r="A1998" i="3"/>
  <c r="A1999" i="3"/>
  <c r="A2000" i="3"/>
  <c r="A2001" i="3"/>
  <c r="A2002" i="3"/>
  <c r="A2003" i="3"/>
  <c r="A2004" i="3"/>
  <c r="A2005" i="3"/>
  <c r="A2006" i="3"/>
  <c r="A2007" i="3"/>
  <c r="A2008" i="3"/>
  <c r="A2009" i="3"/>
  <c r="A2010" i="3"/>
  <c r="A2011" i="3"/>
  <c r="A2012" i="3"/>
  <c r="A2013" i="3"/>
  <c r="A2014" i="3"/>
  <c r="A2015" i="3"/>
  <c r="A2016" i="3"/>
  <c r="A2017" i="3"/>
  <c r="A2018" i="3"/>
  <c r="A2019" i="3"/>
  <c r="A2020" i="3"/>
  <c r="A2021" i="3"/>
  <c r="A2022" i="3"/>
  <c r="A2023" i="3"/>
  <c r="A2024" i="3"/>
  <c r="A2025" i="3"/>
  <c r="A2026" i="3"/>
  <c r="A2027" i="3"/>
  <c r="A2028" i="3"/>
  <c r="A2029" i="3"/>
  <c r="A2030" i="3"/>
  <c r="A2031" i="3"/>
  <c r="A2032" i="3"/>
  <c r="A2033" i="3"/>
  <c r="A2034" i="3"/>
  <c r="A2035" i="3"/>
  <c r="A2036" i="3"/>
  <c r="A2037" i="3"/>
  <c r="A2038" i="3"/>
  <c r="A2039" i="3"/>
  <c r="A2040" i="3"/>
  <c r="A2041" i="3"/>
  <c r="A2042" i="3"/>
  <c r="A2043" i="3"/>
  <c r="A2044" i="3"/>
  <c r="A2045" i="3"/>
  <c r="A2046" i="3"/>
  <c r="A2047" i="3"/>
  <c r="A2048" i="3"/>
  <c r="A2049" i="3"/>
  <c r="A2050" i="3"/>
  <c r="A2051" i="3"/>
  <c r="A2052" i="3"/>
  <c r="A2053" i="3"/>
  <c r="A2054" i="3"/>
  <c r="A2055" i="3"/>
  <c r="A2056" i="3"/>
  <c r="A2057" i="3"/>
  <c r="A2058" i="3"/>
  <c r="A2059" i="3"/>
  <c r="A2060" i="3"/>
  <c r="A2061" i="3"/>
  <c r="A2062" i="3"/>
  <c r="A2063" i="3"/>
  <c r="A2064" i="3"/>
  <c r="A2065" i="3"/>
  <c r="A2066" i="3"/>
  <c r="A2067" i="3"/>
  <c r="A2068" i="3"/>
  <c r="A2" i="3"/>
  <c r="C3" i="3"/>
  <c r="C4" i="3"/>
  <c r="C5" i="3"/>
  <c r="C6" i="3"/>
  <c r="C7" i="3"/>
  <c r="C8" i="3"/>
  <c r="C9" i="3"/>
  <c r="C10" i="3"/>
  <c r="C11" i="3"/>
  <c r="C12" i="3"/>
  <c r="C13" i="3"/>
  <c r="C14" i="3"/>
  <c r="C15" i="3"/>
  <c r="C16" i="3"/>
  <c r="C17" i="3"/>
  <c r="C18" i="3"/>
  <c r="C19" i="3"/>
  <c r="C20" i="3"/>
  <c r="C21" i="3"/>
  <c r="C22" i="3"/>
  <c r="C23" i="3"/>
  <c r="C24" i="3"/>
  <c r="C25" i="3"/>
  <c r="C26" i="3"/>
  <c r="C27" i="3"/>
  <c r="C28" i="3"/>
  <c r="C29" i="3"/>
  <c r="C30" i="3"/>
  <c r="C31" i="3"/>
  <c r="C32" i="3"/>
  <c r="C33" i="3"/>
  <c r="C34" i="3"/>
  <c r="C35" i="3"/>
  <c r="C36" i="3"/>
  <c r="C37" i="3"/>
  <c r="C38" i="3"/>
  <c r="C39" i="3"/>
  <c r="C40" i="3"/>
  <c r="C41" i="3"/>
  <c r="C42" i="3"/>
  <c r="C43" i="3"/>
  <c r="C44" i="3"/>
  <c r="C45" i="3"/>
  <c r="C46" i="3"/>
  <c r="C47" i="3"/>
  <c r="C48" i="3"/>
  <c r="C49" i="3"/>
  <c r="C50" i="3"/>
  <c r="C51" i="3"/>
  <c r="C52" i="3"/>
  <c r="C53" i="3"/>
  <c r="C54" i="3"/>
  <c r="C55" i="3"/>
  <c r="C56" i="3"/>
  <c r="C57" i="3"/>
  <c r="C58" i="3"/>
  <c r="C59" i="3"/>
  <c r="C60" i="3"/>
  <c r="C61" i="3"/>
  <c r="C62" i="3"/>
  <c r="C63" i="3"/>
  <c r="C64" i="3"/>
  <c r="C65" i="3"/>
  <c r="C66" i="3"/>
  <c r="C67" i="3"/>
  <c r="C68" i="3"/>
  <c r="C69" i="3"/>
  <c r="C70" i="3"/>
  <c r="C71" i="3"/>
  <c r="C72" i="3"/>
  <c r="C73" i="3"/>
  <c r="C74" i="3"/>
  <c r="C75" i="3"/>
  <c r="C76" i="3"/>
  <c r="C77" i="3"/>
  <c r="C78" i="3"/>
  <c r="C79" i="3"/>
  <c r="C80" i="3"/>
  <c r="C81" i="3"/>
  <c r="C82" i="3"/>
  <c r="C83" i="3"/>
  <c r="C84" i="3"/>
  <c r="C85" i="3"/>
  <c r="C86" i="3"/>
  <c r="C87" i="3"/>
  <c r="C88" i="3"/>
  <c r="C89" i="3"/>
  <c r="C90" i="3"/>
  <c r="C91" i="3"/>
  <c r="C92" i="3"/>
  <c r="C93" i="3"/>
  <c r="C94" i="3"/>
  <c r="C95" i="3"/>
  <c r="C96" i="3"/>
  <c r="C97" i="3"/>
  <c r="C98" i="3"/>
  <c r="C99" i="3"/>
  <c r="C100" i="3"/>
  <c r="C101" i="3"/>
  <c r="C102" i="3"/>
  <c r="C103" i="3"/>
  <c r="C104" i="3"/>
  <c r="C105" i="3"/>
  <c r="C106" i="3"/>
  <c r="C107" i="3"/>
  <c r="C108" i="3"/>
  <c r="C109" i="3"/>
  <c r="C110" i="3"/>
  <c r="C111" i="3"/>
  <c r="C112" i="3"/>
  <c r="C113" i="3"/>
  <c r="C114" i="3"/>
  <c r="C115" i="3"/>
  <c r="C116" i="3"/>
  <c r="C117" i="3"/>
  <c r="C118" i="3"/>
  <c r="C119" i="3"/>
  <c r="C120" i="3"/>
  <c r="C121" i="3"/>
  <c r="C122" i="3"/>
  <c r="C123" i="3"/>
  <c r="C124" i="3"/>
  <c r="C125" i="3"/>
  <c r="C126" i="3"/>
  <c r="C127" i="3"/>
  <c r="C128" i="3"/>
  <c r="C129" i="3"/>
  <c r="C130" i="3"/>
  <c r="C131" i="3"/>
  <c r="C132" i="3"/>
  <c r="C133" i="3"/>
  <c r="C134" i="3"/>
  <c r="C135" i="3"/>
  <c r="C136" i="3"/>
  <c r="C137" i="3"/>
  <c r="C138" i="3"/>
  <c r="C139" i="3"/>
  <c r="C140" i="3"/>
  <c r="C141" i="3"/>
  <c r="C142" i="3"/>
  <c r="C143" i="3"/>
  <c r="C144" i="3"/>
  <c r="C145" i="3"/>
  <c r="C146" i="3"/>
  <c r="C147" i="3"/>
  <c r="C148" i="3"/>
  <c r="C149" i="3"/>
  <c r="C150" i="3"/>
  <c r="C151" i="3"/>
  <c r="C152" i="3"/>
  <c r="C153" i="3"/>
  <c r="C154" i="3"/>
  <c r="C155" i="3"/>
  <c r="C156" i="3"/>
  <c r="C157" i="3"/>
  <c r="C158" i="3"/>
  <c r="C159" i="3"/>
  <c r="C160" i="3"/>
  <c r="C161" i="3"/>
  <c r="C162" i="3"/>
  <c r="C163" i="3"/>
  <c r="C164" i="3"/>
  <c r="C165" i="3"/>
  <c r="C166" i="3"/>
  <c r="C167" i="3"/>
  <c r="C168" i="3"/>
  <c r="C169" i="3"/>
  <c r="C170" i="3"/>
  <c r="C171" i="3"/>
  <c r="C172" i="3"/>
  <c r="C173" i="3"/>
  <c r="C174" i="3"/>
  <c r="C175" i="3"/>
  <c r="C176" i="3"/>
  <c r="C177" i="3"/>
  <c r="C178" i="3"/>
  <c r="C179" i="3"/>
  <c r="C180" i="3"/>
  <c r="C181" i="3"/>
  <c r="C182" i="3"/>
  <c r="C183" i="3"/>
  <c r="C184" i="3"/>
  <c r="C185" i="3"/>
  <c r="C186" i="3"/>
  <c r="C187" i="3"/>
  <c r="C188" i="3"/>
  <c r="C189" i="3"/>
  <c r="C190" i="3"/>
  <c r="C191" i="3"/>
  <c r="C192" i="3"/>
  <c r="C193" i="3"/>
  <c r="C194" i="3"/>
  <c r="C195" i="3"/>
  <c r="C196" i="3"/>
  <c r="C197" i="3"/>
  <c r="C198" i="3"/>
  <c r="C199" i="3"/>
  <c r="C200" i="3"/>
  <c r="C201" i="3"/>
  <c r="C202" i="3"/>
  <c r="C203" i="3"/>
  <c r="C204" i="3"/>
  <c r="C205" i="3"/>
  <c r="C206" i="3"/>
  <c r="C207" i="3"/>
  <c r="C208" i="3"/>
  <c r="C209" i="3"/>
  <c r="C210" i="3"/>
  <c r="C211" i="3"/>
  <c r="C212" i="3"/>
  <c r="C213" i="3"/>
  <c r="C214" i="3"/>
  <c r="C215" i="3"/>
  <c r="C216" i="3"/>
  <c r="C217" i="3"/>
  <c r="C218" i="3"/>
  <c r="C219" i="3"/>
  <c r="C220" i="3"/>
  <c r="C221" i="3"/>
  <c r="C222" i="3"/>
  <c r="C223" i="3"/>
  <c r="C224" i="3"/>
  <c r="C225" i="3"/>
  <c r="C226" i="3"/>
  <c r="C227" i="3"/>
  <c r="C228" i="3"/>
  <c r="C229" i="3"/>
  <c r="C230" i="3"/>
  <c r="C231" i="3"/>
  <c r="C232" i="3"/>
  <c r="C233" i="3"/>
  <c r="C234" i="3"/>
  <c r="C235" i="3"/>
  <c r="C236" i="3"/>
  <c r="C237" i="3"/>
  <c r="C238" i="3"/>
  <c r="C239" i="3"/>
  <c r="C240" i="3"/>
  <c r="C241" i="3"/>
  <c r="C242" i="3"/>
  <c r="C243" i="3"/>
  <c r="C244" i="3"/>
  <c r="C245" i="3"/>
  <c r="C246" i="3"/>
  <c r="C247" i="3"/>
  <c r="C248" i="3"/>
  <c r="C249" i="3"/>
  <c r="C250" i="3"/>
  <c r="C251" i="3"/>
  <c r="C252" i="3"/>
  <c r="C253" i="3"/>
  <c r="C254" i="3"/>
  <c r="C255" i="3"/>
  <c r="C256" i="3"/>
  <c r="C257" i="3"/>
  <c r="C258" i="3"/>
  <c r="C259" i="3"/>
  <c r="C260" i="3"/>
  <c r="C261" i="3"/>
  <c r="C262" i="3"/>
  <c r="C263" i="3"/>
  <c r="C264" i="3"/>
  <c r="C265" i="3"/>
  <c r="C266" i="3"/>
  <c r="C267" i="3"/>
  <c r="C268" i="3"/>
  <c r="C269" i="3"/>
  <c r="C270" i="3"/>
  <c r="C271" i="3"/>
  <c r="C272" i="3"/>
  <c r="C273" i="3"/>
  <c r="C274" i="3"/>
  <c r="C275" i="3"/>
  <c r="C276" i="3"/>
  <c r="C277" i="3"/>
  <c r="C278" i="3"/>
  <c r="C279" i="3"/>
  <c r="C280" i="3"/>
  <c r="C281" i="3"/>
  <c r="C282" i="3"/>
  <c r="C283" i="3"/>
  <c r="C284" i="3"/>
  <c r="C285" i="3"/>
  <c r="C286" i="3"/>
  <c r="C287" i="3"/>
  <c r="C288" i="3"/>
  <c r="C289" i="3"/>
  <c r="C290" i="3"/>
  <c r="C291" i="3"/>
  <c r="C292" i="3"/>
  <c r="C293" i="3"/>
  <c r="C294" i="3"/>
  <c r="C295" i="3"/>
  <c r="C296" i="3"/>
  <c r="C297" i="3"/>
  <c r="C298" i="3"/>
  <c r="C299" i="3"/>
  <c r="C300" i="3"/>
  <c r="C301" i="3"/>
  <c r="C302" i="3"/>
  <c r="C303" i="3"/>
  <c r="C304" i="3"/>
  <c r="C305" i="3"/>
  <c r="C306" i="3"/>
  <c r="C307" i="3"/>
  <c r="C308" i="3"/>
  <c r="C309" i="3"/>
  <c r="C310" i="3"/>
  <c r="C311" i="3"/>
  <c r="C312" i="3"/>
  <c r="C313" i="3"/>
  <c r="C314" i="3"/>
  <c r="C315" i="3"/>
  <c r="C316" i="3"/>
  <c r="C317" i="3"/>
  <c r="C318" i="3"/>
  <c r="C319" i="3"/>
  <c r="C320" i="3"/>
  <c r="C321" i="3"/>
  <c r="C322" i="3"/>
  <c r="C323" i="3"/>
  <c r="C324" i="3"/>
  <c r="C325" i="3"/>
  <c r="C326" i="3"/>
  <c r="C327" i="3"/>
  <c r="C328" i="3"/>
  <c r="C329" i="3"/>
  <c r="C330" i="3"/>
  <c r="C331" i="3"/>
  <c r="C332" i="3"/>
  <c r="C333" i="3"/>
  <c r="C334" i="3"/>
  <c r="C335" i="3"/>
  <c r="C336" i="3"/>
  <c r="C337" i="3"/>
  <c r="C338" i="3"/>
  <c r="C339" i="3"/>
  <c r="C340" i="3"/>
  <c r="C341" i="3"/>
  <c r="C342" i="3"/>
  <c r="C343" i="3"/>
  <c r="C344" i="3"/>
  <c r="C345" i="3"/>
  <c r="C346" i="3"/>
  <c r="C347" i="3"/>
  <c r="C348" i="3"/>
  <c r="C349" i="3"/>
  <c r="C350" i="3"/>
  <c r="C351" i="3"/>
  <c r="C352" i="3"/>
  <c r="C353" i="3"/>
  <c r="C354" i="3"/>
  <c r="C355" i="3"/>
  <c r="C356" i="3"/>
  <c r="C357" i="3"/>
  <c r="C358" i="3"/>
  <c r="C359" i="3"/>
  <c r="C360" i="3"/>
  <c r="C361" i="3"/>
  <c r="C362" i="3"/>
  <c r="C363" i="3"/>
  <c r="C364" i="3"/>
  <c r="C365" i="3"/>
  <c r="C366" i="3"/>
  <c r="C367" i="3"/>
  <c r="C368" i="3"/>
  <c r="C369" i="3"/>
  <c r="C370" i="3"/>
  <c r="C371" i="3"/>
  <c r="C372" i="3"/>
  <c r="C373" i="3"/>
  <c r="C374" i="3"/>
  <c r="C375" i="3"/>
  <c r="C376" i="3"/>
  <c r="C377" i="3"/>
  <c r="C378" i="3"/>
  <c r="C379" i="3"/>
  <c r="C380" i="3"/>
  <c r="C381" i="3"/>
  <c r="C382" i="3"/>
  <c r="C383" i="3"/>
  <c r="C384" i="3"/>
  <c r="C385" i="3"/>
  <c r="C386" i="3"/>
  <c r="C387" i="3"/>
  <c r="C388" i="3"/>
  <c r="C389" i="3"/>
  <c r="C390" i="3"/>
  <c r="C391" i="3"/>
  <c r="C392" i="3"/>
  <c r="C393" i="3"/>
  <c r="C394" i="3"/>
  <c r="C395" i="3"/>
  <c r="C396" i="3"/>
  <c r="C397" i="3"/>
  <c r="C398" i="3"/>
  <c r="C399" i="3"/>
  <c r="C400" i="3"/>
  <c r="C401" i="3"/>
  <c r="C402" i="3"/>
  <c r="C403" i="3"/>
  <c r="C404" i="3"/>
  <c r="C405" i="3"/>
  <c r="C406" i="3"/>
  <c r="C407" i="3"/>
  <c r="C408" i="3"/>
  <c r="C409" i="3"/>
  <c r="C410" i="3"/>
  <c r="C411" i="3"/>
  <c r="C412" i="3"/>
  <c r="C413" i="3"/>
  <c r="C414" i="3"/>
  <c r="C415" i="3"/>
  <c r="C416" i="3"/>
  <c r="C417" i="3"/>
  <c r="C418" i="3"/>
  <c r="C419" i="3"/>
  <c r="C420" i="3"/>
  <c r="C421" i="3"/>
  <c r="C422" i="3"/>
  <c r="C423" i="3"/>
  <c r="C424" i="3"/>
  <c r="C425" i="3"/>
  <c r="C426" i="3"/>
  <c r="C427" i="3"/>
  <c r="C428" i="3"/>
  <c r="C429" i="3"/>
  <c r="C430" i="3"/>
  <c r="C431" i="3"/>
  <c r="C432" i="3"/>
  <c r="C433" i="3"/>
  <c r="C434" i="3"/>
  <c r="C435" i="3"/>
  <c r="C436" i="3"/>
  <c r="C437" i="3"/>
  <c r="C438" i="3"/>
  <c r="C439" i="3"/>
  <c r="C440" i="3"/>
  <c r="C441" i="3"/>
  <c r="C442" i="3"/>
  <c r="C443" i="3"/>
  <c r="C444" i="3"/>
  <c r="C445" i="3"/>
  <c r="C446" i="3"/>
  <c r="C447" i="3"/>
  <c r="C448" i="3"/>
  <c r="C449" i="3"/>
  <c r="C450" i="3"/>
  <c r="C451" i="3"/>
  <c r="C452" i="3"/>
  <c r="C453" i="3"/>
  <c r="C454" i="3"/>
  <c r="C455" i="3"/>
  <c r="C456" i="3"/>
  <c r="C457" i="3"/>
  <c r="C458" i="3"/>
  <c r="C459" i="3"/>
  <c r="C460" i="3"/>
  <c r="C461" i="3"/>
  <c r="C462" i="3"/>
  <c r="C463" i="3"/>
  <c r="C464" i="3"/>
  <c r="C465" i="3"/>
  <c r="C466" i="3"/>
  <c r="C467" i="3"/>
  <c r="C468" i="3"/>
  <c r="C469" i="3"/>
  <c r="C470" i="3"/>
  <c r="C471" i="3"/>
  <c r="C472" i="3"/>
  <c r="C473" i="3"/>
  <c r="C474" i="3"/>
  <c r="C475" i="3"/>
  <c r="C476" i="3"/>
  <c r="C477" i="3"/>
  <c r="C478" i="3"/>
  <c r="C479" i="3"/>
  <c r="C480" i="3"/>
  <c r="C481" i="3"/>
  <c r="C482" i="3"/>
  <c r="C483" i="3"/>
  <c r="C484" i="3"/>
  <c r="C485" i="3"/>
  <c r="C486" i="3"/>
  <c r="C487" i="3"/>
  <c r="C488" i="3"/>
  <c r="C489" i="3"/>
  <c r="C490" i="3"/>
  <c r="C491" i="3"/>
  <c r="C492" i="3"/>
  <c r="C493" i="3"/>
  <c r="C494" i="3"/>
  <c r="C495" i="3"/>
  <c r="C496" i="3"/>
  <c r="C497" i="3"/>
  <c r="C498" i="3"/>
  <c r="C499" i="3"/>
  <c r="C500" i="3"/>
  <c r="C501" i="3"/>
  <c r="C502" i="3"/>
  <c r="C503" i="3"/>
  <c r="C504" i="3"/>
  <c r="C505" i="3"/>
  <c r="C506" i="3"/>
  <c r="C507" i="3"/>
  <c r="C508" i="3"/>
  <c r="C509" i="3"/>
  <c r="C510" i="3"/>
  <c r="C511" i="3"/>
  <c r="C512" i="3"/>
  <c r="C513" i="3"/>
  <c r="C514" i="3"/>
  <c r="C515" i="3"/>
  <c r="C516" i="3"/>
  <c r="C517" i="3"/>
  <c r="C518" i="3"/>
  <c r="C519" i="3"/>
  <c r="C520" i="3"/>
  <c r="C521" i="3"/>
  <c r="C522" i="3"/>
  <c r="C523" i="3"/>
  <c r="C524" i="3"/>
  <c r="C525" i="3"/>
  <c r="C526" i="3"/>
  <c r="C527" i="3"/>
  <c r="C528" i="3"/>
  <c r="C529" i="3"/>
  <c r="C530" i="3"/>
  <c r="C531" i="3"/>
  <c r="C532" i="3"/>
  <c r="C533" i="3"/>
  <c r="C534" i="3"/>
  <c r="C535" i="3"/>
  <c r="C536" i="3"/>
  <c r="C537" i="3"/>
  <c r="C538" i="3"/>
  <c r="C539" i="3"/>
  <c r="C540" i="3"/>
  <c r="C541" i="3"/>
  <c r="C542" i="3"/>
  <c r="C543" i="3"/>
  <c r="C544" i="3"/>
  <c r="C545" i="3"/>
  <c r="C546" i="3"/>
  <c r="C547" i="3"/>
  <c r="C548" i="3"/>
  <c r="C549" i="3"/>
  <c r="C550" i="3"/>
  <c r="C551" i="3"/>
  <c r="C552" i="3"/>
  <c r="C553" i="3"/>
  <c r="C554" i="3"/>
  <c r="C555" i="3"/>
  <c r="C556" i="3"/>
  <c r="C557" i="3"/>
  <c r="C558" i="3"/>
  <c r="C559" i="3"/>
  <c r="C560" i="3"/>
  <c r="C561" i="3"/>
  <c r="C562" i="3"/>
  <c r="C563" i="3"/>
  <c r="C564" i="3"/>
  <c r="C565" i="3"/>
  <c r="C566" i="3"/>
  <c r="C567" i="3"/>
  <c r="C568" i="3"/>
  <c r="C569" i="3"/>
  <c r="C570" i="3"/>
  <c r="C571" i="3"/>
  <c r="C572" i="3"/>
  <c r="C573" i="3"/>
  <c r="C574" i="3"/>
  <c r="C575" i="3"/>
  <c r="C576" i="3"/>
  <c r="C577" i="3"/>
  <c r="C578" i="3"/>
  <c r="C579" i="3"/>
  <c r="C580" i="3"/>
  <c r="C581" i="3"/>
  <c r="C582" i="3"/>
  <c r="C583" i="3"/>
  <c r="C584" i="3"/>
  <c r="C585" i="3"/>
  <c r="C586" i="3"/>
  <c r="C587" i="3"/>
  <c r="C588" i="3"/>
  <c r="C589" i="3"/>
  <c r="C590" i="3"/>
  <c r="C591" i="3"/>
  <c r="C592" i="3"/>
  <c r="C593" i="3"/>
  <c r="C594" i="3"/>
  <c r="C595" i="3"/>
  <c r="C596" i="3"/>
  <c r="C597" i="3"/>
  <c r="C598" i="3"/>
  <c r="C599" i="3"/>
  <c r="C600" i="3"/>
  <c r="C601" i="3"/>
  <c r="C602" i="3"/>
  <c r="C603" i="3"/>
  <c r="C604" i="3"/>
  <c r="C605" i="3"/>
  <c r="C606" i="3"/>
  <c r="C607" i="3"/>
  <c r="C608" i="3"/>
  <c r="C609" i="3"/>
  <c r="C610" i="3"/>
  <c r="C611" i="3"/>
  <c r="C612" i="3"/>
  <c r="C613" i="3"/>
  <c r="C614" i="3"/>
  <c r="C615" i="3"/>
  <c r="C616" i="3"/>
  <c r="C617" i="3"/>
  <c r="C618" i="3"/>
  <c r="C619" i="3"/>
  <c r="C620" i="3"/>
  <c r="C621" i="3"/>
  <c r="C622" i="3"/>
  <c r="C623" i="3"/>
  <c r="C624" i="3"/>
  <c r="C625" i="3"/>
  <c r="C626" i="3"/>
  <c r="C627" i="3"/>
  <c r="C628" i="3"/>
  <c r="C629" i="3"/>
  <c r="C630" i="3"/>
  <c r="C631" i="3"/>
  <c r="C632" i="3"/>
  <c r="C633" i="3"/>
  <c r="C634" i="3"/>
  <c r="C635" i="3"/>
  <c r="C636" i="3"/>
  <c r="C637" i="3"/>
  <c r="C638" i="3"/>
  <c r="C639" i="3"/>
  <c r="C640" i="3"/>
  <c r="C641" i="3"/>
  <c r="C642" i="3"/>
  <c r="C643" i="3"/>
  <c r="C644" i="3"/>
  <c r="C645" i="3"/>
  <c r="C646" i="3"/>
  <c r="C647" i="3"/>
  <c r="C648" i="3"/>
  <c r="C649" i="3"/>
  <c r="C650" i="3"/>
  <c r="C651" i="3"/>
  <c r="C652" i="3"/>
  <c r="C653" i="3"/>
  <c r="C654" i="3"/>
  <c r="C655" i="3"/>
  <c r="C656" i="3"/>
  <c r="C657" i="3"/>
  <c r="C658" i="3"/>
  <c r="C659" i="3"/>
  <c r="C660" i="3"/>
  <c r="C661" i="3"/>
  <c r="C662" i="3"/>
  <c r="C663" i="3"/>
  <c r="C664" i="3"/>
  <c r="C665" i="3"/>
  <c r="C666" i="3"/>
  <c r="C667" i="3"/>
  <c r="C668" i="3"/>
  <c r="C669" i="3"/>
  <c r="C670" i="3"/>
  <c r="C671" i="3"/>
  <c r="C672" i="3"/>
  <c r="C673" i="3"/>
  <c r="C674" i="3"/>
  <c r="C675" i="3"/>
  <c r="C676" i="3"/>
  <c r="C677" i="3"/>
  <c r="C678" i="3"/>
  <c r="C679" i="3"/>
  <c r="C680" i="3"/>
  <c r="C681" i="3"/>
  <c r="C682" i="3"/>
  <c r="C683" i="3"/>
  <c r="C684" i="3"/>
  <c r="C685" i="3"/>
  <c r="C686" i="3"/>
  <c r="C687" i="3"/>
  <c r="C688" i="3"/>
  <c r="C689" i="3"/>
  <c r="C690" i="3"/>
  <c r="C691" i="3"/>
  <c r="C692" i="3"/>
  <c r="C693" i="3"/>
  <c r="C694" i="3"/>
  <c r="C695" i="3"/>
  <c r="C696" i="3"/>
  <c r="C697" i="3"/>
  <c r="C698" i="3"/>
  <c r="C699" i="3"/>
  <c r="C700" i="3"/>
  <c r="C701" i="3"/>
  <c r="C702" i="3"/>
  <c r="C703" i="3"/>
  <c r="C704" i="3"/>
  <c r="C705" i="3"/>
  <c r="C706" i="3"/>
  <c r="C707" i="3"/>
  <c r="C708" i="3"/>
  <c r="C709" i="3"/>
  <c r="C710" i="3"/>
  <c r="C711" i="3"/>
  <c r="C712" i="3"/>
  <c r="C713" i="3"/>
  <c r="C714" i="3"/>
  <c r="C715" i="3"/>
  <c r="C716" i="3"/>
  <c r="C717" i="3"/>
  <c r="C718" i="3"/>
  <c r="C719" i="3"/>
  <c r="C720" i="3"/>
  <c r="C721" i="3"/>
  <c r="C722" i="3"/>
  <c r="C723" i="3"/>
  <c r="C724" i="3"/>
  <c r="C725" i="3"/>
  <c r="C726" i="3"/>
  <c r="C727" i="3"/>
  <c r="C728" i="3"/>
  <c r="C729" i="3"/>
  <c r="C730" i="3"/>
  <c r="C731" i="3"/>
  <c r="C732" i="3"/>
  <c r="C733" i="3"/>
  <c r="C734" i="3"/>
  <c r="C735" i="3"/>
  <c r="C736" i="3"/>
  <c r="C737" i="3"/>
  <c r="C738" i="3"/>
  <c r="C739" i="3"/>
  <c r="C740" i="3"/>
  <c r="C741" i="3"/>
  <c r="C742" i="3"/>
  <c r="C743" i="3"/>
  <c r="C744" i="3"/>
  <c r="C745" i="3"/>
  <c r="C746" i="3"/>
  <c r="C747" i="3"/>
  <c r="C748" i="3"/>
  <c r="C749" i="3"/>
  <c r="C750" i="3"/>
  <c r="C751" i="3"/>
  <c r="C752" i="3"/>
  <c r="C753" i="3"/>
  <c r="C754" i="3"/>
  <c r="C755" i="3"/>
  <c r="C756" i="3"/>
  <c r="C757" i="3"/>
  <c r="C758" i="3"/>
  <c r="C759" i="3"/>
  <c r="C760" i="3"/>
  <c r="C761" i="3"/>
  <c r="C762" i="3"/>
  <c r="C763" i="3"/>
  <c r="C764" i="3"/>
  <c r="C765" i="3"/>
  <c r="C766" i="3"/>
  <c r="C767" i="3"/>
  <c r="C768" i="3"/>
  <c r="C769" i="3"/>
  <c r="C770" i="3"/>
  <c r="C771" i="3"/>
  <c r="C772" i="3"/>
  <c r="C773" i="3"/>
  <c r="C774" i="3"/>
  <c r="C775" i="3"/>
  <c r="C776" i="3"/>
  <c r="C777" i="3"/>
  <c r="C778" i="3"/>
  <c r="C779" i="3"/>
  <c r="C780" i="3"/>
  <c r="C781" i="3"/>
  <c r="C782" i="3"/>
  <c r="C783" i="3"/>
  <c r="C784" i="3"/>
  <c r="C785" i="3"/>
  <c r="C786" i="3"/>
  <c r="C787" i="3"/>
  <c r="C788" i="3"/>
  <c r="C789" i="3"/>
  <c r="C790" i="3"/>
  <c r="C791" i="3"/>
  <c r="C792" i="3"/>
  <c r="C793" i="3"/>
  <c r="C794" i="3"/>
  <c r="C795" i="3"/>
  <c r="C796" i="3"/>
  <c r="C797" i="3"/>
  <c r="C798" i="3"/>
  <c r="C799" i="3"/>
  <c r="C800" i="3"/>
  <c r="C801" i="3"/>
  <c r="C802" i="3"/>
  <c r="C803" i="3"/>
  <c r="C804" i="3"/>
  <c r="C805" i="3"/>
  <c r="C806" i="3"/>
  <c r="C807" i="3"/>
  <c r="C808" i="3"/>
  <c r="C809" i="3"/>
  <c r="C810" i="3"/>
  <c r="C811" i="3"/>
  <c r="C812" i="3"/>
  <c r="C813" i="3"/>
  <c r="C814" i="3"/>
  <c r="C815" i="3"/>
  <c r="C816" i="3"/>
  <c r="C817" i="3"/>
  <c r="C818" i="3"/>
  <c r="C819" i="3"/>
  <c r="C820" i="3"/>
  <c r="C821" i="3"/>
  <c r="C822" i="3"/>
  <c r="C823" i="3"/>
  <c r="C824" i="3"/>
  <c r="C825" i="3"/>
  <c r="C826" i="3"/>
  <c r="C827" i="3"/>
  <c r="C828" i="3"/>
  <c r="C829" i="3"/>
  <c r="C830" i="3"/>
  <c r="C831" i="3"/>
  <c r="C832" i="3"/>
  <c r="C833" i="3"/>
  <c r="C834" i="3"/>
  <c r="C835" i="3"/>
  <c r="C836" i="3"/>
  <c r="C837" i="3"/>
  <c r="C838" i="3"/>
  <c r="C839" i="3"/>
  <c r="C840" i="3"/>
  <c r="C841" i="3"/>
  <c r="C842" i="3"/>
  <c r="C843" i="3"/>
  <c r="C844" i="3"/>
  <c r="C845" i="3"/>
  <c r="C846" i="3"/>
  <c r="C847" i="3"/>
  <c r="C848" i="3"/>
  <c r="C849" i="3"/>
  <c r="C850" i="3"/>
  <c r="C851" i="3"/>
  <c r="C852" i="3"/>
  <c r="C853" i="3"/>
  <c r="C854" i="3"/>
  <c r="C855" i="3"/>
  <c r="C856" i="3"/>
  <c r="C857" i="3"/>
  <c r="C858" i="3"/>
  <c r="C859" i="3"/>
  <c r="C860" i="3"/>
  <c r="C861" i="3"/>
  <c r="C862" i="3"/>
  <c r="C863" i="3"/>
  <c r="C864" i="3"/>
  <c r="C865" i="3"/>
  <c r="C866" i="3"/>
  <c r="C867" i="3"/>
  <c r="C868" i="3"/>
  <c r="C869" i="3"/>
  <c r="C870" i="3"/>
  <c r="C871" i="3"/>
  <c r="C872" i="3"/>
  <c r="C873" i="3"/>
  <c r="C874" i="3"/>
  <c r="C875" i="3"/>
  <c r="C876" i="3"/>
  <c r="C877" i="3"/>
  <c r="C878" i="3"/>
  <c r="C879" i="3"/>
  <c r="C880" i="3"/>
  <c r="C881" i="3"/>
  <c r="C882" i="3"/>
  <c r="C883" i="3"/>
  <c r="C884" i="3"/>
  <c r="C885" i="3"/>
  <c r="C886" i="3"/>
  <c r="C887" i="3"/>
  <c r="C888" i="3"/>
  <c r="C889" i="3"/>
  <c r="C890" i="3"/>
  <c r="C891" i="3"/>
  <c r="C892" i="3"/>
  <c r="C893" i="3"/>
  <c r="C894" i="3"/>
  <c r="C895" i="3"/>
  <c r="C896" i="3"/>
  <c r="C897" i="3"/>
  <c r="C898" i="3"/>
  <c r="C899" i="3"/>
  <c r="C900" i="3"/>
  <c r="C901" i="3"/>
  <c r="C902" i="3"/>
  <c r="C903" i="3"/>
  <c r="C904" i="3"/>
  <c r="C905" i="3"/>
  <c r="C906" i="3"/>
  <c r="C907" i="3"/>
  <c r="C908" i="3"/>
  <c r="C909" i="3"/>
  <c r="C910" i="3"/>
  <c r="C911" i="3"/>
  <c r="C912" i="3"/>
  <c r="C913" i="3"/>
  <c r="C914" i="3"/>
  <c r="C915" i="3"/>
  <c r="C916" i="3"/>
  <c r="C917" i="3"/>
  <c r="C918" i="3"/>
  <c r="C919" i="3"/>
  <c r="C920" i="3"/>
  <c r="C921" i="3"/>
  <c r="C922" i="3"/>
  <c r="C923" i="3"/>
  <c r="C924" i="3"/>
  <c r="C925" i="3"/>
  <c r="C926" i="3"/>
  <c r="C927" i="3"/>
  <c r="C928" i="3"/>
  <c r="C929" i="3"/>
  <c r="C930" i="3"/>
  <c r="C931" i="3"/>
  <c r="C932" i="3"/>
  <c r="C933" i="3"/>
  <c r="C934" i="3"/>
  <c r="C935" i="3"/>
  <c r="C936" i="3"/>
  <c r="C937" i="3"/>
  <c r="C938" i="3"/>
  <c r="C939" i="3"/>
  <c r="C940" i="3"/>
  <c r="C941" i="3"/>
  <c r="C942" i="3"/>
  <c r="C943" i="3"/>
  <c r="C944" i="3"/>
  <c r="C945" i="3"/>
  <c r="C946" i="3"/>
  <c r="C947" i="3"/>
  <c r="C948" i="3"/>
  <c r="C949" i="3"/>
  <c r="C950" i="3"/>
  <c r="C951" i="3"/>
  <c r="C952" i="3"/>
  <c r="C953" i="3"/>
  <c r="C954" i="3"/>
  <c r="C955" i="3"/>
  <c r="C956" i="3"/>
  <c r="C957" i="3"/>
  <c r="C958" i="3"/>
  <c r="C959" i="3"/>
  <c r="C960" i="3"/>
  <c r="C961" i="3"/>
  <c r="C962" i="3"/>
  <c r="C963" i="3"/>
  <c r="C964" i="3"/>
  <c r="C965" i="3"/>
  <c r="C966" i="3"/>
  <c r="C967" i="3"/>
  <c r="C968" i="3"/>
  <c r="C969" i="3"/>
  <c r="C970" i="3"/>
  <c r="C971" i="3"/>
  <c r="C972" i="3"/>
  <c r="C973" i="3"/>
  <c r="C974" i="3"/>
  <c r="C975" i="3"/>
  <c r="C976" i="3"/>
  <c r="C977" i="3"/>
  <c r="C978" i="3"/>
  <c r="C979" i="3"/>
  <c r="C980" i="3"/>
  <c r="C981" i="3"/>
  <c r="C982" i="3"/>
  <c r="C983" i="3"/>
  <c r="C984" i="3"/>
  <c r="C985" i="3"/>
  <c r="C986" i="3"/>
  <c r="C987" i="3"/>
  <c r="C988" i="3"/>
  <c r="C989" i="3"/>
  <c r="C990" i="3"/>
  <c r="C991" i="3"/>
  <c r="C992" i="3"/>
  <c r="C993" i="3"/>
  <c r="C994" i="3"/>
  <c r="C995" i="3"/>
  <c r="C996" i="3"/>
  <c r="C997" i="3"/>
  <c r="C998" i="3"/>
  <c r="C999" i="3"/>
  <c r="C1000" i="3"/>
  <c r="C1001" i="3"/>
  <c r="C1002" i="3"/>
  <c r="C1003" i="3"/>
  <c r="C1004" i="3"/>
  <c r="C1005" i="3"/>
  <c r="C1006" i="3"/>
  <c r="C1007" i="3"/>
  <c r="C1008" i="3"/>
  <c r="C1009" i="3"/>
  <c r="C1010" i="3"/>
  <c r="C1011" i="3"/>
  <c r="C1012" i="3"/>
  <c r="C1013" i="3"/>
  <c r="C1014" i="3"/>
  <c r="C1015" i="3"/>
  <c r="C1016" i="3"/>
  <c r="C1017" i="3"/>
  <c r="C1018" i="3"/>
  <c r="C1019" i="3"/>
  <c r="C1020" i="3"/>
  <c r="C1021" i="3"/>
  <c r="C1022" i="3"/>
  <c r="C1023" i="3"/>
  <c r="C1024" i="3"/>
  <c r="C1025" i="3"/>
  <c r="C1026" i="3"/>
  <c r="C1027" i="3"/>
  <c r="C1028" i="3"/>
  <c r="C1029" i="3"/>
  <c r="C1030" i="3"/>
  <c r="C1031" i="3"/>
  <c r="C1032" i="3"/>
  <c r="C1033" i="3"/>
  <c r="C1034" i="3"/>
  <c r="C1035" i="3"/>
  <c r="C1036" i="3"/>
  <c r="C1037" i="3"/>
  <c r="C1038" i="3"/>
  <c r="C1039" i="3"/>
  <c r="C1040" i="3"/>
  <c r="C1041" i="3"/>
  <c r="C1042" i="3"/>
  <c r="C1043" i="3"/>
  <c r="C1044" i="3"/>
  <c r="C1045" i="3"/>
  <c r="C1046" i="3"/>
  <c r="C1047" i="3"/>
  <c r="C1048" i="3"/>
  <c r="C1049" i="3"/>
  <c r="C1050" i="3"/>
  <c r="C1051" i="3"/>
  <c r="C1052" i="3"/>
  <c r="C1053" i="3"/>
  <c r="C1054" i="3"/>
  <c r="C1055" i="3"/>
  <c r="C1056" i="3"/>
  <c r="C1057" i="3"/>
  <c r="C1058" i="3"/>
  <c r="C1059" i="3"/>
  <c r="C1060" i="3"/>
  <c r="C1061" i="3"/>
  <c r="C1062" i="3"/>
  <c r="C1063" i="3"/>
  <c r="C1064" i="3"/>
  <c r="C1065" i="3"/>
  <c r="C1066" i="3"/>
  <c r="C1067" i="3"/>
  <c r="C1068" i="3"/>
  <c r="C1069" i="3"/>
  <c r="C1070" i="3"/>
  <c r="C1071" i="3"/>
  <c r="C1072" i="3"/>
  <c r="C1073" i="3"/>
  <c r="C1074" i="3"/>
  <c r="C1075" i="3"/>
  <c r="C1076" i="3"/>
  <c r="C1077" i="3"/>
  <c r="C1078" i="3"/>
  <c r="C1079" i="3"/>
  <c r="C1080" i="3"/>
  <c r="C1081" i="3"/>
  <c r="C1082" i="3"/>
  <c r="C1083" i="3"/>
  <c r="C1084" i="3"/>
  <c r="C1085" i="3"/>
  <c r="C1086" i="3"/>
  <c r="C1087" i="3"/>
  <c r="C1088" i="3"/>
  <c r="C1089" i="3"/>
  <c r="C1090" i="3"/>
  <c r="C1091" i="3"/>
  <c r="C1092" i="3"/>
  <c r="C1093" i="3"/>
  <c r="C1094" i="3"/>
  <c r="C1095" i="3"/>
  <c r="C1096" i="3"/>
  <c r="C1097" i="3"/>
  <c r="C1098" i="3"/>
  <c r="C1099" i="3"/>
  <c r="C1100" i="3"/>
  <c r="C1101" i="3"/>
  <c r="C1102" i="3"/>
  <c r="C1103" i="3"/>
  <c r="C1104" i="3"/>
  <c r="C1105" i="3"/>
  <c r="C1106" i="3"/>
  <c r="C1107" i="3"/>
  <c r="C1108" i="3"/>
  <c r="C1109" i="3"/>
  <c r="C1110" i="3"/>
  <c r="C1111" i="3"/>
  <c r="C1112" i="3"/>
  <c r="C1113" i="3"/>
  <c r="C1114" i="3"/>
  <c r="C1115" i="3"/>
  <c r="C1116" i="3"/>
  <c r="C1117" i="3"/>
  <c r="C1118" i="3"/>
  <c r="C1119" i="3"/>
  <c r="C1120" i="3"/>
  <c r="C1121" i="3"/>
  <c r="C1122" i="3"/>
  <c r="C1123" i="3"/>
  <c r="C1124" i="3"/>
  <c r="C1125" i="3"/>
  <c r="C1126" i="3"/>
  <c r="C1127" i="3"/>
  <c r="C1128" i="3"/>
  <c r="C1129" i="3"/>
  <c r="C1130" i="3"/>
  <c r="C1131" i="3"/>
  <c r="C1132" i="3"/>
  <c r="C1133" i="3"/>
  <c r="C1134" i="3"/>
  <c r="C1135" i="3"/>
  <c r="C1136" i="3"/>
  <c r="C1137" i="3"/>
  <c r="C1138" i="3"/>
  <c r="C1139" i="3"/>
  <c r="C1140" i="3"/>
  <c r="C1141" i="3"/>
  <c r="C1142" i="3"/>
  <c r="C1143" i="3"/>
  <c r="C1144" i="3"/>
  <c r="C1145" i="3"/>
  <c r="C1146" i="3"/>
  <c r="C1147" i="3"/>
  <c r="C1148" i="3"/>
  <c r="C1149" i="3"/>
  <c r="C1150" i="3"/>
  <c r="C1151" i="3"/>
  <c r="C1152" i="3"/>
  <c r="C1153" i="3"/>
  <c r="C1154" i="3"/>
  <c r="C1155" i="3"/>
  <c r="C1156" i="3"/>
  <c r="C1157" i="3"/>
  <c r="C1158" i="3"/>
  <c r="C1159" i="3"/>
  <c r="C1160" i="3"/>
  <c r="C1161" i="3"/>
  <c r="C1162" i="3"/>
  <c r="C1163" i="3"/>
  <c r="C1164" i="3"/>
  <c r="C1165" i="3"/>
  <c r="C1166" i="3"/>
  <c r="C1167" i="3"/>
  <c r="C1168" i="3"/>
  <c r="C1169" i="3"/>
  <c r="C1170" i="3"/>
  <c r="C1171" i="3"/>
  <c r="C1172" i="3"/>
  <c r="C1173" i="3"/>
  <c r="C1174" i="3"/>
  <c r="C1175" i="3"/>
  <c r="C1176" i="3"/>
  <c r="C1177" i="3"/>
  <c r="C1178" i="3"/>
  <c r="C1179" i="3"/>
  <c r="C1180" i="3"/>
  <c r="C1181" i="3"/>
  <c r="C1182" i="3"/>
  <c r="C1183" i="3"/>
  <c r="C1184" i="3"/>
  <c r="C1185" i="3"/>
  <c r="C1186" i="3"/>
  <c r="C1187" i="3"/>
  <c r="C1188" i="3"/>
  <c r="C1189" i="3"/>
  <c r="C1190" i="3"/>
  <c r="C1191" i="3"/>
  <c r="C1192" i="3"/>
  <c r="C1193" i="3"/>
  <c r="C1194" i="3"/>
  <c r="C1195" i="3"/>
  <c r="C1196" i="3"/>
  <c r="C1197" i="3"/>
  <c r="C1198" i="3"/>
  <c r="C1199" i="3"/>
  <c r="C1200" i="3"/>
  <c r="C1201" i="3"/>
  <c r="C1202" i="3"/>
  <c r="C1203" i="3"/>
  <c r="C1204" i="3"/>
  <c r="C1205" i="3"/>
  <c r="C1206" i="3"/>
  <c r="C1207" i="3"/>
  <c r="C1208" i="3"/>
  <c r="C1209" i="3"/>
  <c r="C1210" i="3"/>
  <c r="C1211" i="3"/>
  <c r="C1212" i="3"/>
  <c r="C1213" i="3"/>
  <c r="C1214" i="3"/>
  <c r="C1215" i="3"/>
  <c r="C1216" i="3"/>
  <c r="C1217" i="3"/>
  <c r="C1218" i="3"/>
  <c r="C1219" i="3"/>
  <c r="C1220" i="3"/>
  <c r="C1221" i="3"/>
  <c r="C1222" i="3"/>
  <c r="C1223" i="3"/>
  <c r="C1224" i="3"/>
  <c r="C1225" i="3"/>
  <c r="C1226" i="3"/>
  <c r="C1227" i="3"/>
  <c r="C1228" i="3"/>
  <c r="C1229" i="3"/>
  <c r="C1230" i="3"/>
  <c r="C1231" i="3"/>
  <c r="C1232" i="3"/>
  <c r="C1233" i="3"/>
  <c r="C1234" i="3"/>
  <c r="C1235" i="3"/>
  <c r="C1236" i="3"/>
  <c r="C1237" i="3"/>
  <c r="C1238" i="3"/>
  <c r="C1239" i="3"/>
  <c r="C1240" i="3"/>
  <c r="C1241" i="3"/>
  <c r="C1242" i="3"/>
  <c r="C1243" i="3"/>
  <c r="C1244" i="3"/>
  <c r="C1245" i="3"/>
  <c r="C1246" i="3"/>
  <c r="C1247" i="3"/>
  <c r="C1248" i="3"/>
  <c r="C1249" i="3"/>
  <c r="C1250" i="3"/>
  <c r="C1251" i="3"/>
  <c r="C1252" i="3"/>
  <c r="C1253" i="3"/>
  <c r="C1254" i="3"/>
  <c r="C1255" i="3"/>
  <c r="C1256" i="3"/>
  <c r="C1257" i="3"/>
  <c r="C1258" i="3"/>
  <c r="C1259" i="3"/>
  <c r="C1260" i="3"/>
  <c r="C1261" i="3"/>
  <c r="C1262" i="3"/>
  <c r="C1263" i="3"/>
  <c r="C1264" i="3"/>
  <c r="C1265" i="3"/>
  <c r="C1266" i="3"/>
  <c r="C1267" i="3"/>
  <c r="C1268" i="3"/>
  <c r="C1269" i="3"/>
  <c r="C1270" i="3"/>
  <c r="C1271" i="3"/>
  <c r="C1272" i="3"/>
  <c r="C1273" i="3"/>
  <c r="C1274" i="3"/>
  <c r="C1275" i="3"/>
  <c r="C1276" i="3"/>
  <c r="C1277" i="3"/>
  <c r="C1278" i="3"/>
  <c r="C1279" i="3"/>
  <c r="C1280" i="3"/>
  <c r="C1281" i="3"/>
  <c r="C1282" i="3"/>
  <c r="C1283" i="3"/>
  <c r="C1284" i="3"/>
  <c r="C1285" i="3"/>
  <c r="C1286" i="3"/>
  <c r="C1287" i="3"/>
  <c r="C1288" i="3"/>
  <c r="C1289" i="3"/>
  <c r="C1290" i="3"/>
  <c r="C1291" i="3"/>
  <c r="C1292" i="3"/>
  <c r="C1293" i="3"/>
  <c r="C1294" i="3"/>
  <c r="C1295" i="3"/>
  <c r="C1296" i="3"/>
  <c r="C1297" i="3"/>
  <c r="C1298" i="3"/>
  <c r="C1299" i="3"/>
  <c r="C1300" i="3"/>
  <c r="C1301" i="3"/>
  <c r="C1302" i="3"/>
  <c r="C1303" i="3"/>
  <c r="C1304" i="3"/>
  <c r="C1305" i="3"/>
  <c r="C1306" i="3"/>
  <c r="C1307" i="3"/>
  <c r="C1308" i="3"/>
  <c r="C1309" i="3"/>
  <c r="C1310" i="3"/>
  <c r="C1311" i="3"/>
  <c r="C1312" i="3"/>
  <c r="C1313" i="3"/>
  <c r="C1314" i="3"/>
  <c r="C1315" i="3"/>
  <c r="C1316" i="3"/>
  <c r="C1317" i="3"/>
  <c r="C1318" i="3"/>
  <c r="C1319" i="3"/>
  <c r="C1320" i="3"/>
  <c r="C1321" i="3"/>
  <c r="C1322" i="3"/>
  <c r="C1323" i="3"/>
  <c r="C1324" i="3"/>
  <c r="C1325" i="3"/>
  <c r="C1326" i="3"/>
  <c r="C1327" i="3"/>
  <c r="C1328" i="3"/>
  <c r="C1329" i="3"/>
  <c r="C1330" i="3"/>
  <c r="C1331" i="3"/>
  <c r="C1332" i="3"/>
  <c r="C1333" i="3"/>
  <c r="C1334" i="3"/>
  <c r="C1335" i="3"/>
  <c r="C1336" i="3"/>
  <c r="C1337" i="3"/>
  <c r="C1338" i="3"/>
  <c r="C1339" i="3"/>
  <c r="C1340" i="3"/>
  <c r="C1341" i="3"/>
  <c r="C1342" i="3"/>
  <c r="C1343" i="3"/>
  <c r="C1344" i="3"/>
  <c r="C1345" i="3"/>
  <c r="C1346" i="3"/>
  <c r="C1347" i="3"/>
  <c r="C1348" i="3"/>
  <c r="C1349" i="3"/>
  <c r="C1350" i="3"/>
  <c r="C1351" i="3"/>
  <c r="C1352" i="3"/>
  <c r="C1353" i="3"/>
  <c r="C1354" i="3"/>
  <c r="C1355" i="3"/>
  <c r="C1356" i="3"/>
  <c r="C1357" i="3"/>
  <c r="C1358" i="3"/>
  <c r="C1359" i="3"/>
  <c r="C1360" i="3"/>
  <c r="C1361" i="3"/>
  <c r="C1362" i="3"/>
  <c r="C1363" i="3"/>
  <c r="C1364" i="3"/>
  <c r="C1365" i="3"/>
  <c r="C1366" i="3"/>
  <c r="C1367" i="3"/>
  <c r="C1368" i="3"/>
  <c r="C1369" i="3"/>
  <c r="C1370" i="3"/>
  <c r="C1371" i="3"/>
  <c r="C1372" i="3"/>
  <c r="C1373" i="3"/>
  <c r="C1374" i="3"/>
  <c r="C1375" i="3"/>
  <c r="C1376" i="3"/>
  <c r="C1377" i="3"/>
  <c r="C1378" i="3"/>
  <c r="C1379" i="3"/>
  <c r="C1380" i="3"/>
  <c r="C1381" i="3"/>
  <c r="C1382" i="3"/>
  <c r="C1383" i="3"/>
  <c r="C1384" i="3"/>
  <c r="C1385" i="3"/>
  <c r="C1386" i="3"/>
  <c r="C1387" i="3"/>
  <c r="C1388" i="3"/>
  <c r="C1389" i="3"/>
  <c r="C1390" i="3"/>
  <c r="C1391" i="3"/>
  <c r="C1392" i="3"/>
  <c r="C1393" i="3"/>
  <c r="C1394" i="3"/>
  <c r="C1395" i="3"/>
  <c r="C1396" i="3"/>
  <c r="C1397" i="3"/>
  <c r="C1398" i="3"/>
  <c r="C1399" i="3"/>
  <c r="C1400" i="3"/>
  <c r="C1401" i="3"/>
  <c r="C1402" i="3"/>
  <c r="C1403" i="3"/>
  <c r="C1404" i="3"/>
  <c r="C1405" i="3"/>
  <c r="C1406" i="3"/>
  <c r="C1407" i="3"/>
  <c r="C1408" i="3"/>
  <c r="C1409" i="3"/>
  <c r="C1410" i="3"/>
  <c r="C1411" i="3"/>
  <c r="C1412" i="3"/>
  <c r="C1413" i="3"/>
  <c r="C1414" i="3"/>
  <c r="C1415" i="3"/>
  <c r="C1416" i="3"/>
  <c r="C1417" i="3"/>
  <c r="C1418" i="3"/>
  <c r="C1419" i="3"/>
  <c r="C1420" i="3"/>
  <c r="C1421" i="3"/>
  <c r="C1422" i="3"/>
  <c r="C1423" i="3"/>
  <c r="C1424" i="3"/>
  <c r="C1425" i="3"/>
  <c r="C1426" i="3"/>
  <c r="C1427" i="3"/>
  <c r="C1428" i="3"/>
  <c r="C1429" i="3"/>
  <c r="C1430" i="3"/>
  <c r="C1431" i="3"/>
  <c r="C1432" i="3"/>
  <c r="C1433" i="3"/>
  <c r="C1434" i="3"/>
  <c r="C1435" i="3"/>
  <c r="C1436" i="3"/>
  <c r="C1437" i="3"/>
  <c r="C1438" i="3"/>
  <c r="C1439" i="3"/>
  <c r="C1440" i="3"/>
  <c r="C1441" i="3"/>
  <c r="C1442" i="3"/>
  <c r="C1443" i="3"/>
  <c r="C1444" i="3"/>
  <c r="C1445" i="3"/>
  <c r="C1446" i="3"/>
  <c r="C1447" i="3"/>
  <c r="C1448" i="3"/>
  <c r="C1449" i="3"/>
  <c r="C1450" i="3"/>
  <c r="C1451" i="3"/>
  <c r="C1452" i="3"/>
  <c r="C1453" i="3"/>
  <c r="C1454" i="3"/>
  <c r="C1455" i="3"/>
  <c r="C1456" i="3"/>
  <c r="C1457" i="3"/>
  <c r="C1458" i="3"/>
  <c r="C1459" i="3"/>
  <c r="C1460" i="3"/>
  <c r="C1461" i="3"/>
  <c r="C1462" i="3"/>
  <c r="C1463" i="3"/>
  <c r="C1464" i="3"/>
  <c r="C1465" i="3"/>
  <c r="C1466" i="3"/>
  <c r="C1467" i="3"/>
  <c r="C1468" i="3"/>
  <c r="C1469" i="3"/>
  <c r="C1470" i="3"/>
  <c r="C1471" i="3"/>
  <c r="C1472" i="3"/>
  <c r="C1473" i="3"/>
  <c r="C1474" i="3"/>
  <c r="C1475" i="3"/>
  <c r="C1476" i="3"/>
  <c r="C1477" i="3"/>
  <c r="C1478" i="3"/>
  <c r="C1479" i="3"/>
  <c r="C1480" i="3"/>
  <c r="C1481" i="3"/>
  <c r="C1482" i="3"/>
  <c r="C1483" i="3"/>
  <c r="C1484" i="3"/>
  <c r="C1485" i="3"/>
  <c r="C1486" i="3"/>
  <c r="C1487" i="3"/>
  <c r="C1488" i="3"/>
  <c r="C1489" i="3"/>
  <c r="C1490" i="3"/>
  <c r="C1491" i="3"/>
  <c r="C1492" i="3"/>
  <c r="C1493" i="3"/>
  <c r="C1494" i="3"/>
  <c r="C1495" i="3"/>
  <c r="C1496" i="3"/>
  <c r="C1497" i="3"/>
  <c r="C1498" i="3"/>
  <c r="C1499" i="3"/>
  <c r="C1500" i="3"/>
  <c r="C1501" i="3"/>
  <c r="C1502" i="3"/>
  <c r="C1503" i="3"/>
  <c r="C1504" i="3"/>
  <c r="C1505" i="3"/>
  <c r="C1506" i="3"/>
  <c r="C1507" i="3"/>
  <c r="C1508" i="3"/>
  <c r="C1509" i="3"/>
  <c r="C1510" i="3"/>
  <c r="C1511" i="3"/>
  <c r="C1512" i="3"/>
  <c r="C1513" i="3"/>
  <c r="C1514" i="3"/>
  <c r="C1515" i="3"/>
  <c r="C1516" i="3"/>
  <c r="C1517" i="3"/>
  <c r="C1518" i="3"/>
  <c r="C1519" i="3"/>
  <c r="C1520" i="3"/>
  <c r="C1521" i="3"/>
  <c r="C1522" i="3"/>
  <c r="C1523" i="3"/>
  <c r="C1524" i="3"/>
  <c r="C1525" i="3"/>
  <c r="C1526" i="3"/>
  <c r="C1527" i="3"/>
  <c r="C1528" i="3"/>
  <c r="C1529" i="3"/>
  <c r="C1530" i="3"/>
  <c r="C1531" i="3"/>
  <c r="C1532" i="3"/>
  <c r="C1533" i="3"/>
  <c r="C1534" i="3"/>
  <c r="C1535" i="3"/>
  <c r="C1536" i="3"/>
  <c r="C1537" i="3"/>
  <c r="C1538" i="3"/>
  <c r="C1539" i="3"/>
  <c r="C1540" i="3"/>
  <c r="C1541" i="3"/>
  <c r="C1542" i="3"/>
  <c r="C1543" i="3"/>
  <c r="C1544" i="3"/>
  <c r="C1545" i="3"/>
  <c r="C1546" i="3"/>
  <c r="C1547" i="3"/>
  <c r="C1548" i="3"/>
  <c r="C1549" i="3"/>
  <c r="C1550" i="3"/>
  <c r="C1551" i="3"/>
  <c r="C1552" i="3"/>
  <c r="C1553" i="3"/>
  <c r="C1554" i="3"/>
  <c r="C1555" i="3"/>
  <c r="C1556" i="3"/>
  <c r="C1557" i="3"/>
  <c r="C1558" i="3"/>
  <c r="C1559" i="3"/>
  <c r="C1560" i="3"/>
  <c r="C1561" i="3"/>
  <c r="C1562" i="3"/>
  <c r="C1563" i="3"/>
  <c r="C1564" i="3"/>
  <c r="C1565" i="3"/>
  <c r="C1566" i="3"/>
  <c r="C1567" i="3"/>
  <c r="C1568" i="3"/>
  <c r="C1569" i="3"/>
  <c r="C1570" i="3"/>
  <c r="C1571" i="3"/>
  <c r="C1572" i="3"/>
  <c r="C1573" i="3"/>
  <c r="C1574" i="3"/>
  <c r="C1575" i="3"/>
  <c r="C1576" i="3"/>
  <c r="C1577" i="3"/>
  <c r="C1578" i="3"/>
  <c r="C1579" i="3"/>
  <c r="C1580" i="3"/>
  <c r="C1581" i="3"/>
  <c r="C1582" i="3"/>
  <c r="C1583" i="3"/>
  <c r="C1584" i="3"/>
  <c r="C1585" i="3"/>
  <c r="C1586" i="3"/>
  <c r="C1587" i="3"/>
  <c r="C1588" i="3"/>
  <c r="C1589" i="3"/>
  <c r="C1590" i="3"/>
  <c r="C1591" i="3"/>
  <c r="C1592" i="3"/>
  <c r="C1593" i="3"/>
  <c r="C1594" i="3"/>
  <c r="C1595" i="3"/>
  <c r="C1596" i="3"/>
  <c r="C1597" i="3"/>
  <c r="C1598" i="3"/>
  <c r="C1599" i="3"/>
  <c r="C1600" i="3"/>
  <c r="C1601" i="3"/>
  <c r="C1602" i="3"/>
  <c r="C1603" i="3"/>
  <c r="C1604" i="3"/>
  <c r="C1605" i="3"/>
  <c r="C1606" i="3"/>
  <c r="C1607" i="3"/>
  <c r="C1608" i="3"/>
  <c r="C1609" i="3"/>
  <c r="C1610" i="3"/>
  <c r="C1611" i="3"/>
  <c r="C1612" i="3"/>
  <c r="C1613" i="3"/>
  <c r="C1614" i="3"/>
  <c r="C1615" i="3"/>
  <c r="C1616" i="3"/>
  <c r="C1617" i="3"/>
  <c r="C1618" i="3"/>
  <c r="C1619" i="3"/>
  <c r="C1620" i="3"/>
  <c r="C1621" i="3"/>
  <c r="C1622" i="3"/>
  <c r="C1623" i="3"/>
  <c r="C1624" i="3"/>
  <c r="C1625" i="3"/>
  <c r="C1626" i="3"/>
  <c r="C1627" i="3"/>
  <c r="C1628" i="3"/>
  <c r="C1629" i="3"/>
  <c r="C1630" i="3"/>
  <c r="C1631" i="3"/>
  <c r="C1632" i="3"/>
  <c r="C1633" i="3"/>
  <c r="C1634" i="3"/>
  <c r="C1635" i="3"/>
  <c r="C1636" i="3"/>
  <c r="C1637" i="3"/>
  <c r="C1638" i="3"/>
  <c r="C1639" i="3"/>
  <c r="C1640" i="3"/>
  <c r="C1641" i="3"/>
  <c r="C1642" i="3"/>
  <c r="C1643" i="3"/>
  <c r="C1644" i="3"/>
  <c r="C1645" i="3"/>
  <c r="C1646" i="3"/>
  <c r="C1647" i="3"/>
  <c r="C1648" i="3"/>
  <c r="C1649" i="3"/>
  <c r="C1650" i="3"/>
  <c r="C1651" i="3"/>
  <c r="C1652" i="3"/>
  <c r="C1653" i="3"/>
  <c r="C1654" i="3"/>
  <c r="C1655" i="3"/>
  <c r="C1656" i="3"/>
  <c r="C1657" i="3"/>
  <c r="C1658" i="3"/>
  <c r="C1659" i="3"/>
  <c r="C1660" i="3"/>
  <c r="C1661" i="3"/>
  <c r="C1662" i="3"/>
  <c r="C1663" i="3"/>
  <c r="C1664" i="3"/>
  <c r="C1665" i="3"/>
  <c r="C1666" i="3"/>
  <c r="C1667" i="3"/>
  <c r="C1668" i="3"/>
  <c r="C1669" i="3"/>
  <c r="C1670" i="3"/>
  <c r="C1671" i="3"/>
  <c r="C1672" i="3"/>
  <c r="C1673" i="3"/>
  <c r="C1674" i="3"/>
  <c r="C1675" i="3"/>
  <c r="C1676" i="3"/>
  <c r="C1677" i="3"/>
  <c r="C1678" i="3"/>
  <c r="C1679" i="3"/>
  <c r="C1680" i="3"/>
  <c r="C1681" i="3"/>
  <c r="C1682" i="3"/>
  <c r="C1683" i="3"/>
  <c r="C1684" i="3"/>
  <c r="C1685" i="3"/>
  <c r="C1686" i="3"/>
  <c r="C1687" i="3"/>
  <c r="C1688" i="3"/>
  <c r="C1689" i="3"/>
  <c r="C1690" i="3"/>
  <c r="C1691" i="3"/>
  <c r="C1692" i="3"/>
  <c r="C1693" i="3"/>
  <c r="C1694" i="3"/>
  <c r="C1695" i="3"/>
  <c r="C1696" i="3"/>
  <c r="C1697" i="3"/>
  <c r="C1698" i="3"/>
  <c r="C1699" i="3"/>
  <c r="C1700" i="3"/>
  <c r="C1701" i="3"/>
  <c r="C1702" i="3"/>
  <c r="C1703" i="3"/>
  <c r="C1704" i="3"/>
  <c r="C1705" i="3"/>
  <c r="C1706" i="3"/>
  <c r="C1707" i="3"/>
  <c r="C1708" i="3"/>
  <c r="C1709" i="3"/>
  <c r="C1710" i="3"/>
  <c r="C1711" i="3"/>
  <c r="C1712" i="3"/>
  <c r="C1713" i="3"/>
  <c r="C1714" i="3"/>
  <c r="C1715" i="3"/>
  <c r="C1716" i="3"/>
  <c r="C1717" i="3"/>
  <c r="C1718" i="3"/>
  <c r="C1719" i="3"/>
  <c r="C1720" i="3"/>
  <c r="C1721" i="3"/>
  <c r="C1722" i="3"/>
  <c r="C1723" i="3"/>
  <c r="C1724" i="3"/>
  <c r="C1725" i="3"/>
  <c r="C1726" i="3"/>
  <c r="C1727" i="3"/>
  <c r="C1728" i="3"/>
  <c r="C1729" i="3"/>
  <c r="C1730" i="3"/>
  <c r="C1731" i="3"/>
  <c r="C1732" i="3"/>
  <c r="C1733" i="3"/>
  <c r="C1734" i="3"/>
  <c r="C1735" i="3"/>
  <c r="C1736" i="3"/>
  <c r="C1737" i="3"/>
  <c r="C1738" i="3"/>
  <c r="C1739" i="3"/>
  <c r="C1740" i="3"/>
  <c r="C1741" i="3"/>
  <c r="C1742" i="3"/>
  <c r="C1743" i="3"/>
  <c r="C1744" i="3"/>
  <c r="C1745" i="3"/>
  <c r="C1746" i="3"/>
  <c r="C1747" i="3"/>
  <c r="C1748" i="3"/>
  <c r="C1749" i="3"/>
  <c r="C1750" i="3"/>
  <c r="C1751" i="3"/>
  <c r="C1752" i="3"/>
  <c r="C1753" i="3"/>
  <c r="C1754" i="3"/>
  <c r="C1755" i="3"/>
  <c r="C1756" i="3"/>
  <c r="C1757" i="3"/>
  <c r="C1758" i="3"/>
  <c r="C1759" i="3"/>
  <c r="C1760" i="3"/>
  <c r="C1761" i="3"/>
  <c r="C1762" i="3"/>
  <c r="C1763" i="3"/>
  <c r="C1764" i="3"/>
  <c r="C1765" i="3"/>
  <c r="C1766" i="3"/>
  <c r="C1767" i="3"/>
  <c r="C1768" i="3"/>
  <c r="C1769" i="3"/>
  <c r="C1770" i="3"/>
  <c r="C1771" i="3"/>
  <c r="C1772" i="3"/>
  <c r="C1773" i="3"/>
  <c r="C1774" i="3"/>
  <c r="C1775" i="3"/>
  <c r="C1776" i="3"/>
  <c r="C1777" i="3"/>
  <c r="C1778" i="3"/>
  <c r="C1779" i="3"/>
  <c r="C1780" i="3"/>
  <c r="C1781" i="3"/>
  <c r="C1782" i="3"/>
  <c r="C1783" i="3"/>
  <c r="C1784" i="3"/>
  <c r="C1785" i="3"/>
  <c r="C1786" i="3"/>
  <c r="C1787" i="3"/>
  <c r="C1788" i="3"/>
  <c r="C1789" i="3"/>
  <c r="C1790" i="3"/>
  <c r="C1791" i="3"/>
  <c r="C1792" i="3"/>
  <c r="C1793" i="3"/>
  <c r="C1794" i="3"/>
  <c r="C1795" i="3"/>
  <c r="C1796" i="3"/>
  <c r="C1797" i="3"/>
  <c r="C1798" i="3"/>
  <c r="C1799" i="3"/>
  <c r="C1800" i="3"/>
  <c r="C1801" i="3"/>
  <c r="C1802" i="3"/>
  <c r="C1803" i="3"/>
  <c r="C1804" i="3"/>
  <c r="C1805" i="3"/>
  <c r="C1806" i="3"/>
  <c r="C1807" i="3"/>
  <c r="C1808" i="3"/>
  <c r="C1809" i="3"/>
  <c r="C1810" i="3"/>
  <c r="C1811" i="3"/>
  <c r="C1812" i="3"/>
  <c r="C1813" i="3"/>
  <c r="C1814" i="3"/>
  <c r="C1815" i="3"/>
  <c r="C1816" i="3"/>
  <c r="C1817" i="3"/>
  <c r="C1818" i="3"/>
  <c r="C1819" i="3"/>
  <c r="C1820" i="3"/>
  <c r="C1821" i="3"/>
  <c r="C1822" i="3"/>
  <c r="C1823" i="3"/>
  <c r="C1824" i="3"/>
  <c r="C1825" i="3"/>
  <c r="C1826" i="3"/>
  <c r="C1827" i="3"/>
  <c r="C1828" i="3"/>
  <c r="C1829" i="3"/>
  <c r="C1830" i="3"/>
  <c r="C1831" i="3"/>
  <c r="C1832" i="3"/>
  <c r="C1833" i="3"/>
  <c r="C1834" i="3"/>
  <c r="C1835" i="3"/>
  <c r="C1836" i="3"/>
  <c r="C1837" i="3"/>
  <c r="C1838" i="3"/>
  <c r="C1839" i="3"/>
  <c r="C1840" i="3"/>
  <c r="C1841" i="3"/>
  <c r="C1842" i="3"/>
  <c r="C1843" i="3"/>
  <c r="C1844" i="3"/>
  <c r="C1845" i="3"/>
  <c r="C1846" i="3"/>
  <c r="C1847" i="3"/>
  <c r="C1848" i="3"/>
  <c r="C1849" i="3"/>
  <c r="C1850" i="3"/>
  <c r="C1851" i="3"/>
  <c r="C1852" i="3"/>
  <c r="C1853" i="3"/>
  <c r="C1854" i="3"/>
  <c r="C1855" i="3"/>
  <c r="C1856" i="3"/>
  <c r="C1857" i="3"/>
  <c r="C1858" i="3"/>
  <c r="C1859" i="3"/>
  <c r="C1860" i="3"/>
  <c r="C1861" i="3"/>
  <c r="C1862" i="3"/>
  <c r="C1863" i="3"/>
  <c r="C1864" i="3"/>
  <c r="C1865" i="3"/>
  <c r="C1866" i="3"/>
  <c r="C1867" i="3"/>
  <c r="C1868" i="3"/>
  <c r="C1869" i="3"/>
  <c r="C1870" i="3"/>
  <c r="C1871" i="3"/>
  <c r="C1872" i="3"/>
  <c r="C1873" i="3"/>
  <c r="C1874" i="3"/>
  <c r="C1875" i="3"/>
  <c r="C1876" i="3"/>
  <c r="C1877" i="3"/>
  <c r="C1878" i="3"/>
  <c r="C1879" i="3"/>
  <c r="C1880" i="3"/>
  <c r="C1881" i="3"/>
  <c r="C1882" i="3"/>
  <c r="C1883" i="3"/>
  <c r="C1884" i="3"/>
  <c r="C1885" i="3"/>
  <c r="C1886" i="3"/>
  <c r="C1887" i="3"/>
  <c r="C1888" i="3"/>
  <c r="C1889" i="3"/>
  <c r="C1890" i="3"/>
  <c r="C1891" i="3"/>
  <c r="C1892" i="3"/>
  <c r="C1893" i="3"/>
  <c r="C1894" i="3"/>
  <c r="C1895" i="3"/>
  <c r="C1896" i="3"/>
  <c r="C1897" i="3"/>
  <c r="C1898" i="3"/>
  <c r="C1899" i="3"/>
  <c r="C1900" i="3"/>
  <c r="C1901" i="3"/>
  <c r="C1902" i="3"/>
  <c r="C1903" i="3"/>
  <c r="C1904" i="3"/>
  <c r="C1905" i="3"/>
  <c r="C1906" i="3"/>
  <c r="C1907" i="3"/>
  <c r="C1908" i="3"/>
  <c r="C1909" i="3"/>
  <c r="C1910" i="3"/>
  <c r="C1911" i="3"/>
  <c r="C1912" i="3"/>
  <c r="C1913" i="3"/>
  <c r="C1914" i="3"/>
  <c r="C1915" i="3"/>
  <c r="C1916" i="3"/>
  <c r="C1917" i="3"/>
  <c r="C1918" i="3"/>
  <c r="C1919" i="3"/>
  <c r="C1920" i="3"/>
  <c r="C1921" i="3"/>
  <c r="C1922" i="3"/>
  <c r="C1923" i="3"/>
  <c r="C1924" i="3"/>
  <c r="C1925" i="3"/>
  <c r="C1926" i="3"/>
  <c r="C1927" i="3"/>
  <c r="C1928" i="3"/>
  <c r="C1929" i="3"/>
  <c r="C1930" i="3"/>
  <c r="C1931" i="3"/>
  <c r="C1932" i="3"/>
  <c r="C1933" i="3"/>
  <c r="C1934" i="3"/>
  <c r="C1935" i="3"/>
  <c r="C1936" i="3"/>
  <c r="C1937" i="3"/>
  <c r="C1938" i="3"/>
  <c r="C1939" i="3"/>
  <c r="C1940" i="3"/>
  <c r="C1941" i="3"/>
  <c r="C1942" i="3"/>
  <c r="C1943" i="3"/>
  <c r="C1944" i="3"/>
  <c r="C1945" i="3"/>
  <c r="C1946" i="3"/>
  <c r="C1947" i="3"/>
  <c r="C1948" i="3"/>
  <c r="C1949" i="3"/>
  <c r="C1950" i="3"/>
  <c r="C1951" i="3"/>
  <c r="C1952" i="3"/>
  <c r="C1953" i="3"/>
  <c r="C1954" i="3"/>
  <c r="C1955" i="3"/>
  <c r="C1956" i="3"/>
  <c r="C1957" i="3"/>
  <c r="C1958" i="3"/>
  <c r="C1959" i="3"/>
  <c r="C1960" i="3"/>
  <c r="C1961" i="3"/>
  <c r="C1962" i="3"/>
  <c r="C1963" i="3"/>
  <c r="C1964" i="3"/>
  <c r="C1965" i="3"/>
  <c r="C1966" i="3"/>
  <c r="C1967" i="3"/>
  <c r="C1968" i="3"/>
  <c r="C1969" i="3"/>
  <c r="C1970" i="3"/>
  <c r="C1971" i="3"/>
  <c r="C1972" i="3"/>
  <c r="C1973" i="3"/>
  <c r="C1974" i="3"/>
  <c r="C1975" i="3"/>
  <c r="C1976" i="3"/>
  <c r="C1977" i="3"/>
  <c r="C1978" i="3"/>
  <c r="C1979" i="3"/>
  <c r="C1980" i="3"/>
  <c r="C1981" i="3"/>
  <c r="C1982" i="3"/>
  <c r="C1983" i="3"/>
  <c r="C1984" i="3"/>
  <c r="C1985" i="3"/>
  <c r="C1986" i="3"/>
  <c r="C1987" i="3"/>
  <c r="C1988" i="3"/>
  <c r="C1989" i="3"/>
  <c r="C1990" i="3"/>
  <c r="C1991" i="3"/>
  <c r="C1992" i="3"/>
  <c r="C1993" i="3"/>
  <c r="C1994" i="3"/>
  <c r="C1995" i="3"/>
  <c r="C1996" i="3"/>
  <c r="C1997" i="3"/>
  <c r="C1998" i="3"/>
  <c r="C1999" i="3"/>
  <c r="C2000" i="3"/>
  <c r="C2001" i="3"/>
  <c r="C2002" i="3"/>
  <c r="C2003" i="3"/>
  <c r="C2004" i="3"/>
  <c r="C2005" i="3"/>
  <c r="C2006" i="3"/>
  <c r="C2007" i="3"/>
  <c r="C2008" i="3"/>
  <c r="C2009" i="3"/>
  <c r="C2010" i="3"/>
  <c r="C2011" i="3"/>
  <c r="C2012" i="3"/>
  <c r="C2013" i="3"/>
  <c r="C2014" i="3"/>
  <c r="C2015" i="3"/>
  <c r="C2016" i="3"/>
  <c r="C2017" i="3"/>
  <c r="C2018" i="3"/>
  <c r="C2019" i="3"/>
  <c r="C2020" i="3"/>
  <c r="C2021" i="3"/>
  <c r="C2022" i="3"/>
  <c r="C2023" i="3"/>
  <c r="C2024" i="3"/>
  <c r="C2025" i="3"/>
  <c r="C2026" i="3"/>
  <c r="C2027" i="3"/>
  <c r="C2028" i="3"/>
  <c r="C2029" i="3"/>
  <c r="C2030" i="3"/>
  <c r="C2031" i="3"/>
  <c r="C2032" i="3"/>
  <c r="C2033" i="3"/>
  <c r="C2034" i="3"/>
  <c r="C2035" i="3"/>
  <c r="C2036" i="3"/>
  <c r="C2037" i="3"/>
  <c r="C2038" i="3"/>
  <c r="C2039" i="3"/>
  <c r="C2040" i="3"/>
  <c r="C2041" i="3"/>
  <c r="C2042" i="3"/>
  <c r="C2043" i="3"/>
  <c r="C2044" i="3"/>
  <c r="C2045" i="3"/>
  <c r="C2046" i="3"/>
  <c r="C2047" i="3"/>
  <c r="C2048" i="3"/>
  <c r="C2049" i="3"/>
  <c r="C2050" i="3"/>
  <c r="C2051" i="3"/>
  <c r="C2052" i="3"/>
  <c r="C2053" i="3"/>
  <c r="C2054" i="3"/>
  <c r="C2055" i="3"/>
  <c r="C2056" i="3"/>
  <c r="C2057" i="3"/>
  <c r="C2058" i="3"/>
  <c r="C2059" i="3"/>
  <c r="C2060" i="3"/>
  <c r="C2061" i="3"/>
  <c r="C2062" i="3"/>
  <c r="C2063" i="3"/>
  <c r="C2064" i="3"/>
  <c r="C2065" i="3"/>
  <c r="C2066" i="3"/>
  <c r="C2067" i="3"/>
  <c r="C2068" i="3"/>
  <c r="C2" i="3"/>
  <c r="BK470" i="1" l="1"/>
  <c r="BL470" i="1" s="1"/>
  <c r="BW470" i="1"/>
  <c r="BX470" i="1" s="1"/>
  <c r="CI470" i="1"/>
  <c r="CJ470" i="1" s="1"/>
  <c r="CU470" i="1"/>
  <c r="CW470" i="1"/>
  <c r="BK471" i="1"/>
  <c r="BL471" i="1" s="1"/>
  <c r="BW471" i="1"/>
  <c r="BX471" i="1" s="1"/>
  <c r="CI471" i="1"/>
  <c r="CJ471" i="1" s="1"/>
  <c r="CU471" i="1"/>
  <c r="CW471" i="1"/>
  <c r="BK472" i="1"/>
  <c r="BL472" i="1" s="1"/>
  <c r="BW472" i="1"/>
  <c r="BX472" i="1" s="1"/>
  <c r="CI472" i="1"/>
  <c r="CJ472" i="1" s="1"/>
  <c r="CU472" i="1"/>
  <c r="CW472" i="1"/>
  <c r="BK473" i="1"/>
  <c r="BL473" i="1" s="1"/>
  <c r="BW473" i="1"/>
  <c r="BX473" i="1" s="1"/>
  <c r="CI473" i="1"/>
  <c r="CJ473" i="1" s="1"/>
  <c r="CU473" i="1"/>
  <c r="CW473" i="1"/>
  <c r="BK474" i="1"/>
  <c r="BL474" i="1" s="1"/>
  <c r="BW474" i="1"/>
  <c r="BX474" i="1" s="1"/>
  <c r="CI474" i="1"/>
  <c r="CJ474" i="1" s="1"/>
  <c r="CU474" i="1"/>
  <c r="CW474" i="1"/>
  <c r="G4" i="1" l="1"/>
  <c r="G5" i="1"/>
  <c r="G611" i="1"/>
  <c r="D611" i="1"/>
  <c r="G610" i="1"/>
  <c r="D610" i="1"/>
  <c r="G609" i="1"/>
  <c r="D609" i="1"/>
  <c r="G608" i="1"/>
  <c r="D608" i="1"/>
  <c r="G607" i="1"/>
  <c r="D607" i="1"/>
  <c r="G606" i="1"/>
  <c r="D606" i="1"/>
  <c r="G605" i="1"/>
  <c r="D605" i="1"/>
  <c r="G604" i="1"/>
  <c r="D604" i="1"/>
  <c r="G603" i="1"/>
  <c r="D603" i="1"/>
  <c r="G602" i="1"/>
  <c r="D602" i="1"/>
  <c r="G601" i="1"/>
  <c r="D601" i="1"/>
  <c r="G600" i="1"/>
  <c r="D600" i="1"/>
  <c r="G599" i="1"/>
  <c r="D599" i="1"/>
  <c r="G598" i="1"/>
  <c r="D598" i="1"/>
  <c r="G597" i="1"/>
  <c r="D597" i="1"/>
  <c r="G596" i="1"/>
  <c r="D596" i="1"/>
  <c r="G595" i="1"/>
  <c r="D595" i="1"/>
  <c r="G594" i="1"/>
  <c r="D594" i="1"/>
  <c r="G593" i="1"/>
  <c r="D593" i="1"/>
  <c r="G592" i="1"/>
  <c r="D592" i="1"/>
  <c r="G591" i="1"/>
  <c r="D591" i="1"/>
  <c r="G590" i="1"/>
  <c r="D590" i="1"/>
  <c r="G589" i="1"/>
  <c r="D589" i="1"/>
  <c r="G588" i="1"/>
  <c r="D588" i="1"/>
  <c r="G587" i="1"/>
  <c r="D587" i="1"/>
  <c r="G586" i="1"/>
  <c r="D586" i="1"/>
  <c r="G585" i="1"/>
  <c r="D585" i="1"/>
  <c r="G584" i="1"/>
  <c r="D584" i="1"/>
  <c r="G583" i="1"/>
  <c r="D583" i="1"/>
  <c r="G582" i="1"/>
  <c r="D582" i="1"/>
  <c r="G581" i="1"/>
  <c r="D581" i="1"/>
  <c r="G580" i="1"/>
  <c r="D580" i="1"/>
  <c r="G579" i="1"/>
  <c r="D579" i="1"/>
  <c r="G578" i="1"/>
  <c r="D578" i="1"/>
  <c r="G577" i="1"/>
  <c r="D577" i="1"/>
  <c r="G576" i="1"/>
  <c r="D576" i="1"/>
  <c r="AL599" i="1" l="1"/>
  <c r="AM599" i="1" s="1"/>
  <c r="AL607" i="1"/>
  <c r="AM607" i="1" s="1"/>
  <c r="AL610" i="1"/>
  <c r="AM610" i="1" s="1"/>
  <c r="AL580" i="1"/>
  <c r="AM580" i="1" s="1"/>
  <c r="AL585" i="1"/>
  <c r="AM585" i="1" s="1"/>
  <c r="AL588" i="1"/>
  <c r="AM588" i="1" s="1"/>
  <c r="AL579" i="1"/>
  <c r="AM579" i="1" s="1"/>
  <c r="AL584" i="1"/>
  <c r="AM584" i="1" s="1"/>
  <c r="AL587" i="1"/>
  <c r="AM587" i="1" s="1"/>
  <c r="AL592" i="1"/>
  <c r="AM592" i="1" s="1"/>
  <c r="AL597" i="1"/>
  <c r="AM597" i="1" s="1"/>
  <c r="AL600" i="1"/>
  <c r="AM600" i="1" s="1"/>
  <c r="AL605" i="1"/>
  <c r="AM605" i="1" s="1"/>
  <c r="AL608" i="1"/>
  <c r="AM608" i="1" s="1"/>
  <c r="AL611" i="1"/>
  <c r="AM611" i="1" s="1"/>
  <c r="AL581" i="1"/>
  <c r="AM581" i="1" s="1"/>
  <c r="AL589" i="1"/>
  <c r="AM589" i="1" s="1"/>
  <c r="AL594" i="1"/>
  <c r="AM594" i="1" s="1"/>
  <c r="AL602" i="1"/>
  <c r="AM602" i="1" s="1"/>
  <c r="AL596" i="1"/>
  <c r="AM596" i="1" s="1"/>
  <c r="AL604" i="1"/>
  <c r="AM604" i="1" s="1"/>
  <c r="AL583" i="1"/>
  <c r="AM583" i="1" s="1"/>
  <c r="AL586" i="1"/>
  <c r="AM586" i="1" s="1"/>
  <c r="AL591" i="1"/>
  <c r="AM591" i="1" s="1"/>
  <c r="AL577" i="1"/>
  <c r="AM577" i="1" s="1"/>
  <c r="AL576" i="1"/>
  <c r="AM576" i="1" s="1"/>
  <c r="AL578" i="1"/>
  <c r="AM578" i="1" s="1"/>
  <c r="AL590" i="1"/>
  <c r="AM590" i="1" s="1"/>
  <c r="AL593" i="1"/>
  <c r="AM593" i="1" s="1"/>
  <c r="AL595" i="1"/>
  <c r="AM595" i="1" s="1"/>
  <c r="AL598" i="1"/>
  <c r="AM598" i="1" s="1"/>
  <c r="AL601" i="1"/>
  <c r="AM601" i="1" s="1"/>
  <c r="AL603" i="1"/>
  <c r="AM603" i="1" s="1"/>
  <c r="AL606" i="1"/>
  <c r="AM606" i="1" s="1"/>
  <c r="AL609" i="1"/>
  <c r="AM609" i="1" s="1"/>
  <c r="AL582" i="1"/>
  <c r="AM582" i="1" s="1"/>
  <c r="B3" i="3" l="1"/>
  <c r="D3" i="3"/>
  <c r="E3" i="3"/>
  <c r="F3" i="3" s="1"/>
  <c r="B4" i="3"/>
  <c r="D4" i="3"/>
  <c r="E4" i="3"/>
  <c r="F4" i="3" s="1"/>
  <c r="B5" i="3"/>
  <c r="D5" i="3"/>
  <c r="E5" i="3"/>
  <c r="F5" i="3" s="1"/>
  <c r="B6" i="3"/>
  <c r="D6" i="3"/>
  <c r="E6" i="3"/>
  <c r="F6" i="3" s="1"/>
  <c r="B7" i="3"/>
  <c r="D7" i="3"/>
  <c r="E7" i="3"/>
  <c r="F7" i="3" s="1"/>
  <c r="B8" i="3"/>
  <c r="D8" i="3"/>
  <c r="E8" i="3"/>
  <c r="F8" i="3" s="1"/>
  <c r="B9" i="3"/>
  <c r="D9" i="3"/>
  <c r="E9" i="3"/>
  <c r="F9" i="3" s="1"/>
  <c r="B10" i="3"/>
  <c r="D10" i="3"/>
  <c r="E10" i="3"/>
  <c r="F10" i="3" s="1"/>
  <c r="B11" i="3"/>
  <c r="D11" i="3"/>
  <c r="E11" i="3"/>
  <c r="F11" i="3" s="1"/>
  <c r="B12" i="3"/>
  <c r="D12" i="3"/>
  <c r="E12" i="3"/>
  <c r="F12" i="3" s="1"/>
  <c r="B13" i="3"/>
  <c r="D13" i="3"/>
  <c r="E13" i="3"/>
  <c r="F13" i="3" s="1"/>
  <c r="B14" i="3"/>
  <c r="D14" i="3"/>
  <c r="E14" i="3"/>
  <c r="F14" i="3" s="1"/>
  <c r="B15" i="3"/>
  <c r="D15" i="3"/>
  <c r="E15" i="3"/>
  <c r="F15" i="3" s="1"/>
  <c r="B16" i="3"/>
  <c r="D16" i="3"/>
  <c r="E16" i="3"/>
  <c r="F16" i="3" s="1"/>
  <c r="B17" i="3"/>
  <c r="D17" i="3"/>
  <c r="E17" i="3"/>
  <c r="F17" i="3" s="1"/>
  <c r="B18" i="3"/>
  <c r="D18" i="3"/>
  <c r="E18" i="3"/>
  <c r="F18" i="3" s="1"/>
  <c r="B19" i="3"/>
  <c r="D19" i="3"/>
  <c r="E19" i="3"/>
  <c r="F19" i="3" s="1"/>
  <c r="B20" i="3"/>
  <c r="D20" i="3"/>
  <c r="E20" i="3"/>
  <c r="F20" i="3" s="1"/>
  <c r="B21" i="3"/>
  <c r="D21" i="3"/>
  <c r="E21" i="3"/>
  <c r="F21" i="3" s="1"/>
  <c r="B22" i="3"/>
  <c r="D22" i="3"/>
  <c r="E22" i="3"/>
  <c r="F22" i="3" s="1"/>
  <c r="B23" i="3"/>
  <c r="D23" i="3"/>
  <c r="E23" i="3"/>
  <c r="F23" i="3" s="1"/>
  <c r="B24" i="3"/>
  <c r="D24" i="3"/>
  <c r="E24" i="3"/>
  <c r="F24" i="3" s="1"/>
  <c r="B25" i="3"/>
  <c r="D25" i="3"/>
  <c r="E25" i="3"/>
  <c r="F25" i="3" s="1"/>
  <c r="B26" i="3"/>
  <c r="D26" i="3"/>
  <c r="E26" i="3"/>
  <c r="F26" i="3" s="1"/>
  <c r="B27" i="3"/>
  <c r="D27" i="3"/>
  <c r="E27" i="3"/>
  <c r="F27" i="3" s="1"/>
  <c r="B28" i="3"/>
  <c r="D28" i="3"/>
  <c r="E28" i="3"/>
  <c r="F28" i="3" s="1"/>
  <c r="B29" i="3"/>
  <c r="D29" i="3"/>
  <c r="E29" i="3"/>
  <c r="F29" i="3" s="1"/>
  <c r="B30" i="3"/>
  <c r="D30" i="3"/>
  <c r="E30" i="3"/>
  <c r="F30" i="3" s="1"/>
  <c r="B31" i="3"/>
  <c r="D31" i="3"/>
  <c r="E31" i="3"/>
  <c r="F31" i="3" s="1"/>
  <c r="B32" i="3"/>
  <c r="D32" i="3"/>
  <c r="E32" i="3"/>
  <c r="F32" i="3" s="1"/>
  <c r="B33" i="3"/>
  <c r="D33" i="3"/>
  <c r="E33" i="3"/>
  <c r="F33" i="3" s="1"/>
  <c r="B34" i="3"/>
  <c r="D34" i="3"/>
  <c r="E34" i="3"/>
  <c r="F34" i="3" s="1"/>
  <c r="B35" i="3"/>
  <c r="D35" i="3"/>
  <c r="E35" i="3"/>
  <c r="F35" i="3" s="1"/>
  <c r="B36" i="3"/>
  <c r="D36" i="3"/>
  <c r="E36" i="3"/>
  <c r="F36" i="3" s="1"/>
  <c r="B37" i="3"/>
  <c r="D37" i="3"/>
  <c r="E37" i="3"/>
  <c r="F37" i="3" s="1"/>
  <c r="B38" i="3"/>
  <c r="D38" i="3"/>
  <c r="E38" i="3"/>
  <c r="F38" i="3" s="1"/>
  <c r="B39" i="3"/>
  <c r="D39" i="3"/>
  <c r="E39" i="3"/>
  <c r="F39" i="3" s="1"/>
  <c r="B40" i="3"/>
  <c r="D40" i="3"/>
  <c r="E40" i="3"/>
  <c r="F40" i="3" s="1"/>
  <c r="B41" i="3"/>
  <c r="D41" i="3"/>
  <c r="E41" i="3"/>
  <c r="F41" i="3" s="1"/>
  <c r="B42" i="3"/>
  <c r="D42" i="3"/>
  <c r="E42" i="3"/>
  <c r="F42" i="3" s="1"/>
  <c r="B43" i="3"/>
  <c r="D43" i="3"/>
  <c r="E43" i="3"/>
  <c r="F43" i="3" s="1"/>
  <c r="B44" i="3"/>
  <c r="D44" i="3"/>
  <c r="E44" i="3"/>
  <c r="F44" i="3" s="1"/>
  <c r="B45" i="3"/>
  <c r="D45" i="3"/>
  <c r="E45" i="3"/>
  <c r="F45" i="3" s="1"/>
  <c r="B46" i="3"/>
  <c r="D46" i="3"/>
  <c r="E46" i="3"/>
  <c r="F46" i="3" s="1"/>
  <c r="B47" i="3"/>
  <c r="D47" i="3"/>
  <c r="E47" i="3"/>
  <c r="F47" i="3" s="1"/>
  <c r="B48" i="3"/>
  <c r="D48" i="3"/>
  <c r="E48" i="3"/>
  <c r="F48" i="3" s="1"/>
  <c r="B49" i="3"/>
  <c r="D49" i="3"/>
  <c r="E49" i="3"/>
  <c r="F49" i="3" s="1"/>
  <c r="B50" i="3"/>
  <c r="D50" i="3"/>
  <c r="E50" i="3"/>
  <c r="F50" i="3" s="1"/>
  <c r="B51" i="3"/>
  <c r="D51" i="3"/>
  <c r="E51" i="3"/>
  <c r="F51" i="3" s="1"/>
  <c r="B52" i="3"/>
  <c r="D52" i="3"/>
  <c r="E52" i="3"/>
  <c r="F52" i="3" s="1"/>
  <c r="B53" i="3"/>
  <c r="D53" i="3"/>
  <c r="E53" i="3"/>
  <c r="F53" i="3" s="1"/>
  <c r="B54" i="3"/>
  <c r="D54" i="3"/>
  <c r="E54" i="3"/>
  <c r="F54" i="3" s="1"/>
  <c r="B55" i="3"/>
  <c r="D55" i="3"/>
  <c r="E55" i="3"/>
  <c r="F55" i="3" s="1"/>
  <c r="B56" i="3"/>
  <c r="D56" i="3"/>
  <c r="E56" i="3"/>
  <c r="F56" i="3" s="1"/>
  <c r="B57" i="3"/>
  <c r="D57" i="3"/>
  <c r="E57" i="3"/>
  <c r="F57" i="3" s="1"/>
  <c r="B58" i="3"/>
  <c r="D58" i="3"/>
  <c r="E58" i="3"/>
  <c r="F58" i="3" s="1"/>
  <c r="B59" i="3"/>
  <c r="D59" i="3"/>
  <c r="E59" i="3"/>
  <c r="F59" i="3" s="1"/>
  <c r="B60" i="3"/>
  <c r="D60" i="3"/>
  <c r="E60" i="3"/>
  <c r="F60" i="3" s="1"/>
  <c r="B61" i="3"/>
  <c r="D61" i="3"/>
  <c r="E61" i="3"/>
  <c r="F61" i="3" s="1"/>
  <c r="B62" i="3"/>
  <c r="D62" i="3"/>
  <c r="E62" i="3"/>
  <c r="F62" i="3" s="1"/>
  <c r="B63" i="3"/>
  <c r="D63" i="3"/>
  <c r="E63" i="3"/>
  <c r="F63" i="3" s="1"/>
  <c r="B64" i="3"/>
  <c r="D64" i="3"/>
  <c r="E64" i="3"/>
  <c r="F64" i="3" s="1"/>
  <c r="B65" i="3"/>
  <c r="D65" i="3"/>
  <c r="E65" i="3"/>
  <c r="F65" i="3" s="1"/>
  <c r="B66" i="3"/>
  <c r="D66" i="3"/>
  <c r="E66" i="3"/>
  <c r="F66" i="3" s="1"/>
  <c r="B67" i="3"/>
  <c r="D67" i="3"/>
  <c r="E67" i="3"/>
  <c r="F67" i="3" s="1"/>
  <c r="B68" i="3"/>
  <c r="D68" i="3"/>
  <c r="E68" i="3"/>
  <c r="F68" i="3" s="1"/>
  <c r="B69" i="3"/>
  <c r="D69" i="3"/>
  <c r="E69" i="3"/>
  <c r="F69" i="3" s="1"/>
  <c r="B70" i="3"/>
  <c r="D70" i="3"/>
  <c r="E70" i="3"/>
  <c r="F70" i="3" s="1"/>
  <c r="B71" i="3"/>
  <c r="D71" i="3"/>
  <c r="E71" i="3"/>
  <c r="F71" i="3" s="1"/>
  <c r="B72" i="3"/>
  <c r="D72" i="3"/>
  <c r="E72" i="3"/>
  <c r="F72" i="3" s="1"/>
  <c r="B73" i="3"/>
  <c r="D73" i="3"/>
  <c r="E73" i="3"/>
  <c r="F73" i="3" s="1"/>
  <c r="B74" i="3"/>
  <c r="D74" i="3"/>
  <c r="E74" i="3"/>
  <c r="F74" i="3" s="1"/>
  <c r="B75" i="3"/>
  <c r="D75" i="3"/>
  <c r="E75" i="3"/>
  <c r="F75" i="3" s="1"/>
  <c r="B76" i="3"/>
  <c r="D76" i="3"/>
  <c r="E76" i="3"/>
  <c r="F76" i="3" s="1"/>
  <c r="B77" i="3"/>
  <c r="D77" i="3"/>
  <c r="E77" i="3"/>
  <c r="F77" i="3" s="1"/>
  <c r="B78" i="3"/>
  <c r="D78" i="3"/>
  <c r="E78" i="3"/>
  <c r="F78" i="3" s="1"/>
  <c r="B79" i="3"/>
  <c r="D79" i="3"/>
  <c r="E79" i="3"/>
  <c r="F79" i="3" s="1"/>
  <c r="B80" i="3"/>
  <c r="D80" i="3"/>
  <c r="E80" i="3"/>
  <c r="F80" i="3" s="1"/>
  <c r="B81" i="3"/>
  <c r="D81" i="3"/>
  <c r="E81" i="3"/>
  <c r="F81" i="3" s="1"/>
  <c r="B82" i="3"/>
  <c r="D82" i="3"/>
  <c r="E82" i="3"/>
  <c r="F82" i="3" s="1"/>
  <c r="B83" i="3"/>
  <c r="D83" i="3"/>
  <c r="E83" i="3"/>
  <c r="F83" i="3" s="1"/>
  <c r="B84" i="3"/>
  <c r="D84" i="3"/>
  <c r="E84" i="3"/>
  <c r="F84" i="3" s="1"/>
  <c r="B85" i="3"/>
  <c r="D85" i="3"/>
  <c r="E85" i="3"/>
  <c r="F85" i="3" s="1"/>
  <c r="B86" i="3"/>
  <c r="D86" i="3"/>
  <c r="E86" i="3"/>
  <c r="F86" i="3" s="1"/>
  <c r="B87" i="3"/>
  <c r="D87" i="3"/>
  <c r="E87" i="3"/>
  <c r="F87" i="3" s="1"/>
  <c r="B88" i="3"/>
  <c r="D88" i="3"/>
  <c r="E88" i="3"/>
  <c r="F88" i="3" s="1"/>
  <c r="B89" i="3"/>
  <c r="D89" i="3"/>
  <c r="E89" i="3"/>
  <c r="F89" i="3" s="1"/>
  <c r="B90" i="3"/>
  <c r="D90" i="3"/>
  <c r="E90" i="3"/>
  <c r="F90" i="3" s="1"/>
  <c r="B91" i="3"/>
  <c r="D91" i="3"/>
  <c r="E91" i="3"/>
  <c r="F91" i="3" s="1"/>
  <c r="B92" i="3"/>
  <c r="D92" i="3"/>
  <c r="E92" i="3"/>
  <c r="F92" i="3" s="1"/>
  <c r="B93" i="3"/>
  <c r="D93" i="3"/>
  <c r="E93" i="3"/>
  <c r="F93" i="3" s="1"/>
  <c r="B94" i="3"/>
  <c r="D94" i="3"/>
  <c r="E94" i="3"/>
  <c r="F94" i="3" s="1"/>
  <c r="B95" i="3"/>
  <c r="D95" i="3"/>
  <c r="E95" i="3"/>
  <c r="F95" i="3" s="1"/>
  <c r="B96" i="3"/>
  <c r="D96" i="3"/>
  <c r="E96" i="3"/>
  <c r="F96" i="3" s="1"/>
  <c r="B97" i="3"/>
  <c r="D97" i="3"/>
  <c r="E97" i="3"/>
  <c r="F97" i="3" s="1"/>
  <c r="B98" i="3"/>
  <c r="D98" i="3"/>
  <c r="E98" i="3"/>
  <c r="F98" i="3" s="1"/>
  <c r="B99" i="3"/>
  <c r="D99" i="3"/>
  <c r="E99" i="3"/>
  <c r="F99" i="3" s="1"/>
  <c r="B100" i="3"/>
  <c r="D100" i="3"/>
  <c r="E100" i="3"/>
  <c r="F100" i="3" s="1"/>
  <c r="B101" i="3"/>
  <c r="D101" i="3"/>
  <c r="E101" i="3"/>
  <c r="F101" i="3" s="1"/>
  <c r="B102" i="3"/>
  <c r="D102" i="3"/>
  <c r="E102" i="3"/>
  <c r="F102" i="3" s="1"/>
  <c r="B103" i="3"/>
  <c r="D103" i="3"/>
  <c r="E103" i="3"/>
  <c r="F103" i="3" s="1"/>
  <c r="B104" i="3"/>
  <c r="D104" i="3"/>
  <c r="E104" i="3"/>
  <c r="F104" i="3" s="1"/>
  <c r="B105" i="3"/>
  <c r="D105" i="3"/>
  <c r="E105" i="3"/>
  <c r="F105" i="3" s="1"/>
  <c r="B106" i="3"/>
  <c r="D106" i="3"/>
  <c r="E106" i="3"/>
  <c r="F106" i="3" s="1"/>
  <c r="B107" i="3"/>
  <c r="D107" i="3"/>
  <c r="E107" i="3"/>
  <c r="F107" i="3" s="1"/>
  <c r="B108" i="3"/>
  <c r="D108" i="3"/>
  <c r="E108" i="3"/>
  <c r="F108" i="3" s="1"/>
  <c r="B109" i="3"/>
  <c r="D109" i="3"/>
  <c r="E109" i="3"/>
  <c r="F109" i="3" s="1"/>
  <c r="B110" i="3"/>
  <c r="D110" i="3"/>
  <c r="E110" i="3"/>
  <c r="F110" i="3" s="1"/>
  <c r="B111" i="3"/>
  <c r="D111" i="3"/>
  <c r="E111" i="3"/>
  <c r="F111" i="3" s="1"/>
  <c r="B112" i="3"/>
  <c r="D112" i="3"/>
  <c r="E112" i="3"/>
  <c r="F112" i="3" s="1"/>
  <c r="B113" i="3"/>
  <c r="D113" i="3"/>
  <c r="E113" i="3"/>
  <c r="F113" i="3" s="1"/>
  <c r="B114" i="3"/>
  <c r="D114" i="3"/>
  <c r="E114" i="3"/>
  <c r="F114" i="3" s="1"/>
  <c r="B115" i="3"/>
  <c r="D115" i="3"/>
  <c r="E115" i="3"/>
  <c r="F115" i="3" s="1"/>
  <c r="B116" i="3"/>
  <c r="D116" i="3"/>
  <c r="E116" i="3"/>
  <c r="F116" i="3" s="1"/>
  <c r="B117" i="3"/>
  <c r="D117" i="3"/>
  <c r="E117" i="3"/>
  <c r="F117" i="3" s="1"/>
  <c r="B118" i="3"/>
  <c r="D118" i="3"/>
  <c r="E118" i="3"/>
  <c r="F118" i="3" s="1"/>
  <c r="B119" i="3"/>
  <c r="D119" i="3"/>
  <c r="E119" i="3"/>
  <c r="F119" i="3" s="1"/>
  <c r="B120" i="3"/>
  <c r="D120" i="3"/>
  <c r="E120" i="3"/>
  <c r="F120" i="3" s="1"/>
  <c r="B121" i="3"/>
  <c r="D121" i="3"/>
  <c r="E121" i="3"/>
  <c r="F121" i="3" s="1"/>
  <c r="B122" i="3"/>
  <c r="D122" i="3"/>
  <c r="E122" i="3"/>
  <c r="F122" i="3" s="1"/>
  <c r="B123" i="3"/>
  <c r="D123" i="3"/>
  <c r="E123" i="3"/>
  <c r="F123" i="3" s="1"/>
  <c r="B124" i="3"/>
  <c r="D124" i="3"/>
  <c r="E124" i="3"/>
  <c r="F124" i="3" s="1"/>
  <c r="B125" i="3"/>
  <c r="D125" i="3"/>
  <c r="E125" i="3"/>
  <c r="F125" i="3" s="1"/>
  <c r="B126" i="3"/>
  <c r="D126" i="3"/>
  <c r="E126" i="3"/>
  <c r="F126" i="3" s="1"/>
  <c r="B127" i="3"/>
  <c r="D127" i="3"/>
  <c r="E127" i="3"/>
  <c r="F127" i="3" s="1"/>
  <c r="B128" i="3"/>
  <c r="D128" i="3"/>
  <c r="E128" i="3"/>
  <c r="F128" i="3" s="1"/>
  <c r="B129" i="3"/>
  <c r="D129" i="3"/>
  <c r="E129" i="3"/>
  <c r="F129" i="3" s="1"/>
  <c r="B130" i="3"/>
  <c r="D130" i="3"/>
  <c r="E130" i="3"/>
  <c r="F130" i="3" s="1"/>
  <c r="B131" i="3"/>
  <c r="D131" i="3"/>
  <c r="E131" i="3"/>
  <c r="F131" i="3" s="1"/>
  <c r="B132" i="3"/>
  <c r="D132" i="3"/>
  <c r="E132" i="3"/>
  <c r="F132" i="3" s="1"/>
  <c r="B133" i="3"/>
  <c r="D133" i="3"/>
  <c r="E133" i="3"/>
  <c r="F133" i="3" s="1"/>
  <c r="B134" i="3"/>
  <c r="D134" i="3"/>
  <c r="E134" i="3"/>
  <c r="F134" i="3" s="1"/>
  <c r="B135" i="3"/>
  <c r="D135" i="3"/>
  <c r="E135" i="3"/>
  <c r="F135" i="3" s="1"/>
  <c r="B136" i="3"/>
  <c r="D136" i="3"/>
  <c r="E136" i="3"/>
  <c r="F136" i="3" s="1"/>
  <c r="B137" i="3"/>
  <c r="D137" i="3"/>
  <c r="E137" i="3"/>
  <c r="F137" i="3" s="1"/>
  <c r="B138" i="3"/>
  <c r="D138" i="3"/>
  <c r="E138" i="3"/>
  <c r="F138" i="3" s="1"/>
  <c r="B139" i="3"/>
  <c r="D139" i="3"/>
  <c r="E139" i="3"/>
  <c r="F139" i="3" s="1"/>
  <c r="B140" i="3"/>
  <c r="D140" i="3"/>
  <c r="E140" i="3"/>
  <c r="F140" i="3" s="1"/>
  <c r="B141" i="3"/>
  <c r="D141" i="3"/>
  <c r="E141" i="3"/>
  <c r="F141" i="3" s="1"/>
  <c r="B142" i="3"/>
  <c r="D142" i="3"/>
  <c r="E142" i="3"/>
  <c r="F142" i="3"/>
  <c r="B143" i="3"/>
  <c r="D143" i="3"/>
  <c r="E143" i="3"/>
  <c r="F143" i="3" s="1"/>
  <c r="B144" i="3"/>
  <c r="D144" i="3"/>
  <c r="E144" i="3"/>
  <c r="F144" i="3" s="1"/>
  <c r="B145" i="3"/>
  <c r="D145" i="3"/>
  <c r="E145" i="3"/>
  <c r="F145" i="3" s="1"/>
  <c r="B146" i="3"/>
  <c r="D146" i="3"/>
  <c r="E146" i="3"/>
  <c r="F146" i="3" s="1"/>
  <c r="B147" i="3"/>
  <c r="D147" i="3"/>
  <c r="E147" i="3"/>
  <c r="F147" i="3" s="1"/>
  <c r="B148" i="3"/>
  <c r="D148" i="3"/>
  <c r="E148" i="3"/>
  <c r="F148" i="3" s="1"/>
  <c r="B149" i="3"/>
  <c r="D149" i="3"/>
  <c r="E149" i="3"/>
  <c r="F149" i="3" s="1"/>
  <c r="B150" i="3"/>
  <c r="D150" i="3"/>
  <c r="E150" i="3"/>
  <c r="F150" i="3" s="1"/>
  <c r="B151" i="3"/>
  <c r="D151" i="3"/>
  <c r="E151" i="3"/>
  <c r="F151" i="3" s="1"/>
  <c r="B152" i="3"/>
  <c r="D152" i="3"/>
  <c r="E152" i="3"/>
  <c r="F152" i="3" s="1"/>
  <c r="B153" i="3"/>
  <c r="D153" i="3"/>
  <c r="E153" i="3"/>
  <c r="F153" i="3" s="1"/>
  <c r="B154" i="3"/>
  <c r="D154" i="3"/>
  <c r="E154" i="3"/>
  <c r="F154" i="3" s="1"/>
  <c r="B155" i="3"/>
  <c r="D155" i="3"/>
  <c r="E155" i="3"/>
  <c r="F155" i="3" s="1"/>
  <c r="B156" i="3"/>
  <c r="D156" i="3"/>
  <c r="E156" i="3"/>
  <c r="F156" i="3" s="1"/>
  <c r="B157" i="3"/>
  <c r="D157" i="3"/>
  <c r="E157" i="3"/>
  <c r="F157" i="3" s="1"/>
  <c r="B158" i="3"/>
  <c r="D158" i="3"/>
  <c r="E158" i="3"/>
  <c r="F158" i="3" s="1"/>
  <c r="B159" i="3"/>
  <c r="D159" i="3"/>
  <c r="E159" i="3"/>
  <c r="F159" i="3" s="1"/>
  <c r="B160" i="3"/>
  <c r="D160" i="3"/>
  <c r="E160" i="3"/>
  <c r="F160" i="3" s="1"/>
  <c r="B161" i="3"/>
  <c r="D161" i="3"/>
  <c r="E161" i="3"/>
  <c r="F161" i="3" s="1"/>
  <c r="B162" i="3"/>
  <c r="D162" i="3"/>
  <c r="E162" i="3"/>
  <c r="F162" i="3" s="1"/>
  <c r="B163" i="3"/>
  <c r="D163" i="3"/>
  <c r="E163" i="3"/>
  <c r="F163" i="3" s="1"/>
  <c r="B164" i="3"/>
  <c r="D164" i="3"/>
  <c r="E164" i="3"/>
  <c r="F164" i="3" s="1"/>
  <c r="B165" i="3"/>
  <c r="D165" i="3"/>
  <c r="E165" i="3"/>
  <c r="F165" i="3" s="1"/>
  <c r="B166" i="3"/>
  <c r="D166" i="3"/>
  <c r="E166" i="3"/>
  <c r="F166" i="3" s="1"/>
  <c r="B167" i="3"/>
  <c r="D167" i="3"/>
  <c r="E167" i="3"/>
  <c r="F167" i="3" s="1"/>
  <c r="B168" i="3"/>
  <c r="D168" i="3"/>
  <c r="E168" i="3"/>
  <c r="F168" i="3" s="1"/>
  <c r="B169" i="3"/>
  <c r="D169" i="3"/>
  <c r="E169" i="3"/>
  <c r="F169" i="3" s="1"/>
  <c r="B170" i="3"/>
  <c r="D170" i="3"/>
  <c r="E170" i="3"/>
  <c r="F170" i="3" s="1"/>
  <c r="B171" i="3"/>
  <c r="D171" i="3"/>
  <c r="E171" i="3"/>
  <c r="F171" i="3" s="1"/>
  <c r="B172" i="3"/>
  <c r="D172" i="3"/>
  <c r="E172" i="3"/>
  <c r="F172" i="3" s="1"/>
  <c r="B173" i="3"/>
  <c r="D173" i="3"/>
  <c r="E173" i="3"/>
  <c r="F173" i="3" s="1"/>
  <c r="B174" i="3"/>
  <c r="D174" i="3"/>
  <c r="E174" i="3"/>
  <c r="F174" i="3" s="1"/>
  <c r="B175" i="3"/>
  <c r="D175" i="3"/>
  <c r="E175" i="3"/>
  <c r="F175" i="3" s="1"/>
  <c r="B176" i="3"/>
  <c r="D176" i="3"/>
  <c r="E176" i="3"/>
  <c r="F176" i="3" s="1"/>
  <c r="B177" i="3"/>
  <c r="D177" i="3"/>
  <c r="E177" i="3"/>
  <c r="F177" i="3" s="1"/>
  <c r="B178" i="3"/>
  <c r="D178" i="3"/>
  <c r="E178" i="3"/>
  <c r="F178" i="3" s="1"/>
  <c r="B179" i="3"/>
  <c r="D179" i="3"/>
  <c r="E179" i="3"/>
  <c r="F179" i="3" s="1"/>
  <c r="B180" i="3"/>
  <c r="D180" i="3"/>
  <c r="E180" i="3"/>
  <c r="F180" i="3" s="1"/>
  <c r="B181" i="3"/>
  <c r="D181" i="3"/>
  <c r="E181" i="3"/>
  <c r="F181" i="3" s="1"/>
  <c r="B182" i="3"/>
  <c r="D182" i="3"/>
  <c r="E182" i="3"/>
  <c r="F182" i="3" s="1"/>
  <c r="B183" i="3"/>
  <c r="D183" i="3"/>
  <c r="E183" i="3"/>
  <c r="F183" i="3" s="1"/>
  <c r="B184" i="3"/>
  <c r="D184" i="3"/>
  <c r="E184" i="3"/>
  <c r="F184" i="3" s="1"/>
  <c r="B185" i="3"/>
  <c r="D185" i="3"/>
  <c r="E185" i="3"/>
  <c r="F185" i="3" s="1"/>
  <c r="B186" i="3"/>
  <c r="D186" i="3"/>
  <c r="E186" i="3"/>
  <c r="F186" i="3" s="1"/>
  <c r="B187" i="3"/>
  <c r="D187" i="3"/>
  <c r="E187" i="3"/>
  <c r="F187" i="3" s="1"/>
  <c r="B188" i="3"/>
  <c r="D188" i="3"/>
  <c r="E188" i="3"/>
  <c r="F188" i="3" s="1"/>
  <c r="B189" i="3"/>
  <c r="D189" i="3"/>
  <c r="E189" i="3"/>
  <c r="F189" i="3" s="1"/>
  <c r="B190" i="3"/>
  <c r="D190" i="3"/>
  <c r="E190" i="3"/>
  <c r="F190" i="3" s="1"/>
  <c r="B191" i="3"/>
  <c r="D191" i="3"/>
  <c r="E191" i="3"/>
  <c r="F191" i="3" s="1"/>
  <c r="B192" i="3"/>
  <c r="D192" i="3"/>
  <c r="E192" i="3"/>
  <c r="F192" i="3" s="1"/>
  <c r="B193" i="3"/>
  <c r="D193" i="3"/>
  <c r="E193" i="3"/>
  <c r="F193" i="3" s="1"/>
  <c r="B194" i="3"/>
  <c r="D194" i="3"/>
  <c r="E194" i="3"/>
  <c r="F194" i="3" s="1"/>
  <c r="B195" i="3"/>
  <c r="D195" i="3"/>
  <c r="E195" i="3"/>
  <c r="F195" i="3" s="1"/>
  <c r="B196" i="3"/>
  <c r="D196" i="3"/>
  <c r="E196" i="3"/>
  <c r="F196" i="3" s="1"/>
  <c r="B197" i="3"/>
  <c r="D197" i="3"/>
  <c r="E197" i="3"/>
  <c r="F197" i="3" s="1"/>
  <c r="B198" i="3"/>
  <c r="D198" i="3"/>
  <c r="E198" i="3"/>
  <c r="F198" i="3" s="1"/>
  <c r="B199" i="3"/>
  <c r="D199" i="3"/>
  <c r="E199" i="3"/>
  <c r="F199" i="3" s="1"/>
  <c r="B200" i="3"/>
  <c r="D200" i="3"/>
  <c r="E200" i="3"/>
  <c r="F200" i="3" s="1"/>
  <c r="B201" i="3"/>
  <c r="D201" i="3"/>
  <c r="E201" i="3"/>
  <c r="F201" i="3" s="1"/>
  <c r="B202" i="3"/>
  <c r="D202" i="3"/>
  <c r="E202" i="3"/>
  <c r="F202" i="3" s="1"/>
  <c r="B203" i="3"/>
  <c r="D203" i="3"/>
  <c r="E203" i="3"/>
  <c r="F203" i="3" s="1"/>
  <c r="B204" i="3"/>
  <c r="D204" i="3"/>
  <c r="E204" i="3"/>
  <c r="F204" i="3" s="1"/>
  <c r="B205" i="3"/>
  <c r="D205" i="3"/>
  <c r="E205" i="3"/>
  <c r="F205" i="3" s="1"/>
  <c r="B206" i="3"/>
  <c r="D206" i="3"/>
  <c r="E206" i="3"/>
  <c r="F206" i="3" s="1"/>
  <c r="B207" i="3"/>
  <c r="D207" i="3"/>
  <c r="E207" i="3"/>
  <c r="F207" i="3" s="1"/>
  <c r="B208" i="3"/>
  <c r="D208" i="3"/>
  <c r="E208" i="3"/>
  <c r="F208" i="3" s="1"/>
  <c r="B209" i="3"/>
  <c r="D209" i="3"/>
  <c r="E209" i="3"/>
  <c r="F209" i="3" s="1"/>
  <c r="B210" i="3"/>
  <c r="D210" i="3"/>
  <c r="E210" i="3"/>
  <c r="F210" i="3" s="1"/>
  <c r="B211" i="3"/>
  <c r="D211" i="3"/>
  <c r="E211" i="3"/>
  <c r="F211" i="3" s="1"/>
  <c r="B212" i="3"/>
  <c r="D212" i="3"/>
  <c r="E212" i="3"/>
  <c r="F212" i="3" s="1"/>
  <c r="B213" i="3"/>
  <c r="D213" i="3"/>
  <c r="E213" i="3"/>
  <c r="F213" i="3" s="1"/>
  <c r="B214" i="3"/>
  <c r="D214" i="3"/>
  <c r="E214" i="3"/>
  <c r="F214" i="3" s="1"/>
  <c r="B215" i="3"/>
  <c r="D215" i="3"/>
  <c r="E215" i="3"/>
  <c r="F215" i="3" s="1"/>
  <c r="B216" i="3"/>
  <c r="D216" i="3"/>
  <c r="E216" i="3"/>
  <c r="F216" i="3" s="1"/>
  <c r="B217" i="3"/>
  <c r="D217" i="3"/>
  <c r="E217" i="3"/>
  <c r="F217" i="3" s="1"/>
  <c r="B218" i="3"/>
  <c r="D218" i="3"/>
  <c r="E218" i="3"/>
  <c r="F218" i="3" s="1"/>
  <c r="B219" i="3"/>
  <c r="D219" i="3"/>
  <c r="E219" i="3"/>
  <c r="F219" i="3" s="1"/>
  <c r="B220" i="3"/>
  <c r="D220" i="3"/>
  <c r="E220" i="3"/>
  <c r="F220" i="3" s="1"/>
  <c r="B221" i="3"/>
  <c r="D221" i="3"/>
  <c r="E221" i="3"/>
  <c r="F221" i="3" s="1"/>
  <c r="B222" i="3"/>
  <c r="D222" i="3"/>
  <c r="E222" i="3"/>
  <c r="F222" i="3" s="1"/>
  <c r="B223" i="3"/>
  <c r="D223" i="3"/>
  <c r="E223" i="3"/>
  <c r="F223" i="3" s="1"/>
  <c r="B224" i="3"/>
  <c r="D224" i="3"/>
  <c r="E224" i="3"/>
  <c r="F224" i="3" s="1"/>
  <c r="B225" i="3"/>
  <c r="D225" i="3"/>
  <c r="E225" i="3"/>
  <c r="F225" i="3" s="1"/>
  <c r="B226" i="3"/>
  <c r="D226" i="3"/>
  <c r="E226" i="3"/>
  <c r="F226" i="3" s="1"/>
  <c r="B227" i="3"/>
  <c r="D227" i="3"/>
  <c r="E227" i="3"/>
  <c r="F227" i="3" s="1"/>
  <c r="B228" i="3"/>
  <c r="D228" i="3"/>
  <c r="E228" i="3"/>
  <c r="F228" i="3" s="1"/>
  <c r="B229" i="3"/>
  <c r="D229" i="3"/>
  <c r="E229" i="3"/>
  <c r="F229" i="3" s="1"/>
  <c r="B230" i="3"/>
  <c r="D230" i="3"/>
  <c r="E230" i="3"/>
  <c r="F230" i="3" s="1"/>
  <c r="B231" i="3"/>
  <c r="D231" i="3"/>
  <c r="E231" i="3"/>
  <c r="F231" i="3" s="1"/>
  <c r="B232" i="3"/>
  <c r="D232" i="3"/>
  <c r="E232" i="3"/>
  <c r="F232" i="3" s="1"/>
  <c r="B233" i="3"/>
  <c r="D233" i="3"/>
  <c r="E233" i="3"/>
  <c r="F233" i="3" s="1"/>
  <c r="B234" i="3"/>
  <c r="D234" i="3"/>
  <c r="E234" i="3"/>
  <c r="F234" i="3" s="1"/>
  <c r="B235" i="3"/>
  <c r="D235" i="3"/>
  <c r="E235" i="3"/>
  <c r="F235" i="3" s="1"/>
  <c r="B236" i="3"/>
  <c r="D236" i="3"/>
  <c r="E236" i="3"/>
  <c r="F236" i="3" s="1"/>
  <c r="B237" i="3"/>
  <c r="D237" i="3"/>
  <c r="E237" i="3"/>
  <c r="F237" i="3" s="1"/>
  <c r="B238" i="3"/>
  <c r="D238" i="3"/>
  <c r="E238" i="3"/>
  <c r="F238" i="3" s="1"/>
  <c r="B239" i="3"/>
  <c r="D239" i="3"/>
  <c r="E239" i="3"/>
  <c r="F239" i="3" s="1"/>
  <c r="B240" i="3"/>
  <c r="D240" i="3"/>
  <c r="E240" i="3"/>
  <c r="F240" i="3" s="1"/>
  <c r="B241" i="3"/>
  <c r="D241" i="3"/>
  <c r="E241" i="3"/>
  <c r="F241" i="3" s="1"/>
  <c r="B242" i="3"/>
  <c r="D242" i="3"/>
  <c r="E242" i="3"/>
  <c r="F242" i="3" s="1"/>
  <c r="B243" i="3"/>
  <c r="D243" i="3"/>
  <c r="E243" i="3"/>
  <c r="F243" i="3" s="1"/>
  <c r="B244" i="3"/>
  <c r="D244" i="3"/>
  <c r="E244" i="3"/>
  <c r="F244" i="3" s="1"/>
  <c r="B245" i="3"/>
  <c r="D245" i="3"/>
  <c r="E245" i="3"/>
  <c r="F245" i="3" s="1"/>
  <c r="B246" i="3"/>
  <c r="D246" i="3"/>
  <c r="E246" i="3"/>
  <c r="F246" i="3" s="1"/>
  <c r="B247" i="3"/>
  <c r="D247" i="3"/>
  <c r="E247" i="3"/>
  <c r="F247" i="3" s="1"/>
  <c r="B248" i="3"/>
  <c r="D248" i="3"/>
  <c r="E248" i="3"/>
  <c r="F248" i="3" s="1"/>
  <c r="B249" i="3"/>
  <c r="D249" i="3"/>
  <c r="E249" i="3"/>
  <c r="F249" i="3" s="1"/>
  <c r="B250" i="3"/>
  <c r="D250" i="3"/>
  <c r="E250" i="3"/>
  <c r="F250" i="3" s="1"/>
  <c r="B251" i="3"/>
  <c r="D251" i="3"/>
  <c r="E251" i="3"/>
  <c r="F251" i="3" s="1"/>
  <c r="B252" i="3"/>
  <c r="D252" i="3"/>
  <c r="E252" i="3"/>
  <c r="F252" i="3" s="1"/>
  <c r="B253" i="3"/>
  <c r="D253" i="3"/>
  <c r="E253" i="3"/>
  <c r="F253" i="3" s="1"/>
  <c r="B254" i="3"/>
  <c r="D254" i="3"/>
  <c r="E254" i="3"/>
  <c r="F254" i="3" s="1"/>
  <c r="B255" i="3"/>
  <c r="D255" i="3"/>
  <c r="E255" i="3"/>
  <c r="F255" i="3" s="1"/>
  <c r="B256" i="3"/>
  <c r="D256" i="3"/>
  <c r="E256" i="3"/>
  <c r="F256" i="3" s="1"/>
  <c r="B257" i="3"/>
  <c r="D257" i="3"/>
  <c r="E257" i="3"/>
  <c r="F257" i="3" s="1"/>
  <c r="B258" i="3"/>
  <c r="D258" i="3"/>
  <c r="E258" i="3"/>
  <c r="F258" i="3" s="1"/>
  <c r="B259" i="3"/>
  <c r="D259" i="3"/>
  <c r="E259" i="3"/>
  <c r="F259" i="3" s="1"/>
  <c r="B260" i="3"/>
  <c r="D260" i="3"/>
  <c r="E260" i="3"/>
  <c r="F260" i="3" s="1"/>
  <c r="B261" i="3"/>
  <c r="D261" i="3"/>
  <c r="E261" i="3"/>
  <c r="F261" i="3" s="1"/>
  <c r="B262" i="3"/>
  <c r="D262" i="3"/>
  <c r="E262" i="3"/>
  <c r="F262" i="3" s="1"/>
  <c r="B263" i="3"/>
  <c r="D263" i="3"/>
  <c r="E263" i="3"/>
  <c r="F263" i="3" s="1"/>
  <c r="B264" i="3"/>
  <c r="D264" i="3"/>
  <c r="E264" i="3"/>
  <c r="F264" i="3" s="1"/>
  <c r="B265" i="3"/>
  <c r="D265" i="3"/>
  <c r="E265" i="3"/>
  <c r="F265" i="3" s="1"/>
  <c r="B266" i="3"/>
  <c r="D266" i="3"/>
  <c r="E266" i="3"/>
  <c r="F266" i="3" s="1"/>
  <c r="B267" i="3"/>
  <c r="D267" i="3"/>
  <c r="E267" i="3"/>
  <c r="F267" i="3" s="1"/>
  <c r="B268" i="3"/>
  <c r="D268" i="3"/>
  <c r="E268" i="3"/>
  <c r="F268" i="3" s="1"/>
  <c r="B269" i="3"/>
  <c r="D269" i="3"/>
  <c r="E269" i="3"/>
  <c r="F269" i="3" s="1"/>
  <c r="B270" i="3"/>
  <c r="D270" i="3"/>
  <c r="E270" i="3"/>
  <c r="F270" i="3" s="1"/>
  <c r="B271" i="3"/>
  <c r="D271" i="3"/>
  <c r="E271" i="3"/>
  <c r="F271" i="3" s="1"/>
  <c r="B272" i="3"/>
  <c r="D272" i="3"/>
  <c r="E272" i="3"/>
  <c r="F272" i="3" s="1"/>
  <c r="B273" i="3"/>
  <c r="D273" i="3"/>
  <c r="E273" i="3"/>
  <c r="F273" i="3" s="1"/>
  <c r="B274" i="3"/>
  <c r="D274" i="3"/>
  <c r="E274" i="3"/>
  <c r="F274" i="3" s="1"/>
  <c r="B275" i="3"/>
  <c r="D275" i="3"/>
  <c r="E275" i="3"/>
  <c r="F275" i="3" s="1"/>
  <c r="B276" i="3"/>
  <c r="D276" i="3"/>
  <c r="E276" i="3"/>
  <c r="F276" i="3" s="1"/>
  <c r="B277" i="3"/>
  <c r="D277" i="3"/>
  <c r="E277" i="3"/>
  <c r="F277" i="3" s="1"/>
  <c r="B278" i="3"/>
  <c r="D278" i="3"/>
  <c r="E278" i="3"/>
  <c r="F278" i="3" s="1"/>
  <c r="B279" i="3"/>
  <c r="D279" i="3"/>
  <c r="E279" i="3"/>
  <c r="F279" i="3" s="1"/>
  <c r="B280" i="3"/>
  <c r="D280" i="3"/>
  <c r="E280" i="3"/>
  <c r="F280" i="3" s="1"/>
  <c r="B281" i="3"/>
  <c r="D281" i="3"/>
  <c r="E281" i="3"/>
  <c r="F281" i="3" s="1"/>
  <c r="B282" i="3"/>
  <c r="D282" i="3"/>
  <c r="E282" i="3"/>
  <c r="F282" i="3" s="1"/>
  <c r="B283" i="3"/>
  <c r="D283" i="3"/>
  <c r="E283" i="3"/>
  <c r="F283" i="3" s="1"/>
  <c r="B284" i="3"/>
  <c r="D284" i="3"/>
  <c r="E284" i="3"/>
  <c r="F284" i="3" s="1"/>
  <c r="B285" i="3"/>
  <c r="D285" i="3"/>
  <c r="E285" i="3"/>
  <c r="F285" i="3" s="1"/>
  <c r="B286" i="3"/>
  <c r="D286" i="3"/>
  <c r="E286" i="3"/>
  <c r="F286" i="3" s="1"/>
  <c r="B287" i="3"/>
  <c r="D287" i="3"/>
  <c r="E287" i="3"/>
  <c r="F287" i="3" s="1"/>
  <c r="B288" i="3"/>
  <c r="D288" i="3"/>
  <c r="E288" i="3"/>
  <c r="F288" i="3" s="1"/>
  <c r="B289" i="3"/>
  <c r="D289" i="3"/>
  <c r="E289" i="3"/>
  <c r="F289" i="3"/>
  <c r="B290" i="3"/>
  <c r="D290" i="3"/>
  <c r="E290" i="3"/>
  <c r="F290" i="3" s="1"/>
  <c r="B291" i="3"/>
  <c r="D291" i="3"/>
  <c r="E291" i="3"/>
  <c r="F291" i="3" s="1"/>
  <c r="B292" i="3"/>
  <c r="D292" i="3"/>
  <c r="E292" i="3"/>
  <c r="F292" i="3" s="1"/>
  <c r="B293" i="3"/>
  <c r="D293" i="3"/>
  <c r="E293" i="3"/>
  <c r="F293" i="3" s="1"/>
  <c r="B294" i="3"/>
  <c r="D294" i="3"/>
  <c r="E294" i="3"/>
  <c r="F294" i="3" s="1"/>
  <c r="B295" i="3"/>
  <c r="D295" i="3"/>
  <c r="E295" i="3"/>
  <c r="F295" i="3" s="1"/>
  <c r="B296" i="3"/>
  <c r="D296" i="3"/>
  <c r="E296" i="3"/>
  <c r="F296" i="3" s="1"/>
  <c r="B297" i="3"/>
  <c r="D297" i="3"/>
  <c r="E297" i="3"/>
  <c r="F297" i="3" s="1"/>
  <c r="B298" i="3"/>
  <c r="D298" i="3"/>
  <c r="E298" i="3"/>
  <c r="F298" i="3" s="1"/>
  <c r="B299" i="3"/>
  <c r="D299" i="3"/>
  <c r="E299" i="3"/>
  <c r="F299" i="3" s="1"/>
  <c r="B300" i="3"/>
  <c r="D300" i="3"/>
  <c r="E300" i="3"/>
  <c r="F300" i="3" s="1"/>
  <c r="B301" i="3"/>
  <c r="D301" i="3"/>
  <c r="E301" i="3"/>
  <c r="F301" i="3" s="1"/>
  <c r="B302" i="3"/>
  <c r="D302" i="3"/>
  <c r="E302" i="3"/>
  <c r="F302" i="3" s="1"/>
  <c r="B303" i="3"/>
  <c r="D303" i="3"/>
  <c r="E303" i="3"/>
  <c r="F303" i="3" s="1"/>
  <c r="B304" i="3"/>
  <c r="D304" i="3"/>
  <c r="E304" i="3"/>
  <c r="F304" i="3" s="1"/>
  <c r="B305" i="3"/>
  <c r="D305" i="3"/>
  <c r="E305" i="3"/>
  <c r="F305" i="3" s="1"/>
  <c r="B306" i="3"/>
  <c r="D306" i="3"/>
  <c r="E306" i="3"/>
  <c r="F306" i="3" s="1"/>
  <c r="B307" i="3"/>
  <c r="D307" i="3"/>
  <c r="E307" i="3"/>
  <c r="F307" i="3" s="1"/>
  <c r="B308" i="3"/>
  <c r="D308" i="3"/>
  <c r="E308" i="3"/>
  <c r="F308" i="3" s="1"/>
  <c r="B309" i="3"/>
  <c r="D309" i="3"/>
  <c r="E309" i="3"/>
  <c r="F309" i="3" s="1"/>
  <c r="B310" i="3"/>
  <c r="D310" i="3"/>
  <c r="E310" i="3"/>
  <c r="F310" i="3" s="1"/>
  <c r="B311" i="3"/>
  <c r="D311" i="3"/>
  <c r="E311" i="3"/>
  <c r="F311" i="3" s="1"/>
  <c r="B312" i="3"/>
  <c r="D312" i="3"/>
  <c r="E312" i="3"/>
  <c r="F312" i="3" s="1"/>
  <c r="B313" i="3"/>
  <c r="D313" i="3"/>
  <c r="E313" i="3"/>
  <c r="F313" i="3" s="1"/>
  <c r="B314" i="3"/>
  <c r="D314" i="3"/>
  <c r="E314" i="3"/>
  <c r="F314" i="3" s="1"/>
  <c r="B315" i="3"/>
  <c r="D315" i="3"/>
  <c r="E315" i="3"/>
  <c r="F315" i="3" s="1"/>
  <c r="B316" i="3"/>
  <c r="D316" i="3"/>
  <c r="E316" i="3"/>
  <c r="F316" i="3" s="1"/>
  <c r="B317" i="3"/>
  <c r="D317" i="3"/>
  <c r="E317" i="3"/>
  <c r="F317" i="3" s="1"/>
  <c r="B318" i="3"/>
  <c r="D318" i="3"/>
  <c r="E318" i="3"/>
  <c r="F318" i="3" s="1"/>
  <c r="B319" i="3"/>
  <c r="D319" i="3"/>
  <c r="E319" i="3"/>
  <c r="F319" i="3" s="1"/>
  <c r="B320" i="3"/>
  <c r="D320" i="3"/>
  <c r="E320" i="3"/>
  <c r="F320" i="3" s="1"/>
  <c r="B321" i="3"/>
  <c r="D321" i="3"/>
  <c r="E321" i="3"/>
  <c r="F321" i="3" s="1"/>
  <c r="B322" i="3"/>
  <c r="D322" i="3"/>
  <c r="E322" i="3"/>
  <c r="F322" i="3" s="1"/>
  <c r="B323" i="3"/>
  <c r="D323" i="3"/>
  <c r="E323" i="3"/>
  <c r="F323" i="3" s="1"/>
  <c r="B324" i="3"/>
  <c r="D324" i="3"/>
  <c r="E324" i="3"/>
  <c r="F324" i="3" s="1"/>
  <c r="B325" i="3"/>
  <c r="D325" i="3"/>
  <c r="E325" i="3"/>
  <c r="F325" i="3" s="1"/>
  <c r="B326" i="3"/>
  <c r="D326" i="3"/>
  <c r="E326" i="3"/>
  <c r="F326" i="3" s="1"/>
  <c r="B327" i="3"/>
  <c r="D327" i="3"/>
  <c r="E327" i="3"/>
  <c r="F327" i="3" s="1"/>
  <c r="B328" i="3"/>
  <c r="D328" i="3"/>
  <c r="E328" i="3"/>
  <c r="F328" i="3" s="1"/>
  <c r="B329" i="3"/>
  <c r="D329" i="3"/>
  <c r="E329" i="3"/>
  <c r="F329" i="3" s="1"/>
  <c r="B330" i="3"/>
  <c r="D330" i="3"/>
  <c r="E330" i="3"/>
  <c r="F330" i="3" s="1"/>
  <c r="B331" i="3"/>
  <c r="D331" i="3"/>
  <c r="E331" i="3"/>
  <c r="F331" i="3" s="1"/>
  <c r="B332" i="3"/>
  <c r="D332" i="3"/>
  <c r="E332" i="3"/>
  <c r="F332" i="3" s="1"/>
  <c r="B333" i="3"/>
  <c r="D333" i="3"/>
  <c r="E333" i="3"/>
  <c r="F333" i="3" s="1"/>
  <c r="B334" i="3"/>
  <c r="D334" i="3"/>
  <c r="E334" i="3"/>
  <c r="F334" i="3" s="1"/>
  <c r="B335" i="3"/>
  <c r="D335" i="3"/>
  <c r="E335" i="3"/>
  <c r="F335" i="3" s="1"/>
  <c r="B336" i="3"/>
  <c r="D336" i="3"/>
  <c r="E336" i="3"/>
  <c r="F336" i="3" s="1"/>
  <c r="B337" i="3"/>
  <c r="D337" i="3"/>
  <c r="E337" i="3"/>
  <c r="F337" i="3" s="1"/>
  <c r="B338" i="3"/>
  <c r="D338" i="3"/>
  <c r="E338" i="3"/>
  <c r="F338" i="3" s="1"/>
  <c r="B339" i="3"/>
  <c r="D339" i="3"/>
  <c r="E339" i="3"/>
  <c r="F339" i="3" s="1"/>
  <c r="B340" i="3"/>
  <c r="D340" i="3"/>
  <c r="E340" i="3"/>
  <c r="F340" i="3" s="1"/>
  <c r="B341" i="3"/>
  <c r="D341" i="3"/>
  <c r="E341" i="3"/>
  <c r="F341" i="3" s="1"/>
  <c r="B342" i="3"/>
  <c r="D342" i="3"/>
  <c r="E342" i="3"/>
  <c r="F342" i="3" s="1"/>
  <c r="B343" i="3"/>
  <c r="D343" i="3"/>
  <c r="E343" i="3"/>
  <c r="F343" i="3" s="1"/>
  <c r="B344" i="3"/>
  <c r="D344" i="3"/>
  <c r="E344" i="3"/>
  <c r="F344" i="3" s="1"/>
  <c r="B345" i="3"/>
  <c r="D345" i="3"/>
  <c r="E345" i="3"/>
  <c r="F345" i="3" s="1"/>
  <c r="B346" i="3"/>
  <c r="D346" i="3"/>
  <c r="E346" i="3"/>
  <c r="F346" i="3" s="1"/>
  <c r="B347" i="3"/>
  <c r="D347" i="3"/>
  <c r="E347" i="3"/>
  <c r="F347" i="3" s="1"/>
  <c r="B348" i="3"/>
  <c r="D348" i="3"/>
  <c r="E348" i="3"/>
  <c r="F348" i="3" s="1"/>
  <c r="B349" i="3"/>
  <c r="D349" i="3"/>
  <c r="E349" i="3"/>
  <c r="F349" i="3" s="1"/>
  <c r="B350" i="3"/>
  <c r="D350" i="3"/>
  <c r="E350" i="3"/>
  <c r="F350" i="3" s="1"/>
  <c r="B351" i="3"/>
  <c r="D351" i="3"/>
  <c r="E351" i="3"/>
  <c r="F351" i="3" s="1"/>
  <c r="B352" i="3"/>
  <c r="D352" i="3"/>
  <c r="E352" i="3"/>
  <c r="F352" i="3" s="1"/>
  <c r="B353" i="3"/>
  <c r="D353" i="3"/>
  <c r="E353" i="3"/>
  <c r="F353" i="3" s="1"/>
  <c r="B354" i="3"/>
  <c r="D354" i="3"/>
  <c r="E354" i="3"/>
  <c r="F354" i="3"/>
  <c r="B355" i="3"/>
  <c r="D355" i="3"/>
  <c r="E355" i="3"/>
  <c r="F355" i="3" s="1"/>
  <c r="B356" i="3"/>
  <c r="D356" i="3"/>
  <c r="E356" i="3"/>
  <c r="F356" i="3" s="1"/>
  <c r="B357" i="3"/>
  <c r="D357" i="3"/>
  <c r="E357" i="3"/>
  <c r="F357" i="3" s="1"/>
  <c r="B358" i="3"/>
  <c r="D358" i="3"/>
  <c r="E358" i="3"/>
  <c r="F358" i="3" s="1"/>
  <c r="B359" i="3"/>
  <c r="D359" i="3"/>
  <c r="E359" i="3"/>
  <c r="F359" i="3" s="1"/>
  <c r="B360" i="3"/>
  <c r="D360" i="3"/>
  <c r="E360" i="3"/>
  <c r="F360" i="3" s="1"/>
  <c r="B361" i="3"/>
  <c r="D361" i="3"/>
  <c r="E361" i="3"/>
  <c r="F361" i="3" s="1"/>
  <c r="B362" i="3"/>
  <c r="D362" i="3"/>
  <c r="E362" i="3"/>
  <c r="F362" i="3" s="1"/>
  <c r="B363" i="3"/>
  <c r="D363" i="3"/>
  <c r="E363" i="3"/>
  <c r="F363" i="3" s="1"/>
  <c r="B364" i="3"/>
  <c r="D364" i="3"/>
  <c r="E364" i="3"/>
  <c r="F364" i="3" s="1"/>
  <c r="B365" i="3"/>
  <c r="D365" i="3"/>
  <c r="E365" i="3"/>
  <c r="F365" i="3" s="1"/>
  <c r="B366" i="3"/>
  <c r="D366" i="3"/>
  <c r="E366" i="3"/>
  <c r="F366" i="3" s="1"/>
  <c r="B367" i="3"/>
  <c r="D367" i="3"/>
  <c r="E367" i="3"/>
  <c r="F367" i="3" s="1"/>
  <c r="B368" i="3"/>
  <c r="D368" i="3"/>
  <c r="E368" i="3"/>
  <c r="F368" i="3" s="1"/>
  <c r="B369" i="3"/>
  <c r="D369" i="3"/>
  <c r="E369" i="3"/>
  <c r="F369" i="3" s="1"/>
  <c r="B370" i="3"/>
  <c r="D370" i="3"/>
  <c r="E370" i="3"/>
  <c r="F370" i="3" s="1"/>
  <c r="B371" i="3"/>
  <c r="D371" i="3"/>
  <c r="E371" i="3"/>
  <c r="F371" i="3" s="1"/>
  <c r="B372" i="3"/>
  <c r="D372" i="3"/>
  <c r="E372" i="3"/>
  <c r="F372" i="3" s="1"/>
  <c r="B373" i="3"/>
  <c r="D373" i="3"/>
  <c r="E373" i="3"/>
  <c r="F373" i="3" s="1"/>
  <c r="B374" i="3"/>
  <c r="D374" i="3"/>
  <c r="E374" i="3"/>
  <c r="F374" i="3" s="1"/>
  <c r="B375" i="3"/>
  <c r="D375" i="3"/>
  <c r="E375" i="3"/>
  <c r="F375" i="3" s="1"/>
  <c r="B376" i="3"/>
  <c r="D376" i="3"/>
  <c r="E376" i="3"/>
  <c r="F376" i="3" s="1"/>
  <c r="B377" i="3"/>
  <c r="D377" i="3"/>
  <c r="E377" i="3"/>
  <c r="F377" i="3" s="1"/>
  <c r="B378" i="3"/>
  <c r="D378" i="3"/>
  <c r="E378" i="3"/>
  <c r="F378" i="3" s="1"/>
  <c r="B379" i="3"/>
  <c r="D379" i="3"/>
  <c r="E379" i="3"/>
  <c r="F379" i="3" s="1"/>
  <c r="B380" i="3"/>
  <c r="D380" i="3"/>
  <c r="E380" i="3"/>
  <c r="F380" i="3" s="1"/>
  <c r="B381" i="3"/>
  <c r="D381" i="3"/>
  <c r="E381" i="3"/>
  <c r="F381" i="3" s="1"/>
  <c r="B382" i="3"/>
  <c r="D382" i="3"/>
  <c r="E382" i="3"/>
  <c r="F382" i="3" s="1"/>
  <c r="B383" i="3"/>
  <c r="D383" i="3"/>
  <c r="E383" i="3"/>
  <c r="F383" i="3" s="1"/>
  <c r="B384" i="3"/>
  <c r="D384" i="3"/>
  <c r="E384" i="3"/>
  <c r="F384" i="3" s="1"/>
  <c r="B385" i="3"/>
  <c r="D385" i="3"/>
  <c r="E385" i="3"/>
  <c r="F385" i="3" s="1"/>
  <c r="B386" i="3"/>
  <c r="D386" i="3"/>
  <c r="E386" i="3"/>
  <c r="F386" i="3" s="1"/>
  <c r="B387" i="3"/>
  <c r="D387" i="3"/>
  <c r="E387" i="3"/>
  <c r="F387" i="3" s="1"/>
  <c r="B388" i="3"/>
  <c r="D388" i="3"/>
  <c r="E388" i="3"/>
  <c r="F388" i="3" s="1"/>
  <c r="B389" i="3"/>
  <c r="D389" i="3"/>
  <c r="E389" i="3"/>
  <c r="F389" i="3" s="1"/>
  <c r="B390" i="3"/>
  <c r="D390" i="3"/>
  <c r="E390" i="3"/>
  <c r="F390" i="3" s="1"/>
  <c r="B391" i="3"/>
  <c r="D391" i="3"/>
  <c r="E391" i="3"/>
  <c r="F391" i="3" s="1"/>
  <c r="B392" i="3"/>
  <c r="D392" i="3"/>
  <c r="E392" i="3"/>
  <c r="F392" i="3" s="1"/>
  <c r="B393" i="3"/>
  <c r="D393" i="3"/>
  <c r="E393" i="3"/>
  <c r="F393" i="3" s="1"/>
  <c r="B394" i="3"/>
  <c r="D394" i="3"/>
  <c r="E394" i="3"/>
  <c r="F394" i="3" s="1"/>
  <c r="B395" i="3"/>
  <c r="D395" i="3"/>
  <c r="E395" i="3"/>
  <c r="F395" i="3" s="1"/>
  <c r="B396" i="3"/>
  <c r="D396" i="3"/>
  <c r="E396" i="3"/>
  <c r="F396" i="3" s="1"/>
  <c r="B397" i="3"/>
  <c r="D397" i="3"/>
  <c r="E397" i="3"/>
  <c r="F397" i="3" s="1"/>
  <c r="B398" i="3"/>
  <c r="D398" i="3"/>
  <c r="E398" i="3"/>
  <c r="F398" i="3" s="1"/>
  <c r="B399" i="3"/>
  <c r="D399" i="3"/>
  <c r="E399" i="3"/>
  <c r="F399" i="3" s="1"/>
  <c r="B400" i="3"/>
  <c r="D400" i="3"/>
  <c r="E400" i="3"/>
  <c r="F400" i="3" s="1"/>
  <c r="B401" i="3"/>
  <c r="D401" i="3"/>
  <c r="E401" i="3"/>
  <c r="F401" i="3" s="1"/>
  <c r="B402" i="3"/>
  <c r="D402" i="3"/>
  <c r="E402" i="3"/>
  <c r="F402" i="3" s="1"/>
  <c r="B403" i="3"/>
  <c r="D403" i="3"/>
  <c r="E403" i="3"/>
  <c r="F403" i="3" s="1"/>
  <c r="B404" i="3"/>
  <c r="D404" i="3"/>
  <c r="E404" i="3"/>
  <c r="F404" i="3" s="1"/>
  <c r="B405" i="3"/>
  <c r="D405" i="3"/>
  <c r="E405" i="3"/>
  <c r="F405" i="3" s="1"/>
  <c r="B406" i="3"/>
  <c r="D406" i="3"/>
  <c r="E406" i="3"/>
  <c r="F406" i="3" s="1"/>
  <c r="B407" i="3"/>
  <c r="D407" i="3"/>
  <c r="E407" i="3"/>
  <c r="F407" i="3" s="1"/>
  <c r="B408" i="3"/>
  <c r="D408" i="3"/>
  <c r="E408" i="3"/>
  <c r="F408" i="3" s="1"/>
  <c r="B409" i="3"/>
  <c r="D409" i="3"/>
  <c r="E409" i="3"/>
  <c r="F409" i="3" s="1"/>
  <c r="B410" i="3"/>
  <c r="D410" i="3"/>
  <c r="E410" i="3"/>
  <c r="F410" i="3" s="1"/>
  <c r="B411" i="3"/>
  <c r="D411" i="3"/>
  <c r="E411" i="3"/>
  <c r="F411" i="3" s="1"/>
  <c r="B412" i="3"/>
  <c r="D412" i="3"/>
  <c r="E412" i="3"/>
  <c r="F412" i="3" s="1"/>
  <c r="B413" i="3"/>
  <c r="D413" i="3"/>
  <c r="E413" i="3"/>
  <c r="F413" i="3" s="1"/>
  <c r="B414" i="3"/>
  <c r="D414" i="3"/>
  <c r="E414" i="3"/>
  <c r="F414" i="3" s="1"/>
  <c r="B415" i="3"/>
  <c r="D415" i="3"/>
  <c r="E415" i="3"/>
  <c r="F415" i="3" s="1"/>
  <c r="B416" i="3"/>
  <c r="D416" i="3"/>
  <c r="E416" i="3"/>
  <c r="F416" i="3" s="1"/>
  <c r="B417" i="3"/>
  <c r="D417" i="3"/>
  <c r="E417" i="3"/>
  <c r="F417" i="3" s="1"/>
  <c r="B418" i="3"/>
  <c r="D418" i="3"/>
  <c r="E418" i="3"/>
  <c r="F418" i="3" s="1"/>
  <c r="B419" i="3"/>
  <c r="D419" i="3"/>
  <c r="E419" i="3"/>
  <c r="F419" i="3" s="1"/>
  <c r="B420" i="3"/>
  <c r="D420" i="3"/>
  <c r="E420" i="3"/>
  <c r="F420" i="3" s="1"/>
  <c r="B421" i="3"/>
  <c r="D421" i="3"/>
  <c r="E421" i="3"/>
  <c r="F421" i="3" s="1"/>
  <c r="B422" i="3"/>
  <c r="D422" i="3"/>
  <c r="E422" i="3"/>
  <c r="F422" i="3" s="1"/>
  <c r="B423" i="3"/>
  <c r="D423" i="3"/>
  <c r="E423" i="3"/>
  <c r="F423" i="3" s="1"/>
  <c r="B424" i="3"/>
  <c r="D424" i="3"/>
  <c r="E424" i="3"/>
  <c r="F424" i="3" s="1"/>
  <c r="B425" i="3"/>
  <c r="D425" i="3"/>
  <c r="E425" i="3"/>
  <c r="F425" i="3" s="1"/>
  <c r="B426" i="3"/>
  <c r="D426" i="3"/>
  <c r="E426" i="3"/>
  <c r="F426" i="3" s="1"/>
  <c r="B427" i="3"/>
  <c r="D427" i="3"/>
  <c r="E427" i="3"/>
  <c r="F427" i="3" s="1"/>
  <c r="B428" i="3"/>
  <c r="D428" i="3"/>
  <c r="E428" i="3"/>
  <c r="F428" i="3" s="1"/>
  <c r="B429" i="3"/>
  <c r="D429" i="3"/>
  <c r="E429" i="3"/>
  <c r="F429" i="3" s="1"/>
  <c r="B430" i="3"/>
  <c r="D430" i="3"/>
  <c r="E430" i="3"/>
  <c r="F430" i="3" s="1"/>
  <c r="B431" i="3"/>
  <c r="D431" i="3"/>
  <c r="E431" i="3"/>
  <c r="F431" i="3" s="1"/>
  <c r="B432" i="3"/>
  <c r="D432" i="3"/>
  <c r="E432" i="3"/>
  <c r="F432" i="3" s="1"/>
  <c r="B433" i="3"/>
  <c r="D433" i="3"/>
  <c r="E433" i="3"/>
  <c r="F433" i="3" s="1"/>
  <c r="B434" i="3"/>
  <c r="D434" i="3"/>
  <c r="E434" i="3"/>
  <c r="F434" i="3" s="1"/>
  <c r="B435" i="3"/>
  <c r="D435" i="3"/>
  <c r="E435" i="3"/>
  <c r="F435" i="3" s="1"/>
  <c r="B436" i="3"/>
  <c r="D436" i="3"/>
  <c r="E436" i="3"/>
  <c r="F436" i="3" s="1"/>
  <c r="B437" i="3"/>
  <c r="D437" i="3"/>
  <c r="E437" i="3"/>
  <c r="F437" i="3" s="1"/>
  <c r="B438" i="3"/>
  <c r="D438" i="3"/>
  <c r="E438" i="3"/>
  <c r="F438" i="3" s="1"/>
  <c r="B439" i="3"/>
  <c r="D439" i="3"/>
  <c r="E439" i="3"/>
  <c r="F439" i="3" s="1"/>
  <c r="B440" i="3"/>
  <c r="D440" i="3"/>
  <c r="E440" i="3"/>
  <c r="F440" i="3" s="1"/>
  <c r="B441" i="3"/>
  <c r="D441" i="3"/>
  <c r="E441" i="3"/>
  <c r="F441" i="3" s="1"/>
  <c r="B442" i="3"/>
  <c r="D442" i="3"/>
  <c r="E442" i="3"/>
  <c r="F442" i="3" s="1"/>
  <c r="B443" i="3"/>
  <c r="D443" i="3"/>
  <c r="E443" i="3"/>
  <c r="F443" i="3" s="1"/>
  <c r="B444" i="3"/>
  <c r="D444" i="3"/>
  <c r="E444" i="3"/>
  <c r="F444" i="3" s="1"/>
  <c r="B445" i="3"/>
  <c r="D445" i="3"/>
  <c r="E445" i="3"/>
  <c r="F445" i="3" s="1"/>
  <c r="B446" i="3"/>
  <c r="D446" i="3"/>
  <c r="E446" i="3"/>
  <c r="F446" i="3" s="1"/>
  <c r="B447" i="3"/>
  <c r="D447" i="3"/>
  <c r="E447" i="3"/>
  <c r="F447" i="3" s="1"/>
  <c r="B448" i="3"/>
  <c r="D448" i="3"/>
  <c r="E448" i="3"/>
  <c r="F448" i="3" s="1"/>
  <c r="B449" i="3"/>
  <c r="D449" i="3"/>
  <c r="E449" i="3"/>
  <c r="F449" i="3" s="1"/>
  <c r="B450" i="3"/>
  <c r="D450" i="3"/>
  <c r="E450" i="3"/>
  <c r="F450" i="3" s="1"/>
  <c r="B451" i="3"/>
  <c r="D451" i="3"/>
  <c r="E451" i="3"/>
  <c r="F451" i="3" s="1"/>
  <c r="B452" i="3"/>
  <c r="D452" i="3"/>
  <c r="E452" i="3"/>
  <c r="F452" i="3"/>
  <c r="B453" i="3"/>
  <c r="D453" i="3"/>
  <c r="E453" i="3"/>
  <c r="F453" i="3" s="1"/>
  <c r="B454" i="3"/>
  <c r="D454" i="3"/>
  <c r="E454" i="3"/>
  <c r="F454" i="3" s="1"/>
  <c r="B455" i="3"/>
  <c r="D455" i="3"/>
  <c r="E455" i="3"/>
  <c r="F455" i="3" s="1"/>
  <c r="B456" i="3"/>
  <c r="D456" i="3"/>
  <c r="E456" i="3"/>
  <c r="F456" i="3" s="1"/>
  <c r="B457" i="3"/>
  <c r="D457" i="3"/>
  <c r="E457" i="3"/>
  <c r="F457" i="3" s="1"/>
  <c r="B458" i="3"/>
  <c r="D458" i="3"/>
  <c r="E458" i="3"/>
  <c r="F458" i="3" s="1"/>
  <c r="B459" i="3"/>
  <c r="D459" i="3"/>
  <c r="E459" i="3"/>
  <c r="F459" i="3" s="1"/>
  <c r="B460" i="3"/>
  <c r="D460" i="3"/>
  <c r="E460" i="3"/>
  <c r="F460" i="3" s="1"/>
  <c r="B461" i="3"/>
  <c r="D461" i="3"/>
  <c r="E461" i="3"/>
  <c r="F461" i="3" s="1"/>
  <c r="B462" i="3"/>
  <c r="D462" i="3"/>
  <c r="E462" i="3"/>
  <c r="F462" i="3" s="1"/>
  <c r="B463" i="3"/>
  <c r="D463" i="3"/>
  <c r="E463" i="3"/>
  <c r="F463" i="3" s="1"/>
  <c r="B464" i="3"/>
  <c r="D464" i="3"/>
  <c r="E464" i="3"/>
  <c r="F464" i="3" s="1"/>
  <c r="B465" i="3"/>
  <c r="D465" i="3"/>
  <c r="E465" i="3"/>
  <c r="F465" i="3" s="1"/>
  <c r="B466" i="3"/>
  <c r="D466" i="3"/>
  <c r="E466" i="3"/>
  <c r="F466" i="3" s="1"/>
  <c r="B467" i="3"/>
  <c r="D467" i="3"/>
  <c r="E467" i="3"/>
  <c r="F467" i="3" s="1"/>
  <c r="B468" i="3"/>
  <c r="D468" i="3"/>
  <c r="E468" i="3"/>
  <c r="F468" i="3" s="1"/>
  <c r="B469" i="3"/>
  <c r="D469" i="3"/>
  <c r="E469" i="3"/>
  <c r="F469" i="3" s="1"/>
  <c r="B470" i="3"/>
  <c r="D470" i="3"/>
  <c r="E470" i="3"/>
  <c r="F470" i="3" s="1"/>
  <c r="B471" i="3"/>
  <c r="D471" i="3"/>
  <c r="E471" i="3"/>
  <c r="F471" i="3" s="1"/>
  <c r="B472" i="3"/>
  <c r="D472" i="3"/>
  <c r="E472" i="3"/>
  <c r="F472" i="3" s="1"/>
  <c r="B473" i="3"/>
  <c r="D473" i="3"/>
  <c r="E473" i="3"/>
  <c r="F473" i="3" s="1"/>
  <c r="B474" i="3"/>
  <c r="D474" i="3"/>
  <c r="E474" i="3"/>
  <c r="F474" i="3" s="1"/>
  <c r="B475" i="3"/>
  <c r="D475" i="3"/>
  <c r="E475" i="3"/>
  <c r="F475" i="3" s="1"/>
  <c r="B476" i="3"/>
  <c r="D476" i="3"/>
  <c r="E476" i="3"/>
  <c r="F476" i="3" s="1"/>
  <c r="B477" i="3"/>
  <c r="D477" i="3"/>
  <c r="E477" i="3"/>
  <c r="F477" i="3" s="1"/>
  <c r="B478" i="3"/>
  <c r="D478" i="3"/>
  <c r="E478" i="3"/>
  <c r="F478" i="3" s="1"/>
  <c r="B479" i="3"/>
  <c r="D479" i="3"/>
  <c r="E479" i="3"/>
  <c r="F479" i="3" s="1"/>
  <c r="B480" i="3"/>
  <c r="D480" i="3"/>
  <c r="E480" i="3"/>
  <c r="F480" i="3" s="1"/>
  <c r="B481" i="3"/>
  <c r="D481" i="3"/>
  <c r="E481" i="3"/>
  <c r="F481" i="3" s="1"/>
  <c r="B482" i="3"/>
  <c r="D482" i="3"/>
  <c r="E482" i="3"/>
  <c r="F482" i="3" s="1"/>
  <c r="B483" i="3"/>
  <c r="D483" i="3"/>
  <c r="E483" i="3"/>
  <c r="F483" i="3" s="1"/>
  <c r="B484" i="3"/>
  <c r="D484" i="3"/>
  <c r="E484" i="3"/>
  <c r="F484" i="3" s="1"/>
  <c r="B485" i="3"/>
  <c r="D485" i="3"/>
  <c r="E485" i="3"/>
  <c r="F485" i="3" s="1"/>
  <c r="B486" i="3"/>
  <c r="D486" i="3"/>
  <c r="E486" i="3"/>
  <c r="F486" i="3" s="1"/>
  <c r="B487" i="3"/>
  <c r="D487" i="3"/>
  <c r="E487" i="3"/>
  <c r="F487" i="3" s="1"/>
  <c r="B488" i="3"/>
  <c r="D488" i="3"/>
  <c r="E488" i="3"/>
  <c r="F488" i="3" s="1"/>
  <c r="B489" i="3"/>
  <c r="D489" i="3"/>
  <c r="E489" i="3"/>
  <c r="F489" i="3" s="1"/>
  <c r="B490" i="3"/>
  <c r="D490" i="3"/>
  <c r="E490" i="3"/>
  <c r="F490" i="3" s="1"/>
  <c r="B491" i="3"/>
  <c r="D491" i="3"/>
  <c r="E491" i="3"/>
  <c r="F491" i="3" s="1"/>
  <c r="B492" i="3"/>
  <c r="D492" i="3"/>
  <c r="E492" i="3"/>
  <c r="F492" i="3" s="1"/>
  <c r="B493" i="3"/>
  <c r="D493" i="3"/>
  <c r="E493" i="3"/>
  <c r="F493" i="3" s="1"/>
  <c r="B494" i="3"/>
  <c r="D494" i="3"/>
  <c r="E494" i="3"/>
  <c r="F494" i="3" s="1"/>
  <c r="B495" i="3"/>
  <c r="D495" i="3"/>
  <c r="E495" i="3"/>
  <c r="F495" i="3" s="1"/>
  <c r="B496" i="3"/>
  <c r="D496" i="3"/>
  <c r="E496" i="3"/>
  <c r="F496" i="3" s="1"/>
  <c r="B497" i="3"/>
  <c r="D497" i="3"/>
  <c r="E497" i="3"/>
  <c r="F497" i="3" s="1"/>
  <c r="B498" i="3"/>
  <c r="D498" i="3"/>
  <c r="E498" i="3"/>
  <c r="F498" i="3" s="1"/>
  <c r="B499" i="3"/>
  <c r="D499" i="3"/>
  <c r="E499" i="3"/>
  <c r="F499" i="3" s="1"/>
  <c r="B500" i="3"/>
  <c r="D500" i="3"/>
  <c r="E500" i="3"/>
  <c r="F500" i="3" s="1"/>
  <c r="B501" i="3"/>
  <c r="D501" i="3"/>
  <c r="E501" i="3"/>
  <c r="F501" i="3" s="1"/>
  <c r="B502" i="3"/>
  <c r="D502" i="3"/>
  <c r="E502" i="3"/>
  <c r="F502" i="3" s="1"/>
  <c r="B503" i="3"/>
  <c r="D503" i="3"/>
  <c r="E503" i="3"/>
  <c r="F503" i="3" s="1"/>
  <c r="B504" i="3"/>
  <c r="D504" i="3"/>
  <c r="E504" i="3"/>
  <c r="F504" i="3" s="1"/>
  <c r="B505" i="3"/>
  <c r="D505" i="3"/>
  <c r="E505" i="3"/>
  <c r="F505" i="3" s="1"/>
  <c r="B506" i="3"/>
  <c r="D506" i="3"/>
  <c r="E506" i="3"/>
  <c r="F506" i="3" s="1"/>
  <c r="B507" i="3"/>
  <c r="D507" i="3"/>
  <c r="E507" i="3"/>
  <c r="F507" i="3" s="1"/>
  <c r="B508" i="3"/>
  <c r="D508" i="3"/>
  <c r="E508" i="3"/>
  <c r="F508" i="3" s="1"/>
  <c r="B509" i="3"/>
  <c r="D509" i="3"/>
  <c r="E509" i="3"/>
  <c r="F509" i="3" s="1"/>
  <c r="B510" i="3"/>
  <c r="D510" i="3"/>
  <c r="E510" i="3"/>
  <c r="F510" i="3" s="1"/>
  <c r="B511" i="3"/>
  <c r="D511" i="3"/>
  <c r="E511" i="3"/>
  <c r="F511" i="3" s="1"/>
  <c r="B512" i="3"/>
  <c r="D512" i="3"/>
  <c r="E512" i="3"/>
  <c r="F512" i="3" s="1"/>
  <c r="B513" i="3"/>
  <c r="D513" i="3"/>
  <c r="E513" i="3"/>
  <c r="F513" i="3" s="1"/>
  <c r="B514" i="3"/>
  <c r="D514" i="3"/>
  <c r="E514" i="3"/>
  <c r="F514" i="3" s="1"/>
  <c r="B515" i="3"/>
  <c r="D515" i="3"/>
  <c r="E515" i="3"/>
  <c r="F515" i="3" s="1"/>
  <c r="B516" i="3"/>
  <c r="D516" i="3"/>
  <c r="E516" i="3"/>
  <c r="F516" i="3" s="1"/>
  <c r="B517" i="3"/>
  <c r="D517" i="3"/>
  <c r="E517" i="3"/>
  <c r="F517" i="3" s="1"/>
  <c r="B518" i="3"/>
  <c r="D518" i="3"/>
  <c r="E518" i="3"/>
  <c r="F518" i="3" s="1"/>
  <c r="B519" i="3"/>
  <c r="D519" i="3"/>
  <c r="E519" i="3"/>
  <c r="F519" i="3" s="1"/>
  <c r="B520" i="3"/>
  <c r="D520" i="3"/>
  <c r="E520" i="3"/>
  <c r="F520" i="3" s="1"/>
  <c r="B521" i="3"/>
  <c r="D521" i="3"/>
  <c r="E521" i="3"/>
  <c r="F521" i="3" s="1"/>
  <c r="B522" i="3"/>
  <c r="D522" i="3"/>
  <c r="E522" i="3"/>
  <c r="F522" i="3" s="1"/>
  <c r="B523" i="3"/>
  <c r="D523" i="3"/>
  <c r="E523" i="3"/>
  <c r="F523" i="3" s="1"/>
  <c r="B524" i="3"/>
  <c r="D524" i="3"/>
  <c r="E524" i="3"/>
  <c r="F524" i="3" s="1"/>
  <c r="B525" i="3"/>
  <c r="D525" i="3"/>
  <c r="E525" i="3"/>
  <c r="F525" i="3" s="1"/>
  <c r="B526" i="3"/>
  <c r="D526" i="3"/>
  <c r="E526" i="3"/>
  <c r="F526" i="3" s="1"/>
  <c r="B527" i="3"/>
  <c r="D527" i="3"/>
  <c r="E527" i="3"/>
  <c r="F527" i="3" s="1"/>
  <c r="B528" i="3"/>
  <c r="D528" i="3"/>
  <c r="E528" i="3"/>
  <c r="F528" i="3" s="1"/>
  <c r="B529" i="3"/>
  <c r="D529" i="3"/>
  <c r="E529" i="3"/>
  <c r="F529" i="3" s="1"/>
  <c r="B530" i="3"/>
  <c r="D530" i="3"/>
  <c r="E530" i="3"/>
  <c r="F530" i="3"/>
  <c r="B531" i="3"/>
  <c r="D531" i="3"/>
  <c r="E531" i="3"/>
  <c r="F531" i="3" s="1"/>
  <c r="B532" i="3"/>
  <c r="D532" i="3"/>
  <c r="E532" i="3"/>
  <c r="F532" i="3" s="1"/>
  <c r="B533" i="3"/>
  <c r="D533" i="3"/>
  <c r="E533" i="3"/>
  <c r="F533" i="3" s="1"/>
  <c r="B534" i="3"/>
  <c r="D534" i="3"/>
  <c r="E534" i="3"/>
  <c r="F534" i="3" s="1"/>
  <c r="B535" i="3"/>
  <c r="D535" i="3"/>
  <c r="E535" i="3"/>
  <c r="F535" i="3" s="1"/>
  <c r="B536" i="3"/>
  <c r="D536" i="3"/>
  <c r="E536" i="3"/>
  <c r="F536" i="3" s="1"/>
  <c r="B537" i="3"/>
  <c r="D537" i="3"/>
  <c r="E537" i="3"/>
  <c r="F537" i="3" s="1"/>
  <c r="B538" i="3"/>
  <c r="D538" i="3"/>
  <c r="E538" i="3"/>
  <c r="F538" i="3" s="1"/>
  <c r="B539" i="3"/>
  <c r="D539" i="3"/>
  <c r="E539" i="3"/>
  <c r="F539" i="3" s="1"/>
  <c r="B540" i="3"/>
  <c r="D540" i="3"/>
  <c r="E540" i="3"/>
  <c r="F540" i="3" s="1"/>
  <c r="B541" i="3"/>
  <c r="D541" i="3"/>
  <c r="E541" i="3"/>
  <c r="F541" i="3" s="1"/>
  <c r="B542" i="3"/>
  <c r="D542" i="3"/>
  <c r="E542" i="3"/>
  <c r="F542" i="3" s="1"/>
  <c r="B543" i="3"/>
  <c r="D543" i="3"/>
  <c r="E543" i="3"/>
  <c r="F543" i="3" s="1"/>
  <c r="B544" i="3"/>
  <c r="D544" i="3"/>
  <c r="E544" i="3"/>
  <c r="F544" i="3" s="1"/>
  <c r="B545" i="3"/>
  <c r="D545" i="3"/>
  <c r="E545" i="3"/>
  <c r="F545" i="3" s="1"/>
  <c r="B546" i="3"/>
  <c r="D546" i="3"/>
  <c r="E546" i="3"/>
  <c r="F546" i="3" s="1"/>
  <c r="B547" i="3"/>
  <c r="D547" i="3"/>
  <c r="E547" i="3"/>
  <c r="F547" i="3" s="1"/>
  <c r="B548" i="3"/>
  <c r="D548" i="3"/>
  <c r="E548" i="3"/>
  <c r="F548" i="3" s="1"/>
  <c r="B549" i="3"/>
  <c r="D549" i="3"/>
  <c r="E549" i="3"/>
  <c r="F549" i="3" s="1"/>
  <c r="B550" i="3"/>
  <c r="D550" i="3"/>
  <c r="E550" i="3"/>
  <c r="F550" i="3" s="1"/>
  <c r="B551" i="3"/>
  <c r="D551" i="3"/>
  <c r="E551" i="3"/>
  <c r="F551" i="3" s="1"/>
  <c r="B552" i="3"/>
  <c r="D552" i="3"/>
  <c r="E552" i="3"/>
  <c r="F552" i="3" s="1"/>
  <c r="B553" i="3"/>
  <c r="D553" i="3"/>
  <c r="E553" i="3"/>
  <c r="F553" i="3" s="1"/>
  <c r="B554" i="3"/>
  <c r="D554" i="3"/>
  <c r="E554" i="3"/>
  <c r="F554" i="3" s="1"/>
  <c r="B555" i="3"/>
  <c r="D555" i="3"/>
  <c r="E555" i="3"/>
  <c r="F555" i="3" s="1"/>
  <c r="B556" i="3"/>
  <c r="D556" i="3"/>
  <c r="E556" i="3"/>
  <c r="F556" i="3" s="1"/>
  <c r="B557" i="3"/>
  <c r="D557" i="3"/>
  <c r="E557" i="3"/>
  <c r="F557" i="3" s="1"/>
  <c r="B558" i="3"/>
  <c r="D558" i="3"/>
  <c r="E558" i="3"/>
  <c r="F558" i="3" s="1"/>
  <c r="B559" i="3"/>
  <c r="D559" i="3"/>
  <c r="E559" i="3"/>
  <c r="F559" i="3" s="1"/>
  <c r="B560" i="3"/>
  <c r="D560" i="3"/>
  <c r="E560" i="3"/>
  <c r="F560" i="3" s="1"/>
  <c r="B561" i="3"/>
  <c r="D561" i="3"/>
  <c r="E561" i="3"/>
  <c r="F561" i="3" s="1"/>
  <c r="B562" i="3"/>
  <c r="D562" i="3"/>
  <c r="E562" i="3"/>
  <c r="F562" i="3" s="1"/>
  <c r="B563" i="3"/>
  <c r="D563" i="3"/>
  <c r="E563" i="3"/>
  <c r="F563" i="3" s="1"/>
  <c r="B564" i="3"/>
  <c r="D564" i="3"/>
  <c r="E564" i="3"/>
  <c r="F564" i="3" s="1"/>
  <c r="B565" i="3"/>
  <c r="D565" i="3"/>
  <c r="E565" i="3"/>
  <c r="F565" i="3" s="1"/>
  <c r="B566" i="3"/>
  <c r="D566" i="3"/>
  <c r="E566" i="3"/>
  <c r="F566" i="3" s="1"/>
  <c r="B567" i="3"/>
  <c r="D567" i="3"/>
  <c r="E567" i="3"/>
  <c r="F567" i="3" s="1"/>
  <c r="B568" i="3"/>
  <c r="D568" i="3"/>
  <c r="E568" i="3"/>
  <c r="F568" i="3" s="1"/>
  <c r="B569" i="3"/>
  <c r="D569" i="3"/>
  <c r="E569" i="3"/>
  <c r="F569" i="3" s="1"/>
  <c r="B570" i="3"/>
  <c r="D570" i="3"/>
  <c r="E570" i="3"/>
  <c r="F570" i="3" s="1"/>
  <c r="B571" i="3"/>
  <c r="D571" i="3"/>
  <c r="E571" i="3"/>
  <c r="F571" i="3" s="1"/>
  <c r="B572" i="3"/>
  <c r="D572" i="3"/>
  <c r="E572" i="3"/>
  <c r="F572" i="3" s="1"/>
  <c r="B573" i="3"/>
  <c r="D573" i="3"/>
  <c r="E573" i="3"/>
  <c r="F573" i="3" s="1"/>
  <c r="B574" i="3"/>
  <c r="D574" i="3"/>
  <c r="E574" i="3"/>
  <c r="F574" i="3" s="1"/>
  <c r="B575" i="3"/>
  <c r="D575" i="3"/>
  <c r="E575" i="3"/>
  <c r="F575" i="3" s="1"/>
  <c r="B576" i="3"/>
  <c r="D576" i="3"/>
  <c r="E576" i="3"/>
  <c r="F576" i="3" s="1"/>
  <c r="B577" i="3"/>
  <c r="D577" i="3"/>
  <c r="E577" i="3"/>
  <c r="F577" i="3" s="1"/>
  <c r="B578" i="3"/>
  <c r="D578" i="3"/>
  <c r="E578" i="3"/>
  <c r="F578" i="3" s="1"/>
  <c r="B579" i="3"/>
  <c r="D579" i="3"/>
  <c r="E579" i="3"/>
  <c r="F579" i="3" s="1"/>
  <c r="B580" i="3"/>
  <c r="D580" i="3"/>
  <c r="E580" i="3"/>
  <c r="F580" i="3" s="1"/>
  <c r="B581" i="3"/>
  <c r="D581" i="3"/>
  <c r="E581" i="3"/>
  <c r="F581" i="3" s="1"/>
  <c r="B582" i="3"/>
  <c r="D582" i="3"/>
  <c r="E582" i="3"/>
  <c r="F582" i="3" s="1"/>
  <c r="B583" i="3"/>
  <c r="D583" i="3"/>
  <c r="E583" i="3"/>
  <c r="F583" i="3" s="1"/>
  <c r="B584" i="3"/>
  <c r="D584" i="3"/>
  <c r="E584" i="3"/>
  <c r="F584" i="3" s="1"/>
  <c r="B585" i="3"/>
  <c r="D585" i="3"/>
  <c r="E585" i="3"/>
  <c r="F585" i="3" s="1"/>
  <c r="B586" i="3"/>
  <c r="D586" i="3"/>
  <c r="E586" i="3"/>
  <c r="F586" i="3" s="1"/>
  <c r="B587" i="3"/>
  <c r="D587" i="3"/>
  <c r="E587" i="3"/>
  <c r="F587" i="3" s="1"/>
  <c r="B588" i="3"/>
  <c r="D588" i="3"/>
  <c r="E588" i="3"/>
  <c r="F588" i="3" s="1"/>
  <c r="B589" i="3"/>
  <c r="D589" i="3"/>
  <c r="E589" i="3"/>
  <c r="F589" i="3" s="1"/>
  <c r="B590" i="3"/>
  <c r="D590" i="3"/>
  <c r="E590" i="3"/>
  <c r="F590" i="3" s="1"/>
  <c r="B591" i="3"/>
  <c r="D591" i="3"/>
  <c r="E591" i="3"/>
  <c r="F591" i="3" s="1"/>
  <c r="B592" i="3"/>
  <c r="D592" i="3"/>
  <c r="E592" i="3"/>
  <c r="F592" i="3" s="1"/>
  <c r="B593" i="3"/>
  <c r="D593" i="3"/>
  <c r="E593" i="3"/>
  <c r="F593" i="3" s="1"/>
  <c r="B594" i="3"/>
  <c r="D594" i="3"/>
  <c r="E594" i="3"/>
  <c r="F594" i="3" s="1"/>
  <c r="B595" i="3"/>
  <c r="D595" i="3"/>
  <c r="E595" i="3"/>
  <c r="F595" i="3" s="1"/>
  <c r="B596" i="3"/>
  <c r="D596" i="3"/>
  <c r="E596" i="3"/>
  <c r="F596" i="3" s="1"/>
  <c r="B597" i="3"/>
  <c r="D597" i="3"/>
  <c r="E597" i="3"/>
  <c r="F597" i="3" s="1"/>
  <c r="B598" i="3"/>
  <c r="D598" i="3"/>
  <c r="E598" i="3"/>
  <c r="F598" i="3" s="1"/>
  <c r="B599" i="3"/>
  <c r="D599" i="3"/>
  <c r="E599" i="3"/>
  <c r="F599" i="3" s="1"/>
  <c r="B600" i="3"/>
  <c r="D600" i="3"/>
  <c r="E600" i="3"/>
  <c r="F600" i="3" s="1"/>
  <c r="B601" i="3"/>
  <c r="D601" i="3"/>
  <c r="E601" i="3"/>
  <c r="F601" i="3" s="1"/>
  <c r="B602" i="3"/>
  <c r="D602" i="3"/>
  <c r="E602" i="3"/>
  <c r="F602" i="3" s="1"/>
  <c r="B603" i="3"/>
  <c r="D603" i="3"/>
  <c r="E603" i="3"/>
  <c r="F603" i="3" s="1"/>
  <c r="B604" i="3"/>
  <c r="D604" i="3"/>
  <c r="E604" i="3"/>
  <c r="F604" i="3" s="1"/>
  <c r="B605" i="3"/>
  <c r="D605" i="3"/>
  <c r="E605" i="3"/>
  <c r="F605" i="3" s="1"/>
  <c r="B606" i="3"/>
  <c r="D606" i="3"/>
  <c r="E606" i="3"/>
  <c r="F606" i="3" s="1"/>
  <c r="B607" i="3"/>
  <c r="D607" i="3"/>
  <c r="E607" i="3"/>
  <c r="F607" i="3" s="1"/>
  <c r="B608" i="3"/>
  <c r="D608" i="3"/>
  <c r="E608" i="3"/>
  <c r="F608" i="3" s="1"/>
  <c r="B609" i="3"/>
  <c r="D609" i="3"/>
  <c r="E609" i="3"/>
  <c r="F609" i="3" s="1"/>
  <c r="B610" i="3"/>
  <c r="D610" i="3"/>
  <c r="E610" i="3"/>
  <c r="F610" i="3" s="1"/>
  <c r="B611" i="3"/>
  <c r="D611" i="3"/>
  <c r="E611" i="3"/>
  <c r="F611" i="3" s="1"/>
  <c r="B612" i="3"/>
  <c r="D612" i="3"/>
  <c r="E612" i="3"/>
  <c r="F612" i="3" s="1"/>
  <c r="B613" i="3"/>
  <c r="D613" i="3"/>
  <c r="E613" i="3"/>
  <c r="F613" i="3" s="1"/>
  <c r="B614" i="3"/>
  <c r="D614" i="3"/>
  <c r="E614" i="3"/>
  <c r="F614" i="3" s="1"/>
  <c r="B615" i="3"/>
  <c r="D615" i="3"/>
  <c r="E615" i="3"/>
  <c r="F615" i="3" s="1"/>
  <c r="B616" i="3"/>
  <c r="D616" i="3"/>
  <c r="E616" i="3"/>
  <c r="F616" i="3" s="1"/>
  <c r="B617" i="3"/>
  <c r="D617" i="3"/>
  <c r="E617" i="3"/>
  <c r="F617" i="3" s="1"/>
  <c r="B618" i="3"/>
  <c r="D618" i="3"/>
  <c r="E618" i="3"/>
  <c r="F618" i="3" s="1"/>
  <c r="B619" i="3"/>
  <c r="D619" i="3"/>
  <c r="E619" i="3"/>
  <c r="F619" i="3" s="1"/>
  <c r="B620" i="3"/>
  <c r="D620" i="3"/>
  <c r="E620" i="3"/>
  <c r="F620" i="3" s="1"/>
  <c r="B621" i="3"/>
  <c r="D621" i="3"/>
  <c r="E621" i="3"/>
  <c r="F621" i="3" s="1"/>
  <c r="B622" i="3"/>
  <c r="D622" i="3"/>
  <c r="E622" i="3"/>
  <c r="F622" i="3"/>
  <c r="B623" i="3"/>
  <c r="D623" i="3"/>
  <c r="E623" i="3"/>
  <c r="F623" i="3" s="1"/>
  <c r="B624" i="3"/>
  <c r="D624" i="3"/>
  <c r="E624" i="3"/>
  <c r="F624" i="3" s="1"/>
  <c r="B625" i="3"/>
  <c r="D625" i="3"/>
  <c r="E625" i="3"/>
  <c r="F625" i="3" s="1"/>
  <c r="B626" i="3"/>
  <c r="D626" i="3"/>
  <c r="E626" i="3"/>
  <c r="F626" i="3" s="1"/>
  <c r="B627" i="3"/>
  <c r="D627" i="3"/>
  <c r="E627" i="3"/>
  <c r="F627" i="3" s="1"/>
  <c r="B628" i="3"/>
  <c r="D628" i="3"/>
  <c r="E628" i="3"/>
  <c r="F628" i="3"/>
  <c r="B629" i="3"/>
  <c r="D629" i="3"/>
  <c r="E629" i="3"/>
  <c r="F629" i="3" s="1"/>
  <c r="B630" i="3"/>
  <c r="D630" i="3"/>
  <c r="E630" i="3"/>
  <c r="F630" i="3" s="1"/>
  <c r="B631" i="3"/>
  <c r="D631" i="3"/>
  <c r="E631" i="3"/>
  <c r="F631" i="3" s="1"/>
  <c r="B632" i="3"/>
  <c r="D632" i="3"/>
  <c r="E632" i="3"/>
  <c r="F632" i="3" s="1"/>
  <c r="B633" i="3"/>
  <c r="D633" i="3"/>
  <c r="E633" i="3"/>
  <c r="F633" i="3" s="1"/>
  <c r="B634" i="3"/>
  <c r="D634" i="3"/>
  <c r="E634" i="3"/>
  <c r="F634" i="3" s="1"/>
  <c r="B635" i="3"/>
  <c r="D635" i="3"/>
  <c r="E635" i="3"/>
  <c r="F635" i="3" s="1"/>
  <c r="B636" i="3"/>
  <c r="D636" i="3"/>
  <c r="E636" i="3"/>
  <c r="F636" i="3" s="1"/>
  <c r="B637" i="3"/>
  <c r="D637" i="3"/>
  <c r="E637" i="3"/>
  <c r="F637" i="3" s="1"/>
  <c r="B638" i="3"/>
  <c r="D638" i="3"/>
  <c r="E638" i="3"/>
  <c r="F638" i="3" s="1"/>
  <c r="B639" i="3"/>
  <c r="D639" i="3"/>
  <c r="E639" i="3"/>
  <c r="F639" i="3" s="1"/>
  <c r="B640" i="3"/>
  <c r="D640" i="3"/>
  <c r="E640" i="3"/>
  <c r="F640" i="3" s="1"/>
  <c r="B641" i="3"/>
  <c r="D641" i="3"/>
  <c r="E641" i="3"/>
  <c r="F641" i="3" s="1"/>
  <c r="B642" i="3"/>
  <c r="D642" i="3"/>
  <c r="E642" i="3"/>
  <c r="F642" i="3" s="1"/>
  <c r="B643" i="3"/>
  <c r="D643" i="3"/>
  <c r="E643" i="3"/>
  <c r="F643" i="3" s="1"/>
  <c r="B644" i="3"/>
  <c r="D644" i="3"/>
  <c r="E644" i="3"/>
  <c r="F644" i="3" s="1"/>
  <c r="B645" i="3"/>
  <c r="D645" i="3"/>
  <c r="E645" i="3"/>
  <c r="F645" i="3" s="1"/>
  <c r="B646" i="3"/>
  <c r="D646" i="3"/>
  <c r="E646" i="3"/>
  <c r="F646" i="3" s="1"/>
  <c r="B647" i="3"/>
  <c r="D647" i="3"/>
  <c r="E647" i="3"/>
  <c r="F647" i="3" s="1"/>
  <c r="B648" i="3"/>
  <c r="D648" i="3"/>
  <c r="E648" i="3"/>
  <c r="F648" i="3"/>
  <c r="B649" i="3"/>
  <c r="D649" i="3"/>
  <c r="E649" i="3"/>
  <c r="F649" i="3" s="1"/>
  <c r="B650" i="3"/>
  <c r="D650" i="3"/>
  <c r="E650" i="3"/>
  <c r="F650" i="3" s="1"/>
  <c r="B651" i="3"/>
  <c r="D651" i="3"/>
  <c r="E651" i="3"/>
  <c r="F651" i="3" s="1"/>
  <c r="B652" i="3"/>
  <c r="D652" i="3"/>
  <c r="E652" i="3"/>
  <c r="F652" i="3" s="1"/>
  <c r="B653" i="3"/>
  <c r="D653" i="3"/>
  <c r="E653" i="3"/>
  <c r="F653" i="3" s="1"/>
  <c r="B654" i="3"/>
  <c r="D654" i="3"/>
  <c r="E654" i="3"/>
  <c r="F654" i="3" s="1"/>
  <c r="B655" i="3"/>
  <c r="D655" i="3"/>
  <c r="E655" i="3"/>
  <c r="F655" i="3" s="1"/>
  <c r="B656" i="3"/>
  <c r="D656" i="3"/>
  <c r="E656" i="3"/>
  <c r="F656" i="3" s="1"/>
  <c r="B657" i="3"/>
  <c r="D657" i="3"/>
  <c r="E657" i="3"/>
  <c r="F657" i="3" s="1"/>
  <c r="B658" i="3"/>
  <c r="D658" i="3"/>
  <c r="E658" i="3"/>
  <c r="F658" i="3" s="1"/>
  <c r="B659" i="3"/>
  <c r="D659" i="3"/>
  <c r="E659" i="3"/>
  <c r="F659" i="3" s="1"/>
  <c r="B660" i="3"/>
  <c r="D660" i="3"/>
  <c r="E660" i="3"/>
  <c r="F660" i="3" s="1"/>
  <c r="B661" i="3"/>
  <c r="D661" i="3"/>
  <c r="E661" i="3"/>
  <c r="F661" i="3" s="1"/>
  <c r="B662" i="3"/>
  <c r="D662" i="3"/>
  <c r="E662" i="3"/>
  <c r="F662" i="3" s="1"/>
  <c r="B663" i="3"/>
  <c r="D663" i="3"/>
  <c r="E663" i="3"/>
  <c r="F663" i="3" s="1"/>
  <c r="B664" i="3"/>
  <c r="D664" i="3"/>
  <c r="E664" i="3"/>
  <c r="F664" i="3" s="1"/>
  <c r="B665" i="3"/>
  <c r="D665" i="3"/>
  <c r="E665" i="3"/>
  <c r="F665" i="3" s="1"/>
  <c r="B666" i="3"/>
  <c r="D666" i="3"/>
  <c r="E666" i="3"/>
  <c r="F666" i="3" s="1"/>
  <c r="B667" i="3"/>
  <c r="D667" i="3"/>
  <c r="E667" i="3"/>
  <c r="F667" i="3" s="1"/>
  <c r="B668" i="3"/>
  <c r="D668" i="3"/>
  <c r="E668" i="3"/>
  <c r="F668" i="3" s="1"/>
  <c r="B669" i="3"/>
  <c r="D669" i="3"/>
  <c r="E669" i="3"/>
  <c r="F669" i="3" s="1"/>
  <c r="B670" i="3"/>
  <c r="D670" i="3"/>
  <c r="E670" i="3"/>
  <c r="F670" i="3" s="1"/>
  <c r="B671" i="3"/>
  <c r="D671" i="3"/>
  <c r="E671" i="3"/>
  <c r="F671" i="3" s="1"/>
  <c r="B672" i="3"/>
  <c r="D672" i="3"/>
  <c r="E672" i="3"/>
  <c r="F672" i="3" s="1"/>
  <c r="B673" i="3"/>
  <c r="D673" i="3"/>
  <c r="E673" i="3"/>
  <c r="F673" i="3" s="1"/>
  <c r="B674" i="3"/>
  <c r="D674" i="3"/>
  <c r="E674" i="3"/>
  <c r="F674" i="3" s="1"/>
  <c r="B675" i="3"/>
  <c r="D675" i="3"/>
  <c r="E675" i="3"/>
  <c r="F675" i="3" s="1"/>
  <c r="B676" i="3"/>
  <c r="D676" i="3"/>
  <c r="E676" i="3"/>
  <c r="F676" i="3" s="1"/>
  <c r="B677" i="3"/>
  <c r="D677" i="3"/>
  <c r="E677" i="3"/>
  <c r="F677" i="3" s="1"/>
  <c r="B678" i="3"/>
  <c r="D678" i="3"/>
  <c r="E678" i="3"/>
  <c r="F678" i="3" s="1"/>
  <c r="B679" i="3"/>
  <c r="D679" i="3"/>
  <c r="E679" i="3"/>
  <c r="F679" i="3" s="1"/>
  <c r="B680" i="3"/>
  <c r="D680" i="3"/>
  <c r="E680" i="3"/>
  <c r="F680" i="3" s="1"/>
  <c r="B681" i="3"/>
  <c r="D681" i="3"/>
  <c r="E681" i="3"/>
  <c r="F681" i="3" s="1"/>
  <c r="B682" i="3"/>
  <c r="D682" i="3"/>
  <c r="E682" i="3"/>
  <c r="F682" i="3" s="1"/>
  <c r="B683" i="3"/>
  <c r="D683" i="3"/>
  <c r="E683" i="3"/>
  <c r="F683" i="3" s="1"/>
  <c r="B684" i="3"/>
  <c r="D684" i="3"/>
  <c r="E684" i="3"/>
  <c r="F684" i="3" s="1"/>
  <c r="B685" i="3"/>
  <c r="D685" i="3"/>
  <c r="E685" i="3"/>
  <c r="F685" i="3" s="1"/>
  <c r="B686" i="3"/>
  <c r="D686" i="3"/>
  <c r="E686" i="3"/>
  <c r="F686" i="3" s="1"/>
  <c r="B687" i="3"/>
  <c r="D687" i="3"/>
  <c r="E687" i="3"/>
  <c r="F687" i="3" s="1"/>
  <c r="B688" i="3"/>
  <c r="D688" i="3"/>
  <c r="E688" i="3"/>
  <c r="F688" i="3" s="1"/>
  <c r="B689" i="3"/>
  <c r="D689" i="3"/>
  <c r="E689" i="3"/>
  <c r="F689" i="3" s="1"/>
  <c r="B690" i="3"/>
  <c r="D690" i="3"/>
  <c r="E690" i="3"/>
  <c r="F690" i="3" s="1"/>
  <c r="B691" i="3"/>
  <c r="D691" i="3"/>
  <c r="E691" i="3"/>
  <c r="F691" i="3" s="1"/>
  <c r="B692" i="3"/>
  <c r="D692" i="3"/>
  <c r="E692" i="3"/>
  <c r="F692" i="3" s="1"/>
  <c r="B693" i="3"/>
  <c r="D693" i="3"/>
  <c r="E693" i="3"/>
  <c r="F693" i="3" s="1"/>
  <c r="B694" i="3"/>
  <c r="D694" i="3"/>
  <c r="E694" i="3"/>
  <c r="F694" i="3" s="1"/>
  <c r="B695" i="3"/>
  <c r="D695" i="3"/>
  <c r="E695" i="3"/>
  <c r="F695" i="3" s="1"/>
  <c r="B696" i="3"/>
  <c r="D696" i="3"/>
  <c r="E696" i="3"/>
  <c r="F696" i="3" s="1"/>
  <c r="B697" i="3"/>
  <c r="D697" i="3"/>
  <c r="E697" i="3"/>
  <c r="F697" i="3" s="1"/>
  <c r="B698" i="3"/>
  <c r="D698" i="3"/>
  <c r="E698" i="3"/>
  <c r="F698" i="3" s="1"/>
  <c r="B699" i="3"/>
  <c r="D699" i="3"/>
  <c r="E699" i="3"/>
  <c r="F699" i="3" s="1"/>
  <c r="B700" i="3"/>
  <c r="D700" i="3"/>
  <c r="E700" i="3"/>
  <c r="F700" i="3" s="1"/>
  <c r="B701" i="3"/>
  <c r="D701" i="3"/>
  <c r="E701" i="3"/>
  <c r="F701" i="3" s="1"/>
  <c r="B702" i="3"/>
  <c r="D702" i="3"/>
  <c r="E702" i="3"/>
  <c r="F702" i="3" s="1"/>
  <c r="B703" i="3"/>
  <c r="D703" i="3"/>
  <c r="E703" i="3"/>
  <c r="F703" i="3" s="1"/>
  <c r="B704" i="3"/>
  <c r="D704" i="3"/>
  <c r="E704" i="3"/>
  <c r="F704" i="3" s="1"/>
  <c r="B705" i="3"/>
  <c r="D705" i="3"/>
  <c r="E705" i="3"/>
  <c r="F705" i="3" s="1"/>
  <c r="B706" i="3"/>
  <c r="D706" i="3"/>
  <c r="E706" i="3"/>
  <c r="F706" i="3" s="1"/>
  <c r="B707" i="3"/>
  <c r="D707" i="3"/>
  <c r="E707" i="3"/>
  <c r="F707" i="3" s="1"/>
  <c r="B708" i="3"/>
  <c r="D708" i="3"/>
  <c r="E708" i="3"/>
  <c r="F708" i="3" s="1"/>
  <c r="B709" i="3"/>
  <c r="D709" i="3"/>
  <c r="E709" i="3"/>
  <c r="F709" i="3" s="1"/>
  <c r="B710" i="3"/>
  <c r="D710" i="3"/>
  <c r="E710" i="3"/>
  <c r="F710" i="3" s="1"/>
  <c r="B711" i="3"/>
  <c r="D711" i="3"/>
  <c r="E711" i="3"/>
  <c r="F711" i="3" s="1"/>
  <c r="B712" i="3"/>
  <c r="D712" i="3"/>
  <c r="E712" i="3"/>
  <c r="F712" i="3" s="1"/>
  <c r="B713" i="3"/>
  <c r="D713" i="3"/>
  <c r="E713" i="3"/>
  <c r="F713" i="3" s="1"/>
  <c r="B714" i="3"/>
  <c r="D714" i="3"/>
  <c r="E714" i="3"/>
  <c r="F714" i="3" s="1"/>
  <c r="B715" i="3"/>
  <c r="D715" i="3"/>
  <c r="E715" i="3"/>
  <c r="F715" i="3" s="1"/>
  <c r="B716" i="3"/>
  <c r="D716" i="3"/>
  <c r="E716" i="3"/>
  <c r="F716" i="3" s="1"/>
  <c r="B717" i="3"/>
  <c r="D717" i="3"/>
  <c r="E717" i="3"/>
  <c r="F717" i="3" s="1"/>
  <c r="B718" i="3"/>
  <c r="D718" i="3"/>
  <c r="E718" i="3"/>
  <c r="F718" i="3" s="1"/>
  <c r="B719" i="3"/>
  <c r="D719" i="3"/>
  <c r="E719" i="3"/>
  <c r="F719" i="3" s="1"/>
  <c r="B720" i="3"/>
  <c r="D720" i="3"/>
  <c r="E720" i="3"/>
  <c r="F720" i="3" s="1"/>
  <c r="B721" i="3"/>
  <c r="D721" i="3"/>
  <c r="E721" i="3"/>
  <c r="F721" i="3" s="1"/>
  <c r="B722" i="3"/>
  <c r="D722" i="3"/>
  <c r="E722" i="3"/>
  <c r="F722" i="3" s="1"/>
  <c r="B723" i="3"/>
  <c r="D723" i="3"/>
  <c r="E723" i="3"/>
  <c r="F723" i="3" s="1"/>
  <c r="B724" i="3"/>
  <c r="D724" i="3"/>
  <c r="E724" i="3"/>
  <c r="F724" i="3" s="1"/>
  <c r="B725" i="3"/>
  <c r="D725" i="3"/>
  <c r="E725" i="3"/>
  <c r="F725" i="3" s="1"/>
  <c r="B726" i="3"/>
  <c r="D726" i="3"/>
  <c r="E726" i="3"/>
  <c r="F726" i="3" s="1"/>
  <c r="B727" i="3"/>
  <c r="D727" i="3"/>
  <c r="E727" i="3"/>
  <c r="F727" i="3" s="1"/>
  <c r="B728" i="3"/>
  <c r="D728" i="3"/>
  <c r="E728" i="3"/>
  <c r="F728" i="3" s="1"/>
  <c r="B729" i="3"/>
  <c r="D729" i="3"/>
  <c r="E729" i="3"/>
  <c r="F729" i="3" s="1"/>
  <c r="B730" i="3"/>
  <c r="D730" i="3"/>
  <c r="E730" i="3"/>
  <c r="F730" i="3" s="1"/>
  <c r="B731" i="3"/>
  <c r="D731" i="3"/>
  <c r="E731" i="3"/>
  <c r="F731" i="3" s="1"/>
  <c r="B732" i="3"/>
  <c r="D732" i="3"/>
  <c r="E732" i="3"/>
  <c r="F732" i="3" s="1"/>
  <c r="B733" i="3"/>
  <c r="D733" i="3"/>
  <c r="E733" i="3"/>
  <c r="F733" i="3" s="1"/>
  <c r="B734" i="3"/>
  <c r="D734" i="3"/>
  <c r="E734" i="3"/>
  <c r="F734" i="3" s="1"/>
  <c r="B735" i="3"/>
  <c r="D735" i="3"/>
  <c r="E735" i="3"/>
  <c r="F735" i="3" s="1"/>
  <c r="B736" i="3"/>
  <c r="D736" i="3"/>
  <c r="E736" i="3"/>
  <c r="F736" i="3" s="1"/>
  <c r="B737" i="3"/>
  <c r="D737" i="3"/>
  <c r="E737" i="3"/>
  <c r="F737" i="3" s="1"/>
  <c r="B738" i="3"/>
  <c r="D738" i="3"/>
  <c r="E738" i="3"/>
  <c r="F738" i="3" s="1"/>
  <c r="B739" i="3"/>
  <c r="D739" i="3"/>
  <c r="E739" i="3"/>
  <c r="F739" i="3" s="1"/>
  <c r="B740" i="3"/>
  <c r="D740" i="3"/>
  <c r="E740" i="3"/>
  <c r="F740" i="3" s="1"/>
  <c r="B741" i="3"/>
  <c r="D741" i="3"/>
  <c r="E741" i="3"/>
  <c r="F741" i="3" s="1"/>
  <c r="B742" i="3"/>
  <c r="D742" i="3"/>
  <c r="E742" i="3"/>
  <c r="F742" i="3" s="1"/>
  <c r="B743" i="3"/>
  <c r="D743" i="3"/>
  <c r="E743" i="3"/>
  <c r="F743" i="3" s="1"/>
  <c r="B744" i="3"/>
  <c r="D744" i="3"/>
  <c r="E744" i="3"/>
  <c r="F744" i="3" s="1"/>
  <c r="B745" i="3"/>
  <c r="D745" i="3"/>
  <c r="E745" i="3"/>
  <c r="F745" i="3" s="1"/>
  <c r="B746" i="3"/>
  <c r="D746" i="3"/>
  <c r="E746" i="3"/>
  <c r="F746" i="3" s="1"/>
  <c r="B747" i="3"/>
  <c r="D747" i="3"/>
  <c r="E747" i="3"/>
  <c r="F747" i="3" s="1"/>
  <c r="B748" i="3"/>
  <c r="D748" i="3"/>
  <c r="E748" i="3"/>
  <c r="F748" i="3" s="1"/>
  <c r="B749" i="3"/>
  <c r="D749" i="3"/>
  <c r="E749" i="3"/>
  <c r="F749" i="3" s="1"/>
  <c r="B750" i="3"/>
  <c r="D750" i="3"/>
  <c r="E750" i="3"/>
  <c r="F750" i="3" s="1"/>
  <c r="B751" i="3"/>
  <c r="D751" i="3"/>
  <c r="E751" i="3"/>
  <c r="F751" i="3" s="1"/>
  <c r="B752" i="3"/>
  <c r="D752" i="3"/>
  <c r="E752" i="3"/>
  <c r="F752" i="3" s="1"/>
  <c r="B753" i="3"/>
  <c r="D753" i="3"/>
  <c r="E753" i="3"/>
  <c r="F753" i="3" s="1"/>
  <c r="B754" i="3"/>
  <c r="D754" i="3"/>
  <c r="E754" i="3"/>
  <c r="F754" i="3" s="1"/>
  <c r="B755" i="3"/>
  <c r="D755" i="3"/>
  <c r="E755" i="3"/>
  <c r="F755" i="3" s="1"/>
  <c r="B756" i="3"/>
  <c r="D756" i="3"/>
  <c r="E756" i="3"/>
  <c r="F756" i="3" s="1"/>
  <c r="B757" i="3"/>
  <c r="D757" i="3"/>
  <c r="E757" i="3"/>
  <c r="F757" i="3" s="1"/>
  <c r="B758" i="3"/>
  <c r="D758" i="3"/>
  <c r="E758" i="3"/>
  <c r="F758" i="3" s="1"/>
  <c r="B759" i="3"/>
  <c r="D759" i="3"/>
  <c r="E759" i="3"/>
  <c r="F759" i="3" s="1"/>
  <c r="B760" i="3"/>
  <c r="D760" i="3"/>
  <c r="E760" i="3"/>
  <c r="F760" i="3" s="1"/>
  <c r="B761" i="3"/>
  <c r="D761" i="3"/>
  <c r="E761" i="3"/>
  <c r="F761" i="3" s="1"/>
  <c r="B762" i="3"/>
  <c r="D762" i="3"/>
  <c r="E762" i="3"/>
  <c r="F762" i="3" s="1"/>
  <c r="B763" i="3"/>
  <c r="D763" i="3"/>
  <c r="E763" i="3"/>
  <c r="F763" i="3" s="1"/>
  <c r="B764" i="3"/>
  <c r="D764" i="3"/>
  <c r="E764" i="3"/>
  <c r="F764" i="3" s="1"/>
  <c r="B765" i="3"/>
  <c r="D765" i="3"/>
  <c r="E765" i="3"/>
  <c r="F765" i="3" s="1"/>
  <c r="B766" i="3"/>
  <c r="D766" i="3"/>
  <c r="E766" i="3"/>
  <c r="F766" i="3" s="1"/>
  <c r="B767" i="3"/>
  <c r="D767" i="3"/>
  <c r="E767" i="3"/>
  <c r="F767" i="3" s="1"/>
  <c r="B768" i="3"/>
  <c r="D768" i="3"/>
  <c r="E768" i="3"/>
  <c r="F768" i="3" s="1"/>
  <c r="B769" i="3"/>
  <c r="D769" i="3"/>
  <c r="E769" i="3"/>
  <c r="F769" i="3" s="1"/>
  <c r="B770" i="3"/>
  <c r="D770" i="3"/>
  <c r="E770" i="3"/>
  <c r="F770" i="3" s="1"/>
  <c r="B771" i="3"/>
  <c r="D771" i="3"/>
  <c r="E771" i="3"/>
  <c r="F771" i="3" s="1"/>
  <c r="B772" i="3"/>
  <c r="D772" i="3"/>
  <c r="E772" i="3"/>
  <c r="F772" i="3"/>
  <c r="B773" i="3"/>
  <c r="D773" i="3"/>
  <c r="E773" i="3"/>
  <c r="F773" i="3" s="1"/>
  <c r="B774" i="3"/>
  <c r="D774" i="3"/>
  <c r="E774" i="3"/>
  <c r="F774" i="3" s="1"/>
  <c r="B775" i="3"/>
  <c r="D775" i="3"/>
  <c r="E775" i="3"/>
  <c r="F775" i="3" s="1"/>
  <c r="B776" i="3"/>
  <c r="D776" i="3"/>
  <c r="E776" i="3"/>
  <c r="F776" i="3" s="1"/>
  <c r="B777" i="3"/>
  <c r="D777" i="3"/>
  <c r="E777" i="3"/>
  <c r="F777" i="3" s="1"/>
  <c r="B778" i="3"/>
  <c r="D778" i="3"/>
  <c r="E778" i="3"/>
  <c r="F778" i="3" s="1"/>
  <c r="B779" i="3"/>
  <c r="D779" i="3"/>
  <c r="E779" i="3"/>
  <c r="F779" i="3" s="1"/>
  <c r="B780" i="3"/>
  <c r="D780" i="3"/>
  <c r="E780" i="3"/>
  <c r="F780" i="3" s="1"/>
  <c r="B781" i="3"/>
  <c r="D781" i="3"/>
  <c r="E781" i="3"/>
  <c r="F781" i="3" s="1"/>
  <c r="B782" i="3"/>
  <c r="D782" i="3"/>
  <c r="E782" i="3"/>
  <c r="F782" i="3" s="1"/>
  <c r="B783" i="3"/>
  <c r="D783" i="3"/>
  <c r="E783" i="3"/>
  <c r="F783" i="3" s="1"/>
  <c r="B784" i="3"/>
  <c r="D784" i="3"/>
  <c r="E784" i="3"/>
  <c r="F784" i="3" s="1"/>
  <c r="B785" i="3"/>
  <c r="D785" i="3"/>
  <c r="E785" i="3"/>
  <c r="F785" i="3" s="1"/>
  <c r="B786" i="3"/>
  <c r="D786" i="3"/>
  <c r="E786" i="3"/>
  <c r="F786" i="3" s="1"/>
  <c r="B787" i="3"/>
  <c r="D787" i="3"/>
  <c r="E787" i="3"/>
  <c r="F787" i="3" s="1"/>
  <c r="B788" i="3"/>
  <c r="D788" i="3"/>
  <c r="E788" i="3"/>
  <c r="F788" i="3" s="1"/>
  <c r="B789" i="3"/>
  <c r="D789" i="3"/>
  <c r="E789" i="3"/>
  <c r="F789" i="3" s="1"/>
  <c r="B790" i="3"/>
  <c r="D790" i="3"/>
  <c r="E790" i="3"/>
  <c r="F790" i="3" s="1"/>
  <c r="B791" i="3"/>
  <c r="D791" i="3"/>
  <c r="E791" i="3"/>
  <c r="F791" i="3" s="1"/>
  <c r="B792" i="3"/>
  <c r="D792" i="3"/>
  <c r="E792" i="3"/>
  <c r="F792" i="3" s="1"/>
  <c r="B793" i="3"/>
  <c r="D793" i="3"/>
  <c r="E793" i="3"/>
  <c r="F793" i="3" s="1"/>
  <c r="B794" i="3"/>
  <c r="D794" i="3"/>
  <c r="E794" i="3"/>
  <c r="F794" i="3" s="1"/>
  <c r="B795" i="3"/>
  <c r="D795" i="3"/>
  <c r="E795" i="3"/>
  <c r="F795" i="3" s="1"/>
  <c r="B796" i="3"/>
  <c r="D796" i="3"/>
  <c r="E796" i="3"/>
  <c r="F796" i="3" s="1"/>
  <c r="B797" i="3"/>
  <c r="D797" i="3"/>
  <c r="E797" i="3"/>
  <c r="F797" i="3" s="1"/>
  <c r="B798" i="3"/>
  <c r="D798" i="3"/>
  <c r="E798" i="3"/>
  <c r="F798" i="3" s="1"/>
  <c r="B799" i="3"/>
  <c r="D799" i="3"/>
  <c r="E799" i="3"/>
  <c r="F799" i="3" s="1"/>
  <c r="B800" i="3"/>
  <c r="D800" i="3"/>
  <c r="E800" i="3"/>
  <c r="F800" i="3" s="1"/>
  <c r="B801" i="3"/>
  <c r="D801" i="3"/>
  <c r="E801" i="3"/>
  <c r="F801" i="3" s="1"/>
  <c r="B802" i="3"/>
  <c r="D802" i="3"/>
  <c r="E802" i="3"/>
  <c r="F802" i="3" s="1"/>
  <c r="B803" i="3"/>
  <c r="D803" i="3"/>
  <c r="E803" i="3"/>
  <c r="F803" i="3" s="1"/>
  <c r="B804" i="3"/>
  <c r="D804" i="3"/>
  <c r="E804" i="3"/>
  <c r="F804" i="3" s="1"/>
  <c r="B805" i="3"/>
  <c r="D805" i="3"/>
  <c r="E805" i="3"/>
  <c r="F805" i="3" s="1"/>
  <c r="B806" i="3"/>
  <c r="D806" i="3"/>
  <c r="E806" i="3"/>
  <c r="F806" i="3" s="1"/>
  <c r="B807" i="3"/>
  <c r="D807" i="3"/>
  <c r="E807" i="3"/>
  <c r="F807" i="3" s="1"/>
  <c r="B808" i="3"/>
  <c r="D808" i="3"/>
  <c r="E808" i="3"/>
  <c r="F808" i="3" s="1"/>
  <c r="B809" i="3"/>
  <c r="D809" i="3"/>
  <c r="E809" i="3"/>
  <c r="F809" i="3" s="1"/>
  <c r="B810" i="3"/>
  <c r="D810" i="3"/>
  <c r="E810" i="3"/>
  <c r="F810" i="3" s="1"/>
  <c r="B811" i="3"/>
  <c r="D811" i="3"/>
  <c r="E811" i="3"/>
  <c r="F811" i="3" s="1"/>
  <c r="B812" i="3"/>
  <c r="D812" i="3"/>
  <c r="E812" i="3"/>
  <c r="F812" i="3" s="1"/>
  <c r="B813" i="3"/>
  <c r="D813" i="3"/>
  <c r="E813" i="3"/>
  <c r="F813" i="3" s="1"/>
  <c r="B814" i="3"/>
  <c r="D814" i="3"/>
  <c r="E814" i="3"/>
  <c r="F814" i="3" s="1"/>
  <c r="B815" i="3"/>
  <c r="D815" i="3"/>
  <c r="E815" i="3"/>
  <c r="F815" i="3" s="1"/>
  <c r="B816" i="3"/>
  <c r="D816" i="3"/>
  <c r="E816" i="3"/>
  <c r="F816" i="3" s="1"/>
  <c r="B817" i="3"/>
  <c r="D817" i="3"/>
  <c r="E817" i="3"/>
  <c r="F817" i="3" s="1"/>
  <c r="B818" i="3"/>
  <c r="D818" i="3"/>
  <c r="E818" i="3"/>
  <c r="F818" i="3" s="1"/>
  <c r="B819" i="3"/>
  <c r="D819" i="3"/>
  <c r="E819" i="3"/>
  <c r="F819" i="3" s="1"/>
  <c r="B820" i="3"/>
  <c r="D820" i="3"/>
  <c r="E820" i="3"/>
  <c r="F820" i="3" s="1"/>
  <c r="B821" i="3"/>
  <c r="D821" i="3"/>
  <c r="E821" i="3"/>
  <c r="F821" i="3" s="1"/>
  <c r="B822" i="3"/>
  <c r="D822" i="3"/>
  <c r="E822" i="3"/>
  <c r="F822" i="3" s="1"/>
  <c r="B823" i="3"/>
  <c r="D823" i="3"/>
  <c r="E823" i="3"/>
  <c r="F823" i="3" s="1"/>
  <c r="B824" i="3"/>
  <c r="D824" i="3"/>
  <c r="E824" i="3"/>
  <c r="F824" i="3" s="1"/>
  <c r="B825" i="3"/>
  <c r="D825" i="3"/>
  <c r="E825" i="3"/>
  <c r="F825" i="3" s="1"/>
  <c r="B826" i="3"/>
  <c r="D826" i="3"/>
  <c r="E826" i="3"/>
  <c r="F826" i="3" s="1"/>
  <c r="B827" i="3"/>
  <c r="D827" i="3"/>
  <c r="E827" i="3"/>
  <c r="F827" i="3" s="1"/>
  <c r="B828" i="3"/>
  <c r="D828" i="3"/>
  <c r="E828" i="3"/>
  <c r="F828" i="3" s="1"/>
  <c r="B829" i="3"/>
  <c r="D829" i="3"/>
  <c r="E829" i="3"/>
  <c r="F829" i="3" s="1"/>
  <c r="B830" i="3"/>
  <c r="D830" i="3"/>
  <c r="E830" i="3"/>
  <c r="F830" i="3" s="1"/>
  <c r="B831" i="3"/>
  <c r="D831" i="3"/>
  <c r="E831" i="3"/>
  <c r="F831" i="3" s="1"/>
  <c r="B832" i="3"/>
  <c r="D832" i="3"/>
  <c r="E832" i="3"/>
  <c r="F832" i="3" s="1"/>
  <c r="B833" i="3"/>
  <c r="D833" i="3"/>
  <c r="E833" i="3"/>
  <c r="F833" i="3" s="1"/>
  <c r="B834" i="3"/>
  <c r="D834" i="3"/>
  <c r="E834" i="3"/>
  <c r="F834" i="3" s="1"/>
  <c r="B835" i="3"/>
  <c r="D835" i="3"/>
  <c r="E835" i="3"/>
  <c r="F835" i="3" s="1"/>
  <c r="B836" i="3"/>
  <c r="D836" i="3"/>
  <c r="E836" i="3"/>
  <c r="F836" i="3" s="1"/>
  <c r="B837" i="3"/>
  <c r="D837" i="3"/>
  <c r="E837" i="3"/>
  <c r="F837" i="3" s="1"/>
  <c r="B838" i="3"/>
  <c r="D838" i="3"/>
  <c r="E838" i="3"/>
  <c r="F838" i="3" s="1"/>
  <c r="B839" i="3"/>
  <c r="D839" i="3"/>
  <c r="E839" i="3"/>
  <c r="F839" i="3" s="1"/>
  <c r="B840" i="3"/>
  <c r="D840" i="3"/>
  <c r="E840" i="3"/>
  <c r="F840" i="3" s="1"/>
  <c r="B841" i="3"/>
  <c r="D841" i="3"/>
  <c r="E841" i="3"/>
  <c r="F841" i="3" s="1"/>
  <c r="B842" i="3"/>
  <c r="D842" i="3"/>
  <c r="E842" i="3"/>
  <c r="F842" i="3" s="1"/>
  <c r="B843" i="3"/>
  <c r="D843" i="3"/>
  <c r="E843" i="3"/>
  <c r="F843" i="3" s="1"/>
  <c r="B844" i="3"/>
  <c r="D844" i="3"/>
  <c r="E844" i="3"/>
  <c r="F844" i="3" s="1"/>
  <c r="B845" i="3"/>
  <c r="D845" i="3"/>
  <c r="E845" i="3"/>
  <c r="F845" i="3" s="1"/>
  <c r="B846" i="3"/>
  <c r="D846" i="3"/>
  <c r="E846" i="3"/>
  <c r="F846" i="3" s="1"/>
  <c r="B847" i="3"/>
  <c r="D847" i="3"/>
  <c r="E847" i="3"/>
  <c r="F847" i="3" s="1"/>
  <c r="B848" i="3"/>
  <c r="D848" i="3"/>
  <c r="E848" i="3"/>
  <c r="F848" i="3" s="1"/>
  <c r="B849" i="3"/>
  <c r="D849" i="3"/>
  <c r="E849" i="3"/>
  <c r="F849" i="3" s="1"/>
  <c r="B850" i="3"/>
  <c r="D850" i="3"/>
  <c r="E850" i="3"/>
  <c r="F850" i="3" s="1"/>
  <c r="B851" i="3"/>
  <c r="D851" i="3"/>
  <c r="E851" i="3"/>
  <c r="F851" i="3" s="1"/>
  <c r="B852" i="3"/>
  <c r="D852" i="3"/>
  <c r="E852" i="3"/>
  <c r="F852" i="3"/>
  <c r="B853" i="3"/>
  <c r="D853" i="3"/>
  <c r="E853" i="3"/>
  <c r="F853" i="3" s="1"/>
  <c r="B854" i="3"/>
  <c r="D854" i="3"/>
  <c r="E854" i="3"/>
  <c r="F854" i="3" s="1"/>
  <c r="B855" i="3"/>
  <c r="D855" i="3"/>
  <c r="E855" i="3"/>
  <c r="F855" i="3" s="1"/>
  <c r="B856" i="3"/>
  <c r="D856" i="3"/>
  <c r="E856" i="3"/>
  <c r="F856" i="3" s="1"/>
  <c r="B857" i="3"/>
  <c r="D857" i="3"/>
  <c r="E857" i="3"/>
  <c r="F857" i="3" s="1"/>
  <c r="B858" i="3"/>
  <c r="D858" i="3"/>
  <c r="E858" i="3"/>
  <c r="F858" i="3" s="1"/>
  <c r="B859" i="3"/>
  <c r="D859" i="3"/>
  <c r="E859" i="3"/>
  <c r="F859" i="3" s="1"/>
  <c r="B860" i="3"/>
  <c r="D860" i="3"/>
  <c r="E860" i="3"/>
  <c r="F860" i="3" s="1"/>
  <c r="B861" i="3"/>
  <c r="D861" i="3"/>
  <c r="E861" i="3"/>
  <c r="F861" i="3" s="1"/>
  <c r="B862" i="3"/>
  <c r="D862" i="3"/>
  <c r="E862" i="3"/>
  <c r="F862" i="3" s="1"/>
  <c r="B863" i="3"/>
  <c r="D863" i="3"/>
  <c r="E863" i="3"/>
  <c r="F863" i="3" s="1"/>
  <c r="B864" i="3"/>
  <c r="D864" i="3"/>
  <c r="E864" i="3"/>
  <c r="F864" i="3" s="1"/>
  <c r="B865" i="3"/>
  <c r="D865" i="3"/>
  <c r="E865" i="3"/>
  <c r="F865" i="3" s="1"/>
  <c r="B866" i="3"/>
  <c r="D866" i="3"/>
  <c r="E866" i="3"/>
  <c r="F866" i="3" s="1"/>
  <c r="B867" i="3"/>
  <c r="D867" i="3"/>
  <c r="E867" i="3"/>
  <c r="F867" i="3" s="1"/>
  <c r="B868" i="3"/>
  <c r="D868" i="3"/>
  <c r="E868" i="3"/>
  <c r="F868" i="3" s="1"/>
  <c r="B869" i="3"/>
  <c r="D869" i="3"/>
  <c r="E869" i="3"/>
  <c r="F869" i="3" s="1"/>
  <c r="B870" i="3"/>
  <c r="D870" i="3"/>
  <c r="E870" i="3"/>
  <c r="F870" i="3" s="1"/>
  <c r="B871" i="3"/>
  <c r="D871" i="3"/>
  <c r="E871" i="3"/>
  <c r="F871" i="3" s="1"/>
  <c r="B872" i="3"/>
  <c r="D872" i="3"/>
  <c r="E872" i="3"/>
  <c r="F872" i="3" s="1"/>
  <c r="B873" i="3"/>
  <c r="D873" i="3"/>
  <c r="E873" i="3"/>
  <c r="F873" i="3" s="1"/>
  <c r="B874" i="3"/>
  <c r="D874" i="3"/>
  <c r="E874" i="3"/>
  <c r="F874" i="3" s="1"/>
  <c r="B875" i="3"/>
  <c r="D875" i="3"/>
  <c r="E875" i="3"/>
  <c r="F875" i="3" s="1"/>
  <c r="B876" i="3"/>
  <c r="D876" i="3"/>
  <c r="E876" i="3"/>
  <c r="F876" i="3" s="1"/>
  <c r="B877" i="3"/>
  <c r="D877" i="3"/>
  <c r="E877" i="3"/>
  <c r="F877" i="3" s="1"/>
  <c r="B878" i="3"/>
  <c r="D878" i="3"/>
  <c r="E878" i="3"/>
  <c r="F878" i="3" s="1"/>
  <c r="B879" i="3"/>
  <c r="D879" i="3"/>
  <c r="E879" i="3"/>
  <c r="F879" i="3" s="1"/>
  <c r="B880" i="3"/>
  <c r="D880" i="3"/>
  <c r="E880" i="3"/>
  <c r="F880" i="3" s="1"/>
  <c r="B881" i="3"/>
  <c r="D881" i="3"/>
  <c r="E881" i="3"/>
  <c r="F881" i="3" s="1"/>
  <c r="B882" i="3"/>
  <c r="D882" i="3"/>
  <c r="E882" i="3"/>
  <c r="F882" i="3" s="1"/>
  <c r="B883" i="3"/>
  <c r="D883" i="3"/>
  <c r="E883" i="3"/>
  <c r="F883" i="3" s="1"/>
  <c r="B884" i="3"/>
  <c r="D884" i="3"/>
  <c r="E884" i="3"/>
  <c r="F884" i="3" s="1"/>
  <c r="B885" i="3"/>
  <c r="D885" i="3"/>
  <c r="E885" i="3"/>
  <c r="F885" i="3" s="1"/>
  <c r="B886" i="3"/>
  <c r="D886" i="3"/>
  <c r="E886" i="3"/>
  <c r="F886" i="3" s="1"/>
  <c r="B887" i="3"/>
  <c r="D887" i="3"/>
  <c r="E887" i="3"/>
  <c r="F887" i="3" s="1"/>
  <c r="B888" i="3"/>
  <c r="D888" i="3"/>
  <c r="E888" i="3"/>
  <c r="F888" i="3" s="1"/>
  <c r="B889" i="3"/>
  <c r="D889" i="3"/>
  <c r="E889" i="3"/>
  <c r="F889" i="3" s="1"/>
  <c r="B890" i="3"/>
  <c r="D890" i="3"/>
  <c r="E890" i="3"/>
  <c r="F890" i="3" s="1"/>
  <c r="B891" i="3"/>
  <c r="D891" i="3"/>
  <c r="E891" i="3"/>
  <c r="F891" i="3" s="1"/>
  <c r="B892" i="3"/>
  <c r="D892" i="3"/>
  <c r="E892" i="3"/>
  <c r="F892" i="3" s="1"/>
  <c r="B893" i="3"/>
  <c r="D893" i="3"/>
  <c r="E893" i="3"/>
  <c r="F893" i="3" s="1"/>
  <c r="B894" i="3"/>
  <c r="D894" i="3"/>
  <c r="E894" i="3"/>
  <c r="F894" i="3" s="1"/>
  <c r="B895" i="3"/>
  <c r="D895" i="3"/>
  <c r="E895" i="3"/>
  <c r="F895" i="3" s="1"/>
  <c r="B896" i="3"/>
  <c r="D896" i="3"/>
  <c r="E896" i="3"/>
  <c r="F896" i="3" s="1"/>
  <c r="B897" i="3"/>
  <c r="D897" i="3"/>
  <c r="E897" i="3"/>
  <c r="F897" i="3" s="1"/>
  <c r="B898" i="3"/>
  <c r="D898" i="3"/>
  <c r="E898" i="3"/>
  <c r="F898" i="3" s="1"/>
  <c r="B899" i="3"/>
  <c r="D899" i="3"/>
  <c r="E899" i="3"/>
  <c r="F899" i="3" s="1"/>
  <c r="B900" i="3"/>
  <c r="D900" i="3"/>
  <c r="E900" i="3"/>
  <c r="F900" i="3" s="1"/>
  <c r="B901" i="3"/>
  <c r="D901" i="3"/>
  <c r="E901" i="3"/>
  <c r="F901" i="3" s="1"/>
  <c r="B902" i="3"/>
  <c r="D902" i="3"/>
  <c r="E902" i="3"/>
  <c r="F902" i="3" s="1"/>
  <c r="B903" i="3"/>
  <c r="D903" i="3"/>
  <c r="E903" i="3"/>
  <c r="F903" i="3" s="1"/>
  <c r="B904" i="3"/>
  <c r="D904" i="3"/>
  <c r="E904" i="3"/>
  <c r="F904" i="3" s="1"/>
  <c r="B905" i="3"/>
  <c r="D905" i="3"/>
  <c r="E905" i="3"/>
  <c r="F905" i="3" s="1"/>
  <c r="B906" i="3"/>
  <c r="D906" i="3"/>
  <c r="E906" i="3"/>
  <c r="F906" i="3" s="1"/>
  <c r="B907" i="3"/>
  <c r="D907" i="3"/>
  <c r="E907" i="3"/>
  <c r="F907" i="3" s="1"/>
  <c r="B908" i="3"/>
  <c r="D908" i="3"/>
  <c r="E908" i="3"/>
  <c r="F908" i="3" s="1"/>
  <c r="B909" i="3"/>
  <c r="D909" i="3"/>
  <c r="E909" i="3"/>
  <c r="F909" i="3" s="1"/>
  <c r="B910" i="3"/>
  <c r="D910" i="3"/>
  <c r="E910" i="3"/>
  <c r="F910" i="3" s="1"/>
  <c r="B911" i="3"/>
  <c r="D911" i="3"/>
  <c r="E911" i="3"/>
  <c r="F911" i="3" s="1"/>
  <c r="B912" i="3"/>
  <c r="D912" i="3"/>
  <c r="E912" i="3"/>
  <c r="F912" i="3" s="1"/>
  <c r="B913" i="3"/>
  <c r="D913" i="3"/>
  <c r="E913" i="3"/>
  <c r="F913" i="3" s="1"/>
  <c r="B914" i="3"/>
  <c r="D914" i="3"/>
  <c r="E914" i="3"/>
  <c r="F914" i="3" s="1"/>
  <c r="B915" i="3"/>
  <c r="D915" i="3"/>
  <c r="E915" i="3"/>
  <c r="F915" i="3" s="1"/>
  <c r="B916" i="3"/>
  <c r="D916" i="3"/>
  <c r="E916" i="3"/>
  <c r="F916" i="3" s="1"/>
  <c r="B917" i="3"/>
  <c r="D917" i="3"/>
  <c r="E917" i="3"/>
  <c r="F917" i="3" s="1"/>
  <c r="B918" i="3"/>
  <c r="D918" i="3"/>
  <c r="E918" i="3"/>
  <c r="F918" i="3" s="1"/>
  <c r="B919" i="3"/>
  <c r="D919" i="3"/>
  <c r="E919" i="3"/>
  <c r="F919" i="3" s="1"/>
  <c r="B920" i="3"/>
  <c r="D920" i="3"/>
  <c r="E920" i="3"/>
  <c r="F920" i="3" s="1"/>
  <c r="B921" i="3"/>
  <c r="D921" i="3"/>
  <c r="E921" i="3"/>
  <c r="F921" i="3" s="1"/>
  <c r="B922" i="3"/>
  <c r="D922" i="3"/>
  <c r="E922" i="3"/>
  <c r="F922" i="3" s="1"/>
  <c r="B923" i="3"/>
  <c r="D923" i="3"/>
  <c r="E923" i="3"/>
  <c r="F923" i="3" s="1"/>
  <c r="B924" i="3"/>
  <c r="D924" i="3"/>
  <c r="E924" i="3"/>
  <c r="F924" i="3" s="1"/>
  <c r="B925" i="3"/>
  <c r="D925" i="3"/>
  <c r="E925" i="3"/>
  <c r="F925" i="3" s="1"/>
  <c r="B926" i="3"/>
  <c r="D926" i="3"/>
  <c r="E926" i="3"/>
  <c r="F926" i="3" s="1"/>
  <c r="B927" i="3"/>
  <c r="D927" i="3"/>
  <c r="E927" i="3"/>
  <c r="F927" i="3" s="1"/>
  <c r="B928" i="3"/>
  <c r="D928" i="3"/>
  <c r="E928" i="3"/>
  <c r="F928" i="3" s="1"/>
  <c r="B929" i="3"/>
  <c r="D929" i="3"/>
  <c r="E929" i="3"/>
  <c r="F929" i="3" s="1"/>
  <c r="B930" i="3"/>
  <c r="D930" i="3"/>
  <c r="E930" i="3"/>
  <c r="F930" i="3" s="1"/>
  <c r="B931" i="3"/>
  <c r="D931" i="3"/>
  <c r="E931" i="3"/>
  <c r="F931" i="3" s="1"/>
  <c r="B932" i="3"/>
  <c r="D932" i="3"/>
  <c r="E932" i="3"/>
  <c r="F932" i="3"/>
  <c r="B933" i="3"/>
  <c r="D933" i="3"/>
  <c r="E933" i="3"/>
  <c r="F933" i="3" s="1"/>
  <c r="B934" i="3"/>
  <c r="D934" i="3"/>
  <c r="E934" i="3"/>
  <c r="F934" i="3" s="1"/>
  <c r="B935" i="3"/>
  <c r="D935" i="3"/>
  <c r="E935" i="3"/>
  <c r="F935" i="3" s="1"/>
  <c r="B936" i="3"/>
  <c r="D936" i="3"/>
  <c r="E936" i="3"/>
  <c r="F936" i="3" s="1"/>
  <c r="B937" i="3"/>
  <c r="D937" i="3"/>
  <c r="E937" i="3"/>
  <c r="F937" i="3" s="1"/>
  <c r="B938" i="3"/>
  <c r="D938" i="3"/>
  <c r="E938" i="3"/>
  <c r="F938" i="3" s="1"/>
  <c r="B939" i="3"/>
  <c r="D939" i="3"/>
  <c r="E939" i="3"/>
  <c r="F939" i="3" s="1"/>
  <c r="B940" i="3"/>
  <c r="D940" i="3"/>
  <c r="E940" i="3"/>
  <c r="F940" i="3" s="1"/>
  <c r="B941" i="3"/>
  <c r="D941" i="3"/>
  <c r="E941" i="3"/>
  <c r="F941" i="3" s="1"/>
  <c r="B942" i="3"/>
  <c r="D942" i="3"/>
  <c r="E942" i="3"/>
  <c r="F942" i="3" s="1"/>
  <c r="B943" i="3"/>
  <c r="D943" i="3"/>
  <c r="E943" i="3"/>
  <c r="F943" i="3" s="1"/>
  <c r="B944" i="3"/>
  <c r="D944" i="3"/>
  <c r="E944" i="3"/>
  <c r="F944" i="3" s="1"/>
  <c r="B945" i="3"/>
  <c r="D945" i="3"/>
  <c r="E945" i="3"/>
  <c r="F945" i="3" s="1"/>
  <c r="B946" i="3"/>
  <c r="D946" i="3"/>
  <c r="E946" i="3"/>
  <c r="F946" i="3" s="1"/>
  <c r="B947" i="3"/>
  <c r="D947" i="3"/>
  <c r="E947" i="3"/>
  <c r="F947" i="3" s="1"/>
  <c r="B948" i="3"/>
  <c r="D948" i="3"/>
  <c r="E948" i="3"/>
  <c r="F948" i="3" s="1"/>
  <c r="B949" i="3"/>
  <c r="D949" i="3"/>
  <c r="E949" i="3"/>
  <c r="F949" i="3" s="1"/>
  <c r="B950" i="3"/>
  <c r="D950" i="3"/>
  <c r="E950" i="3"/>
  <c r="F950" i="3" s="1"/>
  <c r="B951" i="3"/>
  <c r="D951" i="3"/>
  <c r="E951" i="3"/>
  <c r="F951" i="3" s="1"/>
  <c r="B952" i="3"/>
  <c r="D952" i="3"/>
  <c r="E952" i="3"/>
  <c r="F952" i="3" s="1"/>
  <c r="B953" i="3"/>
  <c r="D953" i="3"/>
  <c r="E953" i="3"/>
  <c r="F953" i="3" s="1"/>
  <c r="B954" i="3"/>
  <c r="D954" i="3"/>
  <c r="E954" i="3"/>
  <c r="F954" i="3" s="1"/>
  <c r="B955" i="3"/>
  <c r="D955" i="3"/>
  <c r="E955" i="3"/>
  <c r="F955" i="3" s="1"/>
  <c r="B956" i="3"/>
  <c r="D956" i="3"/>
  <c r="E956" i="3"/>
  <c r="F956" i="3" s="1"/>
  <c r="B957" i="3"/>
  <c r="D957" i="3"/>
  <c r="E957" i="3"/>
  <c r="F957" i="3" s="1"/>
  <c r="B958" i="3"/>
  <c r="D958" i="3"/>
  <c r="E958" i="3"/>
  <c r="F958" i="3" s="1"/>
  <c r="B959" i="3"/>
  <c r="D959" i="3"/>
  <c r="E959" i="3"/>
  <c r="F959" i="3" s="1"/>
  <c r="B960" i="3"/>
  <c r="D960" i="3"/>
  <c r="E960" i="3"/>
  <c r="F960" i="3"/>
  <c r="B961" i="3"/>
  <c r="D961" i="3"/>
  <c r="E961" i="3"/>
  <c r="F961" i="3" s="1"/>
  <c r="B962" i="3"/>
  <c r="D962" i="3"/>
  <c r="E962" i="3"/>
  <c r="F962" i="3" s="1"/>
  <c r="B963" i="3"/>
  <c r="D963" i="3"/>
  <c r="E963" i="3"/>
  <c r="F963" i="3" s="1"/>
  <c r="B964" i="3"/>
  <c r="D964" i="3"/>
  <c r="E964" i="3"/>
  <c r="F964" i="3" s="1"/>
  <c r="B965" i="3"/>
  <c r="D965" i="3"/>
  <c r="E965" i="3"/>
  <c r="F965" i="3" s="1"/>
  <c r="B966" i="3"/>
  <c r="D966" i="3"/>
  <c r="E966" i="3"/>
  <c r="F966" i="3" s="1"/>
  <c r="B967" i="3"/>
  <c r="D967" i="3"/>
  <c r="E967" i="3"/>
  <c r="F967" i="3" s="1"/>
  <c r="B968" i="3"/>
  <c r="D968" i="3"/>
  <c r="E968" i="3"/>
  <c r="F968" i="3" s="1"/>
  <c r="B969" i="3"/>
  <c r="D969" i="3"/>
  <c r="E969" i="3"/>
  <c r="F969" i="3" s="1"/>
  <c r="B970" i="3"/>
  <c r="D970" i="3"/>
  <c r="E970" i="3"/>
  <c r="F970" i="3" s="1"/>
  <c r="B971" i="3"/>
  <c r="D971" i="3"/>
  <c r="E971" i="3"/>
  <c r="F971" i="3" s="1"/>
  <c r="B972" i="3"/>
  <c r="D972" i="3"/>
  <c r="E972" i="3"/>
  <c r="F972" i="3" s="1"/>
  <c r="B973" i="3"/>
  <c r="D973" i="3"/>
  <c r="E973" i="3"/>
  <c r="F973" i="3" s="1"/>
  <c r="B974" i="3"/>
  <c r="D974" i="3"/>
  <c r="E974" i="3"/>
  <c r="F974" i="3" s="1"/>
  <c r="B975" i="3"/>
  <c r="D975" i="3"/>
  <c r="E975" i="3"/>
  <c r="F975" i="3" s="1"/>
  <c r="B976" i="3"/>
  <c r="D976" i="3"/>
  <c r="E976" i="3"/>
  <c r="F976" i="3" s="1"/>
  <c r="B977" i="3"/>
  <c r="D977" i="3"/>
  <c r="E977" i="3"/>
  <c r="F977" i="3" s="1"/>
  <c r="B978" i="3"/>
  <c r="D978" i="3"/>
  <c r="E978" i="3"/>
  <c r="F978" i="3" s="1"/>
  <c r="B979" i="3"/>
  <c r="D979" i="3"/>
  <c r="E979" i="3"/>
  <c r="F979" i="3" s="1"/>
  <c r="B980" i="3"/>
  <c r="D980" i="3"/>
  <c r="E980" i="3"/>
  <c r="F980" i="3" s="1"/>
  <c r="B981" i="3"/>
  <c r="D981" i="3"/>
  <c r="E981" i="3"/>
  <c r="F981" i="3" s="1"/>
  <c r="B982" i="3"/>
  <c r="D982" i="3"/>
  <c r="E982" i="3"/>
  <c r="F982" i="3" s="1"/>
  <c r="B983" i="3"/>
  <c r="D983" i="3"/>
  <c r="E983" i="3"/>
  <c r="F983" i="3" s="1"/>
  <c r="B984" i="3"/>
  <c r="D984" i="3"/>
  <c r="E984" i="3"/>
  <c r="F984" i="3" s="1"/>
  <c r="B985" i="3"/>
  <c r="D985" i="3"/>
  <c r="E985" i="3"/>
  <c r="F985" i="3" s="1"/>
  <c r="B986" i="3"/>
  <c r="D986" i="3"/>
  <c r="E986" i="3"/>
  <c r="F986" i="3" s="1"/>
  <c r="B987" i="3"/>
  <c r="D987" i="3"/>
  <c r="E987" i="3"/>
  <c r="F987" i="3" s="1"/>
  <c r="B988" i="3"/>
  <c r="D988" i="3"/>
  <c r="E988" i="3"/>
  <c r="F988" i="3" s="1"/>
  <c r="B989" i="3"/>
  <c r="D989" i="3"/>
  <c r="E989" i="3"/>
  <c r="F989" i="3" s="1"/>
  <c r="B990" i="3"/>
  <c r="D990" i="3"/>
  <c r="E990" i="3"/>
  <c r="F990" i="3" s="1"/>
  <c r="B991" i="3"/>
  <c r="D991" i="3"/>
  <c r="E991" i="3"/>
  <c r="F991" i="3" s="1"/>
  <c r="B992" i="3"/>
  <c r="D992" i="3"/>
  <c r="E992" i="3"/>
  <c r="F992" i="3" s="1"/>
  <c r="B993" i="3"/>
  <c r="D993" i="3"/>
  <c r="E993" i="3"/>
  <c r="F993" i="3" s="1"/>
  <c r="B994" i="3"/>
  <c r="D994" i="3"/>
  <c r="E994" i="3"/>
  <c r="F994" i="3" s="1"/>
  <c r="B995" i="3"/>
  <c r="D995" i="3"/>
  <c r="E995" i="3"/>
  <c r="F995" i="3" s="1"/>
  <c r="B996" i="3"/>
  <c r="D996" i="3"/>
  <c r="E996" i="3"/>
  <c r="F996" i="3" s="1"/>
  <c r="B997" i="3"/>
  <c r="D997" i="3"/>
  <c r="E997" i="3"/>
  <c r="F997" i="3" s="1"/>
  <c r="B998" i="3"/>
  <c r="D998" i="3"/>
  <c r="E998" i="3"/>
  <c r="F998" i="3" s="1"/>
  <c r="B999" i="3"/>
  <c r="D999" i="3"/>
  <c r="E999" i="3"/>
  <c r="F999" i="3" s="1"/>
  <c r="B1000" i="3"/>
  <c r="D1000" i="3"/>
  <c r="E1000" i="3"/>
  <c r="F1000" i="3" s="1"/>
  <c r="B1001" i="3"/>
  <c r="D1001" i="3"/>
  <c r="E1001" i="3"/>
  <c r="F1001" i="3" s="1"/>
  <c r="B1002" i="3"/>
  <c r="D1002" i="3"/>
  <c r="E1002" i="3"/>
  <c r="F1002" i="3" s="1"/>
  <c r="B1003" i="3"/>
  <c r="D1003" i="3"/>
  <c r="E1003" i="3"/>
  <c r="F1003" i="3" s="1"/>
  <c r="B1004" i="3"/>
  <c r="D1004" i="3"/>
  <c r="E1004" i="3"/>
  <c r="F1004" i="3" s="1"/>
  <c r="B1005" i="3"/>
  <c r="D1005" i="3"/>
  <c r="E1005" i="3"/>
  <c r="F1005" i="3" s="1"/>
  <c r="B1006" i="3"/>
  <c r="D1006" i="3"/>
  <c r="E1006" i="3"/>
  <c r="F1006" i="3" s="1"/>
  <c r="B1007" i="3"/>
  <c r="D1007" i="3"/>
  <c r="E1007" i="3"/>
  <c r="F1007" i="3" s="1"/>
  <c r="B1008" i="3"/>
  <c r="D1008" i="3"/>
  <c r="E1008" i="3"/>
  <c r="F1008" i="3" s="1"/>
  <c r="B1009" i="3"/>
  <c r="D1009" i="3"/>
  <c r="E1009" i="3"/>
  <c r="F1009" i="3" s="1"/>
  <c r="B1010" i="3"/>
  <c r="D1010" i="3"/>
  <c r="E1010" i="3"/>
  <c r="F1010" i="3" s="1"/>
  <c r="B1011" i="3"/>
  <c r="D1011" i="3"/>
  <c r="E1011" i="3"/>
  <c r="F1011" i="3" s="1"/>
  <c r="B1012" i="3"/>
  <c r="D1012" i="3"/>
  <c r="E1012" i="3"/>
  <c r="F1012" i="3" s="1"/>
  <c r="B1013" i="3"/>
  <c r="D1013" i="3"/>
  <c r="E1013" i="3"/>
  <c r="F1013" i="3" s="1"/>
  <c r="B1014" i="3"/>
  <c r="D1014" i="3"/>
  <c r="E1014" i="3"/>
  <c r="F1014" i="3" s="1"/>
  <c r="B1015" i="3"/>
  <c r="D1015" i="3"/>
  <c r="E1015" i="3"/>
  <c r="F1015" i="3" s="1"/>
  <c r="B1016" i="3"/>
  <c r="D1016" i="3"/>
  <c r="E1016" i="3"/>
  <c r="F1016" i="3" s="1"/>
  <c r="B1017" i="3"/>
  <c r="D1017" i="3"/>
  <c r="E1017" i="3"/>
  <c r="F1017" i="3" s="1"/>
  <c r="B1018" i="3"/>
  <c r="D1018" i="3"/>
  <c r="E1018" i="3"/>
  <c r="F1018" i="3" s="1"/>
  <c r="B1019" i="3"/>
  <c r="D1019" i="3"/>
  <c r="E1019" i="3"/>
  <c r="F1019" i="3" s="1"/>
  <c r="B1020" i="3"/>
  <c r="D1020" i="3"/>
  <c r="E1020" i="3"/>
  <c r="F1020" i="3" s="1"/>
  <c r="B1021" i="3"/>
  <c r="D1021" i="3"/>
  <c r="E1021" i="3"/>
  <c r="F1021" i="3" s="1"/>
  <c r="B1022" i="3"/>
  <c r="D1022" i="3"/>
  <c r="E1022" i="3"/>
  <c r="F1022" i="3" s="1"/>
  <c r="B1023" i="3"/>
  <c r="D1023" i="3"/>
  <c r="E1023" i="3"/>
  <c r="F1023" i="3" s="1"/>
  <c r="B1024" i="3"/>
  <c r="D1024" i="3"/>
  <c r="E1024" i="3"/>
  <c r="F1024" i="3" s="1"/>
  <c r="B1025" i="3"/>
  <c r="D1025" i="3"/>
  <c r="E1025" i="3"/>
  <c r="F1025" i="3" s="1"/>
  <c r="B1026" i="3"/>
  <c r="D1026" i="3"/>
  <c r="E1026" i="3"/>
  <c r="F1026" i="3" s="1"/>
  <c r="B1027" i="3"/>
  <c r="D1027" i="3"/>
  <c r="E1027" i="3"/>
  <c r="F1027" i="3" s="1"/>
  <c r="B1028" i="3"/>
  <c r="D1028" i="3"/>
  <c r="E1028" i="3"/>
  <c r="F1028" i="3" s="1"/>
  <c r="B1029" i="3"/>
  <c r="D1029" i="3"/>
  <c r="E1029" i="3"/>
  <c r="F1029" i="3" s="1"/>
  <c r="B1030" i="3"/>
  <c r="D1030" i="3"/>
  <c r="E1030" i="3"/>
  <c r="F1030" i="3" s="1"/>
  <c r="B1031" i="3"/>
  <c r="D1031" i="3"/>
  <c r="E1031" i="3"/>
  <c r="F1031" i="3" s="1"/>
  <c r="B1032" i="3"/>
  <c r="D1032" i="3"/>
  <c r="E1032" i="3"/>
  <c r="F1032" i="3" s="1"/>
  <c r="B1033" i="3"/>
  <c r="D1033" i="3"/>
  <c r="E1033" i="3"/>
  <c r="F1033" i="3" s="1"/>
  <c r="B1034" i="3"/>
  <c r="D1034" i="3"/>
  <c r="E1034" i="3"/>
  <c r="F1034" i="3" s="1"/>
  <c r="B1035" i="3"/>
  <c r="D1035" i="3"/>
  <c r="E1035" i="3"/>
  <c r="F1035" i="3" s="1"/>
  <c r="B1036" i="3"/>
  <c r="D1036" i="3"/>
  <c r="E1036" i="3"/>
  <c r="F1036" i="3" s="1"/>
  <c r="B1037" i="3"/>
  <c r="D1037" i="3"/>
  <c r="E1037" i="3"/>
  <c r="F1037" i="3" s="1"/>
  <c r="B1038" i="3"/>
  <c r="D1038" i="3"/>
  <c r="E1038" i="3"/>
  <c r="F1038" i="3" s="1"/>
  <c r="B1039" i="3"/>
  <c r="D1039" i="3"/>
  <c r="E1039" i="3"/>
  <c r="F1039" i="3" s="1"/>
  <c r="B1040" i="3"/>
  <c r="D1040" i="3"/>
  <c r="E1040" i="3"/>
  <c r="F1040" i="3" s="1"/>
  <c r="B1041" i="3"/>
  <c r="D1041" i="3"/>
  <c r="E1041" i="3"/>
  <c r="F1041" i="3" s="1"/>
  <c r="B1042" i="3"/>
  <c r="D1042" i="3"/>
  <c r="E1042" i="3"/>
  <c r="F1042" i="3" s="1"/>
  <c r="B1043" i="3"/>
  <c r="D1043" i="3"/>
  <c r="E1043" i="3"/>
  <c r="F1043" i="3" s="1"/>
  <c r="B1044" i="3"/>
  <c r="D1044" i="3"/>
  <c r="E1044" i="3"/>
  <c r="F1044" i="3" s="1"/>
  <c r="B1045" i="3"/>
  <c r="D1045" i="3"/>
  <c r="E1045" i="3"/>
  <c r="F1045" i="3" s="1"/>
  <c r="B1046" i="3"/>
  <c r="D1046" i="3"/>
  <c r="E1046" i="3"/>
  <c r="F1046" i="3" s="1"/>
  <c r="B1047" i="3"/>
  <c r="D1047" i="3"/>
  <c r="E1047" i="3"/>
  <c r="F1047" i="3" s="1"/>
  <c r="B1048" i="3"/>
  <c r="D1048" i="3"/>
  <c r="E1048" i="3"/>
  <c r="F1048" i="3" s="1"/>
  <c r="B1049" i="3"/>
  <c r="D1049" i="3"/>
  <c r="E1049" i="3"/>
  <c r="F1049" i="3" s="1"/>
  <c r="B1050" i="3"/>
  <c r="D1050" i="3"/>
  <c r="E1050" i="3"/>
  <c r="F1050" i="3" s="1"/>
  <c r="B1051" i="3"/>
  <c r="D1051" i="3"/>
  <c r="E1051" i="3"/>
  <c r="F1051" i="3" s="1"/>
  <c r="B1052" i="3"/>
  <c r="D1052" i="3"/>
  <c r="E1052" i="3"/>
  <c r="F1052" i="3" s="1"/>
  <c r="B1053" i="3"/>
  <c r="D1053" i="3"/>
  <c r="E1053" i="3"/>
  <c r="F1053" i="3" s="1"/>
  <c r="B1054" i="3"/>
  <c r="D1054" i="3"/>
  <c r="E1054" i="3"/>
  <c r="F1054" i="3" s="1"/>
  <c r="B1055" i="3"/>
  <c r="D1055" i="3"/>
  <c r="E1055" i="3"/>
  <c r="F1055" i="3" s="1"/>
  <c r="B1056" i="3"/>
  <c r="D1056" i="3"/>
  <c r="E1056" i="3"/>
  <c r="F1056" i="3" s="1"/>
  <c r="B1057" i="3"/>
  <c r="D1057" i="3"/>
  <c r="E1057" i="3"/>
  <c r="F1057" i="3" s="1"/>
  <c r="B1058" i="3"/>
  <c r="D1058" i="3"/>
  <c r="E1058" i="3"/>
  <c r="F1058" i="3" s="1"/>
  <c r="B1059" i="3"/>
  <c r="D1059" i="3"/>
  <c r="E1059" i="3"/>
  <c r="F1059" i="3" s="1"/>
  <c r="B1060" i="3"/>
  <c r="D1060" i="3"/>
  <c r="E1060" i="3"/>
  <c r="F1060" i="3" s="1"/>
  <c r="B1061" i="3"/>
  <c r="D1061" i="3"/>
  <c r="E1061" i="3"/>
  <c r="F1061" i="3" s="1"/>
  <c r="B1062" i="3"/>
  <c r="D1062" i="3"/>
  <c r="E1062" i="3"/>
  <c r="F1062" i="3" s="1"/>
  <c r="B1063" i="3"/>
  <c r="D1063" i="3"/>
  <c r="E1063" i="3"/>
  <c r="F1063" i="3" s="1"/>
  <c r="B1064" i="3"/>
  <c r="D1064" i="3"/>
  <c r="E1064" i="3"/>
  <c r="F1064" i="3" s="1"/>
  <c r="B1065" i="3"/>
  <c r="D1065" i="3"/>
  <c r="E1065" i="3"/>
  <c r="F1065" i="3" s="1"/>
  <c r="B1066" i="3"/>
  <c r="D1066" i="3"/>
  <c r="E1066" i="3"/>
  <c r="F1066" i="3" s="1"/>
  <c r="B1067" i="3"/>
  <c r="D1067" i="3"/>
  <c r="E1067" i="3"/>
  <c r="F1067" i="3" s="1"/>
  <c r="B1068" i="3"/>
  <c r="D1068" i="3"/>
  <c r="E1068" i="3"/>
  <c r="F1068" i="3" s="1"/>
  <c r="B1069" i="3"/>
  <c r="D1069" i="3"/>
  <c r="E1069" i="3"/>
  <c r="F1069" i="3" s="1"/>
  <c r="B1070" i="3"/>
  <c r="D1070" i="3"/>
  <c r="E1070" i="3"/>
  <c r="F1070" i="3" s="1"/>
  <c r="B1071" i="3"/>
  <c r="D1071" i="3"/>
  <c r="E1071" i="3"/>
  <c r="F1071" i="3" s="1"/>
  <c r="B1072" i="3"/>
  <c r="D1072" i="3"/>
  <c r="E1072" i="3"/>
  <c r="F1072" i="3" s="1"/>
  <c r="B1073" i="3"/>
  <c r="D1073" i="3"/>
  <c r="E1073" i="3"/>
  <c r="F1073" i="3" s="1"/>
  <c r="B1074" i="3"/>
  <c r="D1074" i="3"/>
  <c r="E1074" i="3"/>
  <c r="F1074" i="3" s="1"/>
  <c r="B1075" i="3"/>
  <c r="D1075" i="3"/>
  <c r="E1075" i="3"/>
  <c r="F1075" i="3" s="1"/>
  <c r="B1076" i="3"/>
  <c r="D1076" i="3"/>
  <c r="E1076" i="3"/>
  <c r="F1076" i="3" s="1"/>
  <c r="B1077" i="3"/>
  <c r="D1077" i="3"/>
  <c r="E1077" i="3"/>
  <c r="F1077" i="3" s="1"/>
  <c r="B1078" i="3"/>
  <c r="D1078" i="3"/>
  <c r="E1078" i="3"/>
  <c r="F1078" i="3" s="1"/>
  <c r="B1079" i="3"/>
  <c r="D1079" i="3"/>
  <c r="E1079" i="3"/>
  <c r="F1079" i="3" s="1"/>
  <c r="B1080" i="3"/>
  <c r="D1080" i="3"/>
  <c r="E1080" i="3"/>
  <c r="F1080" i="3" s="1"/>
  <c r="B1081" i="3"/>
  <c r="D1081" i="3"/>
  <c r="E1081" i="3"/>
  <c r="F1081" i="3" s="1"/>
  <c r="B1082" i="3"/>
  <c r="D1082" i="3"/>
  <c r="E1082" i="3"/>
  <c r="F1082" i="3" s="1"/>
  <c r="B1083" i="3"/>
  <c r="D1083" i="3"/>
  <c r="E1083" i="3"/>
  <c r="F1083" i="3" s="1"/>
  <c r="B1084" i="3"/>
  <c r="D1084" i="3"/>
  <c r="E1084" i="3"/>
  <c r="F1084" i="3" s="1"/>
  <c r="B1085" i="3"/>
  <c r="D1085" i="3"/>
  <c r="E1085" i="3"/>
  <c r="F1085" i="3" s="1"/>
  <c r="B1086" i="3"/>
  <c r="D1086" i="3"/>
  <c r="E1086" i="3"/>
  <c r="F1086" i="3" s="1"/>
  <c r="B1087" i="3"/>
  <c r="D1087" i="3"/>
  <c r="E1087" i="3"/>
  <c r="F1087" i="3" s="1"/>
  <c r="B1088" i="3"/>
  <c r="D1088" i="3"/>
  <c r="E1088" i="3"/>
  <c r="F1088" i="3" s="1"/>
  <c r="B1089" i="3"/>
  <c r="D1089" i="3"/>
  <c r="E1089" i="3"/>
  <c r="F1089" i="3" s="1"/>
  <c r="B1090" i="3"/>
  <c r="D1090" i="3"/>
  <c r="E1090" i="3"/>
  <c r="F1090" i="3" s="1"/>
  <c r="B1091" i="3"/>
  <c r="D1091" i="3"/>
  <c r="E1091" i="3"/>
  <c r="F1091" i="3" s="1"/>
  <c r="B1092" i="3"/>
  <c r="D1092" i="3"/>
  <c r="E1092" i="3"/>
  <c r="F1092" i="3" s="1"/>
  <c r="B1093" i="3"/>
  <c r="D1093" i="3"/>
  <c r="E1093" i="3"/>
  <c r="F1093" i="3" s="1"/>
  <c r="B1094" i="3"/>
  <c r="D1094" i="3"/>
  <c r="E1094" i="3"/>
  <c r="F1094" i="3" s="1"/>
  <c r="B1095" i="3"/>
  <c r="D1095" i="3"/>
  <c r="E1095" i="3"/>
  <c r="F1095" i="3" s="1"/>
  <c r="B1096" i="3"/>
  <c r="D1096" i="3"/>
  <c r="E1096" i="3"/>
  <c r="F1096" i="3" s="1"/>
  <c r="B1097" i="3"/>
  <c r="D1097" i="3"/>
  <c r="E1097" i="3"/>
  <c r="F1097" i="3" s="1"/>
  <c r="B1098" i="3"/>
  <c r="D1098" i="3"/>
  <c r="E1098" i="3"/>
  <c r="F1098" i="3" s="1"/>
  <c r="B1099" i="3"/>
  <c r="D1099" i="3"/>
  <c r="E1099" i="3"/>
  <c r="F1099" i="3" s="1"/>
  <c r="B1100" i="3"/>
  <c r="D1100" i="3"/>
  <c r="E1100" i="3"/>
  <c r="F1100" i="3" s="1"/>
  <c r="B1101" i="3"/>
  <c r="D1101" i="3"/>
  <c r="E1101" i="3"/>
  <c r="F1101" i="3" s="1"/>
  <c r="B1102" i="3"/>
  <c r="D1102" i="3"/>
  <c r="E1102" i="3"/>
  <c r="F1102" i="3" s="1"/>
  <c r="B1103" i="3"/>
  <c r="D1103" i="3"/>
  <c r="E1103" i="3"/>
  <c r="F1103" i="3" s="1"/>
  <c r="B1104" i="3"/>
  <c r="D1104" i="3"/>
  <c r="E1104" i="3"/>
  <c r="F1104" i="3" s="1"/>
  <c r="B1105" i="3"/>
  <c r="D1105" i="3"/>
  <c r="E1105" i="3"/>
  <c r="F1105" i="3" s="1"/>
  <c r="B1106" i="3"/>
  <c r="D1106" i="3"/>
  <c r="E1106" i="3"/>
  <c r="F1106" i="3" s="1"/>
  <c r="B1107" i="3"/>
  <c r="D1107" i="3"/>
  <c r="E1107" i="3"/>
  <c r="F1107" i="3" s="1"/>
  <c r="B1108" i="3"/>
  <c r="D1108" i="3"/>
  <c r="E1108" i="3"/>
  <c r="F1108" i="3" s="1"/>
  <c r="B1109" i="3"/>
  <c r="D1109" i="3"/>
  <c r="E1109" i="3"/>
  <c r="F1109" i="3" s="1"/>
  <c r="B1110" i="3"/>
  <c r="D1110" i="3"/>
  <c r="E1110" i="3"/>
  <c r="F1110" i="3" s="1"/>
  <c r="B1111" i="3"/>
  <c r="D1111" i="3"/>
  <c r="E1111" i="3"/>
  <c r="F1111" i="3" s="1"/>
  <c r="B1112" i="3"/>
  <c r="D1112" i="3"/>
  <c r="E1112" i="3"/>
  <c r="F1112" i="3" s="1"/>
  <c r="B1113" i="3"/>
  <c r="D1113" i="3"/>
  <c r="E1113" i="3"/>
  <c r="F1113" i="3" s="1"/>
  <c r="B1114" i="3"/>
  <c r="D1114" i="3"/>
  <c r="E1114" i="3"/>
  <c r="F1114" i="3" s="1"/>
  <c r="B1115" i="3"/>
  <c r="D1115" i="3"/>
  <c r="E1115" i="3"/>
  <c r="F1115" i="3" s="1"/>
  <c r="B1116" i="3"/>
  <c r="D1116" i="3"/>
  <c r="E1116" i="3"/>
  <c r="F1116" i="3" s="1"/>
  <c r="B1117" i="3"/>
  <c r="D1117" i="3"/>
  <c r="E1117" i="3"/>
  <c r="F1117" i="3" s="1"/>
  <c r="B1118" i="3"/>
  <c r="D1118" i="3"/>
  <c r="E1118" i="3"/>
  <c r="F1118" i="3" s="1"/>
  <c r="B1119" i="3"/>
  <c r="D1119" i="3"/>
  <c r="E1119" i="3"/>
  <c r="F1119" i="3" s="1"/>
  <c r="B1120" i="3"/>
  <c r="D1120" i="3"/>
  <c r="E1120" i="3"/>
  <c r="F1120" i="3" s="1"/>
  <c r="B1121" i="3"/>
  <c r="D1121" i="3"/>
  <c r="E1121" i="3"/>
  <c r="F1121" i="3" s="1"/>
  <c r="B1122" i="3"/>
  <c r="D1122" i="3"/>
  <c r="E1122" i="3"/>
  <c r="F1122" i="3" s="1"/>
  <c r="B1123" i="3"/>
  <c r="D1123" i="3"/>
  <c r="E1123" i="3"/>
  <c r="F1123" i="3" s="1"/>
  <c r="B1124" i="3"/>
  <c r="D1124" i="3"/>
  <c r="E1124" i="3"/>
  <c r="F1124" i="3" s="1"/>
  <c r="B1125" i="3"/>
  <c r="D1125" i="3"/>
  <c r="E1125" i="3"/>
  <c r="F1125" i="3" s="1"/>
  <c r="B1126" i="3"/>
  <c r="D1126" i="3"/>
  <c r="E1126" i="3"/>
  <c r="F1126" i="3" s="1"/>
  <c r="B1127" i="3"/>
  <c r="D1127" i="3"/>
  <c r="E1127" i="3"/>
  <c r="F1127" i="3" s="1"/>
  <c r="B1128" i="3"/>
  <c r="D1128" i="3"/>
  <c r="E1128" i="3"/>
  <c r="F1128" i="3" s="1"/>
  <c r="B1129" i="3"/>
  <c r="D1129" i="3"/>
  <c r="E1129" i="3"/>
  <c r="F1129" i="3" s="1"/>
  <c r="B1130" i="3"/>
  <c r="D1130" i="3"/>
  <c r="E1130" i="3"/>
  <c r="F1130" i="3" s="1"/>
  <c r="B1131" i="3"/>
  <c r="D1131" i="3"/>
  <c r="E1131" i="3"/>
  <c r="F1131" i="3" s="1"/>
  <c r="B1132" i="3"/>
  <c r="D1132" i="3"/>
  <c r="E1132" i="3"/>
  <c r="F1132" i="3" s="1"/>
  <c r="B1133" i="3"/>
  <c r="D1133" i="3"/>
  <c r="E1133" i="3"/>
  <c r="F1133" i="3" s="1"/>
  <c r="B1134" i="3"/>
  <c r="D1134" i="3"/>
  <c r="E1134" i="3"/>
  <c r="F1134" i="3" s="1"/>
  <c r="B1135" i="3"/>
  <c r="D1135" i="3"/>
  <c r="E1135" i="3"/>
  <c r="F1135" i="3" s="1"/>
  <c r="B1136" i="3"/>
  <c r="D1136" i="3"/>
  <c r="E1136" i="3"/>
  <c r="F1136" i="3" s="1"/>
  <c r="B1137" i="3"/>
  <c r="D1137" i="3"/>
  <c r="E1137" i="3"/>
  <c r="F1137" i="3" s="1"/>
  <c r="B1138" i="3"/>
  <c r="D1138" i="3"/>
  <c r="E1138" i="3"/>
  <c r="F1138" i="3" s="1"/>
  <c r="B1139" i="3"/>
  <c r="D1139" i="3"/>
  <c r="E1139" i="3"/>
  <c r="F1139" i="3" s="1"/>
  <c r="B1140" i="3"/>
  <c r="D1140" i="3"/>
  <c r="E1140" i="3"/>
  <c r="F1140" i="3" s="1"/>
  <c r="B1141" i="3"/>
  <c r="D1141" i="3"/>
  <c r="E1141" i="3"/>
  <c r="F1141" i="3" s="1"/>
  <c r="B1142" i="3"/>
  <c r="D1142" i="3"/>
  <c r="E1142" i="3"/>
  <c r="F1142" i="3" s="1"/>
  <c r="B1143" i="3"/>
  <c r="D1143" i="3"/>
  <c r="E1143" i="3"/>
  <c r="F1143" i="3" s="1"/>
  <c r="B1144" i="3"/>
  <c r="D1144" i="3"/>
  <c r="E1144" i="3"/>
  <c r="F1144" i="3" s="1"/>
  <c r="B1145" i="3"/>
  <c r="D1145" i="3"/>
  <c r="E1145" i="3"/>
  <c r="F1145" i="3" s="1"/>
  <c r="B1146" i="3"/>
  <c r="D1146" i="3"/>
  <c r="E1146" i="3"/>
  <c r="F1146" i="3" s="1"/>
  <c r="B1147" i="3"/>
  <c r="D1147" i="3"/>
  <c r="E1147" i="3"/>
  <c r="F1147" i="3" s="1"/>
  <c r="B1148" i="3"/>
  <c r="D1148" i="3"/>
  <c r="E1148" i="3"/>
  <c r="F1148" i="3" s="1"/>
  <c r="B1149" i="3"/>
  <c r="D1149" i="3"/>
  <c r="E1149" i="3"/>
  <c r="F1149" i="3" s="1"/>
  <c r="B1150" i="3"/>
  <c r="D1150" i="3"/>
  <c r="E1150" i="3"/>
  <c r="F1150" i="3" s="1"/>
  <c r="B1151" i="3"/>
  <c r="D1151" i="3"/>
  <c r="E1151" i="3"/>
  <c r="F1151" i="3" s="1"/>
  <c r="B1152" i="3"/>
  <c r="D1152" i="3"/>
  <c r="E1152" i="3"/>
  <c r="F1152" i="3" s="1"/>
  <c r="B1153" i="3"/>
  <c r="D1153" i="3"/>
  <c r="E1153" i="3"/>
  <c r="F1153" i="3" s="1"/>
  <c r="B1154" i="3"/>
  <c r="D1154" i="3"/>
  <c r="E1154" i="3"/>
  <c r="F1154" i="3" s="1"/>
  <c r="B1155" i="3"/>
  <c r="D1155" i="3"/>
  <c r="E1155" i="3"/>
  <c r="F1155" i="3" s="1"/>
  <c r="B1156" i="3"/>
  <c r="D1156" i="3"/>
  <c r="E1156" i="3"/>
  <c r="F1156" i="3" s="1"/>
  <c r="B1157" i="3"/>
  <c r="D1157" i="3"/>
  <c r="E1157" i="3"/>
  <c r="F1157" i="3" s="1"/>
  <c r="B1158" i="3"/>
  <c r="D1158" i="3"/>
  <c r="E1158" i="3"/>
  <c r="F1158" i="3" s="1"/>
  <c r="B1159" i="3"/>
  <c r="D1159" i="3"/>
  <c r="E1159" i="3"/>
  <c r="F1159" i="3" s="1"/>
  <c r="B1160" i="3"/>
  <c r="D1160" i="3"/>
  <c r="E1160" i="3"/>
  <c r="F1160" i="3" s="1"/>
  <c r="B1161" i="3"/>
  <c r="D1161" i="3"/>
  <c r="E1161" i="3"/>
  <c r="F1161" i="3" s="1"/>
  <c r="B1162" i="3"/>
  <c r="D1162" i="3"/>
  <c r="E1162" i="3"/>
  <c r="F1162" i="3" s="1"/>
  <c r="B1163" i="3"/>
  <c r="D1163" i="3"/>
  <c r="E1163" i="3"/>
  <c r="F1163" i="3" s="1"/>
  <c r="B1164" i="3"/>
  <c r="D1164" i="3"/>
  <c r="E1164" i="3"/>
  <c r="F1164" i="3" s="1"/>
  <c r="B1165" i="3"/>
  <c r="D1165" i="3"/>
  <c r="E1165" i="3"/>
  <c r="F1165" i="3" s="1"/>
  <c r="B1166" i="3"/>
  <c r="D1166" i="3"/>
  <c r="E1166" i="3"/>
  <c r="F1166" i="3" s="1"/>
  <c r="B1167" i="3"/>
  <c r="D1167" i="3"/>
  <c r="E1167" i="3"/>
  <c r="F1167" i="3" s="1"/>
  <c r="B1168" i="3"/>
  <c r="D1168" i="3"/>
  <c r="E1168" i="3"/>
  <c r="F1168" i="3" s="1"/>
  <c r="B1169" i="3"/>
  <c r="D1169" i="3"/>
  <c r="E1169" i="3"/>
  <c r="F1169" i="3" s="1"/>
  <c r="B1170" i="3"/>
  <c r="D1170" i="3"/>
  <c r="E1170" i="3"/>
  <c r="F1170" i="3" s="1"/>
  <c r="B1171" i="3"/>
  <c r="D1171" i="3"/>
  <c r="E1171" i="3"/>
  <c r="F1171" i="3" s="1"/>
  <c r="B1172" i="3"/>
  <c r="D1172" i="3"/>
  <c r="E1172" i="3"/>
  <c r="F1172" i="3" s="1"/>
  <c r="B1173" i="3"/>
  <c r="D1173" i="3"/>
  <c r="E1173" i="3"/>
  <c r="F1173" i="3" s="1"/>
  <c r="B1174" i="3"/>
  <c r="D1174" i="3"/>
  <c r="E1174" i="3"/>
  <c r="F1174" i="3" s="1"/>
  <c r="B1175" i="3"/>
  <c r="D1175" i="3"/>
  <c r="E1175" i="3"/>
  <c r="F1175" i="3" s="1"/>
  <c r="B1176" i="3"/>
  <c r="D1176" i="3"/>
  <c r="E1176" i="3"/>
  <c r="F1176" i="3" s="1"/>
  <c r="B1177" i="3"/>
  <c r="D1177" i="3"/>
  <c r="E1177" i="3"/>
  <c r="F1177" i="3" s="1"/>
  <c r="B1178" i="3"/>
  <c r="D1178" i="3"/>
  <c r="E1178" i="3"/>
  <c r="F1178" i="3" s="1"/>
  <c r="B1179" i="3"/>
  <c r="D1179" i="3"/>
  <c r="E1179" i="3"/>
  <c r="F1179" i="3" s="1"/>
  <c r="B1180" i="3"/>
  <c r="D1180" i="3"/>
  <c r="E1180" i="3"/>
  <c r="F1180" i="3" s="1"/>
  <c r="B1181" i="3"/>
  <c r="D1181" i="3"/>
  <c r="E1181" i="3"/>
  <c r="F1181" i="3" s="1"/>
  <c r="B1182" i="3"/>
  <c r="D1182" i="3"/>
  <c r="E1182" i="3"/>
  <c r="F1182" i="3" s="1"/>
  <c r="B1183" i="3"/>
  <c r="D1183" i="3"/>
  <c r="E1183" i="3"/>
  <c r="F1183" i="3" s="1"/>
  <c r="B1184" i="3"/>
  <c r="D1184" i="3"/>
  <c r="E1184" i="3"/>
  <c r="F1184" i="3" s="1"/>
  <c r="B1185" i="3"/>
  <c r="D1185" i="3"/>
  <c r="E1185" i="3"/>
  <c r="F1185" i="3" s="1"/>
  <c r="B1186" i="3"/>
  <c r="D1186" i="3"/>
  <c r="E1186" i="3"/>
  <c r="F1186" i="3" s="1"/>
  <c r="B1187" i="3"/>
  <c r="D1187" i="3"/>
  <c r="E1187" i="3"/>
  <c r="F1187" i="3" s="1"/>
  <c r="B1188" i="3"/>
  <c r="D1188" i="3"/>
  <c r="E1188" i="3"/>
  <c r="F1188" i="3" s="1"/>
  <c r="B1189" i="3"/>
  <c r="D1189" i="3"/>
  <c r="E1189" i="3"/>
  <c r="F1189" i="3" s="1"/>
  <c r="B1190" i="3"/>
  <c r="D1190" i="3"/>
  <c r="E1190" i="3"/>
  <c r="F1190" i="3" s="1"/>
  <c r="B1191" i="3"/>
  <c r="D1191" i="3"/>
  <c r="E1191" i="3"/>
  <c r="F1191" i="3" s="1"/>
  <c r="B1192" i="3"/>
  <c r="D1192" i="3"/>
  <c r="E1192" i="3"/>
  <c r="F1192" i="3" s="1"/>
  <c r="B1193" i="3"/>
  <c r="D1193" i="3"/>
  <c r="E1193" i="3"/>
  <c r="F1193" i="3" s="1"/>
  <c r="B1194" i="3"/>
  <c r="D1194" i="3"/>
  <c r="E1194" i="3"/>
  <c r="F1194" i="3" s="1"/>
  <c r="B1195" i="3"/>
  <c r="D1195" i="3"/>
  <c r="E1195" i="3"/>
  <c r="F1195" i="3" s="1"/>
  <c r="B1196" i="3"/>
  <c r="D1196" i="3"/>
  <c r="E1196" i="3"/>
  <c r="F1196" i="3" s="1"/>
  <c r="B1197" i="3"/>
  <c r="D1197" i="3"/>
  <c r="E1197" i="3"/>
  <c r="F1197" i="3" s="1"/>
  <c r="B1198" i="3"/>
  <c r="D1198" i="3"/>
  <c r="E1198" i="3"/>
  <c r="F1198" i="3" s="1"/>
  <c r="B1199" i="3"/>
  <c r="D1199" i="3"/>
  <c r="E1199" i="3"/>
  <c r="F1199" i="3" s="1"/>
  <c r="B1200" i="3"/>
  <c r="D1200" i="3"/>
  <c r="E1200" i="3"/>
  <c r="F1200" i="3" s="1"/>
  <c r="B1201" i="3"/>
  <c r="D1201" i="3"/>
  <c r="E1201" i="3"/>
  <c r="F1201" i="3" s="1"/>
  <c r="B1202" i="3"/>
  <c r="D1202" i="3"/>
  <c r="E1202" i="3"/>
  <c r="F1202" i="3" s="1"/>
  <c r="B1203" i="3"/>
  <c r="D1203" i="3"/>
  <c r="E1203" i="3"/>
  <c r="F1203" i="3" s="1"/>
  <c r="B1204" i="3"/>
  <c r="D1204" i="3"/>
  <c r="E1204" i="3"/>
  <c r="F1204" i="3" s="1"/>
  <c r="B1205" i="3"/>
  <c r="D1205" i="3"/>
  <c r="E1205" i="3"/>
  <c r="F1205" i="3" s="1"/>
  <c r="B1206" i="3"/>
  <c r="D1206" i="3"/>
  <c r="E1206" i="3"/>
  <c r="F1206" i="3" s="1"/>
  <c r="B1207" i="3"/>
  <c r="D1207" i="3"/>
  <c r="E1207" i="3"/>
  <c r="F1207" i="3" s="1"/>
  <c r="B1208" i="3"/>
  <c r="D1208" i="3"/>
  <c r="E1208" i="3"/>
  <c r="F1208" i="3" s="1"/>
  <c r="B1209" i="3"/>
  <c r="D1209" i="3"/>
  <c r="E1209" i="3"/>
  <c r="F1209" i="3" s="1"/>
  <c r="B1210" i="3"/>
  <c r="D1210" i="3"/>
  <c r="E1210" i="3"/>
  <c r="F1210" i="3" s="1"/>
  <c r="B1211" i="3"/>
  <c r="D1211" i="3"/>
  <c r="E1211" i="3"/>
  <c r="F1211" i="3" s="1"/>
  <c r="B1212" i="3"/>
  <c r="D1212" i="3"/>
  <c r="E1212" i="3"/>
  <c r="F1212" i="3" s="1"/>
  <c r="B1213" i="3"/>
  <c r="D1213" i="3"/>
  <c r="E1213" i="3"/>
  <c r="F1213" i="3" s="1"/>
  <c r="B1214" i="3"/>
  <c r="D1214" i="3"/>
  <c r="E1214" i="3"/>
  <c r="F1214" i="3" s="1"/>
  <c r="B1215" i="3"/>
  <c r="D1215" i="3"/>
  <c r="E1215" i="3"/>
  <c r="F1215" i="3" s="1"/>
  <c r="B1216" i="3"/>
  <c r="D1216" i="3"/>
  <c r="E1216" i="3"/>
  <c r="F1216" i="3" s="1"/>
  <c r="B1217" i="3"/>
  <c r="D1217" i="3"/>
  <c r="E1217" i="3"/>
  <c r="F1217" i="3" s="1"/>
  <c r="B1218" i="3"/>
  <c r="D1218" i="3"/>
  <c r="E1218" i="3"/>
  <c r="F1218" i="3" s="1"/>
  <c r="B1219" i="3"/>
  <c r="D1219" i="3"/>
  <c r="E1219" i="3"/>
  <c r="F1219" i="3" s="1"/>
  <c r="B1220" i="3"/>
  <c r="D1220" i="3"/>
  <c r="E1220" i="3"/>
  <c r="F1220" i="3" s="1"/>
  <c r="B1221" i="3"/>
  <c r="D1221" i="3"/>
  <c r="E1221" i="3"/>
  <c r="F1221" i="3" s="1"/>
  <c r="B1222" i="3"/>
  <c r="D1222" i="3"/>
  <c r="E1222" i="3"/>
  <c r="F1222" i="3" s="1"/>
  <c r="B1223" i="3"/>
  <c r="D1223" i="3"/>
  <c r="E1223" i="3"/>
  <c r="F1223" i="3" s="1"/>
  <c r="B1224" i="3"/>
  <c r="D1224" i="3"/>
  <c r="E1224" i="3"/>
  <c r="F1224" i="3" s="1"/>
  <c r="B1225" i="3"/>
  <c r="D1225" i="3"/>
  <c r="E1225" i="3"/>
  <c r="F1225" i="3" s="1"/>
  <c r="B1226" i="3"/>
  <c r="D1226" i="3"/>
  <c r="E1226" i="3"/>
  <c r="F1226" i="3" s="1"/>
  <c r="B1227" i="3"/>
  <c r="D1227" i="3"/>
  <c r="E1227" i="3"/>
  <c r="F1227" i="3" s="1"/>
  <c r="B1228" i="3"/>
  <c r="D1228" i="3"/>
  <c r="E1228" i="3"/>
  <c r="F1228" i="3" s="1"/>
  <c r="B1229" i="3"/>
  <c r="D1229" i="3"/>
  <c r="E1229" i="3"/>
  <c r="F1229" i="3" s="1"/>
  <c r="B1230" i="3"/>
  <c r="D1230" i="3"/>
  <c r="E1230" i="3"/>
  <c r="F1230" i="3"/>
  <c r="B1231" i="3"/>
  <c r="D1231" i="3"/>
  <c r="E1231" i="3"/>
  <c r="F1231" i="3" s="1"/>
  <c r="B1232" i="3"/>
  <c r="D1232" i="3"/>
  <c r="E1232" i="3"/>
  <c r="F1232" i="3" s="1"/>
  <c r="B1233" i="3"/>
  <c r="D1233" i="3"/>
  <c r="E1233" i="3"/>
  <c r="F1233" i="3" s="1"/>
  <c r="B1234" i="3"/>
  <c r="D1234" i="3"/>
  <c r="E1234" i="3"/>
  <c r="F1234" i="3" s="1"/>
  <c r="B1235" i="3"/>
  <c r="D1235" i="3"/>
  <c r="E1235" i="3"/>
  <c r="F1235" i="3" s="1"/>
  <c r="B1236" i="3"/>
  <c r="D1236" i="3"/>
  <c r="E1236" i="3"/>
  <c r="F1236" i="3" s="1"/>
  <c r="B1237" i="3"/>
  <c r="D1237" i="3"/>
  <c r="E1237" i="3"/>
  <c r="F1237" i="3" s="1"/>
  <c r="B1238" i="3"/>
  <c r="D1238" i="3"/>
  <c r="E1238" i="3"/>
  <c r="F1238" i="3" s="1"/>
  <c r="B1239" i="3"/>
  <c r="D1239" i="3"/>
  <c r="E1239" i="3"/>
  <c r="F1239" i="3" s="1"/>
  <c r="B1240" i="3"/>
  <c r="D1240" i="3"/>
  <c r="E1240" i="3"/>
  <c r="F1240" i="3" s="1"/>
  <c r="B1241" i="3"/>
  <c r="D1241" i="3"/>
  <c r="E1241" i="3"/>
  <c r="F1241" i="3" s="1"/>
  <c r="B1242" i="3"/>
  <c r="D1242" i="3"/>
  <c r="E1242" i="3"/>
  <c r="F1242" i="3" s="1"/>
  <c r="B1243" i="3"/>
  <c r="D1243" i="3"/>
  <c r="E1243" i="3"/>
  <c r="F1243" i="3" s="1"/>
  <c r="B1244" i="3"/>
  <c r="D1244" i="3"/>
  <c r="E1244" i="3"/>
  <c r="F1244" i="3" s="1"/>
  <c r="B1245" i="3"/>
  <c r="D1245" i="3"/>
  <c r="E1245" i="3"/>
  <c r="F1245" i="3" s="1"/>
  <c r="B1246" i="3"/>
  <c r="D1246" i="3"/>
  <c r="E1246" i="3"/>
  <c r="F1246" i="3" s="1"/>
  <c r="B1247" i="3"/>
  <c r="D1247" i="3"/>
  <c r="E1247" i="3"/>
  <c r="F1247" i="3" s="1"/>
  <c r="B1248" i="3"/>
  <c r="D1248" i="3"/>
  <c r="E1248" i="3"/>
  <c r="F1248" i="3" s="1"/>
  <c r="B1249" i="3"/>
  <c r="D1249" i="3"/>
  <c r="E1249" i="3"/>
  <c r="F1249" i="3" s="1"/>
  <c r="B1250" i="3"/>
  <c r="D1250" i="3"/>
  <c r="E1250" i="3"/>
  <c r="F1250" i="3" s="1"/>
  <c r="B1251" i="3"/>
  <c r="D1251" i="3"/>
  <c r="E1251" i="3"/>
  <c r="F1251" i="3" s="1"/>
  <c r="B1252" i="3"/>
  <c r="D1252" i="3"/>
  <c r="E1252" i="3"/>
  <c r="F1252" i="3" s="1"/>
  <c r="B1253" i="3"/>
  <c r="D1253" i="3"/>
  <c r="E1253" i="3"/>
  <c r="F1253" i="3" s="1"/>
  <c r="B1254" i="3"/>
  <c r="D1254" i="3"/>
  <c r="E1254" i="3"/>
  <c r="F1254" i="3" s="1"/>
  <c r="B1255" i="3"/>
  <c r="D1255" i="3"/>
  <c r="E1255" i="3"/>
  <c r="F1255" i="3" s="1"/>
  <c r="B1256" i="3"/>
  <c r="D1256" i="3"/>
  <c r="E1256" i="3"/>
  <c r="F1256" i="3" s="1"/>
  <c r="B1257" i="3"/>
  <c r="D1257" i="3"/>
  <c r="E1257" i="3"/>
  <c r="F1257" i="3" s="1"/>
  <c r="B1258" i="3"/>
  <c r="D1258" i="3"/>
  <c r="E1258" i="3"/>
  <c r="F1258" i="3" s="1"/>
  <c r="B1259" i="3"/>
  <c r="D1259" i="3"/>
  <c r="E1259" i="3"/>
  <c r="F1259" i="3" s="1"/>
  <c r="B1260" i="3"/>
  <c r="D1260" i="3"/>
  <c r="E1260" i="3"/>
  <c r="F1260" i="3" s="1"/>
  <c r="B1261" i="3"/>
  <c r="D1261" i="3"/>
  <c r="E1261" i="3"/>
  <c r="F1261" i="3" s="1"/>
  <c r="B1262" i="3"/>
  <c r="D1262" i="3"/>
  <c r="E1262" i="3"/>
  <c r="F1262" i="3" s="1"/>
  <c r="B1263" i="3"/>
  <c r="D1263" i="3"/>
  <c r="E1263" i="3"/>
  <c r="F1263" i="3" s="1"/>
  <c r="B1264" i="3"/>
  <c r="D1264" i="3"/>
  <c r="E1264" i="3"/>
  <c r="F1264" i="3" s="1"/>
  <c r="B1265" i="3"/>
  <c r="D1265" i="3"/>
  <c r="E1265" i="3"/>
  <c r="F1265" i="3" s="1"/>
  <c r="B1266" i="3"/>
  <c r="D1266" i="3"/>
  <c r="E1266" i="3"/>
  <c r="F1266" i="3" s="1"/>
  <c r="B1267" i="3"/>
  <c r="D1267" i="3"/>
  <c r="E1267" i="3"/>
  <c r="F1267" i="3" s="1"/>
  <c r="B1268" i="3"/>
  <c r="D1268" i="3"/>
  <c r="E1268" i="3"/>
  <c r="F1268" i="3" s="1"/>
  <c r="B1269" i="3"/>
  <c r="D1269" i="3"/>
  <c r="E1269" i="3"/>
  <c r="F1269" i="3" s="1"/>
  <c r="B1270" i="3"/>
  <c r="D1270" i="3"/>
  <c r="E1270" i="3"/>
  <c r="F1270" i="3" s="1"/>
  <c r="B1271" i="3"/>
  <c r="D1271" i="3"/>
  <c r="E1271" i="3"/>
  <c r="F1271" i="3" s="1"/>
  <c r="B1272" i="3"/>
  <c r="D1272" i="3"/>
  <c r="E1272" i="3"/>
  <c r="F1272" i="3" s="1"/>
  <c r="B1273" i="3"/>
  <c r="D1273" i="3"/>
  <c r="E1273" i="3"/>
  <c r="F1273" i="3" s="1"/>
  <c r="B1274" i="3"/>
  <c r="D1274" i="3"/>
  <c r="E1274" i="3"/>
  <c r="F1274" i="3" s="1"/>
  <c r="B1275" i="3"/>
  <c r="D1275" i="3"/>
  <c r="E1275" i="3"/>
  <c r="F1275" i="3" s="1"/>
  <c r="B1276" i="3"/>
  <c r="D1276" i="3"/>
  <c r="E1276" i="3"/>
  <c r="F1276" i="3" s="1"/>
  <c r="B1277" i="3"/>
  <c r="D1277" i="3"/>
  <c r="E1277" i="3"/>
  <c r="F1277" i="3" s="1"/>
  <c r="B1278" i="3"/>
  <c r="D1278" i="3"/>
  <c r="E1278" i="3"/>
  <c r="F1278" i="3" s="1"/>
  <c r="B1279" i="3"/>
  <c r="D1279" i="3"/>
  <c r="E1279" i="3"/>
  <c r="F1279" i="3" s="1"/>
  <c r="B1280" i="3"/>
  <c r="D1280" i="3"/>
  <c r="E1280" i="3"/>
  <c r="F1280" i="3" s="1"/>
  <c r="B1281" i="3"/>
  <c r="D1281" i="3"/>
  <c r="E1281" i="3"/>
  <c r="F1281" i="3" s="1"/>
  <c r="B1282" i="3"/>
  <c r="D1282" i="3"/>
  <c r="E1282" i="3"/>
  <c r="F1282" i="3" s="1"/>
  <c r="B1283" i="3"/>
  <c r="D1283" i="3"/>
  <c r="E1283" i="3"/>
  <c r="F1283" i="3" s="1"/>
  <c r="B1284" i="3"/>
  <c r="D1284" i="3"/>
  <c r="E1284" i="3"/>
  <c r="F1284" i="3" s="1"/>
  <c r="B1285" i="3"/>
  <c r="D1285" i="3"/>
  <c r="E1285" i="3"/>
  <c r="F1285" i="3" s="1"/>
  <c r="B1286" i="3"/>
  <c r="D1286" i="3"/>
  <c r="E1286" i="3"/>
  <c r="F1286" i="3" s="1"/>
  <c r="B1287" i="3"/>
  <c r="D1287" i="3"/>
  <c r="E1287" i="3"/>
  <c r="F1287" i="3" s="1"/>
  <c r="B1288" i="3"/>
  <c r="D1288" i="3"/>
  <c r="E1288" i="3"/>
  <c r="F1288" i="3" s="1"/>
  <c r="B1289" i="3"/>
  <c r="D1289" i="3"/>
  <c r="E1289" i="3"/>
  <c r="F1289" i="3" s="1"/>
  <c r="B1290" i="3"/>
  <c r="D1290" i="3"/>
  <c r="E1290" i="3"/>
  <c r="F1290" i="3" s="1"/>
  <c r="B1291" i="3"/>
  <c r="D1291" i="3"/>
  <c r="E1291" i="3"/>
  <c r="F1291" i="3" s="1"/>
  <c r="B1292" i="3"/>
  <c r="D1292" i="3"/>
  <c r="E1292" i="3"/>
  <c r="F1292" i="3" s="1"/>
  <c r="B1293" i="3"/>
  <c r="D1293" i="3"/>
  <c r="E1293" i="3"/>
  <c r="F1293" i="3" s="1"/>
  <c r="B1294" i="3"/>
  <c r="D1294" i="3"/>
  <c r="E1294" i="3"/>
  <c r="F1294" i="3" s="1"/>
  <c r="B1295" i="3"/>
  <c r="D1295" i="3"/>
  <c r="E1295" i="3"/>
  <c r="F1295" i="3" s="1"/>
  <c r="B1296" i="3"/>
  <c r="D1296" i="3"/>
  <c r="E1296" i="3"/>
  <c r="F1296" i="3" s="1"/>
  <c r="B1297" i="3"/>
  <c r="D1297" i="3"/>
  <c r="E1297" i="3"/>
  <c r="F1297" i="3" s="1"/>
  <c r="B1298" i="3"/>
  <c r="D1298" i="3"/>
  <c r="E1298" i="3"/>
  <c r="F1298" i="3" s="1"/>
  <c r="B1299" i="3"/>
  <c r="D1299" i="3"/>
  <c r="E1299" i="3"/>
  <c r="F1299" i="3" s="1"/>
  <c r="B1300" i="3"/>
  <c r="D1300" i="3"/>
  <c r="E1300" i="3"/>
  <c r="F1300" i="3" s="1"/>
  <c r="B1301" i="3"/>
  <c r="D1301" i="3"/>
  <c r="E1301" i="3"/>
  <c r="F1301" i="3" s="1"/>
  <c r="B1302" i="3"/>
  <c r="D1302" i="3"/>
  <c r="E1302" i="3"/>
  <c r="F1302" i="3" s="1"/>
  <c r="B1303" i="3"/>
  <c r="D1303" i="3"/>
  <c r="E1303" i="3"/>
  <c r="F1303" i="3" s="1"/>
  <c r="B1304" i="3"/>
  <c r="D1304" i="3"/>
  <c r="E1304" i="3"/>
  <c r="F1304" i="3" s="1"/>
  <c r="B1305" i="3"/>
  <c r="D1305" i="3"/>
  <c r="E1305" i="3"/>
  <c r="F1305" i="3" s="1"/>
  <c r="B1306" i="3"/>
  <c r="D1306" i="3"/>
  <c r="E1306" i="3"/>
  <c r="F1306" i="3" s="1"/>
  <c r="B1307" i="3"/>
  <c r="D1307" i="3"/>
  <c r="E1307" i="3"/>
  <c r="F1307" i="3" s="1"/>
  <c r="B1308" i="3"/>
  <c r="D1308" i="3"/>
  <c r="E1308" i="3"/>
  <c r="F1308" i="3" s="1"/>
  <c r="B1309" i="3"/>
  <c r="D1309" i="3"/>
  <c r="E1309" i="3"/>
  <c r="F1309" i="3" s="1"/>
  <c r="B1310" i="3"/>
  <c r="D1310" i="3"/>
  <c r="E1310" i="3"/>
  <c r="F1310" i="3" s="1"/>
  <c r="B1311" i="3"/>
  <c r="D1311" i="3"/>
  <c r="E1311" i="3"/>
  <c r="F1311" i="3" s="1"/>
  <c r="B1312" i="3"/>
  <c r="D1312" i="3"/>
  <c r="E1312" i="3"/>
  <c r="F1312" i="3" s="1"/>
  <c r="B1313" i="3"/>
  <c r="D1313" i="3"/>
  <c r="E1313" i="3"/>
  <c r="F1313" i="3" s="1"/>
  <c r="B1314" i="3"/>
  <c r="D1314" i="3"/>
  <c r="E1314" i="3"/>
  <c r="F1314" i="3" s="1"/>
  <c r="B1315" i="3"/>
  <c r="D1315" i="3"/>
  <c r="E1315" i="3"/>
  <c r="F1315" i="3" s="1"/>
  <c r="B1316" i="3"/>
  <c r="D1316" i="3"/>
  <c r="E1316" i="3"/>
  <c r="F1316" i="3" s="1"/>
  <c r="B1317" i="3"/>
  <c r="D1317" i="3"/>
  <c r="E1317" i="3"/>
  <c r="F1317" i="3" s="1"/>
  <c r="B1318" i="3"/>
  <c r="D1318" i="3"/>
  <c r="E1318" i="3"/>
  <c r="F1318" i="3" s="1"/>
  <c r="B1319" i="3"/>
  <c r="D1319" i="3"/>
  <c r="E1319" i="3"/>
  <c r="F1319" i="3" s="1"/>
  <c r="B1320" i="3"/>
  <c r="D1320" i="3"/>
  <c r="E1320" i="3"/>
  <c r="F1320" i="3" s="1"/>
  <c r="B1321" i="3"/>
  <c r="D1321" i="3"/>
  <c r="E1321" i="3"/>
  <c r="F1321" i="3" s="1"/>
  <c r="B1322" i="3"/>
  <c r="D1322" i="3"/>
  <c r="E1322" i="3"/>
  <c r="F1322" i="3" s="1"/>
  <c r="B1323" i="3"/>
  <c r="D1323" i="3"/>
  <c r="E1323" i="3"/>
  <c r="F1323" i="3" s="1"/>
  <c r="B1324" i="3"/>
  <c r="D1324" i="3"/>
  <c r="E1324" i="3"/>
  <c r="F1324" i="3" s="1"/>
  <c r="B1325" i="3"/>
  <c r="D1325" i="3"/>
  <c r="E1325" i="3"/>
  <c r="F1325" i="3" s="1"/>
  <c r="B1326" i="3"/>
  <c r="D1326" i="3"/>
  <c r="E1326" i="3"/>
  <c r="F1326" i="3" s="1"/>
  <c r="B1327" i="3"/>
  <c r="D1327" i="3"/>
  <c r="E1327" i="3"/>
  <c r="F1327" i="3" s="1"/>
  <c r="B1328" i="3"/>
  <c r="D1328" i="3"/>
  <c r="E1328" i="3"/>
  <c r="F1328" i="3" s="1"/>
  <c r="B1329" i="3"/>
  <c r="D1329" i="3"/>
  <c r="E1329" i="3"/>
  <c r="F1329" i="3" s="1"/>
  <c r="B1330" i="3"/>
  <c r="D1330" i="3"/>
  <c r="E1330" i="3"/>
  <c r="F1330" i="3" s="1"/>
  <c r="B1331" i="3"/>
  <c r="D1331" i="3"/>
  <c r="E1331" i="3"/>
  <c r="F1331" i="3" s="1"/>
  <c r="B1332" i="3"/>
  <c r="D1332" i="3"/>
  <c r="E1332" i="3"/>
  <c r="F1332" i="3" s="1"/>
  <c r="B1333" i="3"/>
  <c r="D1333" i="3"/>
  <c r="E1333" i="3"/>
  <c r="F1333" i="3" s="1"/>
  <c r="B1334" i="3"/>
  <c r="D1334" i="3"/>
  <c r="E1334" i="3"/>
  <c r="F1334" i="3" s="1"/>
  <c r="B1335" i="3"/>
  <c r="D1335" i="3"/>
  <c r="E1335" i="3"/>
  <c r="F1335" i="3" s="1"/>
  <c r="B1336" i="3"/>
  <c r="D1336" i="3"/>
  <c r="E1336" i="3"/>
  <c r="F1336" i="3" s="1"/>
  <c r="B1337" i="3"/>
  <c r="D1337" i="3"/>
  <c r="E1337" i="3"/>
  <c r="F1337" i="3" s="1"/>
  <c r="B1338" i="3"/>
  <c r="D1338" i="3"/>
  <c r="E1338" i="3"/>
  <c r="F1338" i="3" s="1"/>
  <c r="B1339" i="3"/>
  <c r="D1339" i="3"/>
  <c r="E1339" i="3"/>
  <c r="F1339" i="3" s="1"/>
  <c r="B1340" i="3"/>
  <c r="D1340" i="3"/>
  <c r="E1340" i="3"/>
  <c r="F1340" i="3" s="1"/>
  <c r="B1341" i="3"/>
  <c r="D1341" i="3"/>
  <c r="E1341" i="3"/>
  <c r="F1341" i="3" s="1"/>
  <c r="B1342" i="3"/>
  <c r="D1342" i="3"/>
  <c r="E1342" i="3"/>
  <c r="F1342" i="3" s="1"/>
  <c r="B1343" i="3"/>
  <c r="D1343" i="3"/>
  <c r="E1343" i="3"/>
  <c r="F1343" i="3" s="1"/>
  <c r="B1344" i="3"/>
  <c r="D1344" i="3"/>
  <c r="E1344" i="3"/>
  <c r="F1344" i="3" s="1"/>
  <c r="B1345" i="3"/>
  <c r="D1345" i="3"/>
  <c r="E1345" i="3"/>
  <c r="F1345" i="3" s="1"/>
  <c r="B1346" i="3"/>
  <c r="D1346" i="3"/>
  <c r="E1346" i="3"/>
  <c r="F1346" i="3" s="1"/>
  <c r="B1347" i="3"/>
  <c r="D1347" i="3"/>
  <c r="E1347" i="3"/>
  <c r="F1347" i="3" s="1"/>
  <c r="B1348" i="3"/>
  <c r="D1348" i="3"/>
  <c r="E1348" i="3"/>
  <c r="F1348" i="3" s="1"/>
  <c r="B1349" i="3"/>
  <c r="D1349" i="3"/>
  <c r="E1349" i="3"/>
  <c r="F1349" i="3" s="1"/>
  <c r="B1350" i="3"/>
  <c r="D1350" i="3"/>
  <c r="E1350" i="3"/>
  <c r="F1350" i="3" s="1"/>
  <c r="B1351" i="3"/>
  <c r="D1351" i="3"/>
  <c r="E1351" i="3"/>
  <c r="F1351" i="3" s="1"/>
  <c r="B1352" i="3"/>
  <c r="D1352" i="3"/>
  <c r="E1352" i="3"/>
  <c r="F1352" i="3" s="1"/>
  <c r="B1353" i="3"/>
  <c r="D1353" i="3"/>
  <c r="E1353" i="3"/>
  <c r="F1353" i="3" s="1"/>
  <c r="B1354" i="3"/>
  <c r="D1354" i="3"/>
  <c r="E1354" i="3"/>
  <c r="F1354" i="3" s="1"/>
  <c r="B1355" i="3"/>
  <c r="D1355" i="3"/>
  <c r="E1355" i="3"/>
  <c r="F1355" i="3" s="1"/>
  <c r="B1356" i="3"/>
  <c r="D1356" i="3"/>
  <c r="E1356" i="3"/>
  <c r="F1356" i="3" s="1"/>
  <c r="B1357" i="3"/>
  <c r="D1357" i="3"/>
  <c r="E1357" i="3"/>
  <c r="F1357" i="3" s="1"/>
  <c r="B1358" i="3"/>
  <c r="D1358" i="3"/>
  <c r="E1358" i="3"/>
  <c r="F1358" i="3" s="1"/>
  <c r="B1359" i="3"/>
  <c r="D1359" i="3"/>
  <c r="E1359" i="3"/>
  <c r="F1359" i="3" s="1"/>
  <c r="B1360" i="3"/>
  <c r="D1360" i="3"/>
  <c r="E1360" i="3"/>
  <c r="F1360" i="3" s="1"/>
  <c r="B1361" i="3"/>
  <c r="D1361" i="3"/>
  <c r="E1361" i="3"/>
  <c r="F1361" i="3" s="1"/>
  <c r="B1362" i="3"/>
  <c r="D1362" i="3"/>
  <c r="E1362" i="3"/>
  <c r="F1362" i="3" s="1"/>
  <c r="B1363" i="3"/>
  <c r="D1363" i="3"/>
  <c r="E1363" i="3"/>
  <c r="F1363" i="3" s="1"/>
  <c r="B1364" i="3"/>
  <c r="D1364" i="3"/>
  <c r="E1364" i="3"/>
  <c r="F1364" i="3" s="1"/>
  <c r="B1365" i="3"/>
  <c r="D1365" i="3"/>
  <c r="E1365" i="3"/>
  <c r="F1365" i="3" s="1"/>
  <c r="B1366" i="3"/>
  <c r="D1366" i="3"/>
  <c r="E1366" i="3"/>
  <c r="F1366" i="3" s="1"/>
  <c r="B1367" i="3"/>
  <c r="D1367" i="3"/>
  <c r="E1367" i="3"/>
  <c r="F1367" i="3" s="1"/>
  <c r="B1368" i="3"/>
  <c r="D1368" i="3"/>
  <c r="E1368" i="3"/>
  <c r="F1368" i="3" s="1"/>
  <c r="B1369" i="3"/>
  <c r="D1369" i="3"/>
  <c r="E1369" i="3"/>
  <c r="F1369" i="3" s="1"/>
  <c r="B1370" i="3"/>
  <c r="D1370" i="3"/>
  <c r="E1370" i="3"/>
  <c r="F1370" i="3" s="1"/>
  <c r="B1371" i="3"/>
  <c r="D1371" i="3"/>
  <c r="E1371" i="3"/>
  <c r="F1371" i="3" s="1"/>
  <c r="B1372" i="3"/>
  <c r="D1372" i="3"/>
  <c r="E1372" i="3"/>
  <c r="F1372" i="3" s="1"/>
  <c r="B1373" i="3"/>
  <c r="D1373" i="3"/>
  <c r="E1373" i="3"/>
  <c r="F1373" i="3" s="1"/>
  <c r="B1374" i="3"/>
  <c r="D1374" i="3"/>
  <c r="E1374" i="3"/>
  <c r="F1374" i="3" s="1"/>
  <c r="B1375" i="3"/>
  <c r="D1375" i="3"/>
  <c r="E1375" i="3"/>
  <c r="F1375" i="3" s="1"/>
  <c r="B1376" i="3"/>
  <c r="D1376" i="3"/>
  <c r="E1376" i="3"/>
  <c r="F1376" i="3" s="1"/>
  <c r="B1377" i="3"/>
  <c r="D1377" i="3"/>
  <c r="E1377" i="3"/>
  <c r="F1377" i="3" s="1"/>
  <c r="B1378" i="3"/>
  <c r="D1378" i="3"/>
  <c r="E1378" i="3"/>
  <c r="F1378" i="3" s="1"/>
  <c r="B1379" i="3"/>
  <c r="D1379" i="3"/>
  <c r="E1379" i="3"/>
  <c r="F1379" i="3" s="1"/>
  <c r="B1380" i="3"/>
  <c r="D1380" i="3"/>
  <c r="E1380" i="3"/>
  <c r="F1380" i="3" s="1"/>
  <c r="B1381" i="3"/>
  <c r="D1381" i="3"/>
  <c r="E1381" i="3"/>
  <c r="F1381" i="3" s="1"/>
  <c r="B1382" i="3"/>
  <c r="D1382" i="3"/>
  <c r="E1382" i="3"/>
  <c r="F1382" i="3" s="1"/>
  <c r="B1383" i="3"/>
  <c r="D1383" i="3"/>
  <c r="E1383" i="3"/>
  <c r="F1383" i="3" s="1"/>
  <c r="B1384" i="3"/>
  <c r="D1384" i="3"/>
  <c r="E1384" i="3"/>
  <c r="F1384" i="3" s="1"/>
  <c r="B1385" i="3"/>
  <c r="D1385" i="3"/>
  <c r="E1385" i="3"/>
  <c r="F1385" i="3" s="1"/>
  <c r="B1386" i="3"/>
  <c r="D1386" i="3"/>
  <c r="E1386" i="3"/>
  <c r="F1386" i="3" s="1"/>
  <c r="B1387" i="3"/>
  <c r="D1387" i="3"/>
  <c r="E1387" i="3"/>
  <c r="F1387" i="3" s="1"/>
  <c r="B1388" i="3"/>
  <c r="D1388" i="3"/>
  <c r="E1388" i="3"/>
  <c r="F1388" i="3" s="1"/>
  <c r="B1389" i="3"/>
  <c r="D1389" i="3"/>
  <c r="E1389" i="3"/>
  <c r="F1389" i="3" s="1"/>
  <c r="B1390" i="3"/>
  <c r="D1390" i="3"/>
  <c r="E1390" i="3"/>
  <c r="F1390" i="3" s="1"/>
  <c r="B1391" i="3"/>
  <c r="D1391" i="3"/>
  <c r="E1391" i="3"/>
  <c r="F1391" i="3" s="1"/>
  <c r="B1392" i="3"/>
  <c r="D1392" i="3"/>
  <c r="E1392" i="3"/>
  <c r="F1392" i="3" s="1"/>
  <c r="B1393" i="3"/>
  <c r="D1393" i="3"/>
  <c r="E1393" i="3"/>
  <c r="F1393" i="3" s="1"/>
  <c r="B1394" i="3"/>
  <c r="D1394" i="3"/>
  <c r="E1394" i="3"/>
  <c r="F1394" i="3" s="1"/>
  <c r="B1395" i="3"/>
  <c r="D1395" i="3"/>
  <c r="E1395" i="3"/>
  <c r="F1395" i="3" s="1"/>
  <c r="B1396" i="3"/>
  <c r="D1396" i="3"/>
  <c r="E1396" i="3"/>
  <c r="F1396" i="3" s="1"/>
  <c r="B1397" i="3"/>
  <c r="D1397" i="3"/>
  <c r="E1397" i="3"/>
  <c r="F1397" i="3" s="1"/>
  <c r="B1398" i="3"/>
  <c r="D1398" i="3"/>
  <c r="E1398" i="3"/>
  <c r="F1398" i="3" s="1"/>
  <c r="B1399" i="3"/>
  <c r="D1399" i="3"/>
  <c r="E1399" i="3"/>
  <c r="F1399" i="3" s="1"/>
  <c r="B1400" i="3"/>
  <c r="D1400" i="3"/>
  <c r="E1400" i="3"/>
  <c r="F1400" i="3" s="1"/>
  <c r="B1401" i="3"/>
  <c r="D1401" i="3"/>
  <c r="E1401" i="3"/>
  <c r="F1401" i="3" s="1"/>
  <c r="B1402" i="3"/>
  <c r="D1402" i="3"/>
  <c r="E1402" i="3"/>
  <c r="F1402" i="3" s="1"/>
  <c r="B1403" i="3"/>
  <c r="D1403" i="3"/>
  <c r="E1403" i="3"/>
  <c r="F1403" i="3" s="1"/>
  <c r="B1404" i="3"/>
  <c r="D1404" i="3"/>
  <c r="E1404" i="3"/>
  <c r="F1404" i="3" s="1"/>
  <c r="B1405" i="3"/>
  <c r="D1405" i="3"/>
  <c r="E1405" i="3"/>
  <c r="F1405" i="3" s="1"/>
  <c r="B1406" i="3"/>
  <c r="D1406" i="3"/>
  <c r="E1406" i="3"/>
  <c r="F1406" i="3" s="1"/>
  <c r="B1407" i="3"/>
  <c r="D1407" i="3"/>
  <c r="E1407" i="3"/>
  <c r="F1407" i="3" s="1"/>
  <c r="B1408" i="3"/>
  <c r="D1408" i="3"/>
  <c r="E1408" i="3"/>
  <c r="F1408" i="3" s="1"/>
  <c r="B1409" i="3"/>
  <c r="D1409" i="3"/>
  <c r="E1409" i="3"/>
  <c r="F1409" i="3" s="1"/>
  <c r="B1410" i="3"/>
  <c r="D1410" i="3"/>
  <c r="E1410" i="3"/>
  <c r="F1410" i="3" s="1"/>
  <c r="B1411" i="3"/>
  <c r="D1411" i="3"/>
  <c r="E1411" i="3"/>
  <c r="F1411" i="3" s="1"/>
  <c r="B1412" i="3"/>
  <c r="D1412" i="3"/>
  <c r="E1412" i="3"/>
  <c r="F1412" i="3" s="1"/>
  <c r="B1413" i="3"/>
  <c r="D1413" i="3"/>
  <c r="E1413" i="3"/>
  <c r="F1413" i="3" s="1"/>
  <c r="B1414" i="3"/>
  <c r="D1414" i="3"/>
  <c r="E1414" i="3"/>
  <c r="F1414" i="3" s="1"/>
  <c r="B1415" i="3"/>
  <c r="D1415" i="3"/>
  <c r="E1415" i="3"/>
  <c r="F1415" i="3" s="1"/>
  <c r="B1416" i="3"/>
  <c r="D1416" i="3"/>
  <c r="E1416" i="3"/>
  <c r="F1416" i="3" s="1"/>
  <c r="B1417" i="3"/>
  <c r="D1417" i="3"/>
  <c r="E1417" i="3"/>
  <c r="F1417" i="3" s="1"/>
  <c r="B1418" i="3"/>
  <c r="D1418" i="3"/>
  <c r="E1418" i="3"/>
  <c r="F1418" i="3" s="1"/>
  <c r="B1419" i="3"/>
  <c r="D1419" i="3"/>
  <c r="E1419" i="3"/>
  <c r="F1419" i="3" s="1"/>
  <c r="B1420" i="3"/>
  <c r="D1420" i="3"/>
  <c r="E1420" i="3"/>
  <c r="F1420" i="3" s="1"/>
  <c r="B1421" i="3"/>
  <c r="D1421" i="3"/>
  <c r="E1421" i="3"/>
  <c r="F1421" i="3" s="1"/>
  <c r="B1422" i="3"/>
  <c r="D1422" i="3"/>
  <c r="E1422" i="3"/>
  <c r="F1422" i="3" s="1"/>
  <c r="B1423" i="3"/>
  <c r="D1423" i="3"/>
  <c r="E1423" i="3"/>
  <c r="F1423" i="3" s="1"/>
  <c r="B1424" i="3"/>
  <c r="D1424" i="3"/>
  <c r="E1424" i="3"/>
  <c r="F1424" i="3" s="1"/>
  <c r="B1425" i="3"/>
  <c r="D1425" i="3"/>
  <c r="E1425" i="3"/>
  <c r="F1425" i="3" s="1"/>
  <c r="B1426" i="3"/>
  <c r="D1426" i="3"/>
  <c r="E1426" i="3"/>
  <c r="F1426" i="3" s="1"/>
  <c r="B1427" i="3"/>
  <c r="D1427" i="3"/>
  <c r="E1427" i="3"/>
  <c r="F1427" i="3" s="1"/>
  <c r="B1428" i="3"/>
  <c r="D1428" i="3"/>
  <c r="E1428" i="3"/>
  <c r="F1428" i="3" s="1"/>
  <c r="B1429" i="3"/>
  <c r="D1429" i="3"/>
  <c r="E1429" i="3"/>
  <c r="F1429" i="3" s="1"/>
  <c r="B1430" i="3"/>
  <c r="D1430" i="3"/>
  <c r="E1430" i="3"/>
  <c r="F1430" i="3" s="1"/>
  <c r="B1431" i="3"/>
  <c r="D1431" i="3"/>
  <c r="E1431" i="3"/>
  <c r="F1431" i="3" s="1"/>
  <c r="B1432" i="3"/>
  <c r="D1432" i="3"/>
  <c r="E1432" i="3"/>
  <c r="F1432" i="3" s="1"/>
  <c r="B1433" i="3"/>
  <c r="D1433" i="3"/>
  <c r="E1433" i="3"/>
  <c r="F1433" i="3" s="1"/>
  <c r="B1434" i="3"/>
  <c r="D1434" i="3"/>
  <c r="E1434" i="3"/>
  <c r="F1434" i="3" s="1"/>
  <c r="B1435" i="3"/>
  <c r="D1435" i="3"/>
  <c r="E1435" i="3"/>
  <c r="F1435" i="3" s="1"/>
  <c r="B1436" i="3"/>
  <c r="D1436" i="3"/>
  <c r="E1436" i="3"/>
  <c r="F1436" i="3" s="1"/>
  <c r="B1437" i="3"/>
  <c r="D1437" i="3"/>
  <c r="E1437" i="3"/>
  <c r="F1437" i="3" s="1"/>
  <c r="B1438" i="3"/>
  <c r="D1438" i="3"/>
  <c r="E1438" i="3"/>
  <c r="F1438" i="3" s="1"/>
  <c r="B1439" i="3"/>
  <c r="D1439" i="3"/>
  <c r="E1439" i="3"/>
  <c r="F1439" i="3" s="1"/>
  <c r="B1440" i="3"/>
  <c r="D1440" i="3"/>
  <c r="E1440" i="3"/>
  <c r="F1440" i="3" s="1"/>
  <c r="B1441" i="3"/>
  <c r="D1441" i="3"/>
  <c r="E1441" i="3"/>
  <c r="F1441" i="3" s="1"/>
  <c r="B1442" i="3"/>
  <c r="D1442" i="3"/>
  <c r="E1442" i="3"/>
  <c r="F1442" i="3" s="1"/>
  <c r="B1443" i="3"/>
  <c r="D1443" i="3"/>
  <c r="E1443" i="3"/>
  <c r="F1443" i="3" s="1"/>
  <c r="B1444" i="3"/>
  <c r="D1444" i="3"/>
  <c r="E1444" i="3"/>
  <c r="F1444" i="3" s="1"/>
  <c r="B1445" i="3"/>
  <c r="D1445" i="3"/>
  <c r="E1445" i="3"/>
  <c r="F1445" i="3" s="1"/>
  <c r="B1446" i="3"/>
  <c r="D1446" i="3"/>
  <c r="E1446" i="3"/>
  <c r="F1446" i="3" s="1"/>
  <c r="B1447" i="3"/>
  <c r="D1447" i="3"/>
  <c r="E1447" i="3"/>
  <c r="F1447" i="3" s="1"/>
  <c r="B1448" i="3"/>
  <c r="D1448" i="3"/>
  <c r="E1448" i="3"/>
  <c r="F1448" i="3" s="1"/>
  <c r="B1449" i="3"/>
  <c r="D1449" i="3"/>
  <c r="E1449" i="3"/>
  <c r="F1449" i="3" s="1"/>
  <c r="B1450" i="3"/>
  <c r="D1450" i="3"/>
  <c r="E1450" i="3"/>
  <c r="F1450" i="3" s="1"/>
  <c r="B1451" i="3"/>
  <c r="D1451" i="3"/>
  <c r="E1451" i="3"/>
  <c r="F1451" i="3" s="1"/>
  <c r="B1452" i="3"/>
  <c r="D1452" i="3"/>
  <c r="E1452" i="3"/>
  <c r="F1452" i="3" s="1"/>
  <c r="B1453" i="3"/>
  <c r="D1453" i="3"/>
  <c r="E1453" i="3"/>
  <c r="F1453" i="3" s="1"/>
  <c r="B1454" i="3"/>
  <c r="D1454" i="3"/>
  <c r="E1454" i="3"/>
  <c r="F1454" i="3" s="1"/>
  <c r="B1455" i="3"/>
  <c r="D1455" i="3"/>
  <c r="E1455" i="3"/>
  <c r="F1455" i="3" s="1"/>
  <c r="B1456" i="3"/>
  <c r="D1456" i="3"/>
  <c r="E1456" i="3"/>
  <c r="F1456" i="3" s="1"/>
  <c r="B1457" i="3"/>
  <c r="D1457" i="3"/>
  <c r="E1457" i="3"/>
  <c r="F1457" i="3" s="1"/>
  <c r="B1458" i="3"/>
  <c r="D1458" i="3"/>
  <c r="E1458" i="3"/>
  <c r="F1458" i="3" s="1"/>
  <c r="B1459" i="3"/>
  <c r="D1459" i="3"/>
  <c r="E1459" i="3"/>
  <c r="F1459" i="3" s="1"/>
  <c r="B1460" i="3"/>
  <c r="D1460" i="3"/>
  <c r="E1460" i="3"/>
  <c r="F1460" i="3"/>
  <c r="B1461" i="3"/>
  <c r="D1461" i="3"/>
  <c r="E1461" i="3"/>
  <c r="F1461" i="3" s="1"/>
  <c r="B1462" i="3"/>
  <c r="D1462" i="3"/>
  <c r="E1462" i="3"/>
  <c r="F1462" i="3" s="1"/>
  <c r="B1463" i="3"/>
  <c r="D1463" i="3"/>
  <c r="E1463" i="3"/>
  <c r="F1463" i="3" s="1"/>
  <c r="B1464" i="3"/>
  <c r="D1464" i="3"/>
  <c r="E1464" i="3"/>
  <c r="F1464" i="3" s="1"/>
  <c r="B1465" i="3"/>
  <c r="D1465" i="3"/>
  <c r="E1465" i="3"/>
  <c r="F1465" i="3" s="1"/>
  <c r="B1466" i="3"/>
  <c r="D1466" i="3"/>
  <c r="E1466" i="3"/>
  <c r="F1466" i="3" s="1"/>
  <c r="B1467" i="3"/>
  <c r="D1467" i="3"/>
  <c r="E1467" i="3"/>
  <c r="F1467" i="3" s="1"/>
  <c r="B1468" i="3"/>
  <c r="D1468" i="3"/>
  <c r="E1468" i="3"/>
  <c r="F1468" i="3" s="1"/>
  <c r="B1469" i="3"/>
  <c r="D1469" i="3"/>
  <c r="E1469" i="3"/>
  <c r="F1469" i="3" s="1"/>
  <c r="B1470" i="3"/>
  <c r="D1470" i="3"/>
  <c r="E1470" i="3"/>
  <c r="F1470" i="3" s="1"/>
  <c r="B1471" i="3"/>
  <c r="D1471" i="3"/>
  <c r="E1471" i="3"/>
  <c r="F1471" i="3" s="1"/>
  <c r="B1472" i="3"/>
  <c r="D1472" i="3"/>
  <c r="E1472" i="3"/>
  <c r="F1472" i="3" s="1"/>
  <c r="B1473" i="3"/>
  <c r="D1473" i="3"/>
  <c r="E1473" i="3"/>
  <c r="F1473" i="3" s="1"/>
  <c r="B1474" i="3"/>
  <c r="D1474" i="3"/>
  <c r="E1474" i="3"/>
  <c r="F1474" i="3" s="1"/>
  <c r="B1475" i="3"/>
  <c r="D1475" i="3"/>
  <c r="E1475" i="3"/>
  <c r="F1475" i="3" s="1"/>
  <c r="B1476" i="3"/>
  <c r="D1476" i="3"/>
  <c r="E1476" i="3"/>
  <c r="F1476" i="3" s="1"/>
  <c r="B1477" i="3"/>
  <c r="D1477" i="3"/>
  <c r="E1477" i="3"/>
  <c r="F1477" i="3" s="1"/>
  <c r="B1478" i="3"/>
  <c r="D1478" i="3"/>
  <c r="E1478" i="3"/>
  <c r="F1478" i="3" s="1"/>
  <c r="B1479" i="3"/>
  <c r="D1479" i="3"/>
  <c r="E1479" i="3"/>
  <c r="F1479" i="3" s="1"/>
  <c r="B1480" i="3"/>
  <c r="D1480" i="3"/>
  <c r="E1480" i="3"/>
  <c r="F1480" i="3" s="1"/>
  <c r="B1481" i="3"/>
  <c r="D1481" i="3"/>
  <c r="E1481" i="3"/>
  <c r="F1481" i="3" s="1"/>
  <c r="B1482" i="3"/>
  <c r="D1482" i="3"/>
  <c r="E1482" i="3"/>
  <c r="F1482" i="3" s="1"/>
  <c r="B1483" i="3"/>
  <c r="D1483" i="3"/>
  <c r="E1483" i="3"/>
  <c r="F1483" i="3" s="1"/>
  <c r="B1484" i="3"/>
  <c r="D1484" i="3"/>
  <c r="E1484" i="3"/>
  <c r="F1484" i="3" s="1"/>
  <c r="B1485" i="3"/>
  <c r="D1485" i="3"/>
  <c r="E1485" i="3"/>
  <c r="F1485" i="3" s="1"/>
  <c r="B1486" i="3"/>
  <c r="D1486" i="3"/>
  <c r="E1486" i="3"/>
  <c r="F1486" i="3" s="1"/>
  <c r="B1487" i="3"/>
  <c r="D1487" i="3"/>
  <c r="E1487" i="3"/>
  <c r="F1487" i="3" s="1"/>
  <c r="B1488" i="3"/>
  <c r="D1488" i="3"/>
  <c r="E1488" i="3"/>
  <c r="F1488" i="3" s="1"/>
  <c r="B1489" i="3"/>
  <c r="D1489" i="3"/>
  <c r="E1489" i="3"/>
  <c r="F1489" i="3" s="1"/>
  <c r="B1490" i="3"/>
  <c r="D1490" i="3"/>
  <c r="E1490" i="3"/>
  <c r="F1490" i="3" s="1"/>
  <c r="B1491" i="3"/>
  <c r="D1491" i="3"/>
  <c r="E1491" i="3"/>
  <c r="F1491" i="3" s="1"/>
  <c r="B1492" i="3"/>
  <c r="D1492" i="3"/>
  <c r="E1492" i="3"/>
  <c r="F1492" i="3" s="1"/>
  <c r="B1493" i="3"/>
  <c r="D1493" i="3"/>
  <c r="E1493" i="3"/>
  <c r="F1493" i="3" s="1"/>
  <c r="B1494" i="3"/>
  <c r="D1494" i="3"/>
  <c r="E1494" i="3"/>
  <c r="F1494" i="3" s="1"/>
  <c r="B1495" i="3"/>
  <c r="D1495" i="3"/>
  <c r="E1495" i="3"/>
  <c r="F1495" i="3" s="1"/>
  <c r="B1496" i="3"/>
  <c r="D1496" i="3"/>
  <c r="E1496" i="3"/>
  <c r="F1496" i="3" s="1"/>
  <c r="B1497" i="3"/>
  <c r="D1497" i="3"/>
  <c r="E1497" i="3"/>
  <c r="F1497" i="3" s="1"/>
  <c r="B1498" i="3"/>
  <c r="D1498" i="3"/>
  <c r="E1498" i="3"/>
  <c r="F1498" i="3" s="1"/>
  <c r="B1499" i="3"/>
  <c r="D1499" i="3"/>
  <c r="E1499" i="3"/>
  <c r="F1499" i="3" s="1"/>
  <c r="B1500" i="3"/>
  <c r="D1500" i="3"/>
  <c r="E1500" i="3"/>
  <c r="F1500" i="3" s="1"/>
  <c r="B1501" i="3"/>
  <c r="D1501" i="3"/>
  <c r="E1501" i="3"/>
  <c r="F1501" i="3" s="1"/>
  <c r="B1502" i="3"/>
  <c r="D1502" i="3"/>
  <c r="E1502" i="3"/>
  <c r="F1502" i="3" s="1"/>
  <c r="B1503" i="3"/>
  <c r="D1503" i="3"/>
  <c r="E1503" i="3"/>
  <c r="F1503" i="3" s="1"/>
  <c r="B1504" i="3"/>
  <c r="D1504" i="3"/>
  <c r="E1504" i="3"/>
  <c r="F1504" i="3" s="1"/>
  <c r="B1505" i="3"/>
  <c r="D1505" i="3"/>
  <c r="E1505" i="3"/>
  <c r="F1505" i="3" s="1"/>
  <c r="B1506" i="3"/>
  <c r="D1506" i="3"/>
  <c r="E1506" i="3"/>
  <c r="F1506" i="3" s="1"/>
  <c r="B1507" i="3"/>
  <c r="D1507" i="3"/>
  <c r="E1507" i="3"/>
  <c r="F1507" i="3" s="1"/>
  <c r="B1508" i="3"/>
  <c r="D1508" i="3"/>
  <c r="E1508" i="3"/>
  <c r="F1508" i="3" s="1"/>
  <c r="B1509" i="3"/>
  <c r="D1509" i="3"/>
  <c r="E1509" i="3"/>
  <c r="F1509" i="3" s="1"/>
  <c r="B1510" i="3"/>
  <c r="D1510" i="3"/>
  <c r="E1510" i="3"/>
  <c r="F1510" i="3" s="1"/>
  <c r="B1511" i="3"/>
  <c r="D1511" i="3"/>
  <c r="E1511" i="3"/>
  <c r="F1511" i="3" s="1"/>
  <c r="B1512" i="3"/>
  <c r="D1512" i="3"/>
  <c r="E1512" i="3"/>
  <c r="F1512" i="3" s="1"/>
  <c r="B1513" i="3"/>
  <c r="D1513" i="3"/>
  <c r="E1513" i="3"/>
  <c r="F1513" i="3" s="1"/>
  <c r="B1514" i="3"/>
  <c r="D1514" i="3"/>
  <c r="E1514" i="3"/>
  <c r="F1514" i="3" s="1"/>
  <c r="B1515" i="3"/>
  <c r="D1515" i="3"/>
  <c r="E1515" i="3"/>
  <c r="F1515" i="3" s="1"/>
  <c r="B1516" i="3"/>
  <c r="D1516" i="3"/>
  <c r="E1516" i="3"/>
  <c r="F1516" i="3" s="1"/>
  <c r="B1517" i="3"/>
  <c r="D1517" i="3"/>
  <c r="E1517" i="3"/>
  <c r="F1517" i="3" s="1"/>
  <c r="B1518" i="3"/>
  <c r="D1518" i="3"/>
  <c r="E1518" i="3"/>
  <c r="F1518" i="3" s="1"/>
  <c r="B1519" i="3"/>
  <c r="D1519" i="3"/>
  <c r="E1519" i="3"/>
  <c r="F1519" i="3" s="1"/>
  <c r="B1520" i="3"/>
  <c r="D1520" i="3"/>
  <c r="E1520" i="3"/>
  <c r="F1520" i="3" s="1"/>
  <c r="B1521" i="3"/>
  <c r="D1521" i="3"/>
  <c r="E1521" i="3"/>
  <c r="F1521" i="3" s="1"/>
  <c r="B1522" i="3"/>
  <c r="D1522" i="3"/>
  <c r="E1522" i="3"/>
  <c r="F1522" i="3" s="1"/>
  <c r="B1523" i="3"/>
  <c r="D1523" i="3"/>
  <c r="E1523" i="3"/>
  <c r="F1523" i="3" s="1"/>
  <c r="B1524" i="3"/>
  <c r="D1524" i="3"/>
  <c r="E1524" i="3"/>
  <c r="F1524" i="3" s="1"/>
  <c r="B1525" i="3"/>
  <c r="D1525" i="3"/>
  <c r="E1525" i="3"/>
  <c r="F1525" i="3" s="1"/>
  <c r="B1526" i="3"/>
  <c r="D1526" i="3"/>
  <c r="E1526" i="3"/>
  <c r="F1526" i="3" s="1"/>
  <c r="B1527" i="3"/>
  <c r="D1527" i="3"/>
  <c r="E1527" i="3"/>
  <c r="F1527" i="3" s="1"/>
  <c r="B1528" i="3"/>
  <c r="D1528" i="3"/>
  <c r="E1528" i="3"/>
  <c r="F1528" i="3" s="1"/>
  <c r="B1529" i="3"/>
  <c r="D1529" i="3"/>
  <c r="E1529" i="3"/>
  <c r="F1529" i="3" s="1"/>
  <c r="B1530" i="3"/>
  <c r="D1530" i="3"/>
  <c r="E1530" i="3"/>
  <c r="F1530" i="3" s="1"/>
  <c r="B1531" i="3"/>
  <c r="D1531" i="3"/>
  <c r="E1531" i="3"/>
  <c r="F1531" i="3" s="1"/>
  <c r="B1532" i="3"/>
  <c r="D1532" i="3"/>
  <c r="E1532" i="3"/>
  <c r="F1532" i="3" s="1"/>
  <c r="B1533" i="3"/>
  <c r="D1533" i="3"/>
  <c r="E1533" i="3"/>
  <c r="F1533" i="3" s="1"/>
  <c r="B1534" i="3"/>
  <c r="D1534" i="3"/>
  <c r="E1534" i="3"/>
  <c r="F1534" i="3" s="1"/>
  <c r="B1535" i="3"/>
  <c r="D1535" i="3"/>
  <c r="E1535" i="3"/>
  <c r="F1535" i="3" s="1"/>
  <c r="B1536" i="3"/>
  <c r="D1536" i="3"/>
  <c r="E1536" i="3"/>
  <c r="F1536" i="3" s="1"/>
  <c r="B1537" i="3"/>
  <c r="D1537" i="3"/>
  <c r="E1537" i="3"/>
  <c r="F1537" i="3" s="1"/>
  <c r="B1538" i="3"/>
  <c r="D1538" i="3"/>
  <c r="E1538" i="3"/>
  <c r="F1538" i="3" s="1"/>
  <c r="B1539" i="3"/>
  <c r="D1539" i="3"/>
  <c r="E1539" i="3"/>
  <c r="F1539" i="3" s="1"/>
  <c r="B1540" i="3"/>
  <c r="D1540" i="3"/>
  <c r="E1540" i="3"/>
  <c r="F1540" i="3" s="1"/>
  <c r="B1541" i="3"/>
  <c r="D1541" i="3"/>
  <c r="E1541" i="3"/>
  <c r="F1541" i="3" s="1"/>
  <c r="B1542" i="3"/>
  <c r="D1542" i="3"/>
  <c r="E1542" i="3"/>
  <c r="F1542" i="3" s="1"/>
  <c r="B1543" i="3"/>
  <c r="D1543" i="3"/>
  <c r="E1543" i="3"/>
  <c r="F1543" i="3" s="1"/>
  <c r="B1544" i="3"/>
  <c r="D1544" i="3"/>
  <c r="E1544" i="3"/>
  <c r="F1544" i="3" s="1"/>
  <c r="B1545" i="3"/>
  <c r="D1545" i="3"/>
  <c r="E1545" i="3"/>
  <c r="F1545" i="3" s="1"/>
  <c r="B1546" i="3"/>
  <c r="D1546" i="3"/>
  <c r="E1546" i="3"/>
  <c r="F1546" i="3" s="1"/>
  <c r="B1547" i="3"/>
  <c r="D1547" i="3"/>
  <c r="E1547" i="3"/>
  <c r="F1547" i="3" s="1"/>
  <c r="B1548" i="3"/>
  <c r="D1548" i="3"/>
  <c r="E1548" i="3"/>
  <c r="F1548" i="3" s="1"/>
  <c r="B1549" i="3"/>
  <c r="D1549" i="3"/>
  <c r="E1549" i="3"/>
  <c r="F1549" i="3" s="1"/>
  <c r="B1550" i="3"/>
  <c r="D1550" i="3"/>
  <c r="E1550" i="3"/>
  <c r="F1550" i="3" s="1"/>
  <c r="B1551" i="3"/>
  <c r="D1551" i="3"/>
  <c r="E1551" i="3"/>
  <c r="F1551" i="3" s="1"/>
  <c r="B1552" i="3"/>
  <c r="D1552" i="3"/>
  <c r="E1552" i="3"/>
  <c r="F1552" i="3" s="1"/>
  <c r="B1553" i="3"/>
  <c r="D1553" i="3"/>
  <c r="E1553" i="3"/>
  <c r="F1553" i="3" s="1"/>
  <c r="B1554" i="3"/>
  <c r="D1554" i="3"/>
  <c r="E1554" i="3"/>
  <c r="F1554" i="3" s="1"/>
  <c r="B1555" i="3"/>
  <c r="D1555" i="3"/>
  <c r="E1555" i="3"/>
  <c r="F1555" i="3" s="1"/>
  <c r="B1556" i="3"/>
  <c r="D1556" i="3"/>
  <c r="E1556" i="3"/>
  <c r="F1556" i="3" s="1"/>
  <c r="B1557" i="3"/>
  <c r="D1557" i="3"/>
  <c r="E1557" i="3"/>
  <c r="F1557" i="3" s="1"/>
  <c r="B1558" i="3"/>
  <c r="D1558" i="3"/>
  <c r="E1558" i="3"/>
  <c r="F1558" i="3" s="1"/>
  <c r="B1559" i="3"/>
  <c r="D1559" i="3"/>
  <c r="E1559" i="3"/>
  <c r="F1559" i="3" s="1"/>
  <c r="B1560" i="3"/>
  <c r="D1560" i="3"/>
  <c r="E1560" i="3"/>
  <c r="F1560" i="3" s="1"/>
  <c r="B1561" i="3"/>
  <c r="D1561" i="3"/>
  <c r="E1561" i="3"/>
  <c r="F1561" i="3" s="1"/>
  <c r="B1562" i="3"/>
  <c r="D1562" i="3"/>
  <c r="E1562" i="3"/>
  <c r="F1562" i="3" s="1"/>
  <c r="B1563" i="3"/>
  <c r="D1563" i="3"/>
  <c r="E1563" i="3"/>
  <c r="F1563" i="3" s="1"/>
  <c r="B1564" i="3"/>
  <c r="D1564" i="3"/>
  <c r="E1564" i="3"/>
  <c r="F1564" i="3" s="1"/>
  <c r="B1565" i="3"/>
  <c r="D1565" i="3"/>
  <c r="E1565" i="3"/>
  <c r="F1565" i="3" s="1"/>
  <c r="B1566" i="3"/>
  <c r="D1566" i="3"/>
  <c r="E1566" i="3"/>
  <c r="F1566" i="3" s="1"/>
  <c r="B1567" i="3"/>
  <c r="D1567" i="3"/>
  <c r="E1567" i="3"/>
  <c r="F1567" i="3" s="1"/>
  <c r="B1568" i="3"/>
  <c r="D1568" i="3"/>
  <c r="E1568" i="3"/>
  <c r="F1568" i="3" s="1"/>
  <c r="B1569" i="3"/>
  <c r="D1569" i="3"/>
  <c r="E1569" i="3"/>
  <c r="F1569" i="3" s="1"/>
  <c r="B1570" i="3"/>
  <c r="D1570" i="3"/>
  <c r="E1570" i="3"/>
  <c r="F1570" i="3" s="1"/>
  <c r="B1571" i="3"/>
  <c r="D1571" i="3"/>
  <c r="E1571" i="3"/>
  <c r="F1571" i="3" s="1"/>
  <c r="B1572" i="3"/>
  <c r="D1572" i="3"/>
  <c r="E1572" i="3"/>
  <c r="F1572" i="3" s="1"/>
  <c r="B1573" i="3"/>
  <c r="D1573" i="3"/>
  <c r="E1573" i="3"/>
  <c r="F1573" i="3" s="1"/>
  <c r="B1574" i="3"/>
  <c r="D1574" i="3"/>
  <c r="E1574" i="3"/>
  <c r="F1574" i="3" s="1"/>
  <c r="B1575" i="3"/>
  <c r="D1575" i="3"/>
  <c r="E1575" i="3"/>
  <c r="F1575" i="3" s="1"/>
  <c r="B1576" i="3"/>
  <c r="D1576" i="3"/>
  <c r="E1576" i="3"/>
  <c r="F1576" i="3" s="1"/>
  <c r="B1577" i="3"/>
  <c r="D1577" i="3"/>
  <c r="E1577" i="3"/>
  <c r="F1577" i="3" s="1"/>
  <c r="B1578" i="3"/>
  <c r="D1578" i="3"/>
  <c r="E1578" i="3"/>
  <c r="F1578" i="3" s="1"/>
  <c r="B1579" i="3"/>
  <c r="D1579" i="3"/>
  <c r="E1579" i="3"/>
  <c r="F1579" i="3" s="1"/>
  <c r="B1580" i="3"/>
  <c r="D1580" i="3"/>
  <c r="E1580" i="3"/>
  <c r="F1580" i="3" s="1"/>
  <c r="B1581" i="3"/>
  <c r="D1581" i="3"/>
  <c r="E1581" i="3"/>
  <c r="F1581" i="3" s="1"/>
  <c r="B1582" i="3"/>
  <c r="D1582" i="3"/>
  <c r="E1582" i="3"/>
  <c r="F1582" i="3" s="1"/>
  <c r="B1583" i="3"/>
  <c r="D1583" i="3"/>
  <c r="E1583" i="3"/>
  <c r="F1583" i="3" s="1"/>
  <c r="B1584" i="3"/>
  <c r="D1584" i="3"/>
  <c r="E1584" i="3"/>
  <c r="F1584" i="3" s="1"/>
  <c r="B1585" i="3"/>
  <c r="D1585" i="3"/>
  <c r="E1585" i="3"/>
  <c r="F1585" i="3" s="1"/>
  <c r="B1586" i="3"/>
  <c r="D1586" i="3"/>
  <c r="E1586" i="3"/>
  <c r="F1586" i="3" s="1"/>
  <c r="B1587" i="3"/>
  <c r="D1587" i="3"/>
  <c r="E1587" i="3"/>
  <c r="F1587" i="3" s="1"/>
  <c r="B1588" i="3"/>
  <c r="D1588" i="3"/>
  <c r="E1588" i="3"/>
  <c r="F1588" i="3" s="1"/>
  <c r="B1589" i="3"/>
  <c r="D1589" i="3"/>
  <c r="E1589" i="3"/>
  <c r="F1589" i="3" s="1"/>
  <c r="B1590" i="3"/>
  <c r="D1590" i="3"/>
  <c r="E1590" i="3"/>
  <c r="F1590" i="3" s="1"/>
  <c r="B1591" i="3"/>
  <c r="D1591" i="3"/>
  <c r="E1591" i="3"/>
  <c r="F1591" i="3" s="1"/>
  <c r="B1592" i="3"/>
  <c r="D1592" i="3"/>
  <c r="E1592" i="3"/>
  <c r="F1592" i="3" s="1"/>
  <c r="B1593" i="3"/>
  <c r="D1593" i="3"/>
  <c r="E1593" i="3"/>
  <c r="F1593" i="3" s="1"/>
  <c r="B1594" i="3"/>
  <c r="D1594" i="3"/>
  <c r="E1594" i="3"/>
  <c r="F1594" i="3" s="1"/>
  <c r="B1595" i="3"/>
  <c r="D1595" i="3"/>
  <c r="E1595" i="3"/>
  <c r="F1595" i="3" s="1"/>
  <c r="B1596" i="3"/>
  <c r="D1596" i="3"/>
  <c r="E1596" i="3"/>
  <c r="F1596" i="3" s="1"/>
  <c r="B1597" i="3"/>
  <c r="D1597" i="3"/>
  <c r="E1597" i="3"/>
  <c r="F1597" i="3" s="1"/>
  <c r="B1598" i="3"/>
  <c r="D1598" i="3"/>
  <c r="E1598" i="3"/>
  <c r="F1598" i="3" s="1"/>
  <c r="B1599" i="3"/>
  <c r="D1599" i="3"/>
  <c r="E1599" i="3"/>
  <c r="F1599" i="3" s="1"/>
  <c r="B1600" i="3"/>
  <c r="D1600" i="3"/>
  <c r="E1600" i="3"/>
  <c r="F1600" i="3" s="1"/>
  <c r="B1601" i="3"/>
  <c r="D1601" i="3"/>
  <c r="E1601" i="3"/>
  <c r="F1601" i="3" s="1"/>
  <c r="B1602" i="3"/>
  <c r="D1602" i="3"/>
  <c r="E1602" i="3"/>
  <c r="F1602" i="3" s="1"/>
  <c r="B1603" i="3"/>
  <c r="D1603" i="3"/>
  <c r="E1603" i="3"/>
  <c r="F1603" i="3" s="1"/>
  <c r="B1604" i="3"/>
  <c r="D1604" i="3"/>
  <c r="E1604" i="3"/>
  <c r="F1604" i="3" s="1"/>
  <c r="B1605" i="3"/>
  <c r="D1605" i="3"/>
  <c r="E1605" i="3"/>
  <c r="F1605" i="3" s="1"/>
  <c r="B1606" i="3"/>
  <c r="D1606" i="3"/>
  <c r="E1606" i="3"/>
  <c r="F1606" i="3" s="1"/>
  <c r="B1607" i="3"/>
  <c r="D1607" i="3"/>
  <c r="E1607" i="3"/>
  <c r="F1607" i="3" s="1"/>
  <c r="B1608" i="3"/>
  <c r="D1608" i="3"/>
  <c r="E1608" i="3"/>
  <c r="F1608" i="3" s="1"/>
  <c r="B1609" i="3"/>
  <c r="D1609" i="3"/>
  <c r="E1609" i="3"/>
  <c r="F1609" i="3" s="1"/>
  <c r="B1610" i="3"/>
  <c r="D1610" i="3"/>
  <c r="E1610" i="3"/>
  <c r="F1610" i="3" s="1"/>
  <c r="B1611" i="3"/>
  <c r="D1611" i="3"/>
  <c r="E1611" i="3"/>
  <c r="F1611" i="3" s="1"/>
  <c r="B1612" i="3"/>
  <c r="D1612" i="3"/>
  <c r="E1612" i="3"/>
  <c r="F1612" i="3" s="1"/>
  <c r="B1613" i="3"/>
  <c r="D1613" i="3"/>
  <c r="E1613" i="3"/>
  <c r="F1613" i="3" s="1"/>
  <c r="B1614" i="3"/>
  <c r="D1614" i="3"/>
  <c r="E1614" i="3"/>
  <c r="F1614" i="3" s="1"/>
  <c r="B1615" i="3"/>
  <c r="D1615" i="3"/>
  <c r="E1615" i="3"/>
  <c r="F1615" i="3" s="1"/>
  <c r="B1616" i="3"/>
  <c r="D1616" i="3"/>
  <c r="E1616" i="3"/>
  <c r="F1616" i="3" s="1"/>
  <c r="B1617" i="3"/>
  <c r="D1617" i="3"/>
  <c r="E1617" i="3"/>
  <c r="F1617" i="3" s="1"/>
  <c r="B1618" i="3"/>
  <c r="D1618" i="3"/>
  <c r="E1618" i="3"/>
  <c r="F1618" i="3" s="1"/>
  <c r="B1619" i="3"/>
  <c r="D1619" i="3"/>
  <c r="E1619" i="3"/>
  <c r="F1619" i="3" s="1"/>
  <c r="B1620" i="3"/>
  <c r="D1620" i="3"/>
  <c r="E1620" i="3"/>
  <c r="F1620" i="3" s="1"/>
  <c r="B1621" i="3"/>
  <c r="D1621" i="3"/>
  <c r="E1621" i="3"/>
  <c r="F1621" i="3" s="1"/>
  <c r="B1622" i="3"/>
  <c r="D1622" i="3"/>
  <c r="E1622" i="3"/>
  <c r="F1622" i="3" s="1"/>
  <c r="B1623" i="3"/>
  <c r="D1623" i="3"/>
  <c r="E1623" i="3"/>
  <c r="F1623" i="3" s="1"/>
  <c r="B1624" i="3"/>
  <c r="D1624" i="3"/>
  <c r="E1624" i="3"/>
  <c r="F1624" i="3" s="1"/>
  <c r="B1625" i="3"/>
  <c r="D1625" i="3"/>
  <c r="E1625" i="3"/>
  <c r="F1625" i="3" s="1"/>
  <c r="B1626" i="3"/>
  <c r="D1626" i="3"/>
  <c r="E1626" i="3"/>
  <c r="F1626" i="3" s="1"/>
  <c r="B1627" i="3"/>
  <c r="D1627" i="3"/>
  <c r="E1627" i="3"/>
  <c r="F1627" i="3" s="1"/>
  <c r="B1628" i="3"/>
  <c r="D1628" i="3"/>
  <c r="E1628" i="3"/>
  <c r="F1628" i="3" s="1"/>
  <c r="B1629" i="3"/>
  <c r="D1629" i="3"/>
  <c r="E1629" i="3"/>
  <c r="F1629" i="3" s="1"/>
  <c r="B1630" i="3"/>
  <c r="D1630" i="3"/>
  <c r="E1630" i="3"/>
  <c r="F1630" i="3" s="1"/>
  <c r="B1631" i="3"/>
  <c r="D1631" i="3"/>
  <c r="E1631" i="3"/>
  <c r="F1631" i="3" s="1"/>
  <c r="B1632" i="3"/>
  <c r="D1632" i="3"/>
  <c r="E1632" i="3"/>
  <c r="F1632" i="3" s="1"/>
  <c r="B1633" i="3"/>
  <c r="D1633" i="3"/>
  <c r="E1633" i="3"/>
  <c r="F1633" i="3" s="1"/>
  <c r="B1634" i="3"/>
  <c r="D1634" i="3"/>
  <c r="E1634" i="3"/>
  <c r="F1634" i="3" s="1"/>
  <c r="B1635" i="3"/>
  <c r="D1635" i="3"/>
  <c r="E1635" i="3"/>
  <c r="F1635" i="3" s="1"/>
  <c r="B1636" i="3"/>
  <c r="D1636" i="3"/>
  <c r="E1636" i="3"/>
  <c r="F1636" i="3" s="1"/>
  <c r="B1637" i="3"/>
  <c r="D1637" i="3"/>
  <c r="E1637" i="3"/>
  <c r="F1637" i="3" s="1"/>
  <c r="B1638" i="3"/>
  <c r="D1638" i="3"/>
  <c r="E1638" i="3"/>
  <c r="F1638" i="3" s="1"/>
  <c r="B1639" i="3"/>
  <c r="D1639" i="3"/>
  <c r="E1639" i="3"/>
  <c r="F1639" i="3" s="1"/>
  <c r="B1640" i="3"/>
  <c r="D1640" i="3"/>
  <c r="E1640" i="3"/>
  <c r="F1640" i="3" s="1"/>
  <c r="B1641" i="3"/>
  <c r="D1641" i="3"/>
  <c r="E1641" i="3"/>
  <c r="F1641" i="3" s="1"/>
  <c r="B1642" i="3"/>
  <c r="D1642" i="3"/>
  <c r="E1642" i="3"/>
  <c r="F1642" i="3" s="1"/>
  <c r="B1643" i="3"/>
  <c r="D1643" i="3"/>
  <c r="E1643" i="3"/>
  <c r="F1643" i="3" s="1"/>
  <c r="B1644" i="3"/>
  <c r="D1644" i="3"/>
  <c r="E1644" i="3"/>
  <c r="F1644" i="3" s="1"/>
  <c r="B1645" i="3"/>
  <c r="D1645" i="3"/>
  <c r="E1645" i="3"/>
  <c r="F1645" i="3" s="1"/>
  <c r="B1646" i="3"/>
  <c r="D1646" i="3"/>
  <c r="E1646" i="3"/>
  <c r="F1646" i="3" s="1"/>
  <c r="B1647" i="3"/>
  <c r="D1647" i="3"/>
  <c r="E1647" i="3"/>
  <c r="F1647" i="3" s="1"/>
  <c r="B1648" i="3"/>
  <c r="D1648" i="3"/>
  <c r="E1648" i="3"/>
  <c r="F1648" i="3" s="1"/>
  <c r="B1649" i="3"/>
  <c r="D1649" i="3"/>
  <c r="E1649" i="3"/>
  <c r="F1649" i="3" s="1"/>
  <c r="B1650" i="3"/>
  <c r="D1650" i="3"/>
  <c r="E1650" i="3"/>
  <c r="F1650" i="3" s="1"/>
  <c r="B1651" i="3"/>
  <c r="D1651" i="3"/>
  <c r="E1651" i="3"/>
  <c r="F1651" i="3" s="1"/>
  <c r="B1652" i="3"/>
  <c r="D1652" i="3"/>
  <c r="E1652" i="3"/>
  <c r="F1652" i="3" s="1"/>
  <c r="B1653" i="3"/>
  <c r="D1653" i="3"/>
  <c r="E1653" i="3"/>
  <c r="F1653" i="3" s="1"/>
  <c r="B1654" i="3"/>
  <c r="D1654" i="3"/>
  <c r="E1654" i="3"/>
  <c r="F1654" i="3" s="1"/>
  <c r="B1655" i="3"/>
  <c r="D1655" i="3"/>
  <c r="E1655" i="3"/>
  <c r="F1655" i="3" s="1"/>
  <c r="B1656" i="3"/>
  <c r="D1656" i="3"/>
  <c r="E1656" i="3"/>
  <c r="F1656" i="3" s="1"/>
  <c r="B1657" i="3"/>
  <c r="D1657" i="3"/>
  <c r="E1657" i="3"/>
  <c r="F1657" i="3" s="1"/>
  <c r="B1658" i="3"/>
  <c r="D1658" i="3"/>
  <c r="E1658" i="3"/>
  <c r="F1658" i="3" s="1"/>
  <c r="B1659" i="3"/>
  <c r="D1659" i="3"/>
  <c r="E1659" i="3"/>
  <c r="F1659" i="3" s="1"/>
  <c r="B1660" i="3"/>
  <c r="D1660" i="3"/>
  <c r="E1660" i="3"/>
  <c r="F1660" i="3" s="1"/>
  <c r="B1661" i="3"/>
  <c r="D1661" i="3"/>
  <c r="E1661" i="3"/>
  <c r="F1661" i="3" s="1"/>
  <c r="B1662" i="3"/>
  <c r="D1662" i="3"/>
  <c r="E1662" i="3"/>
  <c r="F1662" i="3" s="1"/>
  <c r="B1663" i="3"/>
  <c r="D1663" i="3"/>
  <c r="E1663" i="3"/>
  <c r="F1663" i="3" s="1"/>
  <c r="B1664" i="3"/>
  <c r="D1664" i="3"/>
  <c r="E1664" i="3"/>
  <c r="F1664" i="3" s="1"/>
  <c r="B1665" i="3"/>
  <c r="D1665" i="3"/>
  <c r="E1665" i="3"/>
  <c r="F1665" i="3" s="1"/>
  <c r="B1666" i="3"/>
  <c r="D1666" i="3"/>
  <c r="E1666" i="3"/>
  <c r="F1666" i="3" s="1"/>
  <c r="B1667" i="3"/>
  <c r="D1667" i="3"/>
  <c r="E1667" i="3"/>
  <c r="F1667" i="3" s="1"/>
  <c r="B1668" i="3"/>
  <c r="D1668" i="3"/>
  <c r="E1668" i="3"/>
  <c r="F1668" i="3" s="1"/>
  <c r="B1669" i="3"/>
  <c r="D1669" i="3"/>
  <c r="E1669" i="3"/>
  <c r="F1669" i="3" s="1"/>
  <c r="B1670" i="3"/>
  <c r="D1670" i="3"/>
  <c r="E1670" i="3"/>
  <c r="F1670" i="3" s="1"/>
  <c r="B1671" i="3"/>
  <c r="D1671" i="3"/>
  <c r="E1671" i="3"/>
  <c r="F1671" i="3" s="1"/>
  <c r="B1672" i="3"/>
  <c r="D1672" i="3"/>
  <c r="E1672" i="3"/>
  <c r="F1672" i="3" s="1"/>
  <c r="B1673" i="3"/>
  <c r="D1673" i="3"/>
  <c r="E1673" i="3"/>
  <c r="F1673" i="3" s="1"/>
  <c r="B1674" i="3"/>
  <c r="D1674" i="3"/>
  <c r="E1674" i="3"/>
  <c r="F1674" i="3" s="1"/>
  <c r="B1675" i="3"/>
  <c r="D1675" i="3"/>
  <c r="E1675" i="3"/>
  <c r="F1675" i="3" s="1"/>
  <c r="B1676" i="3"/>
  <c r="D1676" i="3"/>
  <c r="E1676" i="3"/>
  <c r="F1676" i="3" s="1"/>
  <c r="B1677" i="3"/>
  <c r="D1677" i="3"/>
  <c r="E1677" i="3"/>
  <c r="F1677" i="3" s="1"/>
  <c r="B1678" i="3"/>
  <c r="D1678" i="3"/>
  <c r="E1678" i="3"/>
  <c r="F1678" i="3" s="1"/>
  <c r="B1679" i="3"/>
  <c r="D1679" i="3"/>
  <c r="E1679" i="3"/>
  <c r="F1679" i="3" s="1"/>
  <c r="B1680" i="3"/>
  <c r="D1680" i="3"/>
  <c r="E1680" i="3"/>
  <c r="F1680" i="3" s="1"/>
  <c r="B1681" i="3"/>
  <c r="D1681" i="3"/>
  <c r="E1681" i="3"/>
  <c r="F1681" i="3" s="1"/>
  <c r="B1682" i="3"/>
  <c r="D1682" i="3"/>
  <c r="E1682" i="3"/>
  <c r="F1682" i="3" s="1"/>
  <c r="B1683" i="3"/>
  <c r="D1683" i="3"/>
  <c r="E1683" i="3"/>
  <c r="F1683" i="3" s="1"/>
  <c r="B1684" i="3"/>
  <c r="D1684" i="3"/>
  <c r="E1684" i="3"/>
  <c r="F1684" i="3" s="1"/>
  <c r="B1685" i="3"/>
  <c r="D1685" i="3"/>
  <c r="E1685" i="3"/>
  <c r="F1685" i="3" s="1"/>
  <c r="B1686" i="3"/>
  <c r="D1686" i="3"/>
  <c r="E1686" i="3"/>
  <c r="F1686" i="3" s="1"/>
  <c r="B1687" i="3"/>
  <c r="D1687" i="3"/>
  <c r="E1687" i="3"/>
  <c r="F1687" i="3" s="1"/>
  <c r="B1688" i="3"/>
  <c r="D1688" i="3"/>
  <c r="E1688" i="3"/>
  <c r="F1688" i="3" s="1"/>
  <c r="B1689" i="3"/>
  <c r="D1689" i="3"/>
  <c r="E1689" i="3"/>
  <c r="F1689" i="3"/>
  <c r="B1690" i="3"/>
  <c r="D1690" i="3"/>
  <c r="E1690" i="3"/>
  <c r="F1690" i="3" s="1"/>
  <c r="B1691" i="3"/>
  <c r="D1691" i="3"/>
  <c r="E1691" i="3"/>
  <c r="F1691" i="3" s="1"/>
  <c r="B1692" i="3"/>
  <c r="D1692" i="3"/>
  <c r="E1692" i="3"/>
  <c r="F1692" i="3" s="1"/>
  <c r="B1693" i="3"/>
  <c r="D1693" i="3"/>
  <c r="E1693" i="3"/>
  <c r="F1693" i="3" s="1"/>
  <c r="B1694" i="3"/>
  <c r="D1694" i="3"/>
  <c r="E1694" i="3"/>
  <c r="F1694" i="3" s="1"/>
  <c r="B1695" i="3"/>
  <c r="D1695" i="3"/>
  <c r="E1695" i="3"/>
  <c r="F1695" i="3" s="1"/>
  <c r="B1696" i="3"/>
  <c r="D1696" i="3"/>
  <c r="E1696" i="3"/>
  <c r="F1696" i="3" s="1"/>
  <c r="B1697" i="3"/>
  <c r="D1697" i="3"/>
  <c r="E1697" i="3"/>
  <c r="F1697" i="3" s="1"/>
  <c r="B1698" i="3"/>
  <c r="D1698" i="3"/>
  <c r="E1698" i="3"/>
  <c r="F1698" i="3" s="1"/>
  <c r="B1699" i="3"/>
  <c r="D1699" i="3"/>
  <c r="E1699" i="3"/>
  <c r="F1699" i="3" s="1"/>
  <c r="B1700" i="3"/>
  <c r="D1700" i="3"/>
  <c r="E1700" i="3"/>
  <c r="F1700" i="3" s="1"/>
  <c r="B1701" i="3"/>
  <c r="D1701" i="3"/>
  <c r="E1701" i="3"/>
  <c r="F1701" i="3" s="1"/>
  <c r="B1702" i="3"/>
  <c r="D1702" i="3"/>
  <c r="E1702" i="3"/>
  <c r="F1702" i="3" s="1"/>
  <c r="B1703" i="3"/>
  <c r="D1703" i="3"/>
  <c r="E1703" i="3"/>
  <c r="F1703" i="3" s="1"/>
  <c r="B1704" i="3"/>
  <c r="D1704" i="3"/>
  <c r="E1704" i="3"/>
  <c r="F1704" i="3" s="1"/>
  <c r="B1705" i="3"/>
  <c r="D1705" i="3"/>
  <c r="E1705" i="3"/>
  <c r="F1705" i="3" s="1"/>
  <c r="B1706" i="3"/>
  <c r="D1706" i="3"/>
  <c r="E1706" i="3"/>
  <c r="F1706" i="3" s="1"/>
  <c r="B1707" i="3"/>
  <c r="D1707" i="3"/>
  <c r="E1707" i="3"/>
  <c r="F1707" i="3" s="1"/>
  <c r="B1708" i="3"/>
  <c r="D1708" i="3"/>
  <c r="E1708" i="3"/>
  <c r="F1708" i="3" s="1"/>
  <c r="B1709" i="3"/>
  <c r="D1709" i="3"/>
  <c r="E1709" i="3"/>
  <c r="F1709" i="3" s="1"/>
  <c r="B1710" i="3"/>
  <c r="D1710" i="3"/>
  <c r="E1710" i="3"/>
  <c r="F1710" i="3" s="1"/>
  <c r="B1711" i="3"/>
  <c r="D1711" i="3"/>
  <c r="E1711" i="3"/>
  <c r="F1711" i="3" s="1"/>
  <c r="B1712" i="3"/>
  <c r="D1712" i="3"/>
  <c r="E1712" i="3"/>
  <c r="F1712" i="3" s="1"/>
  <c r="B1713" i="3"/>
  <c r="D1713" i="3"/>
  <c r="E1713" i="3"/>
  <c r="F1713" i="3" s="1"/>
  <c r="B1714" i="3"/>
  <c r="D1714" i="3"/>
  <c r="E1714" i="3"/>
  <c r="F1714" i="3" s="1"/>
  <c r="B1715" i="3"/>
  <c r="D1715" i="3"/>
  <c r="E1715" i="3"/>
  <c r="F1715" i="3" s="1"/>
  <c r="B1716" i="3"/>
  <c r="D1716" i="3"/>
  <c r="E1716" i="3"/>
  <c r="F1716" i="3" s="1"/>
  <c r="B1717" i="3"/>
  <c r="D1717" i="3"/>
  <c r="E1717" i="3"/>
  <c r="F1717" i="3" s="1"/>
  <c r="B1718" i="3"/>
  <c r="D1718" i="3"/>
  <c r="E1718" i="3"/>
  <c r="F1718" i="3" s="1"/>
  <c r="B1719" i="3"/>
  <c r="D1719" i="3"/>
  <c r="E1719" i="3"/>
  <c r="F1719" i="3" s="1"/>
  <c r="B1720" i="3"/>
  <c r="D1720" i="3"/>
  <c r="E1720" i="3"/>
  <c r="F1720" i="3" s="1"/>
  <c r="B1721" i="3"/>
  <c r="D1721" i="3"/>
  <c r="E1721" i="3"/>
  <c r="F1721" i="3" s="1"/>
  <c r="B1722" i="3"/>
  <c r="D1722" i="3"/>
  <c r="E1722" i="3"/>
  <c r="F1722" i="3" s="1"/>
  <c r="B1723" i="3"/>
  <c r="D1723" i="3"/>
  <c r="E1723" i="3"/>
  <c r="F1723" i="3" s="1"/>
  <c r="B1724" i="3"/>
  <c r="D1724" i="3"/>
  <c r="E1724" i="3"/>
  <c r="F1724" i="3" s="1"/>
  <c r="B1725" i="3"/>
  <c r="D1725" i="3"/>
  <c r="E1725" i="3"/>
  <c r="F1725" i="3" s="1"/>
  <c r="B1726" i="3"/>
  <c r="D1726" i="3"/>
  <c r="E1726" i="3"/>
  <c r="F1726" i="3" s="1"/>
  <c r="B1727" i="3"/>
  <c r="D1727" i="3"/>
  <c r="E1727" i="3"/>
  <c r="F1727" i="3" s="1"/>
  <c r="B1728" i="3"/>
  <c r="D1728" i="3"/>
  <c r="E1728" i="3"/>
  <c r="F1728" i="3" s="1"/>
  <c r="B1729" i="3"/>
  <c r="D1729" i="3"/>
  <c r="E1729" i="3"/>
  <c r="F1729" i="3" s="1"/>
  <c r="B1730" i="3"/>
  <c r="D1730" i="3"/>
  <c r="E1730" i="3"/>
  <c r="F1730" i="3" s="1"/>
  <c r="B1731" i="3"/>
  <c r="D1731" i="3"/>
  <c r="E1731" i="3"/>
  <c r="F1731" i="3" s="1"/>
  <c r="B1732" i="3"/>
  <c r="D1732" i="3"/>
  <c r="E1732" i="3"/>
  <c r="F1732" i="3" s="1"/>
  <c r="B1733" i="3"/>
  <c r="D1733" i="3"/>
  <c r="E1733" i="3"/>
  <c r="F1733" i="3"/>
  <c r="B1734" i="3"/>
  <c r="D1734" i="3"/>
  <c r="E1734" i="3"/>
  <c r="F1734" i="3" s="1"/>
  <c r="B1735" i="3"/>
  <c r="D1735" i="3"/>
  <c r="E1735" i="3"/>
  <c r="F1735" i="3" s="1"/>
  <c r="B1736" i="3"/>
  <c r="D1736" i="3"/>
  <c r="E1736" i="3"/>
  <c r="F1736" i="3" s="1"/>
  <c r="B1737" i="3"/>
  <c r="D1737" i="3"/>
  <c r="E1737" i="3"/>
  <c r="F1737" i="3" s="1"/>
  <c r="B1738" i="3"/>
  <c r="D1738" i="3"/>
  <c r="E1738" i="3"/>
  <c r="F1738" i="3" s="1"/>
  <c r="B1739" i="3"/>
  <c r="D1739" i="3"/>
  <c r="E1739" i="3"/>
  <c r="F1739" i="3" s="1"/>
  <c r="B1740" i="3"/>
  <c r="D1740" i="3"/>
  <c r="E1740" i="3"/>
  <c r="F1740" i="3" s="1"/>
  <c r="B1741" i="3"/>
  <c r="D1741" i="3"/>
  <c r="E1741" i="3"/>
  <c r="F1741" i="3" s="1"/>
  <c r="B1742" i="3"/>
  <c r="D1742" i="3"/>
  <c r="E1742" i="3"/>
  <c r="F1742" i="3" s="1"/>
  <c r="B1743" i="3"/>
  <c r="D1743" i="3"/>
  <c r="E1743" i="3"/>
  <c r="F1743" i="3" s="1"/>
  <c r="B1744" i="3"/>
  <c r="D1744" i="3"/>
  <c r="E1744" i="3"/>
  <c r="F1744" i="3" s="1"/>
  <c r="B1745" i="3"/>
  <c r="D1745" i="3"/>
  <c r="E1745" i="3"/>
  <c r="F1745" i="3" s="1"/>
  <c r="B1746" i="3"/>
  <c r="D1746" i="3"/>
  <c r="E1746" i="3"/>
  <c r="F1746" i="3" s="1"/>
  <c r="B1747" i="3"/>
  <c r="D1747" i="3"/>
  <c r="E1747" i="3"/>
  <c r="F1747" i="3" s="1"/>
  <c r="B1748" i="3"/>
  <c r="D1748" i="3"/>
  <c r="E1748" i="3"/>
  <c r="F1748" i="3" s="1"/>
  <c r="B1749" i="3"/>
  <c r="D1749" i="3"/>
  <c r="E1749" i="3"/>
  <c r="F1749" i="3" s="1"/>
  <c r="B1750" i="3"/>
  <c r="D1750" i="3"/>
  <c r="E1750" i="3"/>
  <c r="F1750" i="3" s="1"/>
  <c r="B1751" i="3"/>
  <c r="D1751" i="3"/>
  <c r="E1751" i="3"/>
  <c r="F1751" i="3" s="1"/>
  <c r="B1752" i="3"/>
  <c r="D1752" i="3"/>
  <c r="E1752" i="3"/>
  <c r="F1752" i="3" s="1"/>
  <c r="B1753" i="3"/>
  <c r="D1753" i="3"/>
  <c r="E1753" i="3"/>
  <c r="F1753" i="3" s="1"/>
  <c r="B1754" i="3"/>
  <c r="D1754" i="3"/>
  <c r="E1754" i="3"/>
  <c r="F1754" i="3" s="1"/>
  <c r="B1755" i="3"/>
  <c r="D1755" i="3"/>
  <c r="E1755" i="3"/>
  <c r="F1755" i="3" s="1"/>
  <c r="B1756" i="3"/>
  <c r="D1756" i="3"/>
  <c r="E1756" i="3"/>
  <c r="F1756" i="3" s="1"/>
  <c r="B1757" i="3"/>
  <c r="D1757" i="3"/>
  <c r="E1757" i="3"/>
  <c r="F1757" i="3" s="1"/>
  <c r="B1758" i="3"/>
  <c r="D1758" i="3"/>
  <c r="E1758" i="3"/>
  <c r="F1758" i="3" s="1"/>
  <c r="B1759" i="3"/>
  <c r="D1759" i="3"/>
  <c r="E1759" i="3"/>
  <c r="F1759" i="3" s="1"/>
  <c r="B1760" i="3"/>
  <c r="D1760" i="3"/>
  <c r="E1760" i="3"/>
  <c r="F1760" i="3" s="1"/>
  <c r="B1761" i="3"/>
  <c r="D1761" i="3"/>
  <c r="E1761" i="3"/>
  <c r="F1761" i="3" s="1"/>
  <c r="B1762" i="3"/>
  <c r="D1762" i="3"/>
  <c r="E1762" i="3"/>
  <c r="F1762" i="3" s="1"/>
  <c r="B1763" i="3"/>
  <c r="D1763" i="3"/>
  <c r="E1763" i="3"/>
  <c r="F1763" i="3" s="1"/>
  <c r="B1764" i="3"/>
  <c r="D1764" i="3"/>
  <c r="E1764" i="3"/>
  <c r="F1764" i="3" s="1"/>
  <c r="B1765" i="3"/>
  <c r="D1765" i="3"/>
  <c r="E1765" i="3"/>
  <c r="F1765" i="3" s="1"/>
  <c r="B1766" i="3"/>
  <c r="D1766" i="3"/>
  <c r="E1766" i="3"/>
  <c r="F1766" i="3" s="1"/>
  <c r="B1767" i="3"/>
  <c r="D1767" i="3"/>
  <c r="E1767" i="3"/>
  <c r="F1767" i="3" s="1"/>
  <c r="B1768" i="3"/>
  <c r="D1768" i="3"/>
  <c r="E1768" i="3"/>
  <c r="F1768" i="3" s="1"/>
  <c r="B1769" i="3"/>
  <c r="D1769" i="3"/>
  <c r="E1769" i="3"/>
  <c r="F1769" i="3" s="1"/>
  <c r="B1770" i="3"/>
  <c r="D1770" i="3"/>
  <c r="E1770" i="3"/>
  <c r="F1770" i="3" s="1"/>
  <c r="B1771" i="3"/>
  <c r="D1771" i="3"/>
  <c r="E1771" i="3"/>
  <c r="F1771" i="3" s="1"/>
  <c r="B1772" i="3"/>
  <c r="D1772" i="3"/>
  <c r="E1772" i="3"/>
  <c r="F1772" i="3" s="1"/>
  <c r="B1773" i="3"/>
  <c r="D1773" i="3"/>
  <c r="E1773" i="3"/>
  <c r="F1773" i="3" s="1"/>
  <c r="B1774" i="3"/>
  <c r="D1774" i="3"/>
  <c r="E1774" i="3"/>
  <c r="F1774" i="3" s="1"/>
  <c r="B1775" i="3"/>
  <c r="D1775" i="3"/>
  <c r="E1775" i="3"/>
  <c r="F1775" i="3" s="1"/>
  <c r="B1776" i="3"/>
  <c r="D1776" i="3"/>
  <c r="E1776" i="3"/>
  <c r="F1776" i="3" s="1"/>
  <c r="B1777" i="3"/>
  <c r="D1777" i="3"/>
  <c r="E1777" i="3"/>
  <c r="F1777" i="3" s="1"/>
  <c r="B1778" i="3"/>
  <c r="D1778" i="3"/>
  <c r="E1778" i="3"/>
  <c r="F1778" i="3" s="1"/>
  <c r="B1779" i="3"/>
  <c r="D1779" i="3"/>
  <c r="E1779" i="3"/>
  <c r="F1779" i="3" s="1"/>
  <c r="B1780" i="3"/>
  <c r="D1780" i="3"/>
  <c r="E1780" i="3"/>
  <c r="F1780" i="3" s="1"/>
  <c r="B1781" i="3"/>
  <c r="D1781" i="3"/>
  <c r="E1781" i="3"/>
  <c r="F1781" i="3" s="1"/>
  <c r="B1782" i="3"/>
  <c r="D1782" i="3"/>
  <c r="E1782" i="3"/>
  <c r="F1782" i="3" s="1"/>
  <c r="B1783" i="3"/>
  <c r="D1783" i="3"/>
  <c r="E1783" i="3"/>
  <c r="F1783" i="3" s="1"/>
  <c r="B1784" i="3"/>
  <c r="D1784" i="3"/>
  <c r="E1784" i="3"/>
  <c r="F1784" i="3" s="1"/>
  <c r="B1785" i="3"/>
  <c r="D1785" i="3"/>
  <c r="E1785" i="3"/>
  <c r="F1785" i="3" s="1"/>
  <c r="B1786" i="3"/>
  <c r="D1786" i="3"/>
  <c r="E1786" i="3"/>
  <c r="F1786" i="3" s="1"/>
  <c r="B1787" i="3"/>
  <c r="D1787" i="3"/>
  <c r="E1787" i="3"/>
  <c r="F1787" i="3" s="1"/>
  <c r="B1788" i="3"/>
  <c r="D1788" i="3"/>
  <c r="E1788" i="3"/>
  <c r="F1788" i="3" s="1"/>
  <c r="B1789" i="3"/>
  <c r="D1789" i="3"/>
  <c r="E1789" i="3"/>
  <c r="F1789" i="3" s="1"/>
  <c r="B1790" i="3"/>
  <c r="D1790" i="3"/>
  <c r="E1790" i="3"/>
  <c r="F1790" i="3" s="1"/>
  <c r="B1791" i="3"/>
  <c r="D1791" i="3"/>
  <c r="E1791" i="3"/>
  <c r="F1791" i="3" s="1"/>
  <c r="B1792" i="3"/>
  <c r="D1792" i="3"/>
  <c r="E1792" i="3"/>
  <c r="F1792" i="3" s="1"/>
  <c r="B1793" i="3"/>
  <c r="D1793" i="3"/>
  <c r="E1793" i="3"/>
  <c r="F1793" i="3" s="1"/>
  <c r="B1794" i="3"/>
  <c r="D1794" i="3"/>
  <c r="E1794" i="3"/>
  <c r="F1794" i="3" s="1"/>
  <c r="B1795" i="3"/>
  <c r="D1795" i="3"/>
  <c r="E1795" i="3"/>
  <c r="F1795" i="3" s="1"/>
  <c r="B1796" i="3"/>
  <c r="D1796" i="3"/>
  <c r="E1796" i="3"/>
  <c r="F1796" i="3" s="1"/>
  <c r="B1797" i="3"/>
  <c r="D1797" i="3"/>
  <c r="E1797" i="3"/>
  <c r="F1797" i="3" s="1"/>
  <c r="B1798" i="3"/>
  <c r="D1798" i="3"/>
  <c r="E1798" i="3"/>
  <c r="F1798" i="3" s="1"/>
  <c r="B1799" i="3"/>
  <c r="D1799" i="3"/>
  <c r="E1799" i="3"/>
  <c r="F1799" i="3" s="1"/>
  <c r="B1800" i="3"/>
  <c r="D1800" i="3"/>
  <c r="E1800" i="3"/>
  <c r="F1800" i="3" s="1"/>
  <c r="B1801" i="3"/>
  <c r="D1801" i="3"/>
  <c r="E1801" i="3"/>
  <c r="F1801" i="3" s="1"/>
  <c r="B1802" i="3"/>
  <c r="D1802" i="3"/>
  <c r="E1802" i="3"/>
  <c r="F1802" i="3" s="1"/>
  <c r="B1803" i="3"/>
  <c r="D1803" i="3"/>
  <c r="E1803" i="3"/>
  <c r="F1803" i="3" s="1"/>
  <c r="B1804" i="3"/>
  <c r="D1804" i="3"/>
  <c r="E1804" i="3"/>
  <c r="F1804" i="3" s="1"/>
  <c r="B1805" i="3"/>
  <c r="D1805" i="3"/>
  <c r="E1805" i="3"/>
  <c r="F1805" i="3" s="1"/>
  <c r="B1806" i="3"/>
  <c r="D1806" i="3"/>
  <c r="E1806" i="3"/>
  <c r="F1806" i="3" s="1"/>
  <c r="B1807" i="3"/>
  <c r="D1807" i="3"/>
  <c r="E1807" i="3"/>
  <c r="F1807" i="3" s="1"/>
  <c r="B1808" i="3"/>
  <c r="D1808" i="3"/>
  <c r="E1808" i="3"/>
  <c r="F1808" i="3" s="1"/>
  <c r="B1809" i="3"/>
  <c r="D1809" i="3"/>
  <c r="E1809" i="3"/>
  <c r="F1809" i="3"/>
  <c r="B1810" i="3"/>
  <c r="D1810" i="3"/>
  <c r="E1810" i="3"/>
  <c r="F1810" i="3" s="1"/>
  <c r="B1811" i="3"/>
  <c r="D1811" i="3"/>
  <c r="E1811" i="3"/>
  <c r="F1811" i="3" s="1"/>
  <c r="B1812" i="3"/>
  <c r="D1812" i="3"/>
  <c r="E1812" i="3"/>
  <c r="F1812" i="3" s="1"/>
  <c r="B1813" i="3"/>
  <c r="D1813" i="3"/>
  <c r="E1813" i="3"/>
  <c r="F1813" i="3" s="1"/>
  <c r="B1814" i="3"/>
  <c r="D1814" i="3"/>
  <c r="E1814" i="3"/>
  <c r="F1814" i="3" s="1"/>
  <c r="B1815" i="3"/>
  <c r="D1815" i="3"/>
  <c r="E1815" i="3"/>
  <c r="F1815" i="3" s="1"/>
  <c r="B1816" i="3"/>
  <c r="D1816" i="3"/>
  <c r="E1816" i="3"/>
  <c r="F1816" i="3" s="1"/>
  <c r="B1817" i="3"/>
  <c r="D1817" i="3"/>
  <c r="E1817" i="3"/>
  <c r="F1817" i="3" s="1"/>
  <c r="B1818" i="3"/>
  <c r="D1818" i="3"/>
  <c r="E1818" i="3"/>
  <c r="F1818" i="3" s="1"/>
  <c r="B1819" i="3"/>
  <c r="D1819" i="3"/>
  <c r="E1819" i="3"/>
  <c r="F1819" i="3" s="1"/>
  <c r="B1820" i="3"/>
  <c r="D1820" i="3"/>
  <c r="E1820" i="3"/>
  <c r="F1820" i="3" s="1"/>
  <c r="B1821" i="3"/>
  <c r="D1821" i="3"/>
  <c r="E1821" i="3"/>
  <c r="F1821" i="3" s="1"/>
  <c r="B1822" i="3"/>
  <c r="D1822" i="3"/>
  <c r="E1822" i="3"/>
  <c r="F1822" i="3" s="1"/>
  <c r="B1823" i="3"/>
  <c r="D1823" i="3"/>
  <c r="E1823" i="3"/>
  <c r="F1823" i="3" s="1"/>
  <c r="B1824" i="3"/>
  <c r="D1824" i="3"/>
  <c r="E1824" i="3"/>
  <c r="F1824" i="3" s="1"/>
  <c r="B1825" i="3"/>
  <c r="D1825" i="3"/>
  <c r="E1825" i="3"/>
  <c r="F1825" i="3" s="1"/>
  <c r="B1826" i="3"/>
  <c r="D1826" i="3"/>
  <c r="E1826" i="3"/>
  <c r="F1826" i="3" s="1"/>
  <c r="B1827" i="3"/>
  <c r="D1827" i="3"/>
  <c r="E1827" i="3"/>
  <c r="F1827" i="3" s="1"/>
  <c r="B1828" i="3"/>
  <c r="D1828" i="3"/>
  <c r="E1828" i="3"/>
  <c r="F1828" i="3" s="1"/>
  <c r="B1829" i="3"/>
  <c r="D1829" i="3"/>
  <c r="E1829" i="3"/>
  <c r="F1829" i="3"/>
  <c r="B1830" i="3"/>
  <c r="D1830" i="3"/>
  <c r="E1830" i="3"/>
  <c r="F1830" i="3" s="1"/>
  <c r="B1831" i="3"/>
  <c r="D1831" i="3"/>
  <c r="E1831" i="3"/>
  <c r="F1831" i="3" s="1"/>
  <c r="B1832" i="3"/>
  <c r="D1832" i="3"/>
  <c r="E1832" i="3"/>
  <c r="F1832" i="3" s="1"/>
  <c r="B1833" i="3"/>
  <c r="D1833" i="3"/>
  <c r="E1833" i="3"/>
  <c r="F1833" i="3"/>
  <c r="B1834" i="3"/>
  <c r="D1834" i="3"/>
  <c r="E1834" i="3"/>
  <c r="F1834" i="3" s="1"/>
  <c r="B1835" i="3"/>
  <c r="D1835" i="3"/>
  <c r="E1835" i="3"/>
  <c r="F1835" i="3" s="1"/>
  <c r="B1836" i="3"/>
  <c r="D1836" i="3"/>
  <c r="E1836" i="3"/>
  <c r="F1836" i="3" s="1"/>
  <c r="B1837" i="3"/>
  <c r="D1837" i="3"/>
  <c r="E1837" i="3"/>
  <c r="F1837" i="3" s="1"/>
  <c r="B1838" i="3"/>
  <c r="D1838" i="3"/>
  <c r="E1838" i="3"/>
  <c r="F1838" i="3" s="1"/>
  <c r="B1839" i="3"/>
  <c r="D1839" i="3"/>
  <c r="E1839" i="3"/>
  <c r="F1839" i="3" s="1"/>
  <c r="B1840" i="3"/>
  <c r="D1840" i="3"/>
  <c r="E1840" i="3"/>
  <c r="F1840" i="3" s="1"/>
  <c r="B1841" i="3"/>
  <c r="D1841" i="3"/>
  <c r="E1841" i="3"/>
  <c r="F1841" i="3" s="1"/>
  <c r="B1842" i="3"/>
  <c r="D1842" i="3"/>
  <c r="E1842" i="3"/>
  <c r="F1842" i="3" s="1"/>
  <c r="B1843" i="3"/>
  <c r="D1843" i="3"/>
  <c r="E1843" i="3"/>
  <c r="F1843" i="3" s="1"/>
  <c r="B1844" i="3"/>
  <c r="D1844" i="3"/>
  <c r="E1844" i="3"/>
  <c r="F1844" i="3" s="1"/>
  <c r="B1845" i="3"/>
  <c r="D1845" i="3"/>
  <c r="E1845" i="3"/>
  <c r="F1845" i="3"/>
  <c r="B1846" i="3"/>
  <c r="D1846" i="3"/>
  <c r="E1846" i="3"/>
  <c r="F1846" i="3" s="1"/>
  <c r="B1847" i="3"/>
  <c r="D1847" i="3"/>
  <c r="E1847" i="3"/>
  <c r="F1847" i="3" s="1"/>
  <c r="B1848" i="3"/>
  <c r="D1848" i="3"/>
  <c r="E1848" i="3"/>
  <c r="F1848" i="3" s="1"/>
  <c r="B1849" i="3"/>
  <c r="D1849" i="3"/>
  <c r="E1849" i="3"/>
  <c r="F1849" i="3"/>
  <c r="B1850" i="3"/>
  <c r="D1850" i="3"/>
  <c r="E1850" i="3"/>
  <c r="F1850" i="3" s="1"/>
  <c r="B1851" i="3"/>
  <c r="D1851" i="3"/>
  <c r="E1851" i="3"/>
  <c r="F1851" i="3" s="1"/>
  <c r="B1852" i="3"/>
  <c r="D1852" i="3"/>
  <c r="E1852" i="3"/>
  <c r="F1852" i="3" s="1"/>
  <c r="B1853" i="3"/>
  <c r="D1853" i="3"/>
  <c r="E1853" i="3"/>
  <c r="F1853" i="3" s="1"/>
  <c r="B1854" i="3"/>
  <c r="D1854" i="3"/>
  <c r="E1854" i="3"/>
  <c r="F1854" i="3" s="1"/>
  <c r="B1855" i="3"/>
  <c r="D1855" i="3"/>
  <c r="E1855" i="3"/>
  <c r="F1855" i="3" s="1"/>
  <c r="B1856" i="3"/>
  <c r="D1856" i="3"/>
  <c r="E1856" i="3"/>
  <c r="F1856" i="3" s="1"/>
  <c r="B1857" i="3"/>
  <c r="D1857" i="3"/>
  <c r="E1857" i="3"/>
  <c r="F1857" i="3" s="1"/>
  <c r="B1858" i="3"/>
  <c r="D1858" i="3"/>
  <c r="E1858" i="3"/>
  <c r="F1858" i="3" s="1"/>
  <c r="B1859" i="3"/>
  <c r="D1859" i="3"/>
  <c r="E1859" i="3"/>
  <c r="F1859" i="3" s="1"/>
  <c r="B1860" i="3"/>
  <c r="D1860" i="3"/>
  <c r="E1860" i="3"/>
  <c r="F1860" i="3" s="1"/>
  <c r="B1861" i="3"/>
  <c r="D1861" i="3"/>
  <c r="E1861" i="3"/>
  <c r="F1861" i="3"/>
  <c r="B1862" i="3"/>
  <c r="D1862" i="3"/>
  <c r="E1862" i="3"/>
  <c r="F1862" i="3" s="1"/>
  <c r="B1863" i="3"/>
  <c r="D1863" i="3"/>
  <c r="E1863" i="3"/>
  <c r="F1863" i="3" s="1"/>
  <c r="B1864" i="3"/>
  <c r="D1864" i="3"/>
  <c r="E1864" i="3"/>
  <c r="F1864" i="3" s="1"/>
  <c r="B1865" i="3"/>
  <c r="D1865" i="3"/>
  <c r="E1865" i="3"/>
  <c r="F1865" i="3"/>
  <c r="B1866" i="3"/>
  <c r="D1866" i="3"/>
  <c r="E1866" i="3"/>
  <c r="F1866" i="3" s="1"/>
  <c r="B1867" i="3"/>
  <c r="D1867" i="3"/>
  <c r="E1867" i="3"/>
  <c r="F1867" i="3" s="1"/>
  <c r="B1868" i="3"/>
  <c r="D1868" i="3"/>
  <c r="E1868" i="3"/>
  <c r="F1868" i="3" s="1"/>
  <c r="B1869" i="3"/>
  <c r="D1869" i="3"/>
  <c r="E1869" i="3"/>
  <c r="F1869" i="3"/>
  <c r="B1870" i="3"/>
  <c r="D1870" i="3"/>
  <c r="E1870" i="3"/>
  <c r="F1870" i="3" s="1"/>
  <c r="B1871" i="3"/>
  <c r="D1871" i="3"/>
  <c r="E1871" i="3"/>
  <c r="F1871" i="3" s="1"/>
  <c r="B1872" i="3"/>
  <c r="D1872" i="3"/>
  <c r="E1872" i="3"/>
  <c r="F1872" i="3" s="1"/>
  <c r="B1873" i="3"/>
  <c r="D1873" i="3"/>
  <c r="E1873" i="3"/>
  <c r="F1873" i="3" s="1"/>
  <c r="B1874" i="3"/>
  <c r="D1874" i="3"/>
  <c r="E1874" i="3"/>
  <c r="F1874" i="3" s="1"/>
  <c r="B1875" i="3"/>
  <c r="D1875" i="3"/>
  <c r="E1875" i="3"/>
  <c r="F1875" i="3" s="1"/>
  <c r="B1876" i="3"/>
  <c r="D1876" i="3"/>
  <c r="E1876" i="3"/>
  <c r="F1876" i="3" s="1"/>
  <c r="B1877" i="3"/>
  <c r="D1877" i="3"/>
  <c r="E1877" i="3"/>
  <c r="F1877" i="3"/>
  <c r="B1878" i="3"/>
  <c r="D1878" i="3"/>
  <c r="E1878" i="3"/>
  <c r="F1878" i="3" s="1"/>
  <c r="B1879" i="3"/>
  <c r="D1879" i="3"/>
  <c r="E1879" i="3"/>
  <c r="F1879" i="3" s="1"/>
  <c r="B1880" i="3"/>
  <c r="D1880" i="3"/>
  <c r="E1880" i="3"/>
  <c r="F1880" i="3" s="1"/>
  <c r="B1881" i="3"/>
  <c r="D1881" i="3"/>
  <c r="E1881" i="3"/>
  <c r="F1881" i="3" s="1"/>
  <c r="B1882" i="3"/>
  <c r="D1882" i="3"/>
  <c r="E1882" i="3"/>
  <c r="F1882" i="3" s="1"/>
  <c r="B1883" i="3"/>
  <c r="D1883" i="3"/>
  <c r="E1883" i="3"/>
  <c r="F1883" i="3" s="1"/>
  <c r="B1884" i="3"/>
  <c r="D1884" i="3"/>
  <c r="E1884" i="3"/>
  <c r="F1884" i="3" s="1"/>
  <c r="B1885" i="3"/>
  <c r="D1885" i="3"/>
  <c r="E1885" i="3"/>
  <c r="F1885" i="3"/>
  <c r="B1886" i="3"/>
  <c r="D1886" i="3"/>
  <c r="E1886" i="3"/>
  <c r="F1886" i="3" s="1"/>
  <c r="B1887" i="3"/>
  <c r="D1887" i="3"/>
  <c r="E1887" i="3"/>
  <c r="F1887" i="3" s="1"/>
  <c r="B1888" i="3"/>
  <c r="D1888" i="3"/>
  <c r="E1888" i="3"/>
  <c r="F1888" i="3" s="1"/>
  <c r="B1889" i="3"/>
  <c r="D1889" i="3"/>
  <c r="E1889" i="3"/>
  <c r="F1889" i="3" s="1"/>
  <c r="B1890" i="3"/>
  <c r="D1890" i="3"/>
  <c r="E1890" i="3"/>
  <c r="F1890" i="3" s="1"/>
  <c r="E2" i="3"/>
  <c r="F2" i="3" s="1"/>
  <c r="D2" i="3"/>
  <c r="B2" i="3"/>
  <c r="G6" i="1" l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3" i="1"/>
  <c r="G104" i="1"/>
  <c r="G105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25" i="1"/>
  <c r="G126" i="1"/>
  <c r="G127" i="1"/>
  <c r="G128" i="1"/>
  <c r="G129" i="1"/>
  <c r="G130" i="1"/>
  <c r="G131" i="1"/>
  <c r="G132" i="1"/>
  <c r="G133" i="1"/>
  <c r="G134" i="1"/>
  <c r="G135" i="1"/>
  <c r="G136" i="1"/>
  <c r="G137" i="1"/>
  <c r="G138" i="1"/>
  <c r="G139" i="1"/>
  <c r="G140" i="1"/>
  <c r="G141" i="1"/>
  <c r="G142" i="1"/>
  <c r="G143" i="1"/>
  <c r="G144" i="1"/>
  <c r="G145" i="1"/>
  <c r="G146" i="1"/>
  <c r="G147" i="1"/>
  <c r="G148" i="1"/>
  <c r="G149" i="1"/>
  <c r="G150" i="1"/>
  <c r="G151" i="1"/>
  <c r="G152" i="1"/>
  <c r="G153" i="1"/>
  <c r="G154" i="1"/>
  <c r="G155" i="1"/>
  <c r="G156" i="1"/>
  <c r="G157" i="1"/>
  <c r="G158" i="1"/>
  <c r="G159" i="1"/>
  <c r="G160" i="1"/>
  <c r="G161" i="1"/>
  <c r="G162" i="1"/>
  <c r="G163" i="1"/>
  <c r="G164" i="1"/>
  <c r="G165" i="1"/>
  <c r="G166" i="1"/>
  <c r="G167" i="1"/>
  <c r="G168" i="1"/>
  <c r="G169" i="1"/>
  <c r="G170" i="1"/>
  <c r="G171" i="1"/>
  <c r="G172" i="1"/>
  <c r="G173" i="1"/>
  <c r="G174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187" i="1"/>
  <c r="G188" i="1"/>
  <c r="G189" i="1"/>
  <c r="G190" i="1"/>
  <c r="G191" i="1"/>
  <c r="G192" i="1"/>
  <c r="G193" i="1"/>
  <c r="G194" i="1"/>
  <c r="G195" i="1"/>
  <c r="G196" i="1"/>
  <c r="G197" i="1"/>
  <c r="G198" i="1"/>
  <c r="G199" i="1"/>
  <c r="G200" i="1"/>
  <c r="G201" i="1"/>
  <c r="G202" i="1"/>
  <c r="G203" i="1"/>
  <c r="G204" i="1"/>
  <c r="G205" i="1"/>
  <c r="G206" i="1"/>
  <c r="G207" i="1"/>
  <c r="G208" i="1"/>
  <c r="G209" i="1"/>
  <c r="G210" i="1"/>
  <c r="G211" i="1"/>
  <c r="G212" i="1"/>
  <c r="G213" i="1"/>
  <c r="G214" i="1"/>
  <c r="G215" i="1"/>
  <c r="G216" i="1"/>
  <c r="G217" i="1"/>
  <c r="G218" i="1"/>
  <c r="G219" i="1"/>
  <c r="G220" i="1"/>
  <c r="G221" i="1"/>
  <c r="G222" i="1"/>
  <c r="G223" i="1"/>
  <c r="G224" i="1"/>
  <c r="G225" i="1"/>
  <c r="G226" i="1"/>
  <c r="G227" i="1"/>
  <c r="G228" i="1"/>
  <c r="G229" i="1"/>
  <c r="G230" i="1"/>
  <c r="G231" i="1"/>
  <c r="G232" i="1"/>
  <c r="G233" i="1"/>
  <c r="G234" i="1"/>
  <c r="G235" i="1"/>
  <c r="G236" i="1"/>
  <c r="G237" i="1"/>
  <c r="G238" i="1"/>
  <c r="G239" i="1"/>
  <c r="G240" i="1"/>
  <c r="G241" i="1"/>
  <c r="G242" i="1"/>
  <c r="G243" i="1"/>
  <c r="G244" i="1"/>
  <c r="G245" i="1"/>
  <c r="G246" i="1"/>
  <c r="G247" i="1"/>
  <c r="G248" i="1"/>
  <c r="G249" i="1"/>
  <c r="G250" i="1"/>
  <c r="G251" i="1"/>
  <c r="G252" i="1"/>
  <c r="G253" i="1"/>
  <c r="G254" i="1"/>
  <c r="G255" i="1"/>
  <c r="G256" i="1"/>
  <c r="G257" i="1"/>
  <c r="G258" i="1"/>
  <c r="G259" i="1"/>
  <c r="G260" i="1"/>
  <c r="G261" i="1"/>
  <c r="G262" i="1"/>
  <c r="G263" i="1"/>
  <c r="G264" i="1"/>
  <c r="G265" i="1"/>
  <c r="G266" i="1"/>
  <c r="G267" i="1"/>
  <c r="G268" i="1"/>
  <c r="G269" i="1"/>
  <c r="G270" i="1"/>
  <c r="G271" i="1"/>
  <c r="G272" i="1"/>
  <c r="G273" i="1"/>
  <c r="G274" i="1"/>
  <c r="G275" i="1"/>
  <c r="G276" i="1"/>
  <c r="G277" i="1"/>
  <c r="G278" i="1"/>
  <c r="G279" i="1"/>
  <c r="G280" i="1"/>
  <c r="G281" i="1"/>
  <c r="G282" i="1"/>
  <c r="G283" i="1"/>
  <c r="G284" i="1"/>
  <c r="G285" i="1"/>
  <c r="G286" i="1"/>
  <c r="G287" i="1"/>
  <c r="G288" i="1"/>
  <c r="G289" i="1"/>
  <c r="G290" i="1"/>
  <c r="G291" i="1"/>
  <c r="G292" i="1"/>
  <c r="G293" i="1"/>
  <c r="G294" i="1"/>
  <c r="G295" i="1"/>
  <c r="G296" i="1"/>
  <c r="G297" i="1"/>
  <c r="G298" i="1"/>
  <c r="G299" i="1"/>
  <c r="G300" i="1"/>
  <c r="G301" i="1"/>
  <c r="G302" i="1"/>
  <c r="G303" i="1"/>
  <c r="G304" i="1"/>
  <c r="G305" i="1"/>
  <c r="G306" i="1"/>
  <c r="G307" i="1"/>
  <c r="G308" i="1"/>
  <c r="G309" i="1"/>
  <c r="G310" i="1"/>
  <c r="G311" i="1"/>
  <c r="G312" i="1"/>
  <c r="G313" i="1"/>
  <c r="G314" i="1"/>
  <c r="G315" i="1"/>
  <c r="G316" i="1"/>
  <c r="G317" i="1"/>
  <c r="G318" i="1"/>
  <c r="G319" i="1"/>
  <c r="G320" i="1"/>
  <c r="G321" i="1"/>
  <c r="G322" i="1"/>
  <c r="G323" i="1"/>
  <c r="G324" i="1"/>
  <c r="G325" i="1"/>
  <c r="G326" i="1"/>
  <c r="G327" i="1"/>
  <c r="G328" i="1"/>
  <c r="G329" i="1"/>
  <c r="G330" i="1"/>
  <c r="G331" i="1"/>
  <c r="G332" i="1"/>
  <c r="G333" i="1"/>
  <c r="G334" i="1"/>
  <c r="G335" i="1"/>
  <c r="G336" i="1"/>
  <c r="G337" i="1"/>
  <c r="G338" i="1"/>
  <c r="G339" i="1"/>
  <c r="G340" i="1"/>
  <c r="G341" i="1"/>
  <c r="G342" i="1"/>
  <c r="G343" i="1"/>
  <c r="G344" i="1"/>
  <c r="G345" i="1"/>
  <c r="G346" i="1"/>
  <c r="G347" i="1"/>
  <c r="G348" i="1"/>
  <c r="G349" i="1"/>
  <c r="G350" i="1"/>
  <c r="G351" i="1"/>
  <c r="G352" i="1"/>
  <c r="G353" i="1"/>
  <c r="G354" i="1"/>
  <c r="G355" i="1"/>
  <c r="G356" i="1"/>
  <c r="G357" i="1"/>
  <c r="G358" i="1"/>
  <c r="G359" i="1"/>
  <c r="G360" i="1"/>
  <c r="G361" i="1"/>
  <c r="G362" i="1"/>
  <c r="G363" i="1"/>
  <c r="G364" i="1"/>
  <c r="G365" i="1"/>
  <c r="G366" i="1"/>
  <c r="G367" i="1"/>
  <c r="G368" i="1"/>
  <c r="G369" i="1"/>
  <c r="G370" i="1"/>
  <c r="G371" i="1"/>
  <c r="G372" i="1"/>
  <c r="G373" i="1"/>
  <c r="G374" i="1"/>
  <c r="G375" i="1"/>
  <c r="G376" i="1"/>
  <c r="G377" i="1"/>
  <c r="G378" i="1"/>
  <c r="G379" i="1"/>
  <c r="G380" i="1"/>
  <c r="G381" i="1"/>
  <c r="G382" i="1"/>
  <c r="G383" i="1"/>
  <c r="G384" i="1"/>
  <c r="G385" i="1"/>
  <c r="G386" i="1"/>
  <c r="G387" i="1"/>
  <c r="G388" i="1"/>
  <c r="G389" i="1"/>
  <c r="G390" i="1"/>
  <c r="G391" i="1"/>
  <c r="G392" i="1"/>
  <c r="G393" i="1"/>
  <c r="G394" i="1"/>
  <c r="G395" i="1"/>
  <c r="G396" i="1"/>
  <c r="G397" i="1"/>
  <c r="G398" i="1"/>
  <c r="G399" i="1"/>
  <c r="G400" i="1"/>
  <c r="G401" i="1"/>
  <c r="G402" i="1"/>
  <c r="G403" i="1"/>
  <c r="G404" i="1"/>
  <c r="G405" i="1"/>
  <c r="G406" i="1"/>
  <c r="G407" i="1"/>
  <c r="G408" i="1"/>
  <c r="G409" i="1"/>
  <c r="G410" i="1"/>
  <c r="G411" i="1"/>
  <c r="G412" i="1"/>
  <c r="G413" i="1"/>
  <c r="G414" i="1"/>
  <c r="G415" i="1"/>
  <c r="G416" i="1"/>
  <c r="G417" i="1"/>
  <c r="G418" i="1"/>
  <c r="G419" i="1"/>
  <c r="G650" i="1"/>
  <c r="G420" i="1"/>
  <c r="G421" i="1"/>
  <c r="G422" i="1"/>
  <c r="G423" i="1"/>
  <c r="G424" i="1"/>
  <c r="G425" i="1"/>
  <c r="G426" i="1"/>
  <c r="G427" i="1"/>
  <c r="G428" i="1"/>
  <c r="G429" i="1"/>
  <c r="G430" i="1"/>
  <c r="G431" i="1"/>
  <c r="G432" i="1"/>
  <c r="G433" i="1"/>
  <c r="G434" i="1"/>
  <c r="G435" i="1"/>
  <c r="G436" i="1"/>
  <c r="G437" i="1"/>
  <c r="G438" i="1"/>
  <c r="G439" i="1"/>
  <c r="G440" i="1"/>
  <c r="G441" i="1"/>
  <c r="G442" i="1"/>
  <c r="G443" i="1"/>
  <c r="G444" i="1"/>
  <c r="G445" i="1"/>
  <c r="G446" i="1"/>
  <c r="G447" i="1"/>
  <c r="G448" i="1"/>
  <c r="G449" i="1"/>
  <c r="G450" i="1"/>
  <c r="G451" i="1"/>
  <c r="G452" i="1"/>
  <c r="G453" i="1"/>
  <c r="G454" i="1"/>
  <c r="G455" i="1"/>
  <c r="G456" i="1"/>
  <c r="G457" i="1"/>
  <c r="G458" i="1"/>
  <c r="G459" i="1"/>
  <c r="G460" i="1"/>
  <c r="G461" i="1"/>
  <c r="G462" i="1"/>
  <c r="G463" i="1"/>
  <c r="G464" i="1"/>
  <c r="G465" i="1"/>
  <c r="G466" i="1"/>
  <c r="G467" i="1"/>
  <c r="G468" i="1"/>
  <c r="G645" i="1"/>
  <c r="G646" i="1"/>
  <c r="G647" i="1"/>
  <c r="G648" i="1"/>
  <c r="G649" i="1"/>
  <c r="G469" i="1"/>
  <c r="G470" i="1"/>
  <c r="G471" i="1"/>
  <c r="G472" i="1"/>
  <c r="G473" i="1"/>
  <c r="G474" i="1"/>
  <c r="G475" i="1"/>
  <c r="G476" i="1"/>
  <c r="G477" i="1"/>
  <c r="G478" i="1"/>
  <c r="G479" i="1"/>
  <c r="G480" i="1"/>
  <c r="G481" i="1"/>
  <c r="G482" i="1"/>
  <c r="G483" i="1"/>
  <c r="G484" i="1"/>
  <c r="G485" i="1"/>
  <c r="G486" i="1"/>
  <c r="G487" i="1"/>
  <c r="G488" i="1"/>
  <c r="G489" i="1"/>
  <c r="G490" i="1"/>
  <c r="G491" i="1"/>
  <c r="G492" i="1"/>
  <c r="G493" i="1"/>
  <c r="G494" i="1"/>
  <c r="G495" i="1"/>
  <c r="G496" i="1"/>
  <c r="G497" i="1"/>
  <c r="G498" i="1"/>
  <c r="G499" i="1"/>
  <c r="G500" i="1"/>
  <c r="G501" i="1"/>
  <c r="G502" i="1"/>
  <c r="G503" i="1"/>
  <c r="G504" i="1"/>
  <c r="G505" i="1"/>
  <c r="G506" i="1"/>
  <c r="G507" i="1"/>
  <c r="G508" i="1"/>
  <c r="G509" i="1"/>
  <c r="G510" i="1"/>
  <c r="G511" i="1"/>
  <c r="G512" i="1"/>
  <c r="G513" i="1"/>
  <c r="G514" i="1"/>
  <c r="G515" i="1"/>
  <c r="G516" i="1"/>
  <c r="G517" i="1"/>
  <c r="G518" i="1"/>
  <c r="G519" i="1"/>
  <c r="G520" i="1"/>
  <c r="G521" i="1"/>
  <c r="G522" i="1"/>
  <c r="G523" i="1"/>
  <c r="G524" i="1"/>
  <c r="G525" i="1"/>
  <c r="G526" i="1"/>
  <c r="G527" i="1"/>
  <c r="G528" i="1"/>
  <c r="G529" i="1"/>
  <c r="G530" i="1"/>
  <c r="G531" i="1"/>
  <c r="G532" i="1"/>
  <c r="G533" i="1"/>
  <c r="G534" i="1"/>
  <c r="G535" i="1"/>
  <c r="G536" i="1"/>
  <c r="G537" i="1"/>
  <c r="G538" i="1"/>
  <c r="G539" i="1"/>
  <c r="G540" i="1"/>
  <c r="G541" i="1"/>
  <c r="G542" i="1"/>
  <c r="G543" i="1"/>
  <c r="G544" i="1"/>
  <c r="G545" i="1"/>
  <c r="G546" i="1"/>
  <c r="G547" i="1"/>
  <c r="G548" i="1"/>
  <c r="G549" i="1"/>
  <c r="G550" i="1"/>
  <c r="G551" i="1"/>
  <c r="G552" i="1"/>
  <c r="G553" i="1"/>
  <c r="G554" i="1"/>
  <c r="G555" i="1"/>
  <c r="G556" i="1"/>
  <c r="G557" i="1"/>
  <c r="G558" i="1"/>
  <c r="G559" i="1"/>
  <c r="G560" i="1"/>
  <c r="G561" i="1"/>
  <c r="G562" i="1"/>
  <c r="G563" i="1"/>
  <c r="G564" i="1"/>
  <c r="G565" i="1"/>
  <c r="G566" i="1"/>
  <c r="G567" i="1"/>
  <c r="G568" i="1"/>
  <c r="G569" i="1"/>
  <c r="G570" i="1"/>
  <c r="G571" i="1"/>
  <c r="G572" i="1"/>
  <c r="G573" i="1"/>
  <c r="G574" i="1"/>
  <c r="G575" i="1"/>
  <c r="G612" i="1"/>
  <c r="G613" i="1"/>
  <c r="G614" i="1"/>
  <c r="G615" i="1"/>
  <c r="G616" i="1"/>
  <c r="G617" i="1"/>
  <c r="G618" i="1"/>
  <c r="G619" i="1"/>
  <c r="G620" i="1"/>
  <c r="G621" i="1"/>
  <c r="G622" i="1"/>
  <c r="G623" i="1"/>
  <c r="G624" i="1"/>
  <c r="G625" i="1"/>
  <c r="G626" i="1"/>
  <c r="G627" i="1"/>
  <c r="G628" i="1"/>
  <c r="G629" i="1"/>
  <c r="G630" i="1"/>
  <c r="G631" i="1"/>
  <c r="G632" i="1"/>
  <c r="G633" i="1"/>
  <c r="G634" i="1"/>
  <c r="G635" i="1"/>
  <c r="G636" i="1"/>
  <c r="G637" i="1"/>
  <c r="G638" i="1"/>
  <c r="G639" i="1"/>
  <c r="G640" i="1"/>
  <c r="G641" i="1"/>
  <c r="G642" i="1"/>
  <c r="G643" i="1"/>
  <c r="AT562" i="1"/>
  <c r="AV562" i="1"/>
  <c r="AX565" i="1"/>
  <c r="AX568" i="1"/>
  <c r="AP569" i="1"/>
  <c r="AT570" i="1"/>
  <c r="AV570" i="1"/>
  <c r="AP5" i="1"/>
  <c r="AY5" i="1" s="1"/>
  <c r="AZ5" i="1" s="1"/>
  <c r="AR5" i="1"/>
  <c r="AX5" i="1"/>
  <c r="AR6" i="1"/>
  <c r="AT6" i="1"/>
  <c r="AV6" i="1"/>
  <c r="AX6" i="1"/>
  <c r="AP7" i="1"/>
  <c r="AY7" i="1" s="1"/>
  <c r="AZ7" i="1" s="1"/>
  <c r="AR7" i="1"/>
  <c r="AT7" i="1"/>
  <c r="AV7" i="1"/>
  <c r="AX7" i="1"/>
  <c r="AT8" i="1"/>
  <c r="AV8" i="1"/>
  <c r="AX8" i="1"/>
  <c r="AP9" i="1"/>
  <c r="AY9" i="1" s="1"/>
  <c r="AZ9" i="1" s="1"/>
  <c r="AR9" i="1"/>
  <c r="AT9" i="1"/>
  <c r="AV9" i="1"/>
  <c r="AX9" i="1"/>
  <c r="AR10" i="1"/>
  <c r="AT10" i="1"/>
  <c r="AV10" i="1"/>
  <c r="AX10" i="1"/>
  <c r="AP11" i="1"/>
  <c r="AY11" i="1" s="1"/>
  <c r="AZ11" i="1" s="1"/>
  <c r="AR11" i="1"/>
  <c r="AV11" i="1"/>
  <c r="AX11" i="1"/>
  <c r="AR12" i="1"/>
  <c r="AT12" i="1"/>
  <c r="AV12" i="1"/>
  <c r="AX12" i="1"/>
  <c r="AP13" i="1"/>
  <c r="AY13" i="1" s="1"/>
  <c r="AZ13" i="1" s="1"/>
  <c r="AR13" i="1"/>
  <c r="AT13" i="1"/>
  <c r="AV13" i="1"/>
  <c r="AX13" i="1"/>
  <c r="AR14" i="1"/>
  <c r="AT14" i="1"/>
  <c r="AX14" i="1"/>
  <c r="AP15" i="1"/>
  <c r="AY15" i="1" s="1"/>
  <c r="AZ15" i="1" s="1"/>
  <c r="AT15" i="1"/>
  <c r="AV15" i="1"/>
  <c r="AX15" i="1"/>
  <c r="AR16" i="1"/>
  <c r="AT16" i="1"/>
  <c r="AV16" i="1"/>
  <c r="AX16" i="1"/>
  <c r="AP17" i="1"/>
  <c r="AY17" i="1" s="1"/>
  <c r="AZ17" i="1" s="1"/>
  <c r="AR17" i="1"/>
  <c r="AS17" i="1"/>
  <c r="AT17" i="1"/>
  <c r="AV17" i="1"/>
  <c r="AX17" i="1"/>
  <c r="AP18" i="1"/>
  <c r="AY18" i="1" s="1"/>
  <c r="AZ18" i="1" s="1"/>
  <c r="AQ18" i="1"/>
  <c r="AR18" i="1"/>
  <c r="AT18" i="1"/>
  <c r="AV18" i="1"/>
  <c r="AP19" i="1"/>
  <c r="AY19" i="1" s="1"/>
  <c r="AZ19" i="1" s="1"/>
  <c r="AT19" i="1"/>
  <c r="AV19" i="1"/>
  <c r="AW19" i="1"/>
  <c r="AX19" i="1"/>
  <c r="AR20" i="1"/>
  <c r="AT20" i="1"/>
  <c r="AU20" i="1"/>
  <c r="AV20" i="1"/>
  <c r="AX20" i="1"/>
  <c r="AP21" i="1"/>
  <c r="AY21" i="1" s="1"/>
  <c r="AZ21" i="1" s="1"/>
  <c r="AT21" i="1"/>
  <c r="AV21" i="1"/>
  <c r="AX21" i="1"/>
  <c r="AQ22" i="1"/>
  <c r="AR22" i="1"/>
  <c r="AT22" i="1"/>
  <c r="AV22" i="1"/>
  <c r="AX22" i="1"/>
  <c r="AP23" i="1"/>
  <c r="AY23" i="1" s="1"/>
  <c r="AZ23" i="1" s="1"/>
  <c r="AT23" i="1"/>
  <c r="AV23" i="1"/>
  <c r="AW23" i="1"/>
  <c r="AX23" i="1"/>
  <c r="AR24" i="1"/>
  <c r="AT24" i="1"/>
  <c r="AU24" i="1"/>
  <c r="AV24" i="1"/>
  <c r="AX24" i="1"/>
  <c r="AP25" i="1"/>
  <c r="AY25" i="1" s="1"/>
  <c r="AZ25" i="1" s="1"/>
  <c r="AR25" i="1"/>
  <c r="AT25" i="1"/>
  <c r="AV25" i="1"/>
  <c r="AX25" i="1"/>
  <c r="AR26" i="1"/>
  <c r="AT26" i="1"/>
  <c r="AX26" i="1"/>
  <c r="AP27" i="1"/>
  <c r="AY27" i="1" s="1"/>
  <c r="AZ27" i="1" s="1"/>
  <c r="AT27" i="1"/>
  <c r="AV27" i="1"/>
  <c r="AX27" i="1"/>
  <c r="AP28" i="1"/>
  <c r="AY28" i="1" s="1"/>
  <c r="AZ28" i="1" s="1"/>
  <c r="AR28" i="1"/>
  <c r="AT28" i="1"/>
  <c r="AV28" i="1"/>
  <c r="AX28" i="1"/>
  <c r="AP29" i="1"/>
  <c r="AY29" i="1" s="1"/>
  <c r="AZ29" i="1" s="1"/>
  <c r="AT29" i="1"/>
  <c r="AX29" i="1"/>
  <c r="AP30" i="1"/>
  <c r="AY30" i="1" s="1"/>
  <c r="AZ30" i="1" s="1"/>
  <c r="AR30" i="1"/>
  <c r="AT30" i="1"/>
  <c r="AV30" i="1"/>
  <c r="AX30" i="1"/>
  <c r="AP31" i="1"/>
  <c r="AY31" i="1" s="1"/>
  <c r="AZ31" i="1" s="1"/>
  <c r="AT31" i="1"/>
  <c r="AV31" i="1"/>
  <c r="AX31" i="1"/>
  <c r="AR32" i="1"/>
  <c r="AT32" i="1"/>
  <c r="AV32" i="1"/>
  <c r="AX32" i="1"/>
  <c r="AP33" i="1"/>
  <c r="AY33" i="1" s="1"/>
  <c r="AZ33" i="1" s="1"/>
  <c r="AT33" i="1"/>
  <c r="AV33" i="1"/>
  <c r="AX33" i="1"/>
  <c r="AP34" i="1"/>
  <c r="AY34" i="1" s="1"/>
  <c r="AZ34" i="1" s="1"/>
  <c r="AR34" i="1"/>
  <c r="AT34" i="1"/>
  <c r="AV34" i="1"/>
  <c r="AX34" i="1"/>
  <c r="AP35" i="1"/>
  <c r="AY35" i="1" s="1"/>
  <c r="AZ35" i="1" s="1"/>
  <c r="AT35" i="1"/>
  <c r="AV35" i="1"/>
  <c r="AX35" i="1"/>
  <c r="AP36" i="1"/>
  <c r="AY36" i="1" s="1"/>
  <c r="AZ36" i="1" s="1"/>
  <c r="AR36" i="1"/>
  <c r="AT36" i="1"/>
  <c r="AV36" i="1"/>
  <c r="AX36" i="1"/>
  <c r="AP37" i="1"/>
  <c r="AY37" i="1" s="1"/>
  <c r="AZ37" i="1" s="1"/>
  <c r="AT37" i="1"/>
  <c r="AV37" i="1"/>
  <c r="AX37" i="1"/>
  <c r="AP38" i="1"/>
  <c r="AY38" i="1" s="1"/>
  <c r="AZ38" i="1" s="1"/>
  <c r="AR38" i="1"/>
  <c r="AT38" i="1"/>
  <c r="AV38" i="1"/>
  <c r="AX38" i="1"/>
  <c r="AP39" i="1"/>
  <c r="AY39" i="1" s="1"/>
  <c r="AZ39" i="1" s="1"/>
  <c r="AV39" i="1"/>
  <c r="AX39" i="1"/>
  <c r="AR40" i="1"/>
  <c r="AT40" i="1"/>
  <c r="AV40" i="1"/>
  <c r="AX40" i="1"/>
  <c r="AP41" i="1"/>
  <c r="AY41" i="1" s="1"/>
  <c r="AZ41" i="1" s="1"/>
  <c r="AT41" i="1"/>
  <c r="AV41" i="1"/>
  <c r="AX41" i="1"/>
  <c r="AP42" i="1"/>
  <c r="AY42" i="1" s="1"/>
  <c r="AZ42" i="1" s="1"/>
  <c r="AR42" i="1"/>
  <c r="AT42" i="1"/>
  <c r="AV42" i="1"/>
  <c r="AX42" i="1"/>
  <c r="AP43" i="1"/>
  <c r="AY43" i="1" s="1"/>
  <c r="AZ43" i="1" s="1"/>
  <c r="AT43" i="1"/>
  <c r="AV43" i="1"/>
  <c r="AX43" i="1"/>
  <c r="AR44" i="1"/>
  <c r="AT44" i="1"/>
  <c r="AV44" i="1"/>
  <c r="AX44" i="1"/>
  <c r="AP45" i="1"/>
  <c r="AY45" i="1" s="1"/>
  <c r="AZ45" i="1" s="1"/>
  <c r="AT45" i="1"/>
  <c r="AV45" i="1"/>
  <c r="AX45" i="1"/>
  <c r="AR46" i="1"/>
  <c r="AT46" i="1"/>
  <c r="AV46" i="1"/>
  <c r="AX46" i="1"/>
  <c r="AP47" i="1"/>
  <c r="AY47" i="1" s="1"/>
  <c r="AZ47" i="1" s="1"/>
  <c r="AT47" i="1"/>
  <c r="AV47" i="1"/>
  <c r="AX47" i="1"/>
  <c r="AR48" i="1"/>
  <c r="AT48" i="1"/>
  <c r="AV48" i="1"/>
  <c r="AX48" i="1"/>
  <c r="AP49" i="1"/>
  <c r="AY49" i="1" s="1"/>
  <c r="AZ49" i="1" s="1"/>
  <c r="AR49" i="1"/>
  <c r="AT49" i="1"/>
  <c r="AV49" i="1"/>
  <c r="AX49" i="1"/>
  <c r="AR50" i="1"/>
  <c r="AT50" i="1"/>
  <c r="AV50" i="1"/>
  <c r="AX50" i="1"/>
  <c r="AP51" i="1"/>
  <c r="AY51" i="1" s="1"/>
  <c r="AZ51" i="1" s="1"/>
  <c r="AT51" i="1"/>
  <c r="AX51" i="1"/>
  <c r="AT52" i="1"/>
  <c r="AV52" i="1"/>
  <c r="AX52" i="1"/>
  <c r="AP53" i="1"/>
  <c r="AY53" i="1" s="1"/>
  <c r="AZ53" i="1" s="1"/>
  <c r="AT53" i="1"/>
  <c r="AV53" i="1"/>
  <c r="AX53" i="1"/>
  <c r="AP54" i="1"/>
  <c r="AY54" i="1" s="1"/>
  <c r="AZ54" i="1" s="1"/>
  <c r="AR54" i="1"/>
  <c r="AT54" i="1"/>
  <c r="AV54" i="1"/>
  <c r="AX54" i="1"/>
  <c r="AP55" i="1"/>
  <c r="AY55" i="1" s="1"/>
  <c r="AZ55" i="1" s="1"/>
  <c r="AT55" i="1"/>
  <c r="AV55" i="1"/>
  <c r="AX55" i="1"/>
  <c r="AR56" i="1"/>
  <c r="AT56" i="1"/>
  <c r="AV56" i="1"/>
  <c r="AP57" i="1"/>
  <c r="AY57" i="1" s="1"/>
  <c r="AZ57" i="1" s="1"/>
  <c r="AT57" i="1"/>
  <c r="AV57" i="1"/>
  <c r="AX57" i="1"/>
  <c r="AR58" i="1"/>
  <c r="AT58" i="1"/>
  <c r="AV58" i="1"/>
  <c r="AP59" i="1"/>
  <c r="AY59" i="1" s="1"/>
  <c r="AZ59" i="1" s="1"/>
  <c r="AT59" i="1"/>
  <c r="AV59" i="1"/>
  <c r="AX59" i="1"/>
  <c r="AR60" i="1"/>
  <c r="AT60" i="1"/>
  <c r="AV60" i="1"/>
  <c r="AX60" i="1"/>
  <c r="AP61" i="1"/>
  <c r="AY61" i="1" s="1"/>
  <c r="AZ61" i="1" s="1"/>
  <c r="AR61" i="1"/>
  <c r="AT61" i="1"/>
  <c r="AV61" i="1"/>
  <c r="AX61" i="1"/>
  <c r="AR62" i="1"/>
  <c r="AV62" i="1"/>
  <c r="AX62" i="1"/>
  <c r="AP63" i="1"/>
  <c r="AY63" i="1" s="1"/>
  <c r="AZ63" i="1" s="1"/>
  <c r="AT63" i="1"/>
  <c r="AV63" i="1"/>
  <c r="AX63" i="1"/>
  <c r="AP64" i="1"/>
  <c r="AY64" i="1" s="1"/>
  <c r="AZ64" i="1" s="1"/>
  <c r="AR64" i="1"/>
  <c r="AT64" i="1"/>
  <c r="AV64" i="1"/>
  <c r="AX64" i="1"/>
  <c r="AT65" i="1"/>
  <c r="AV65" i="1"/>
  <c r="AX65" i="1"/>
  <c r="AR66" i="1"/>
  <c r="AT66" i="1"/>
  <c r="AV66" i="1"/>
  <c r="AX66" i="1"/>
  <c r="AP67" i="1"/>
  <c r="AY67" i="1" s="1"/>
  <c r="AZ67" i="1" s="1"/>
  <c r="AT67" i="1"/>
  <c r="AV67" i="1"/>
  <c r="AX67" i="1"/>
  <c r="AP68" i="1"/>
  <c r="AY68" i="1" s="1"/>
  <c r="AZ68" i="1" s="1"/>
  <c r="AR68" i="1"/>
  <c r="AT68" i="1"/>
  <c r="AV68" i="1"/>
  <c r="AX68" i="1"/>
  <c r="AP69" i="1"/>
  <c r="AY69" i="1" s="1"/>
  <c r="AZ69" i="1" s="1"/>
  <c r="AT69" i="1"/>
  <c r="AV69" i="1"/>
  <c r="AX69" i="1"/>
  <c r="AP70" i="1"/>
  <c r="AY70" i="1" s="1"/>
  <c r="AZ70" i="1" s="1"/>
  <c r="AR70" i="1"/>
  <c r="AT70" i="1"/>
  <c r="AV70" i="1"/>
  <c r="AX70" i="1"/>
  <c r="AP71" i="1"/>
  <c r="AY71" i="1" s="1"/>
  <c r="AZ71" i="1" s="1"/>
  <c r="AR71" i="1"/>
  <c r="AT71" i="1"/>
  <c r="AV71" i="1"/>
  <c r="AX71" i="1"/>
  <c r="AP72" i="1"/>
  <c r="AY72" i="1" s="1"/>
  <c r="AZ72" i="1" s="1"/>
  <c r="AR72" i="1"/>
  <c r="AT72" i="1"/>
  <c r="AV72" i="1"/>
  <c r="AX72" i="1"/>
  <c r="AP73" i="1"/>
  <c r="AY73" i="1" s="1"/>
  <c r="AZ73" i="1" s="1"/>
  <c r="AT73" i="1"/>
  <c r="AV73" i="1"/>
  <c r="AX73" i="1"/>
  <c r="AR74" i="1"/>
  <c r="AT74" i="1"/>
  <c r="AV74" i="1"/>
  <c r="AX74" i="1"/>
  <c r="AP75" i="1"/>
  <c r="AR75" i="1"/>
  <c r="AT75" i="1"/>
  <c r="AV75" i="1"/>
  <c r="AX75" i="1"/>
  <c r="AP76" i="1"/>
  <c r="AR76" i="1"/>
  <c r="AT76" i="1"/>
  <c r="AV76" i="1"/>
  <c r="AX76" i="1"/>
  <c r="AP77" i="1"/>
  <c r="AR77" i="1"/>
  <c r="AT77" i="1"/>
  <c r="AV77" i="1"/>
  <c r="AP78" i="1"/>
  <c r="AR78" i="1"/>
  <c r="AT78" i="1"/>
  <c r="AV78" i="1"/>
  <c r="AX78" i="1"/>
  <c r="AP79" i="1"/>
  <c r="AT79" i="1"/>
  <c r="AV79" i="1"/>
  <c r="AX79" i="1"/>
  <c r="AR80" i="1"/>
  <c r="AT80" i="1"/>
  <c r="AV80" i="1"/>
  <c r="AX80" i="1"/>
  <c r="AP81" i="1"/>
  <c r="AY81" i="1" s="1"/>
  <c r="AZ81" i="1" s="1"/>
  <c r="AT81" i="1"/>
  <c r="AV81" i="1"/>
  <c r="AX81" i="1"/>
  <c r="AR82" i="1"/>
  <c r="AT82" i="1"/>
  <c r="AV82" i="1"/>
  <c r="AX82" i="1"/>
  <c r="AP83" i="1"/>
  <c r="AT83" i="1"/>
  <c r="AV83" i="1"/>
  <c r="AX83" i="1"/>
  <c r="AR84" i="1"/>
  <c r="AT84" i="1"/>
  <c r="AV84" i="1"/>
  <c r="AX84" i="1"/>
  <c r="AP85" i="1"/>
  <c r="AY85" i="1" s="1"/>
  <c r="AZ85" i="1" s="1"/>
  <c r="AT85" i="1"/>
  <c r="AV85" i="1"/>
  <c r="AP86" i="1"/>
  <c r="AY86" i="1" s="1"/>
  <c r="AZ86" i="1" s="1"/>
  <c r="AR86" i="1"/>
  <c r="AT86" i="1"/>
  <c r="AP87" i="1"/>
  <c r="AY87" i="1" s="1"/>
  <c r="AZ87" i="1" s="1"/>
  <c r="AT87" i="1"/>
  <c r="AV87" i="1"/>
  <c r="AP88" i="1"/>
  <c r="AY88" i="1" s="1"/>
  <c r="AZ88" i="1" s="1"/>
  <c r="AR88" i="1"/>
  <c r="AT88" i="1"/>
  <c r="AV88" i="1"/>
  <c r="AP89" i="1"/>
  <c r="AY89" i="1" s="1"/>
  <c r="AZ89" i="1" s="1"/>
  <c r="AT89" i="1"/>
  <c r="AV89" i="1"/>
  <c r="AR90" i="1"/>
  <c r="AT90" i="1"/>
  <c r="AV90" i="1"/>
  <c r="AP91" i="1"/>
  <c r="AT91" i="1"/>
  <c r="AV91" i="1"/>
  <c r="AR92" i="1"/>
  <c r="AT92" i="1"/>
  <c r="AV92" i="1"/>
  <c r="AX92" i="1"/>
  <c r="AP93" i="1"/>
  <c r="AY93" i="1" s="1"/>
  <c r="AZ93" i="1" s="1"/>
  <c r="AR93" i="1"/>
  <c r="AT93" i="1"/>
  <c r="AV93" i="1"/>
  <c r="AX93" i="1"/>
  <c r="AR94" i="1"/>
  <c r="AT94" i="1"/>
  <c r="AV94" i="1"/>
  <c r="AP95" i="1"/>
  <c r="AY95" i="1" s="1"/>
  <c r="AZ95" i="1" s="1"/>
  <c r="AV95" i="1"/>
  <c r="AX95" i="1"/>
  <c r="AP96" i="1"/>
  <c r="AY96" i="1" s="1"/>
  <c r="AZ96" i="1" s="1"/>
  <c r="AR96" i="1"/>
  <c r="AT96" i="1"/>
  <c r="AV96" i="1"/>
  <c r="AX96" i="1"/>
  <c r="AP97" i="1"/>
  <c r="AY97" i="1" s="1"/>
  <c r="AZ97" i="1" s="1"/>
  <c r="AT97" i="1"/>
  <c r="AV97" i="1"/>
  <c r="AR98" i="1"/>
  <c r="AT98" i="1"/>
  <c r="AV98" i="1"/>
  <c r="AX98" i="1"/>
  <c r="AP99" i="1"/>
  <c r="AY99" i="1" s="1"/>
  <c r="AZ99" i="1" s="1"/>
  <c r="AR99" i="1"/>
  <c r="AV99" i="1"/>
  <c r="AX99" i="1"/>
  <c r="AP100" i="1"/>
  <c r="AY100" i="1" s="1"/>
  <c r="AZ100" i="1" s="1"/>
  <c r="AR100" i="1"/>
  <c r="AT100" i="1"/>
  <c r="AV100" i="1"/>
  <c r="AX100" i="1"/>
  <c r="AP101" i="1"/>
  <c r="AY101" i="1" s="1"/>
  <c r="AZ101" i="1" s="1"/>
  <c r="AT101" i="1"/>
  <c r="AV101" i="1"/>
  <c r="AX101" i="1"/>
  <c r="AR102" i="1"/>
  <c r="AT102" i="1"/>
  <c r="AX102" i="1"/>
  <c r="AP103" i="1"/>
  <c r="AY103" i="1" s="1"/>
  <c r="AZ103" i="1" s="1"/>
  <c r="AR103" i="1"/>
  <c r="AT103" i="1"/>
  <c r="AV103" i="1"/>
  <c r="AX103" i="1"/>
  <c r="AR104" i="1"/>
  <c r="AV104" i="1"/>
  <c r="AX104" i="1"/>
  <c r="AP105" i="1"/>
  <c r="AT105" i="1"/>
  <c r="AV105" i="1"/>
  <c r="AP106" i="1"/>
  <c r="AR106" i="1"/>
  <c r="AT106" i="1"/>
  <c r="AV106" i="1"/>
  <c r="AX106" i="1"/>
  <c r="AP107" i="1"/>
  <c r="AT107" i="1"/>
  <c r="AV107" i="1"/>
  <c r="AX107" i="1"/>
  <c r="AR108" i="1"/>
  <c r="AT108" i="1"/>
  <c r="AV108" i="1"/>
  <c r="AX108" i="1"/>
  <c r="AT109" i="1"/>
  <c r="AV109" i="1"/>
  <c r="AR110" i="1"/>
  <c r="AT110" i="1"/>
  <c r="AV110" i="1"/>
  <c r="AX110" i="1"/>
  <c r="AP111" i="1"/>
  <c r="AY111" i="1" s="1"/>
  <c r="AZ111" i="1" s="1"/>
  <c r="AR111" i="1"/>
  <c r="AT111" i="1"/>
  <c r="AV111" i="1"/>
  <c r="AX111" i="1"/>
  <c r="AR112" i="1"/>
  <c r="AT112" i="1"/>
  <c r="AV112" i="1"/>
  <c r="AX112" i="1"/>
  <c r="AP113" i="1"/>
  <c r="AY113" i="1" s="1"/>
  <c r="AZ113" i="1" s="1"/>
  <c r="AT113" i="1"/>
  <c r="AV113" i="1"/>
  <c r="AX113" i="1"/>
  <c r="AR114" i="1"/>
  <c r="AT114" i="1"/>
  <c r="AV114" i="1"/>
  <c r="AX114" i="1"/>
  <c r="AP115" i="1"/>
  <c r="AT115" i="1"/>
  <c r="AV115" i="1"/>
  <c r="AX115" i="1"/>
  <c r="AR116" i="1"/>
  <c r="AT116" i="1"/>
  <c r="AV116" i="1"/>
  <c r="AX116" i="1"/>
  <c r="AP117" i="1"/>
  <c r="AY117" i="1" s="1"/>
  <c r="AZ117" i="1" s="1"/>
  <c r="AR117" i="1"/>
  <c r="AT117" i="1"/>
  <c r="AV117" i="1"/>
  <c r="AX117" i="1"/>
  <c r="AR118" i="1"/>
  <c r="AT118" i="1"/>
  <c r="AV118" i="1"/>
  <c r="AX118" i="1"/>
  <c r="AP119" i="1"/>
  <c r="AY119" i="1" s="1"/>
  <c r="AZ119" i="1" s="1"/>
  <c r="AT119" i="1"/>
  <c r="AV119" i="1"/>
  <c r="AX119" i="1"/>
  <c r="AR120" i="1"/>
  <c r="AT120" i="1"/>
  <c r="AV120" i="1"/>
  <c r="AX120" i="1"/>
  <c r="AP121" i="1"/>
  <c r="AT121" i="1"/>
  <c r="AV121" i="1"/>
  <c r="AP122" i="1"/>
  <c r="AY122" i="1" s="1"/>
  <c r="AZ122" i="1" s="1"/>
  <c r="AR122" i="1"/>
  <c r="AT122" i="1"/>
  <c r="AV122" i="1"/>
  <c r="AX122" i="1"/>
  <c r="AP123" i="1"/>
  <c r="AY123" i="1" s="1"/>
  <c r="AZ123" i="1" s="1"/>
  <c r="AT123" i="1"/>
  <c r="AV123" i="1"/>
  <c r="AX123" i="1"/>
  <c r="AP124" i="1"/>
  <c r="AY124" i="1" s="1"/>
  <c r="AZ124" i="1" s="1"/>
  <c r="AR124" i="1"/>
  <c r="AT124" i="1"/>
  <c r="AV124" i="1"/>
  <c r="AX124" i="1"/>
  <c r="AP125" i="1"/>
  <c r="AY125" i="1" s="1"/>
  <c r="AZ125" i="1" s="1"/>
  <c r="AR125" i="1"/>
  <c r="AT125" i="1"/>
  <c r="AV125" i="1"/>
  <c r="AX125" i="1"/>
  <c r="AR126" i="1"/>
  <c r="AT126" i="1"/>
  <c r="AV126" i="1"/>
  <c r="AX126" i="1"/>
  <c r="AP127" i="1"/>
  <c r="AY127" i="1" s="1"/>
  <c r="AZ127" i="1" s="1"/>
  <c r="AR127" i="1"/>
  <c r="AT127" i="1"/>
  <c r="AV127" i="1"/>
  <c r="AX127" i="1"/>
  <c r="AR128" i="1"/>
  <c r="AT128" i="1"/>
  <c r="AV128" i="1"/>
  <c r="AX128" i="1"/>
  <c r="AP129" i="1"/>
  <c r="AY129" i="1" s="1"/>
  <c r="AZ129" i="1" s="1"/>
  <c r="AT129" i="1"/>
  <c r="AV129" i="1"/>
  <c r="AX129" i="1"/>
  <c r="AR130" i="1"/>
  <c r="AT130" i="1"/>
  <c r="AV130" i="1"/>
  <c r="AX130" i="1"/>
  <c r="AP131" i="1"/>
  <c r="AY131" i="1" s="1"/>
  <c r="AZ131" i="1" s="1"/>
  <c r="AR131" i="1"/>
  <c r="AT131" i="1"/>
  <c r="AV131" i="1"/>
  <c r="AX131" i="1"/>
  <c r="AR132" i="1"/>
  <c r="AT132" i="1"/>
  <c r="AV132" i="1"/>
  <c r="AX132" i="1"/>
  <c r="AP133" i="1"/>
  <c r="AR133" i="1"/>
  <c r="AT133" i="1"/>
  <c r="AV133" i="1"/>
  <c r="AX133" i="1"/>
  <c r="AR134" i="1"/>
  <c r="AT134" i="1"/>
  <c r="AX134" i="1"/>
  <c r="AP135" i="1"/>
  <c r="AT135" i="1"/>
  <c r="AV135" i="1"/>
  <c r="AX135" i="1"/>
  <c r="AR136" i="1"/>
  <c r="AT136" i="1"/>
  <c r="AV136" i="1"/>
  <c r="AX136" i="1"/>
  <c r="AP137" i="1"/>
  <c r="AR137" i="1"/>
  <c r="AT137" i="1"/>
  <c r="AV137" i="1"/>
  <c r="AX137" i="1"/>
  <c r="AP138" i="1"/>
  <c r="AR138" i="1"/>
  <c r="AT138" i="1"/>
  <c r="AV138" i="1"/>
  <c r="AX138" i="1"/>
  <c r="AP139" i="1"/>
  <c r="AT139" i="1"/>
  <c r="AV139" i="1"/>
  <c r="AX139" i="1"/>
  <c r="AR140" i="1"/>
  <c r="AT140" i="1"/>
  <c r="AV140" i="1"/>
  <c r="AX140" i="1"/>
  <c r="AP141" i="1"/>
  <c r="AT141" i="1"/>
  <c r="AV141" i="1"/>
  <c r="AX141" i="1"/>
  <c r="AR142" i="1"/>
  <c r="AT142" i="1"/>
  <c r="AV142" i="1"/>
  <c r="AX142" i="1"/>
  <c r="AP143" i="1"/>
  <c r="AR143" i="1"/>
  <c r="AT143" i="1"/>
  <c r="AV143" i="1"/>
  <c r="AX143" i="1"/>
  <c r="AR144" i="1"/>
  <c r="AT144" i="1"/>
  <c r="AV144" i="1"/>
  <c r="AX144" i="1"/>
  <c r="AP145" i="1"/>
  <c r="AY145" i="1" s="1"/>
  <c r="AZ145" i="1" s="1"/>
  <c r="AR145" i="1"/>
  <c r="AT145" i="1"/>
  <c r="AV145" i="1"/>
  <c r="AX145" i="1"/>
  <c r="AR146" i="1"/>
  <c r="AT146" i="1"/>
  <c r="AV146" i="1"/>
  <c r="AX146" i="1"/>
  <c r="AP147" i="1"/>
  <c r="AV147" i="1"/>
  <c r="AX147" i="1"/>
  <c r="AP148" i="1"/>
  <c r="AR148" i="1"/>
  <c r="AT148" i="1"/>
  <c r="AV148" i="1"/>
  <c r="AX148" i="1"/>
  <c r="AP149" i="1"/>
  <c r="AT149" i="1"/>
  <c r="AV149" i="1"/>
  <c r="AX149" i="1"/>
  <c r="AP150" i="1"/>
  <c r="AY150" i="1" s="1"/>
  <c r="AZ150" i="1" s="1"/>
  <c r="AR150" i="1"/>
  <c r="AT150" i="1"/>
  <c r="AV150" i="1"/>
  <c r="AX150" i="1"/>
  <c r="AP151" i="1"/>
  <c r="AY151" i="1" s="1"/>
  <c r="AZ151" i="1" s="1"/>
  <c r="AT151" i="1"/>
  <c r="AV151" i="1"/>
  <c r="AX151" i="1"/>
  <c r="AR152" i="1"/>
  <c r="AT152" i="1"/>
  <c r="AV152" i="1"/>
  <c r="AX152" i="1"/>
  <c r="AP153" i="1"/>
  <c r="AT153" i="1"/>
  <c r="AV153" i="1"/>
  <c r="AX153" i="1"/>
  <c r="AR154" i="1"/>
  <c r="AT154" i="1"/>
  <c r="AV154" i="1"/>
  <c r="AX154" i="1"/>
  <c r="AP155" i="1"/>
  <c r="AT155" i="1"/>
  <c r="AV155" i="1"/>
  <c r="AX155" i="1"/>
  <c r="AR156" i="1"/>
  <c r="AT156" i="1"/>
  <c r="AV156" i="1"/>
  <c r="AX156" i="1"/>
  <c r="AP157" i="1"/>
  <c r="AT157" i="1"/>
  <c r="AV157" i="1"/>
  <c r="AX157" i="1"/>
  <c r="AR158" i="1"/>
  <c r="AT158" i="1"/>
  <c r="AV158" i="1"/>
  <c r="AX158" i="1"/>
  <c r="AP159" i="1"/>
  <c r="AY159" i="1" s="1"/>
  <c r="AZ159" i="1" s="1"/>
  <c r="AR159" i="1"/>
  <c r="AT159" i="1"/>
  <c r="AV159" i="1"/>
  <c r="AX159" i="1"/>
  <c r="AP160" i="1"/>
  <c r="AT160" i="1"/>
  <c r="AV160" i="1"/>
  <c r="AX160" i="1"/>
  <c r="AP161" i="1"/>
  <c r="AY161" i="1" s="1"/>
  <c r="AZ161" i="1" s="1"/>
  <c r="AT161" i="1"/>
  <c r="AV161" i="1"/>
  <c r="AX161" i="1"/>
  <c r="AR162" i="1"/>
  <c r="AT162" i="1"/>
  <c r="AV162" i="1"/>
  <c r="AX162" i="1"/>
  <c r="AP163" i="1"/>
  <c r="AY163" i="1" s="1"/>
  <c r="AZ163" i="1" s="1"/>
  <c r="AR163" i="1"/>
  <c r="AT163" i="1"/>
  <c r="AV163" i="1"/>
  <c r="AX163" i="1"/>
  <c r="AR164" i="1"/>
  <c r="AT164" i="1"/>
  <c r="AV164" i="1"/>
  <c r="AX164" i="1"/>
  <c r="AP165" i="1"/>
  <c r="AT165" i="1"/>
  <c r="AV165" i="1"/>
  <c r="AX165" i="1"/>
  <c r="AR166" i="1"/>
  <c r="AT166" i="1"/>
  <c r="AV166" i="1"/>
  <c r="AX166" i="1"/>
  <c r="AP167" i="1"/>
  <c r="AT167" i="1"/>
  <c r="AV167" i="1"/>
  <c r="AX167" i="1"/>
  <c r="AR168" i="1"/>
  <c r="AT168" i="1"/>
  <c r="AV168" i="1"/>
  <c r="AX168" i="1"/>
  <c r="AP169" i="1"/>
  <c r="AT169" i="1"/>
  <c r="AV169" i="1"/>
  <c r="AX169" i="1"/>
  <c r="AP170" i="1"/>
  <c r="AR170" i="1"/>
  <c r="AT170" i="1"/>
  <c r="AV170" i="1"/>
  <c r="AX170" i="1"/>
  <c r="AP171" i="1"/>
  <c r="AT171" i="1"/>
  <c r="AV171" i="1"/>
  <c r="AX171" i="1"/>
  <c r="AR172" i="1"/>
  <c r="AT172" i="1"/>
  <c r="AV172" i="1"/>
  <c r="AX172" i="1"/>
  <c r="AT173" i="1"/>
  <c r="AV173" i="1"/>
  <c r="AX173" i="1"/>
  <c r="AP174" i="1"/>
  <c r="AR174" i="1"/>
  <c r="AT174" i="1"/>
  <c r="AV174" i="1"/>
  <c r="AX174" i="1"/>
  <c r="AO175" i="1"/>
  <c r="AY175" i="1" s="1"/>
  <c r="AZ175" i="1" s="1"/>
  <c r="AR176" i="1"/>
  <c r="AT176" i="1"/>
  <c r="AV176" i="1"/>
  <c r="AX176" i="1"/>
  <c r="AP177" i="1"/>
  <c r="AR177" i="1"/>
  <c r="AT177" i="1"/>
  <c r="AV177" i="1"/>
  <c r="AX177" i="1"/>
  <c r="AR178" i="1"/>
  <c r="AT178" i="1"/>
  <c r="AV178" i="1"/>
  <c r="AX178" i="1"/>
  <c r="AO179" i="1"/>
  <c r="AY179" i="1" s="1"/>
  <c r="AZ179" i="1" s="1"/>
  <c r="AO183" i="1"/>
  <c r="AY183" i="1" s="1"/>
  <c r="AZ183" i="1" s="1"/>
  <c r="AO187" i="1"/>
  <c r="AY187" i="1" s="1"/>
  <c r="AZ187" i="1" s="1"/>
  <c r="AO191" i="1"/>
  <c r="AY191" i="1" s="1"/>
  <c r="AZ191" i="1" s="1"/>
  <c r="AO195" i="1"/>
  <c r="AY195" i="1" s="1"/>
  <c r="AZ195" i="1" s="1"/>
  <c r="AO199" i="1"/>
  <c r="AY199" i="1" s="1"/>
  <c r="AZ199" i="1" s="1"/>
  <c r="AO203" i="1"/>
  <c r="AY203" i="1" s="1"/>
  <c r="AZ203" i="1" s="1"/>
  <c r="AO207" i="1"/>
  <c r="AY207" i="1" s="1"/>
  <c r="AZ207" i="1" s="1"/>
  <c r="AO211" i="1"/>
  <c r="AY211" i="1" s="1"/>
  <c r="AZ211" i="1" s="1"/>
  <c r="AO215" i="1"/>
  <c r="AY215" i="1" s="1"/>
  <c r="AZ215" i="1" s="1"/>
  <c r="AP218" i="1"/>
  <c r="AY218" i="1" s="1"/>
  <c r="AZ218" i="1" s="1"/>
  <c r="AR218" i="1"/>
  <c r="AT218" i="1"/>
  <c r="AV218" i="1"/>
  <c r="AX218" i="1"/>
  <c r="AP219" i="1"/>
  <c r="AT219" i="1"/>
  <c r="AV219" i="1"/>
  <c r="AX219" i="1"/>
  <c r="AR220" i="1"/>
  <c r="AT220" i="1"/>
  <c r="AV220" i="1"/>
  <c r="AX220" i="1"/>
  <c r="AP221" i="1"/>
  <c r="AY221" i="1" s="1"/>
  <c r="AZ221" i="1" s="1"/>
  <c r="AR221" i="1"/>
  <c r="AT221" i="1"/>
  <c r="AV221" i="1"/>
  <c r="AX221" i="1"/>
  <c r="AP222" i="1"/>
  <c r="AY222" i="1" s="1"/>
  <c r="AZ222" i="1" s="1"/>
  <c r="AR222" i="1"/>
  <c r="AT222" i="1"/>
  <c r="AV222" i="1"/>
  <c r="AX222" i="1"/>
  <c r="AR223" i="1"/>
  <c r="AT223" i="1"/>
  <c r="AV223" i="1"/>
  <c r="AX223" i="1"/>
  <c r="AR224" i="1"/>
  <c r="AT224" i="1"/>
  <c r="AV224" i="1"/>
  <c r="AX224" i="1"/>
  <c r="AP225" i="1"/>
  <c r="AT225" i="1"/>
  <c r="AV225" i="1"/>
  <c r="AX225" i="1"/>
  <c r="AR226" i="1"/>
  <c r="AT226" i="1"/>
  <c r="AV226" i="1"/>
  <c r="AP227" i="1"/>
  <c r="AY227" i="1" s="1"/>
  <c r="AZ227" i="1" s="1"/>
  <c r="AR227" i="1"/>
  <c r="AT227" i="1"/>
  <c r="AV227" i="1"/>
  <c r="AR228" i="1"/>
  <c r="AT228" i="1"/>
  <c r="AV228" i="1"/>
  <c r="AP229" i="1"/>
  <c r="AY229" i="1" s="1"/>
  <c r="AZ229" i="1" s="1"/>
  <c r="AT229" i="1"/>
  <c r="AV229" i="1"/>
  <c r="AR230" i="1"/>
  <c r="AT230" i="1"/>
  <c r="AV230" i="1"/>
  <c r="AX230" i="1"/>
  <c r="AP231" i="1"/>
  <c r="AT231" i="1"/>
  <c r="AV231" i="1"/>
  <c r="AX231" i="1"/>
  <c r="AP232" i="1"/>
  <c r="AR232" i="1"/>
  <c r="AT232" i="1"/>
  <c r="AV232" i="1"/>
  <c r="AX232" i="1"/>
  <c r="AP233" i="1"/>
  <c r="AT233" i="1"/>
  <c r="AV233" i="1"/>
  <c r="AX233" i="1"/>
  <c r="AP234" i="1"/>
  <c r="AY234" i="1" s="1"/>
  <c r="AR234" i="1"/>
  <c r="AT234" i="1"/>
  <c r="AV234" i="1"/>
  <c r="AX234" i="1"/>
  <c r="AP235" i="1"/>
  <c r="AY235" i="1" s="1"/>
  <c r="AZ235" i="1" s="1"/>
  <c r="AT235" i="1"/>
  <c r="AV235" i="1"/>
  <c r="AX235" i="1"/>
  <c r="AR236" i="1"/>
  <c r="AT236" i="1"/>
  <c r="AV236" i="1"/>
  <c r="AX236" i="1"/>
  <c r="AP237" i="1"/>
  <c r="AT237" i="1"/>
  <c r="AV237" i="1"/>
  <c r="AX237" i="1"/>
  <c r="AR238" i="1"/>
  <c r="AT238" i="1"/>
  <c r="AV238" i="1"/>
  <c r="AX238" i="1"/>
  <c r="AP239" i="1"/>
  <c r="AY239" i="1" s="1"/>
  <c r="AZ239" i="1" s="1"/>
  <c r="AT239" i="1"/>
  <c r="AV239" i="1"/>
  <c r="AX239" i="1"/>
  <c r="AP240" i="1"/>
  <c r="AY240" i="1" s="1"/>
  <c r="AZ240" i="1" s="1"/>
  <c r="AR240" i="1"/>
  <c r="AT240" i="1"/>
  <c r="AV240" i="1"/>
  <c r="AX240" i="1"/>
  <c r="AP241" i="1"/>
  <c r="AY241" i="1" s="1"/>
  <c r="AZ241" i="1" s="1"/>
  <c r="AR241" i="1"/>
  <c r="AT241" i="1"/>
  <c r="AV241" i="1"/>
  <c r="AX241" i="1"/>
  <c r="AP242" i="1"/>
  <c r="AY242" i="1" s="1"/>
  <c r="AZ242" i="1" s="1"/>
  <c r="AR242" i="1"/>
  <c r="AT242" i="1"/>
  <c r="AV242" i="1"/>
  <c r="AX242" i="1"/>
  <c r="AP243" i="1"/>
  <c r="AY243" i="1" s="1"/>
  <c r="AZ243" i="1" s="1"/>
  <c r="AT243" i="1"/>
  <c r="AV243" i="1"/>
  <c r="AW243" i="1"/>
  <c r="AX243" i="1"/>
  <c r="AP244" i="1"/>
  <c r="AY244" i="1" s="1"/>
  <c r="AZ244" i="1" s="1"/>
  <c r="AR244" i="1"/>
  <c r="AT244" i="1"/>
  <c r="AU244" i="1"/>
  <c r="AV244" i="1"/>
  <c r="AX244" i="1"/>
  <c r="AP245" i="1"/>
  <c r="AY245" i="1" s="1"/>
  <c r="AZ245" i="1" s="1"/>
  <c r="AT245" i="1"/>
  <c r="AV245" i="1"/>
  <c r="AX245" i="1"/>
  <c r="AP246" i="1"/>
  <c r="AY246" i="1" s="1"/>
  <c r="AZ246" i="1" s="1"/>
  <c r="AQ246" i="1"/>
  <c r="AR246" i="1"/>
  <c r="AT246" i="1"/>
  <c r="AV246" i="1"/>
  <c r="AX246" i="1"/>
  <c r="AP247" i="1"/>
  <c r="AY247" i="1" s="1"/>
  <c r="AZ247" i="1" s="1"/>
  <c r="AR247" i="1"/>
  <c r="AT247" i="1"/>
  <c r="AV247" i="1"/>
  <c r="AW247" i="1"/>
  <c r="AX247" i="1"/>
  <c r="AP248" i="1"/>
  <c r="AY248" i="1" s="1"/>
  <c r="AZ248" i="1" s="1"/>
  <c r="AR248" i="1"/>
  <c r="AT248" i="1"/>
  <c r="AV248" i="1"/>
  <c r="AX248" i="1"/>
  <c r="AP249" i="1"/>
  <c r="AT249" i="1"/>
  <c r="AV249" i="1"/>
  <c r="AX249" i="1"/>
  <c r="AR250" i="1"/>
  <c r="AT250" i="1"/>
  <c r="AV250" i="1"/>
  <c r="AX250" i="1"/>
  <c r="AP251" i="1"/>
  <c r="AT251" i="1"/>
  <c r="AV251" i="1"/>
  <c r="AX251" i="1"/>
  <c r="AR252" i="1"/>
  <c r="AT252" i="1"/>
  <c r="AV252" i="1"/>
  <c r="AX252" i="1"/>
  <c r="AP253" i="1"/>
  <c r="AY253" i="1" s="1"/>
  <c r="AZ253" i="1" s="1"/>
  <c r="AR253" i="1"/>
  <c r="AT253" i="1"/>
  <c r="AV253" i="1"/>
  <c r="AX253" i="1"/>
  <c r="AP254" i="1"/>
  <c r="AY254" i="1" s="1"/>
  <c r="AZ254" i="1" s="1"/>
  <c r="AR254" i="1"/>
  <c r="AT254" i="1"/>
  <c r="AV254" i="1"/>
  <c r="AX254" i="1"/>
  <c r="AP255" i="1"/>
  <c r="AY255" i="1" s="1"/>
  <c r="AZ255" i="1" s="1"/>
  <c r="AR255" i="1"/>
  <c r="AT255" i="1"/>
  <c r="AV255" i="1"/>
  <c r="AW255" i="1"/>
  <c r="AX255" i="1"/>
  <c r="AP256" i="1"/>
  <c r="AY256" i="1" s="1"/>
  <c r="AZ256" i="1" s="1"/>
  <c r="AR256" i="1"/>
  <c r="AT256" i="1"/>
  <c r="AV256" i="1"/>
  <c r="AX256" i="1"/>
  <c r="AP257" i="1"/>
  <c r="AY257" i="1" s="1"/>
  <c r="AZ257" i="1" s="1"/>
  <c r="AR257" i="1"/>
  <c r="AS257" i="1"/>
  <c r="AT257" i="1"/>
  <c r="AV257" i="1"/>
  <c r="AX257" i="1"/>
  <c r="AP258" i="1"/>
  <c r="AY258" i="1" s="1"/>
  <c r="AZ258" i="1" s="1"/>
  <c r="AQ258" i="1"/>
  <c r="AR258" i="1"/>
  <c r="AT258" i="1"/>
  <c r="AV258" i="1"/>
  <c r="AX258" i="1"/>
  <c r="AP259" i="1"/>
  <c r="AY259" i="1" s="1"/>
  <c r="AZ259" i="1" s="1"/>
  <c r="AT259" i="1"/>
  <c r="AV259" i="1"/>
  <c r="AW259" i="1"/>
  <c r="AX259" i="1"/>
  <c r="AP260" i="1"/>
  <c r="AY260" i="1" s="1"/>
  <c r="AZ260" i="1" s="1"/>
  <c r="AR260" i="1"/>
  <c r="AT260" i="1"/>
  <c r="AU260" i="1"/>
  <c r="AV260" i="1"/>
  <c r="AX260" i="1"/>
  <c r="AP261" i="1"/>
  <c r="AY261" i="1" s="1"/>
  <c r="AZ261" i="1" s="1"/>
  <c r="AR261" i="1"/>
  <c r="AT261" i="1"/>
  <c r="AV261" i="1"/>
  <c r="AX261" i="1"/>
  <c r="AR262" i="1"/>
  <c r="AT262" i="1"/>
  <c r="AV262" i="1"/>
  <c r="AX262" i="1"/>
  <c r="AP263" i="1"/>
  <c r="AY263" i="1" s="1"/>
  <c r="AZ263" i="1" s="1"/>
  <c r="AR263" i="1"/>
  <c r="AT263" i="1"/>
  <c r="AV263" i="1"/>
  <c r="AX263" i="1"/>
  <c r="AP264" i="1"/>
  <c r="AY264" i="1" s="1"/>
  <c r="AZ264" i="1" s="1"/>
  <c r="AR264" i="1"/>
  <c r="AT264" i="1"/>
  <c r="AV264" i="1"/>
  <c r="AX264" i="1"/>
  <c r="AP265" i="1"/>
  <c r="AY265" i="1" s="1"/>
  <c r="AZ265" i="1" s="1"/>
  <c r="AR265" i="1"/>
  <c r="AT265" i="1"/>
  <c r="AV265" i="1"/>
  <c r="AX265" i="1"/>
  <c r="AP266" i="1"/>
  <c r="AY266" i="1" s="1"/>
  <c r="AZ266" i="1" s="1"/>
  <c r="AR266" i="1"/>
  <c r="AT266" i="1"/>
  <c r="AV266" i="1"/>
  <c r="AX266" i="1"/>
  <c r="AP267" i="1"/>
  <c r="AT267" i="1"/>
  <c r="AU267" i="1"/>
  <c r="AV267" i="1"/>
  <c r="AW267" i="1"/>
  <c r="AX267" i="1"/>
  <c r="AR268" i="1"/>
  <c r="AT268" i="1"/>
  <c r="AU268" i="1"/>
  <c r="AV268" i="1"/>
  <c r="AX268" i="1"/>
  <c r="AP269" i="1"/>
  <c r="AY269" i="1" s="1"/>
  <c r="AZ269" i="1" s="1"/>
  <c r="AR269" i="1"/>
  <c r="AS269" i="1"/>
  <c r="AT269" i="1"/>
  <c r="AV269" i="1"/>
  <c r="AX269" i="1"/>
  <c r="AP270" i="1"/>
  <c r="AY270" i="1" s="1"/>
  <c r="AZ270" i="1" s="1"/>
  <c r="AQ270" i="1"/>
  <c r="AR270" i="1"/>
  <c r="AT270" i="1"/>
  <c r="AV270" i="1"/>
  <c r="AX270" i="1"/>
  <c r="AP271" i="1"/>
  <c r="AT271" i="1"/>
  <c r="AV271" i="1"/>
  <c r="AW271" i="1"/>
  <c r="AX271" i="1"/>
  <c r="AR272" i="1"/>
  <c r="AS272" i="1"/>
  <c r="AT272" i="1"/>
  <c r="AU272" i="1"/>
  <c r="AV272" i="1"/>
  <c r="AX272" i="1"/>
  <c r="AP273" i="1"/>
  <c r="AS273" i="1"/>
  <c r="AT273" i="1"/>
  <c r="AV273" i="1"/>
  <c r="AX273" i="1"/>
  <c r="AQ274" i="1"/>
  <c r="AR274" i="1"/>
  <c r="AT274" i="1"/>
  <c r="AV274" i="1"/>
  <c r="AW274" i="1"/>
  <c r="AX274" i="1"/>
  <c r="AP275" i="1"/>
  <c r="AY275" i="1" s="1"/>
  <c r="AZ275" i="1" s="1"/>
  <c r="AR275" i="1"/>
  <c r="AT275" i="1"/>
  <c r="AV275" i="1"/>
  <c r="AX275" i="1"/>
  <c r="AP276" i="1"/>
  <c r="AY276" i="1" s="1"/>
  <c r="AZ276" i="1" s="1"/>
  <c r="AR276" i="1"/>
  <c r="AT276" i="1"/>
  <c r="AV276" i="1"/>
  <c r="AX276" i="1"/>
  <c r="AP277" i="1"/>
  <c r="AY277" i="1" s="1"/>
  <c r="AZ277" i="1" s="1"/>
  <c r="AR277" i="1"/>
  <c r="AT277" i="1"/>
  <c r="AV277" i="1"/>
  <c r="AX277" i="1"/>
  <c r="AP278" i="1"/>
  <c r="AY278" i="1" s="1"/>
  <c r="AZ278" i="1" s="1"/>
  <c r="AR278" i="1"/>
  <c r="AT278" i="1"/>
  <c r="AV278" i="1"/>
  <c r="AX278" i="1"/>
  <c r="AP279" i="1"/>
  <c r="AY279" i="1" s="1"/>
  <c r="AZ279" i="1" s="1"/>
  <c r="AR279" i="1"/>
  <c r="AT279" i="1"/>
  <c r="AV279" i="1"/>
  <c r="AX279" i="1"/>
  <c r="AP280" i="1"/>
  <c r="AY280" i="1" s="1"/>
  <c r="AZ280" i="1" s="1"/>
  <c r="AR280" i="1"/>
  <c r="AT280" i="1"/>
  <c r="AV280" i="1"/>
  <c r="AX280" i="1"/>
  <c r="AP281" i="1"/>
  <c r="AY281" i="1" s="1"/>
  <c r="AZ281" i="1" s="1"/>
  <c r="AS281" i="1"/>
  <c r="AT281" i="1"/>
  <c r="AV281" i="1"/>
  <c r="AX281" i="1"/>
  <c r="AQ282" i="1"/>
  <c r="AR282" i="1"/>
  <c r="AT282" i="1"/>
  <c r="AV282" i="1"/>
  <c r="AW282" i="1"/>
  <c r="AX282" i="1"/>
  <c r="AP283" i="1"/>
  <c r="AY283" i="1" s="1"/>
  <c r="AZ283" i="1" s="1"/>
  <c r="AR283" i="1"/>
  <c r="AT283" i="1"/>
  <c r="AV283" i="1"/>
  <c r="AW283" i="1"/>
  <c r="AX283" i="1"/>
  <c r="AR284" i="1"/>
  <c r="AT284" i="1"/>
  <c r="AV284" i="1"/>
  <c r="AX284" i="1"/>
  <c r="AP285" i="1"/>
  <c r="AT285" i="1"/>
  <c r="AV285" i="1"/>
  <c r="AX285" i="1"/>
  <c r="AR286" i="1"/>
  <c r="AT286" i="1"/>
  <c r="AV286" i="1"/>
  <c r="AX286" i="1"/>
  <c r="AP287" i="1"/>
  <c r="AY287" i="1" s="1"/>
  <c r="AZ287" i="1" s="1"/>
  <c r="AT287" i="1"/>
  <c r="AV287" i="1"/>
  <c r="AX287" i="1"/>
  <c r="AR288" i="1"/>
  <c r="AT288" i="1"/>
  <c r="AV288" i="1"/>
  <c r="AX288" i="1"/>
  <c r="AP289" i="1"/>
  <c r="AY289" i="1" s="1"/>
  <c r="AZ289" i="1" s="1"/>
  <c r="AT289" i="1"/>
  <c r="AV289" i="1"/>
  <c r="AX289" i="1"/>
  <c r="AQ290" i="1"/>
  <c r="AR290" i="1"/>
  <c r="AT290" i="1"/>
  <c r="AV290" i="1"/>
  <c r="AX290" i="1"/>
  <c r="AP291" i="1"/>
  <c r="AY291" i="1" s="1"/>
  <c r="AZ291" i="1" s="1"/>
  <c r="AR291" i="1"/>
  <c r="AT291" i="1"/>
  <c r="AU291" i="1"/>
  <c r="AV291" i="1"/>
  <c r="AW291" i="1"/>
  <c r="AX291" i="1"/>
  <c r="AP292" i="1"/>
  <c r="AY292" i="1" s="1"/>
  <c r="AZ292" i="1" s="1"/>
  <c r="AR292" i="1"/>
  <c r="AS292" i="1"/>
  <c r="AT292" i="1"/>
  <c r="AU292" i="1"/>
  <c r="AV292" i="1"/>
  <c r="AX292" i="1"/>
  <c r="AP293" i="1"/>
  <c r="AY293" i="1" s="1"/>
  <c r="AZ293" i="1" s="1"/>
  <c r="AR293" i="1"/>
  <c r="AS293" i="1"/>
  <c r="AT293" i="1"/>
  <c r="AV293" i="1"/>
  <c r="AX293" i="1"/>
  <c r="AP294" i="1"/>
  <c r="AY294" i="1" s="1"/>
  <c r="AZ294" i="1" s="1"/>
  <c r="AQ294" i="1"/>
  <c r="AR294" i="1"/>
  <c r="AT294" i="1"/>
  <c r="AV294" i="1"/>
  <c r="AX294" i="1"/>
  <c r="AP295" i="1"/>
  <c r="AY295" i="1" s="1"/>
  <c r="AZ295" i="1" s="1"/>
  <c r="AR295" i="1"/>
  <c r="AT295" i="1"/>
  <c r="AV295" i="1"/>
  <c r="AW295" i="1"/>
  <c r="AX295" i="1"/>
  <c r="AQ296" i="1"/>
  <c r="AR296" i="1"/>
  <c r="AT296" i="1"/>
  <c r="AU296" i="1"/>
  <c r="AV296" i="1"/>
  <c r="AX296" i="1"/>
  <c r="AP297" i="1"/>
  <c r="AY297" i="1" s="1"/>
  <c r="AZ297" i="1" s="1"/>
  <c r="AR297" i="1"/>
  <c r="AS297" i="1"/>
  <c r="AT297" i="1"/>
  <c r="AU297" i="1"/>
  <c r="AV297" i="1"/>
  <c r="AX297" i="1"/>
  <c r="AP298" i="1"/>
  <c r="AY298" i="1" s="1"/>
  <c r="AZ298" i="1" s="1"/>
  <c r="AQ298" i="1"/>
  <c r="AR298" i="1"/>
  <c r="AT298" i="1"/>
  <c r="AV298" i="1"/>
  <c r="AW298" i="1"/>
  <c r="AX298" i="1"/>
  <c r="AP299" i="1"/>
  <c r="AY299" i="1" s="1"/>
  <c r="AZ299" i="1" s="1"/>
  <c r="AR299" i="1"/>
  <c r="AT299" i="1"/>
  <c r="AV299" i="1"/>
  <c r="AW299" i="1"/>
  <c r="AX299" i="1"/>
  <c r="AR300" i="1"/>
  <c r="AT300" i="1"/>
  <c r="AV300" i="1"/>
  <c r="AX300" i="1"/>
  <c r="AP301" i="1"/>
  <c r="AY301" i="1" s="1"/>
  <c r="AZ301" i="1" s="1"/>
  <c r="AT301" i="1"/>
  <c r="AV301" i="1"/>
  <c r="AX301" i="1"/>
  <c r="AP302" i="1"/>
  <c r="AQ302" i="1"/>
  <c r="AR302" i="1"/>
  <c r="AT302" i="1"/>
  <c r="AU302" i="1"/>
  <c r="AV302" i="1"/>
  <c r="AX302" i="1"/>
  <c r="AP303" i="1"/>
  <c r="AY303" i="1" s="1"/>
  <c r="AZ303" i="1" s="1"/>
  <c r="AR303" i="1"/>
  <c r="AT303" i="1"/>
  <c r="AV303" i="1"/>
  <c r="AW303" i="1"/>
  <c r="AX303" i="1"/>
  <c r="AP304" i="1"/>
  <c r="AR304" i="1"/>
  <c r="AT304" i="1"/>
  <c r="AV304" i="1"/>
  <c r="AX304" i="1"/>
  <c r="AP305" i="1"/>
  <c r="AY305" i="1" s="1"/>
  <c r="AZ305" i="1" s="1"/>
  <c r="AT305" i="1"/>
  <c r="AV305" i="1"/>
  <c r="AX305" i="1"/>
  <c r="AQ306" i="1"/>
  <c r="AR306" i="1"/>
  <c r="AT306" i="1"/>
  <c r="AV306" i="1"/>
  <c r="AW306" i="1"/>
  <c r="AX306" i="1"/>
  <c r="AP307" i="1"/>
  <c r="AR307" i="1"/>
  <c r="AT307" i="1"/>
  <c r="AU307" i="1"/>
  <c r="AV307" i="1"/>
  <c r="AW307" i="1"/>
  <c r="AX307" i="1"/>
  <c r="AP310" i="1"/>
  <c r="AY310" i="1" s="1"/>
  <c r="AZ310" i="1" s="1"/>
  <c r="AR310" i="1"/>
  <c r="AT310" i="1"/>
  <c r="AU310" i="1"/>
  <c r="AV310" i="1"/>
  <c r="AX310" i="1"/>
  <c r="AP311" i="1"/>
  <c r="AY311" i="1" s="1"/>
  <c r="AZ311" i="1" s="1"/>
  <c r="AT311" i="1"/>
  <c r="AV311" i="1"/>
  <c r="AW311" i="1"/>
  <c r="AX311" i="1"/>
  <c r="AP312" i="1"/>
  <c r="AY312" i="1" s="1"/>
  <c r="AZ312" i="1" s="1"/>
  <c r="AR312" i="1"/>
  <c r="AS312" i="1"/>
  <c r="AT312" i="1"/>
  <c r="AU312" i="1"/>
  <c r="AV312" i="1"/>
  <c r="AW312" i="1"/>
  <c r="AX312" i="1"/>
  <c r="AP313" i="1"/>
  <c r="AS313" i="1"/>
  <c r="AT313" i="1"/>
  <c r="AV313" i="1"/>
  <c r="AW313" i="1"/>
  <c r="AX313" i="1"/>
  <c r="AQ314" i="1"/>
  <c r="AR314" i="1"/>
  <c r="AS314" i="1"/>
  <c r="AT314" i="1"/>
  <c r="AV314" i="1"/>
  <c r="AW314" i="1"/>
  <c r="AX314" i="1"/>
  <c r="AP315" i="1"/>
  <c r="AT315" i="1"/>
  <c r="AV315" i="1"/>
  <c r="AW315" i="1"/>
  <c r="AX315" i="1"/>
  <c r="AP316" i="1"/>
  <c r="AR316" i="1"/>
  <c r="AT316" i="1"/>
  <c r="AV316" i="1"/>
  <c r="AX316" i="1"/>
  <c r="AP317" i="1"/>
  <c r="AY317" i="1" s="1"/>
  <c r="AZ317" i="1" s="1"/>
  <c r="AS317" i="1"/>
  <c r="AT317" i="1"/>
  <c r="AV317" i="1"/>
  <c r="AX317" i="1"/>
  <c r="AQ318" i="1"/>
  <c r="AR318" i="1"/>
  <c r="AT318" i="1"/>
  <c r="AV318" i="1"/>
  <c r="AX318" i="1"/>
  <c r="AP319" i="1"/>
  <c r="AY319" i="1" s="1"/>
  <c r="AZ319" i="1" s="1"/>
  <c r="AS319" i="1"/>
  <c r="AT319" i="1"/>
  <c r="AV319" i="1"/>
  <c r="AW319" i="1"/>
  <c r="AX319" i="1"/>
  <c r="AP320" i="1"/>
  <c r="AY320" i="1" s="1"/>
  <c r="AZ320" i="1" s="1"/>
  <c r="AQ320" i="1"/>
  <c r="AR320" i="1"/>
  <c r="AS320" i="1"/>
  <c r="AT320" i="1"/>
  <c r="AU320" i="1"/>
  <c r="AV320" i="1"/>
  <c r="AX320" i="1"/>
  <c r="AP321" i="1"/>
  <c r="AY321" i="1" s="1"/>
  <c r="AZ321" i="1" s="1"/>
  <c r="AR321" i="1"/>
  <c r="AS321" i="1"/>
  <c r="AT321" i="1"/>
  <c r="AV321" i="1"/>
  <c r="AW321" i="1"/>
  <c r="AX321" i="1"/>
  <c r="AP322" i="1"/>
  <c r="AY322" i="1" s="1"/>
  <c r="AZ322" i="1" s="1"/>
  <c r="AQ322" i="1"/>
  <c r="AR322" i="1"/>
  <c r="AS322" i="1"/>
  <c r="AT322" i="1"/>
  <c r="AV322" i="1"/>
  <c r="AW322" i="1"/>
  <c r="AX322" i="1"/>
  <c r="AP323" i="1"/>
  <c r="AY323" i="1" s="1"/>
  <c r="AZ323" i="1" s="1"/>
  <c r="AQ323" i="1"/>
  <c r="AR323" i="1"/>
  <c r="AS323" i="1"/>
  <c r="AT323" i="1"/>
  <c r="AU323" i="1"/>
  <c r="AV323" i="1"/>
  <c r="AW323" i="1"/>
  <c r="AX323" i="1"/>
  <c r="AP324" i="1"/>
  <c r="AY324" i="1" s="1"/>
  <c r="AZ324" i="1" s="1"/>
  <c r="AR324" i="1"/>
  <c r="AS324" i="1"/>
  <c r="AT324" i="1"/>
  <c r="AU324" i="1"/>
  <c r="AV324" i="1"/>
  <c r="AW324" i="1"/>
  <c r="AX324" i="1"/>
  <c r="AP325" i="1"/>
  <c r="AQ325" i="1"/>
  <c r="AS325" i="1"/>
  <c r="AT325" i="1"/>
  <c r="AU325" i="1"/>
  <c r="AV325" i="1"/>
  <c r="AW325" i="1"/>
  <c r="AX325" i="1"/>
  <c r="AR326" i="1"/>
  <c r="AY326" i="1" s="1"/>
  <c r="AZ326" i="1" s="1"/>
  <c r="AT326" i="1"/>
  <c r="AV326" i="1"/>
  <c r="AR327" i="1"/>
  <c r="AY327" i="1" s="1"/>
  <c r="AZ327" i="1" s="1"/>
  <c r="AT327" i="1"/>
  <c r="AV327" i="1"/>
  <c r="AR328" i="1"/>
  <c r="AY328" i="1" s="1"/>
  <c r="AZ328" i="1" s="1"/>
  <c r="AT328" i="1"/>
  <c r="AV328" i="1"/>
  <c r="AT329" i="1"/>
  <c r="AV329" i="1"/>
  <c r="AX329" i="1"/>
  <c r="AR330" i="1"/>
  <c r="AT330" i="1"/>
  <c r="AV330" i="1"/>
  <c r="AX330" i="1"/>
  <c r="AP331" i="1"/>
  <c r="AY331" i="1" s="1"/>
  <c r="AZ331" i="1" s="1"/>
  <c r="AR331" i="1"/>
  <c r="AT331" i="1"/>
  <c r="AU331" i="1"/>
  <c r="AV331" i="1"/>
  <c r="AW331" i="1"/>
  <c r="AX331" i="1"/>
  <c r="AP332" i="1"/>
  <c r="AR332" i="1"/>
  <c r="AT332" i="1"/>
  <c r="AU332" i="1"/>
  <c r="AV332" i="1"/>
  <c r="AX332" i="1"/>
  <c r="AP333" i="1"/>
  <c r="AY333" i="1" s="1"/>
  <c r="AZ333" i="1" s="1"/>
  <c r="AT333" i="1"/>
  <c r="AV333" i="1"/>
  <c r="AX333" i="1"/>
  <c r="AR334" i="1"/>
  <c r="AT334" i="1"/>
  <c r="AV334" i="1"/>
  <c r="AX334" i="1"/>
  <c r="AP335" i="1"/>
  <c r="AT335" i="1"/>
  <c r="AV335" i="1"/>
  <c r="AX335" i="1"/>
  <c r="AP336" i="1"/>
  <c r="AR336" i="1"/>
  <c r="AT336" i="1"/>
  <c r="AV336" i="1"/>
  <c r="AX336" i="1"/>
  <c r="AP337" i="1"/>
  <c r="AY337" i="1" s="1"/>
  <c r="AZ337" i="1" s="1"/>
  <c r="AT337" i="1"/>
  <c r="AV337" i="1"/>
  <c r="AX337" i="1"/>
  <c r="AR338" i="1"/>
  <c r="AT338" i="1"/>
  <c r="AV338" i="1"/>
  <c r="AX338" i="1"/>
  <c r="AP339" i="1"/>
  <c r="AT339" i="1"/>
  <c r="AV339" i="1"/>
  <c r="AX339" i="1"/>
  <c r="AR340" i="1"/>
  <c r="AT340" i="1"/>
  <c r="AV340" i="1"/>
  <c r="AX340" i="1"/>
  <c r="AP341" i="1"/>
  <c r="AY341" i="1" s="1"/>
  <c r="AZ341" i="1" s="1"/>
  <c r="AT341" i="1"/>
  <c r="AV341" i="1"/>
  <c r="AX341" i="1"/>
  <c r="AR342" i="1"/>
  <c r="AT342" i="1"/>
  <c r="AV342" i="1"/>
  <c r="AX342" i="1"/>
  <c r="AP343" i="1"/>
  <c r="AY343" i="1" s="1"/>
  <c r="AZ343" i="1" s="1"/>
  <c r="AT343" i="1"/>
  <c r="AV343" i="1"/>
  <c r="AX343" i="1"/>
  <c r="AR344" i="1"/>
  <c r="AT344" i="1"/>
  <c r="AV344" i="1"/>
  <c r="AX344" i="1"/>
  <c r="AP345" i="1"/>
  <c r="AT345" i="1"/>
  <c r="AV345" i="1"/>
  <c r="AX345" i="1"/>
  <c r="AR346" i="1"/>
  <c r="AT346" i="1"/>
  <c r="AV346" i="1"/>
  <c r="AX346" i="1"/>
  <c r="AP347" i="1"/>
  <c r="AT347" i="1"/>
  <c r="AV347" i="1"/>
  <c r="AX347" i="1"/>
  <c r="AR348" i="1"/>
  <c r="AT348" i="1"/>
  <c r="AV348" i="1"/>
  <c r="AP349" i="1"/>
  <c r="AQ349" i="1"/>
  <c r="AS349" i="1"/>
  <c r="AT349" i="1"/>
  <c r="AU349" i="1"/>
  <c r="AV349" i="1"/>
  <c r="AW349" i="1"/>
  <c r="AX349" i="1"/>
  <c r="AQ350" i="1"/>
  <c r="AR350" i="1"/>
  <c r="AT350" i="1"/>
  <c r="AU350" i="1"/>
  <c r="AV350" i="1"/>
  <c r="AX350" i="1"/>
  <c r="AP351" i="1"/>
  <c r="AQ351" i="1"/>
  <c r="AT351" i="1"/>
  <c r="AU351" i="1"/>
  <c r="AV351" i="1"/>
  <c r="AW351" i="1"/>
  <c r="AX351" i="1"/>
  <c r="AQ352" i="1"/>
  <c r="AR352" i="1"/>
  <c r="AT352" i="1"/>
  <c r="AU352" i="1"/>
  <c r="AV352" i="1"/>
  <c r="AX352" i="1"/>
  <c r="AP353" i="1"/>
  <c r="AQ353" i="1"/>
  <c r="AS353" i="1"/>
  <c r="AT353" i="1"/>
  <c r="AU353" i="1"/>
  <c r="AV353" i="1"/>
  <c r="AX353" i="1"/>
  <c r="AQ354" i="1"/>
  <c r="AR354" i="1"/>
  <c r="AS354" i="1"/>
  <c r="AT354" i="1"/>
  <c r="AU354" i="1"/>
  <c r="AV354" i="1"/>
  <c r="AW354" i="1"/>
  <c r="AX354" i="1"/>
  <c r="AP355" i="1"/>
  <c r="AQ355" i="1"/>
  <c r="AT355" i="1"/>
  <c r="AU355" i="1"/>
  <c r="AV355" i="1"/>
  <c r="AW355" i="1"/>
  <c r="AX355" i="1"/>
  <c r="AR356" i="1"/>
  <c r="AS356" i="1"/>
  <c r="AT356" i="1"/>
  <c r="AU356" i="1"/>
  <c r="AV356" i="1"/>
  <c r="AW356" i="1"/>
  <c r="AX356" i="1"/>
  <c r="AP357" i="1"/>
  <c r="AY357" i="1" s="1"/>
  <c r="AZ357" i="1" s="1"/>
  <c r="AQ357" i="1"/>
  <c r="AR357" i="1"/>
  <c r="AS357" i="1"/>
  <c r="AT357" i="1"/>
  <c r="AV357" i="1"/>
  <c r="AW357" i="1"/>
  <c r="AX357" i="1"/>
  <c r="AP358" i="1"/>
  <c r="AY358" i="1" s="1"/>
  <c r="AZ358" i="1" s="1"/>
  <c r="AQ358" i="1"/>
  <c r="AR358" i="1"/>
  <c r="AS358" i="1"/>
  <c r="AT358" i="1"/>
  <c r="AV358" i="1"/>
  <c r="AW358" i="1"/>
  <c r="AX358" i="1"/>
  <c r="AP359" i="1"/>
  <c r="AY359" i="1" s="1"/>
  <c r="AZ359" i="1" s="1"/>
  <c r="AQ359" i="1"/>
  <c r="AR359" i="1"/>
  <c r="AT359" i="1"/>
  <c r="AV359" i="1"/>
  <c r="AW359" i="1"/>
  <c r="AX359" i="1"/>
  <c r="AR360" i="1"/>
  <c r="AT360" i="1"/>
  <c r="AU360" i="1"/>
  <c r="AV360" i="1"/>
  <c r="AX360" i="1"/>
  <c r="AP361" i="1"/>
  <c r="AY361" i="1" s="1"/>
  <c r="AZ361" i="1" s="1"/>
  <c r="AT361" i="1"/>
  <c r="AV361" i="1"/>
  <c r="AX361" i="1"/>
  <c r="AR362" i="1"/>
  <c r="AT362" i="1"/>
  <c r="AV362" i="1"/>
  <c r="AX362" i="1"/>
  <c r="AP363" i="1"/>
  <c r="AT363" i="1"/>
  <c r="AV363" i="1"/>
  <c r="AX363" i="1"/>
  <c r="AR364" i="1"/>
  <c r="AT364" i="1"/>
  <c r="AV364" i="1"/>
  <c r="AX364" i="1"/>
  <c r="AP365" i="1"/>
  <c r="AY365" i="1" s="1"/>
  <c r="AZ365" i="1" s="1"/>
  <c r="AQ365" i="1"/>
  <c r="AR365" i="1"/>
  <c r="AS365" i="1"/>
  <c r="AT365" i="1"/>
  <c r="AU365" i="1"/>
  <c r="AV365" i="1"/>
  <c r="AW365" i="1"/>
  <c r="AX365" i="1"/>
  <c r="AQ366" i="1"/>
  <c r="AR366" i="1"/>
  <c r="AS366" i="1"/>
  <c r="AT366" i="1"/>
  <c r="AU366" i="1"/>
  <c r="AV366" i="1"/>
  <c r="AX366" i="1"/>
  <c r="AP367" i="1"/>
  <c r="AY367" i="1" s="1"/>
  <c r="AZ367" i="1" s="1"/>
  <c r="AQ367" i="1"/>
  <c r="AR367" i="1"/>
  <c r="AS367" i="1"/>
  <c r="AT367" i="1"/>
  <c r="AV367" i="1"/>
  <c r="AW367" i="1"/>
  <c r="AX367" i="1"/>
  <c r="AP368" i="1"/>
  <c r="AY368" i="1" s="1"/>
  <c r="AZ368" i="1" s="1"/>
  <c r="AQ368" i="1"/>
  <c r="AR368" i="1"/>
  <c r="AT368" i="1"/>
  <c r="AU368" i="1"/>
  <c r="AV368" i="1"/>
  <c r="AW368" i="1"/>
  <c r="AX368" i="1"/>
  <c r="AP369" i="1"/>
  <c r="AQ369" i="1"/>
  <c r="AS369" i="1"/>
  <c r="AT369" i="1"/>
  <c r="AU369" i="1"/>
  <c r="AV369" i="1"/>
  <c r="AW369" i="1"/>
  <c r="AX369" i="1"/>
  <c r="AQ370" i="1"/>
  <c r="AR370" i="1"/>
  <c r="AS370" i="1"/>
  <c r="AT370" i="1"/>
  <c r="AU370" i="1"/>
  <c r="AV370" i="1"/>
  <c r="AW370" i="1"/>
  <c r="AX370" i="1"/>
  <c r="AP371" i="1"/>
  <c r="AR371" i="1"/>
  <c r="AT371" i="1"/>
  <c r="AV371" i="1"/>
  <c r="AX371" i="1"/>
  <c r="AP372" i="1"/>
  <c r="AR372" i="1"/>
  <c r="AT372" i="1"/>
  <c r="AV372" i="1"/>
  <c r="AX372" i="1"/>
  <c r="AP373" i="1"/>
  <c r="AT373" i="1"/>
  <c r="AV373" i="1"/>
  <c r="AX373" i="1"/>
  <c r="AP374" i="1"/>
  <c r="AY374" i="1" s="1"/>
  <c r="AZ374" i="1" s="1"/>
  <c r="AR374" i="1"/>
  <c r="AT374" i="1"/>
  <c r="AV374" i="1"/>
  <c r="AX374" i="1"/>
  <c r="AP375" i="1"/>
  <c r="AR375" i="1"/>
  <c r="AT375" i="1"/>
  <c r="AV375" i="1"/>
  <c r="AX375" i="1"/>
  <c r="AR376" i="1"/>
  <c r="AT376" i="1"/>
  <c r="AV376" i="1"/>
  <c r="AX376" i="1"/>
  <c r="AP377" i="1"/>
  <c r="AY377" i="1" s="1"/>
  <c r="AZ377" i="1" s="1"/>
  <c r="AQ377" i="1"/>
  <c r="AS377" i="1"/>
  <c r="AT377" i="1"/>
  <c r="AU377" i="1"/>
  <c r="AV377" i="1"/>
  <c r="AX377" i="1"/>
  <c r="AQ378" i="1"/>
  <c r="AR378" i="1"/>
  <c r="AS378" i="1"/>
  <c r="AT378" i="1"/>
  <c r="AU378" i="1"/>
  <c r="AV378" i="1"/>
  <c r="AW378" i="1"/>
  <c r="AX378" i="1"/>
  <c r="AP379" i="1"/>
  <c r="AY379" i="1" s="1"/>
  <c r="AZ379" i="1" s="1"/>
  <c r="AQ379" i="1"/>
  <c r="AT379" i="1"/>
  <c r="AU379" i="1"/>
  <c r="AV379" i="1"/>
  <c r="AW379" i="1"/>
  <c r="AX379" i="1"/>
  <c r="AQ380" i="1"/>
  <c r="AR380" i="1"/>
  <c r="AS380" i="1"/>
  <c r="AT380" i="1"/>
  <c r="AU380" i="1"/>
  <c r="AV380" i="1"/>
  <c r="AX380" i="1"/>
  <c r="AP381" i="1"/>
  <c r="AQ381" i="1"/>
  <c r="AS381" i="1"/>
  <c r="AT381" i="1"/>
  <c r="AV381" i="1"/>
  <c r="AW381" i="1"/>
  <c r="AX381" i="1"/>
  <c r="AP382" i="1"/>
  <c r="AY382" i="1" s="1"/>
  <c r="AZ382" i="1" s="1"/>
  <c r="AQ382" i="1"/>
  <c r="AR382" i="1"/>
  <c r="AS382" i="1"/>
  <c r="AT382" i="1"/>
  <c r="AU382" i="1"/>
  <c r="AV382" i="1"/>
  <c r="AX382" i="1"/>
  <c r="AP383" i="1"/>
  <c r="AY383" i="1" s="1"/>
  <c r="AZ383" i="1" s="1"/>
  <c r="AR383" i="1"/>
  <c r="AT383" i="1"/>
  <c r="AU383" i="1"/>
  <c r="AV383" i="1"/>
  <c r="AW383" i="1"/>
  <c r="AX383" i="1"/>
  <c r="AP384" i="1"/>
  <c r="AY384" i="1" s="1"/>
  <c r="AZ384" i="1" s="1"/>
  <c r="AQ384" i="1"/>
  <c r="AR384" i="1"/>
  <c r="AS384" i="1"/>
  <c r="AT384" i="1"/>
  <c r="AU384" i="1"/>
  <c r="AV384" i="1"/>
  <c r="AW384" i="1"/>
  <c r="AX384" i="1"/>
  <c r="AP385" i="1"/>
  <c r="AY385" i="1" s="1"/>
  <c r="AZ385" i="1" s="1"/>
  <c r="AR385" i="1"/>
  <c r="AS385" i="1"/>
  <c r="AT385" i="1"/>
  <c r="AU385" i="1"/>
  <c r="AV385" i="1"/>
  <c r="AW385" i="1"/>
  <c r="AX385" i="1"/>
  <c r="AP386" i="1"/>
  <c r="AY386" i="1" s="1"/>
  <c r="AZ386" i="1" s="1"/>
  <c r="AQ386" i="1"/>
  <c r="AR386" i="1"/>
  <c r="AS386" i="1"/>
  <c r="AT386" i="1"/>
  <c r="AV386" i="1"/>
  <c r="AW386" i="1"/>
  <c r="AX386" i="1"/>
  <c r="AP387" i="1"/>
  <c r="AY387" i="1" s="1"/>
  <c r="AZ387" i="1" s="1"/>
  <c r="AQ387" i="1"/>
  <c r="AR387" i="1"/>
  <c r="AS387" i="1"/>
  <c r="AT387" i="1"/>
  <c r="AU387" i="1"/>
  <c r="AV387" i="1"/>
  <c r="AW387" i="1"/>
  <c r="AX387" i="1"/>
  <c r="AP388" i="1"/>
  <c r="AY388" i="1" s="1"/>
  <c r="AZ388" i="1" s="1"/>
  <c r="AR388" i="1"/>
  <c r="AS388" i="1"/>
  <c r="AT388" i="1"/>
  <c r="AU388" i="1"/>
  <c r="AV388" i="1"/>
  <c r="AW388" i="1"/>
  <c r="AX388" i="1"/>
  <c r="AP389" i="1"/>
  <c r="AY389" i="1" s="1"/>
  <c r="AZ389" i="1" s="1"/>
  <c r="AQ389" i="1"/>
  <c r="AS389" i="1"/>
  <c r="AT389" i="1"/>
  <c r="AV389" i="1"/>
  <c r="AX389" i="1"/>
  <c r="AP390" i="1"/>
  <c r="AY390" i="1" s="1"/>
  <c r="AZ390" i="1" s="1"/>
  <c r="AQ390" i="1"/>
  <c r="AR390" i="1"/>
  <c r="AT390" i="1"/>
  <c r="AV390" i="1"/>
  <c r="AW390" i="1"/>
  <c r="AX390" i="1"/>
  <c r="AP391" i="1"/>
  <c r="AY391" i="1" s="1"/>
  <c r="AZ391" i="1" s="1"/>
  <c r="AQ391" i="1"/>
  <c r="AS391" i="1"/>
  <c r="AT391" i="1"/>
  <c r="AU391" i="1"/>
  <c r="AV391" i="1"/>
  <c r="AW391" i="1"/>
  <c r="AX391" i="1"/>
  <c r="AP392" i="1"/>
  <c r="AY392" i="1" s="1"/>
  <c r="AZ392" i="1" s="1"/>
  <c r="AQ392" i="1"/>
  <c r="AR392" i="1"/>
  <c r="AS392" i="1"/>
  <c r="AT392" i="1"/>
  <c r="AU392" i="1"/>
  <c r="AV392" i="1"/>
  <c r="AW392" i="1"/>
  <c r="AX392" i="1"/>
  <c r="AP393" i="1"/>
  <c r="AQ393" i="1"/>
  <c r="AR393" i="1"/>
  <c r="AS393" i="1"/>
  <c r="AT393" i="1"/>
  <c r="AU393" i="1"/>
  <c r="AV393" i="1"/>
  <c r="AW393" i="1"/>
  <c r="AX393" i="1"/>
  <c r="AQ394" i="1"/>
  <c r="AR394" i="1"/>
  <c r="AS394" i="1"/>
  <c r="AT394" i="1"/>
  <c r="AU394" i="1"/>
  <c r="AV394" i="1"/>
  <c r="AW394" i="1"/>
  <c r="AX394" i="1"/>
  <c r="AP395" i="1"/>
  <c r="AY395" i="1" s="1"/>
  <c r="AZ395" i="1" s="1"/>
  <c r="AQ395" i="1"/>
  <c r="AT395" i="1"/>
  <c r="AU395" i="1"/>
  <c r="AV395" i="1"/>
  <c r="AW395" i="1"/>
  <c r="AX395" i="1"/>
  <c r="AQ396" i="1"/>
  <c r="AR396" i="1"/>
  <c r="AS396" i="1"/>
  <c r="AT396" i="1"/>
  <c r="AU396" i="1"/>
  <c r="AV396" i="1"/>
  <c r="AX396" i="1"/>
  <c r="AP397" i="1"/>
  <c r="AQ397" i="1"/>
  <c r="AS397" i="1"/>
  <c r="AT397" i="1"/>
  <c r="AU397" i="1"/>
  <c r="AV397" i="1"/>
  <c r="AW397" i="1"/>
  <c r="AX397" i="1"/>
  <c r="AQ398" i="1"/>
  <c r="AR398" i="1"/>
  <c r="AS398" i="1"/>
  <c r="AT398" i="1"/>
  <c r="AU398" i="1"/>
  <c r="AV398" i="1"/>
  <c r="AW398" i="1"/>
  <c r="AX398" i="1"/>
  <c r="AP399" i="1"/>
  <c r="AY399" i="1" s="1"/>
  <c r="AZ399" i="1" s="1"/>
  <c r="AS399" i="1"/>
  <c r="AT399" i="1"/>
  <c r="AU399" i="1"/>
  <c r="AV399" i="1"/>
  <c r="AW399" i="1"/>
  <c r="AX399" i="1"/>
  <c r="AQ400" i="1"/>
  <c r="AR400" i="1"/>
  <c r="AT400" i="1"/>
  <c r="AU400" i="1"/>
  <c r="AV400" i="1"/>
  <c r="AW400" i="1"/>
  <c r="AX400" i="1"/>
  <c r="AP401" i="1"/>
  <c r="AQ401" i="1"/>
  <c r="AS401" i="1"/>
  <c r="AT401" i="1"/>
  <c r="AU401" i="1"/>
  <c r="AV401" i="1"/>
  <c r="AW401" i="1"/>
  <c r="AX401" i="1"/>
  <c r="AQ402" i="1"/>
  <c r="AR402" i="1"/>
  <c r="AT402" i="1"/>
  <c r="AU402" i="1"/>
  <c r="AV402" i="1"/>
  <c r="AW402" i="1"/>
  <c r="AX402" i="1"/>
  <c r="AP403" i="1"/>
  <c r="AQ403" i="1"/>
  <c r="AS403" i="1"/>
  <c r="AT403" i="1"/>
  <c r="AU403" i="1"/>
  <c r="AV403" i="1"/>
  <c r="AW403" i="1"/>
  <c r="AX403" i="1"/>
  <c r="AR404" i="1"/>
  <c r="AS404" i="1"/>
  <c r="AT404" i="1"/>
  <c r="AU404" i="1"/>
  <c r="AV404" i="1"/>
  <c r="AW404" i="1"/>
  <c r="AX404" i="1"/>
  <c r="AP405" i="1"/>
  <c r="AY405" i="1" s="1"/>
  <c r="AZ405" i="1" s="1"/>
  <c r="AQ405" i="1"/>
  <c r="AS405" i="1"/>
  <c r="AT405" i="1"/>
  <c r="AU405" i="1"/>
  <c r="AV405" i="1"/>
  <c r="AW405" i="1"/>
  <c r="AX405" i="1"/>
  <c r="AQ406" i="1"/>
  <c r="AR406" i="1"/>
  <c r="AS406" i="1"/>
  <c r="AT406" i="1"/>
  <c r="AU406" i="1"/>
  <c r="AV406" i="1"/>
  <c r="AW406" i="1"/>
  <c r="AX406" i="1"/>
  <c r="AP407" i="1"/>
  <c r="AY407" i="1" s="1"/>
  <c r="AZ407" i="1" s="1"/>
  <c r="AQ407" i="1"/>
  <c r="AS407" i="1"/>
  <c r="AT407" i="1"/>
  <c r="AU407" i="1"/>
  <c r="AV407" i="1"/>
  <c r="AW407" i="1"/>
  <c r="AX407" i="1"/>
  <c r="AQ408" i="1"/>
  <c r="AR408" i="1"/>
  <c r="AS408" i="1"/>
  <c r="AT408" i="1"/>
  <c r="AU408" i="1"/>
  <c r="AV408" i="1"/>
  <c r="AW408" i="1"/>
  <c r="AX408" i="1"/>
  <c r="AP409" i="1"/>
  <c r="AS409" i="1"/>
  <c r="AT409" i="1"/>
  <c r="AU409" i="1"/>
  <c r="AV409" i="1"/>
  <c r="AW409" i="1"/>
  <c r="AX409" i="1"/>
  <c r="AQ410" i="1"/>
  <c r="AR410" i="1"/>
  <c r="AS410" i="1"/>
  <c r="AT410" i="1"/>
  <c r="AU410" i="1"/>
  <c r="AV410" i="1"/>
  <c r="AW410" i="1"/>
  <c r="AX410" i="1"/>
  <c r="AP411" i="1"/>
  <c r="AQ411" i="1"/>
  <c r="AT411" i="1"/>
  <c r="AU411" i="1"/>
  <c r="AV411" i="1"/>
  <c r="AW411" i="1"/>
  <c r="AX411" i="1"/>
  <c r="AR412" i="1"/>
  <c r="AS412" i="1"/>
  <c r="AT412" i="1"/>
  <c r="AU412" i="1"/>
  <c r="AV412" i="1"/>
  <c r="AW412" i="1"/>
  <c r="AX412" i="1"/>
  <c r="AP413" i="1"/>
  <c r="AQ413" i="1"/>
  <c r="AS413" i="1"/>
  <c r="AT413" i="1"/>
  <c r="AU413" i="1"/>
  <c r="AV413" i="1"/>
  <c r="AW413" i="1"/>
  <c r="AX413" i="1"/>
  <c r="AQ414" i="1"/>
  <c r="AR414" i="1"/>
  <c r="AS414" i="1"/>
  <c r="AT414" i="1"/>
  <c r="AU414" i="1"/>
  <c r="AV414" i="1"/>
  <c r="AW414" i="1"/>
  <c r="AX414" i="1"/>
  <c r="AP415" i="1"/>
  <c r="AQ415" i="1"/>
  <c r="AS415" i="1"/>
  <c r="AT415" i="1"/>
  <c r="AU415" i="1"/>
  <c r="AV415" i="1"/>
  <c r="AW415" i="1"/>
  <c r="AX415" i="1"/>
  <c r="AQ416" i="1"/>
  <c r="AR416" i="1"/>
  <c r="AS416" i="1"/>
  <c r="AT416" i="1"/>
  <c r="AU416" i="1"/>
  <c r="AV416" i="1"/>
  <c r="AW416" i="1"/>
  <c r="AX416" i="1"/>
  <c r="AP417" i="1"/>
  <c r="AQ417" i="1"/>
  <c r="AS417" i="1"/>
  <c r="AT417" i="1"/>
  <c r="AU417" i="1"/>
  <c r="AV417" i="1"/>
  <c r="AW417" i="1"/>
  <c r="AX417" i="1"/>
  <c r="AQ418" i="1"/>
  <c r="AR418" i="1"/>
  <c r="AS418" i="1"/>
  <c r="AT418" i="1"/>
  <c r="AU418" i="1"/>
  <c r="AV418" i="1"/>
  <c r="AW418" i="1"/>
  <c r="AX418" i="1"/>
  <c r="AP419" i="1"/>
  <c r="AY419" i="1" s="1"/>
  <c r="AZ419" i="1" s="1"/>
  <c r="AQ419" i="1"/>
  <c r="AS419" i="1"/>
  <c r="AT419" i="1"/>
  <c r="AU419" i="1"/>
  <c r="AV419" i="1"/>
  <c r="AW419" i="1"/>
  <c r="AX419" i="1"/>
  <c r="AQ420" i="1"/>
  <c r="AR420" i="1"/>
  <c r="AS420" i="1"/>
  <c r="AT420" i="1"/>
  <c r="AU420" i="1"/>
  <c r="AV420" i="1"/>
  <c r="AW420" i="1"/>
  <c r="AX420" i="1"/>
  <c r="AP421" i="1"/>
  <c r="AQ421" i="1"/>
  <c r="AS421" i="1"/>
  <c r="AT421" i="1"/>
  <c r="AU421" i="1"/>
  <c r="AV421" i="1"/>
  <c r="AW421" i="1"/>
  <c r="AX421" i="1"/>
  <c r="AQ422" i="1"/>
  <c r="AR422" i="1"/>
  <c r="AS422" i="1"/>
  <c r="AT422" i="1"/>
  <c r="AU422" i="1"/>
  <c r="AV422" i="1"/>
  <c r="AW422" i="1"/>
  <c r="AX422" i="1"/>
  <c r="AP423" i="1"/>
  <c r="AY423" i="1" s="1"/>
  <c r="AZ423" i="1" s="1"/>
  <c r="AQ423" i="1"/>
  <c r="AS423" i="1"/>
  <c r="AT423" i="1"/>
  <c r="AU423" i="1"/>
  <c r="AV423" i="1"/>
  <c r="AW423" i="1"/>
  <c r="AX423" i="1"/>
  <c r="AQ424" i="1"/>
  <c r="AR424" i="1"/>
  <c r="AS424" i="1"/>
  <c r="AT424" i="1"/>
  <c r="AU424" i="1"/>
  <c r="AV424" i="1"/>
  <c r="AW424" i="1"/>
  <c r="AX424" i="1"/>
  <c r="AP425" i="1"/>
  <c r="AQ425" i="1"/>
  <c r="AS425" i="1"/>
  <c r="AT425" i="1"/>
  <c r="AU425" i="1"/>
  <c r="AV425" i="1"/>
  <c r="AX425" i="1"/>
  <c r="AQ426" i="1"/>
  <c r="AR426" i="1"/>
  <c r="AS426" i="1"/>
  <c r="AT426" i="1"/>
  <c r="AV426" i="1"/>
  <c r="AW426" i="1"/>
  <c r="AX426" i="1"/>
  <c r="AP427" i="1"/>
  <c r="AT427" i="1"/>
  <c r="AU427" i="1"/>
  <c r="AV427" i="1"/>
  <c r="AW427" i="1"/>
  <c r="AX427" i="1"/>
  <c r="AR428" i="1"/>
  <c r="AT428" i="1"/>
  <c r="AU428" i="1"/>
  <c r="AV428" i="1"/>
  <c r="AW428" i="1"/>
  <c r="AX428" i="1"/>
  <c r="AP429" i="1"/>
  <c r="AY429" i="1" s="1"/>
  <c r="AZ429" i="1" s="1"/>
  <c r="AR429" i="1"/>
  <c r="AS429" i="1"/>
  <c r="AT429" i="1"/>
  <c r="AU429" i="1"/>
  <c r="AV429" i="1"/>
  <c r="AX429" i="1"/>
  <c r="AQ430" i="1"/>
  <c r="AR430" i="1"/>
  <c r="AS430" i="1"/>
  <c r="AT430" i="1"/>
  <c r="AV430" i="1"/>
  <c r="AW430" i="1"/>
  <c r="AX430" i="1"/>
  <c r="AP431" i="1"/>
  <c r="AY431" i="1" s="1"/>
  <c r="AZ431" i="1" s="1"/>
  <c r="AT431" i="1"/>
  <c r="AU431" i="1"/>
  <c r="AV431" i="1"/>
  <c r="AW431" i="1"/>
  <c r="AX431" i="1"/>
  <c r="AR432" i="1"/>
  <c r="AT432" i="1"/>
  <c r="AV432" i="1"/>
  <c r="AX432" i="1"/>
  <c r="AP433" i="1"/>
  <c r="AY433" i="1" s="1"/>
  <c r="AZ433" i="1" s="1"/>
  <c r="AT433" i="1"/>
  <c r="AV433" i="1"/>
  <c r="AX433" i="1"/>
  <c r="AR434" i="1"/>
  <c r="AT434" i="1"/>
  <c r="AV434" i="1"/>
  <c r="AX434" i="1"/>
  <c r="AP435" i="1"/>
  <c r="AY435" i="1" s="1"/>
  <c r="AZ435" i="1" s="1"/>
  <c r="AT435" i="1"/>
  <c r="AV435" i="1"/>
  <c r="AX435" i="1"/>
  <c r="AR436" i="1"/>
  <c r="AT436" i="1"/>
  <c r="AV436" i="1"/>
  <c r="AX436" i="1"/>
  <c r="AP437" i="1"/>
  <c r="AT437" i="1"/>
  <c r="AV437" i="1"/>
  <c r="AX437" i="1"/>
  <c r="AR438" i="1"/>
  <c r="AT438" i="1"/>
  <c r="AV438" i="1"/>
  <c r="AX438" i="1"/>
  <c r="AP439" i="1"/>
  <c r="AY439" i="1" s="1"/>
  <c r="AZ439" i="1" s="1"/>
  <c r="AT439" i="1"/>
  <c r="AV439" i="1"/>
  <c r="AX439" i="1"/>
  <c r="AR440" i="1"/>
  <c r="AT440" i="1"/>
  <c r="AV440" i="1"/>
  <c r="AX440" i="1"/>
  <c r="AP441" i="1"/>
  <c r="AY441" i="1" s="1"/>
  <c r="AZ441" i="1" s="1"/>
  <c r="AR441" i="1"/>
  <c r="AT441" i="1"/>
  <c r="AV441" i="1"/>
  <c r="AX441" i="1"/>
  <c r="AR442" i="1"/>
  <c r="AT442" i="1"/>
  <c r="AV442" i="1"/>
  <c r="AX442" i="1"/>
  <c r="AP443" i="1"/>
  <c r="AR443" i="1"/>
  <c r="AT443" i="1"/>
  <c r="AV443" i="1"/>
  <c r="AX443" i="1"/>
  <c r="AR444" i="1"/>
  <c r="AT444" i="1"/>
  <c r="AV444" i="1"/>
  <c r="AX444" i="1"/>
  <c r="AP445" i="1"/>
  <c r="AT445" i="1"/>
  <c r="AV445" i="1"/>
  <c r="AX445" i="1"/>
  <c r="AR446" i="1"/>
  <c r="AT446" i="1"/>
  <c r="AV446" i="1"/>
  <c r="AX446" i="1"/>
  <c r="AP447" i="1"/>
  <c r="AY447" i="1" s="1"/>
  <c r="AZ447" i="1" s="1"/>
  <c r="AT447" i="1"/>
  <c r="AV447" i="1"/>
  <c r="AX447" i="1"/>
  <c r="AR448" i="1"/>
  <c r="AT448" i="1"/>
  <c r="AV448" i="1"/>
  <c r="AX448" i="1"/>
  <c r="AP449" i="1"/>
  <c r="AY449" i="1" s="1"/>
  <c r="AZ449" i="1" s="1"/>
  <c r="AT449" i="1"/>
  <c r="AV449" i="1"/>
  <c r="AX449" i="1"/>
  <c r="AR450" i="1"/>
  <c r="AT450" i="1"/>
  <c r="AV450" i="1"/>
  <c r="AX450" i="1"/>
  <c r="AP451" i="1"/>
  <c r="AT451" i="1"/>
  <c r="AV451" i="1"/>
  <c r="AX451" i="1"/>
  <c r="AR452" i="1"/>
  <c r="AT452" i="1"/>
  <c r="AV452" i="1"/>
  <c r="AX452" i="1"/>
  <c r="AP453" i="1"/>
  <c r="AT453" i="1"/>
  <c r="AV453" i="1"/>
  <c r="AX453" i="1"/>
  <c r="AP454" i="1"/>
  <c r="AR454" i="1"/>
  <c r="AV454" i="1"/>
  <c r="AX454" i="1"/>
  <c r="AO455" i="1"/>
  <c r="AY455" i="1" s="1"/>
  <c r="AZ455" i="1" s="1"/>
  <c r="AP459" i="1"/>
  <c r="AY459" i="1" s="1"/>
  <c r="AZ459" i="1" s="1"/>
  <c r="AR459" i="1"/>
  <c r="AT459" i="1"/>
  <c r="AV459" i="1"/>
  <c r="AX459" i="1"/>
  <c r="AO460" i="1"/>
  <c r="AY460" i="1" s="1"/>
  <c r="AZ460" i="1" s="1"/>
  <c r="AO461" i="1"/>
  <c r="AY461" i="1" s="1"/>
  <c r="AZ461" i="1" s="1"/>
  <c r="AO462" i="1"/>
  <c r="AY462" i="1" s="1"/>
  <c r="AZ462" i="1" s="1"/>
  <c r="AO463" i="1"/>
  <c r="AY463" i="1" s="1"/>
  <c r="AZ463" i="1" s="1"/>
  <c r="AO464" i="1"/>
  <c r="AY464" i="1" s="1"/>
  <c r="AZ464" i="1" s="1"/>
  <c r="AO465" i="1"/>
  <c r="AY465" i="1" s="1"/>
  <c r="AZ465" i="1" s="1"/>
  <c r="AO466" i="1"/>
  <c r="AY466" i="1" s="1"/>
  <c r="AZ466" i="1" s="1"/>
  <c r="AO467" i="1"/>
  <c r="AY467" i="1" s="1"/>
  <c r="AZ467" i="1" s="1"/>
  <c r="AO468" i="1"/>
  <c r="AY468" i="1" s="1"/>
  <c r="AZ468" i="1" s="1"/>
  <c r="AO469" i="1"/>
  <c r="AY469" i="1" s="1"/>
  <c r="AZ469" i="1" s="1"/>
  <c r="AO470" i="1"/>
  <c r="AY470" i="1" s="1"/>
  <c r="AZ470" i="1" s="1"/>
  <c r="AO471" i="1"/>
  <c r="AY471" i="1" s="1"/>
  <c r="AZ471" i="1" s="1"/>
  <c r="AO472" i="1"/>
  <c r="AY472" i="1" s="1"/>
  <c r="AZ472" i="1" s="1"/>
  <c r="AO473" i="1"/>
  <c r="AY473" i="1" s="1"/>
  <c r="AZ473" i="1" s="1"/>
  <c r="AO474" i="1"/>
  <c r="AY474" i="1" s="1"/>
  <c r="AZ474" i="1" s="1"/>
  <c r="AO475" i="1"/>
  <c r="AY475" i="1" s="1"/>
  <c r="AZ475" i="1" s="1"/>
  <c r="AO476" i="1"/>
  <c r="AY476" i="1" s="1"/>
  <c r="AZ476" i="1" s="1"/>
  <c r="AO477" i="1"/>
  <c r="AY477" i="1" s="1"/>
  <c r="AZ477" i="1" s="1"/>
  <c r="AO478" i="1"/>
  <c r="AY478" i="1" s="1"/>
  <c r="AZ478" i="1" s="1"/>
  <c r="AO479" i="1"/>
  <c r="AY479" i="1" s="1"/>
  <c r="AZ479" i="1" s="1"/>
  <c r="AO480" i="1"/>
  <c r="AY480" i="1" s="1"/>
  <c r="AZ480" i="1" s="1"/>
  <c r="AO481" i="1"/>
  <c r="AY481" i="1" s="1"/>
  <c r="AZ481" i="1" s="1"/>
  <c r="AO482" i="1"/>
  <c r="AY482" i="1" s="1"/>
  <c r="AZ482" i="1" s="1"/>
  <c r="AO483" i="1"/>
  <c r="AY483" i="1" s="1"/>
  <c r="AZ483" i="1" s="1"/>
  <c r="AO484" i="1"/>
  <c r="AY484" i="1" s="1"/>
  <c r="AZ484" i="1" s="1"/>
  <c r="AO485" i="1"/>
  <c r="AY485" i="1" s="1"/>
  <c r="AZ485" i="1" s="1"/>
  <c r="AO486" i="1"/>
  <c r="AY486" i="1" s="1"/>
  <c r="AZ486" i="1" s="1"/>
  <c r="AO487" i="1"/>
  <c r="AY487" i="1" s="1"/>
  <c r="AZ487" i="1" s="1"/>
  <c r="AO489" i="1"/>
  <c r="AY489" i="1" s="1"/>
  <c r="AZ489" i="1" s="1"/>
  <c r="AO490" i="1"/>
  <c r="AY490" i="1" s="1"/>
  <c r="AZ490" i="1" s="1"/>
  <c r="AO491" i="1"/>
  <c r="AY491" i="1" s="1"/>
  <c r="AZ491" i="1" s="1"/>
  <c r="AO492" i="1"/>
  <c r="AY492" i="1" s="1"/>
  <c r="AZ492" i="1" s="1"/>
  <c r="AO493" i="1"/>
  <c r="AY493" i="1" s="1"/>
  <c r="AZ493" i="1" s="1"/>
  <c r="AO494" i="1"/>
  <c r="AY494" i="1" s="1"/>
  <c r="AZ494" i="1" s="1"/>
  <c r="AO495" i="1"/>
  <c r="AY495" i="1" s="1"/>
  <c r="AZ495" i="1" s="1"/>
  <c r="AO496" i="1"/>
  <c r="AY496" i="1" s="1"/>
  <c r="AZ496" i="1" s="1"/>
  <c r="AO497" i="1"/>
  <c r="AY497" i="1" s="1"/>
  <c r="AZ497" i="1" s="1"/>
  <c r="AO498" i="1"/>
  <c r="AY498" i="1" s="1"/>
  <c r="AZ498" i="1" s="1"/>
  <c r="AO499" i="1"/>
  <c r="AY499" i="1" s="1"/>
  <c r="AZ499" i="1" s="1"/>
  <c r="AO500" i="1"/>
  <c r="AY500" i="1" s="1"/>
  <c r="AZ500" i="1" s="1"/>
  <c r="AO501" i="1"/>
  <c r="AY501" i="1" s="1"/>
  <c r="AZ501" i="1" s="1"/>
  <c r="AO502" i="1"/>
  <c r="AY502" i="1" s="1"/>
  <c r="AZ502" i="1" s="1"/>
  <c r="AO503" i="1"/>
  <c r="AY503" i="1" s="1"/>
  <c r="AZ503" i="1" s="1"/>
  <c r="AO504" i="1"/>
  <c r="AY504" i="1" s="1"/>
  <c r="AZ504" i="1" s="1"/>
  <c r="AO505" i="1"/>
  <c r="AY505" i="1" s="1"/>
  <c r="AZ505" i="1" s="1"/>
  <c r="AO506" i="1"/>
  <c r="AY506" i="1" s="1"/>
  <c r="AZ506" i="1" s="1"/>
  <c r="AO507" i="1"/>
  <c r="AY507" i="1" s="1"/>
  <c r="AZ507" i="1" s="1"/>
  <c r="AO508" i="1"/>
  <c r="AY508" i="1" s="1"/>
  <c r="AZ508" i="1" s="1"/>
  <c r="AO509" i="1"/>
  <c r="AY509" i="1" s="1"/>
  <c r="AZ509" i="1" s="1"/>
  <c r="AO510" i="1"/>
  <c r="AY510" i="1" s="1"/>
  <c r="AZ510" i="1" s="1"/>
  <c r="AO511" i="1"/>
  <c r="AY511" i="1" s="1"/>
  <c r="AZ511" i="1" s="1"/>
  <c r="AO512" i="1"/>
  <c r="AY512" i="1" s="1"/>
  <c r="AZ512" i="1" s="1"/>
  <c r="AO513" i="1"/>
  <c r="AY513" i="1" s="1"/>
  <c r="AZ513" i="1" s="1"/>
  <c r="AO514" i="1"/>
  <c r="AY514" i="1" s="1"/>
  <c r="AZ514" i="1" s="1"/>
  <c r="AO515" i="1"/>
  <c r="AY515" i="1" s="1"/>
  <c r="AZ515" i="1" s="1"/>
  <c r="AO516" i="1"/>
  <c r="AY516" i="1" s="1"/>
  <c r="AZ516" i="1" s="1"/>
  <c r="AO517" i="1"/>
  <c r="AY517" i="1" s="1"/>
  <c r="AZ517" i="1" s="1"/>
  <c r="AO518" i="1"/>
  <c r="AY518" i="1" s="1"/>
  <c r="AZ518" i="1" s="1"/>
  <c r="AO519" i="1"/>
  <c r="AY519" i="1" s="1"/>
  <c r="AZ519" i="1" s="1"/>
  <c r="AO520" i="1"/>
  <c r="AY520" i="1" s="1"/>
  <c r="AZ520" i="1" s="1"/>
  <c r="AO521" i="1"/>
  <c r="AY521" i="1" s="1"/>
  <c r="AZ521" i="1" s="1"/>
  <c r="AO522" i="1"/>
  <c r="AY522" i="1" s="1"/>
  <c r="AZ522" i="1" s="1"/>
  <c r="AO523" i="1"/>
  <c r="AY523" i="1" s="1"/>
  <c r="AZ523" i="1" s="1"/>
  <c r="AO524" i="1"/>
  <c r="AY524" i="1" s="1"/>
  <c r="AZ524" i="1" s="1"/>
  <c r="AO525" i="1"/>
  <c r="AY525" i="1" s="1"/>
  <c r="AZ525" i="1" s="1"/>
  <c r="AO526" i="1"/>
  <c r="AY526" i="1" s="1"/>
  <c r="AZ526" i="1" s="1"/>
  <c r="AO527" i="1"/>
  <c r="AY527" i="1" s="1"/>
  <c r="AZ527" i="1" s="1"/>
  <c r="AO528" i="1"/>
  <c r="AY528" i="1" s="1"/>
  <c r="AZ528" i="1" s="1"/>
  <c r="AO529" i="1"/>
  <c r="AY529" i="1" s="1"/>
  <c r="AZ529" i="1" s="1"/>
  <c r="AO530" i="1"/>
  <c r="AY530" i="1" s="1"/>
  <c r="AZ530" i="1" s="1"/>
  <c r="AO531" i="1"/>
  <c r="AY531" i="1" s="1"/>
  <c r="AZ531" i="1" s="1"/>
  <c r="AO532" i="1"/>
  <c r="AY532" i="1" s="1"/>
  <c r="AZ532" i="1" s="1"/>
  <c r="AO533" i="1"/>
  <c r="AY533" i="1" s="1"/>
  <c r="AZ533" i="1" s="1"/>
  <c r="AO534" i="1"/>
  <c r="AY534" i="1" s="1"/>
  <c r="AZ534" i="1" s="1"/>
  <c r="AO535" i="1"/>
  <c r="AY535" i="1" s="1"/>
  <c r="AZ535" i="1" s="1"/>
  <c r="AO536" i="1"/>
  <c r="AY536" i="1" s="1"/>
  <c r="AZ536" i="1" s="1"/>
  <c r="AO537" i="1"/>
  <c r="AY537" i="1" s="1"/>
  <c r="AZ537" i="1" s="1"/>
  <c r="AO538" i="1"/>
  <c r="AY538" i="1" s="1"/>
  <c r="AZ538" i="1" s="1"/>
  <c r="AO539" i="1"/>
  <c r="AO540" i="1"/>
  <c r="AY540" i="1" s="1"/>
  <c r="AZ540" i="1" s="1"/>
  <c r="AO541" i="1"/>
  <c r="AY541" i="1" s="1"/>
  <c r="AZ541" i="1" s="1"/>
  <c r="AO542" i="1"/>
  <c r="AY542" i="1" s="1"/>
  <c r="AZ542" i="1" s="1"/>
  <c r="AO543" i="1"/>
  <c r="AY543" i="1" s="1"/>
  <c r="AZ543" i="1" s="1"/>
  <c r="AO544" i="1"/>
  <c r="AY544" i="1" s="1"/>
  <c r="AZ544" i="1" s="1"/>
  <c r="AO545" i="1"/>
  <c r="AY545" i="1" s="1"/>
  <c r="AZ545" i="1" s="1"/>
  <c r="AO546" i="1"/>
  <c r="AY546" i="1" s="1"/>
  <c r="AZ546" i="1" s="1"/>
  <c r="AO547" i="1"/>
  <c r="AY547" i="1" s="1"/>
  <c r="AZ547" i="1" s="1"/>
  <c r="AO548" i="1"/>
  <c r="AY548" i="1" s="1"/>
  <c r="AZ548" i="1" s="1"/>
  <c r="AO549" i="1"/>
  <c r="AY549" i="1" s="1"/>
  <c r="AZ549" i="1" s="1"/>
  <c r="AO550" i="1"/>
  <c r="AY550" i="1" s="1"/>
  <c r="AZ550" i="1" s="1"/>
  <c r="AO551" i="1"/>
  <c r="AY551" i="1" s="1"/>
  <c r="AZ551" i="1" s="1"/>
  <c r="AO552" i="1"/>
  <c r="AY552" i="1" s="1"/>
  <c r="AZ552" i="1" s="1"/>
  <c r="AO553" i="1"/>
  <c r="AY553" i="1" s="1"/>
  <c r="AZ553" i="1" s="1"/>
  <c r="AO554" i="1"/>
  <c r="AY554" i="1" s="1"/>
  <c r="AZ554" i="1" s="1"/>
  <c r="AO555" i="1"/>
  <c r="AY555" i="1" s="1"/>
  <c r="AZ555" i="1" s="1"/>
  <c r="AO556" i="1"/>
  <c r="AY556" i="1" s="1"/>
  <c r="AZ556" i="1" s="1"/>
  <c r="AO557" i="1"/>
  <c r="AY557" i="1" s="1"/>
  <c r="AZ557" i="1" s="1"/>
  <c r="AO558" i="1"/>
  <c r="AY558" i="1" s="1"/>
  <c r="AZ558" i="1" s="1"/>
  <c r="D3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44" i="1"/>
  <c r="D245" i="1"/>
  <c r="D246" i="1"/>
  <c r="D247" i="1"/>
  <c r="D248" i="1"/>
  <c r="D249" i="1"/>
  <c r="D250" i="1"/>
  <c r="D251" i="1"/>
  <c r="D252" i="1"/>
  <c r="D253" i="1"/>
  <c r="D254" i="1"/>
  <c r="D255" i="1"/>
  <c r="D256" i="1"/>
  <c r="D257" i="1"/>
  <c r="D258" i="1"/>
  <c r="D259" i="1"/>
  <c r="D260" i="1"/>
  <c r="D261" i="1"/>
  <c r="D262" i="1"/>
  <c r="D263" i="1"/>
  <c r="D264" i="1"/>
  <c r="D265" i="1"/>
  <c r="D266" i="1"/>
  <c r="D267" i="1"/>
  <c r="D268" i="1"/>
  <c r="D269" i="1"/>
  <c r="D270" i="1"/>
  <c r="D271" i="1"/>
  <c r="D272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89" i="1"/>
  <c r="D290" i="1"/>
  <c r="D291" i="1"/>
  <c r="D292" i="1"/>
  <c r="D293" i="1"/>
  <c r="D294" i="1"/>
  <c r="D295" i="1"/>
  <c r="D296" i="1"/>
  <c r="D297" i="1"/>
  <c r="D298" i="1"/>
  <c r="D299" i="1"/>
  <c r="D300" i="1"/>
  <c r="D301" i="1"/>
  <c r="D302" i="1"/>
  <c r="D303" i="1"/>
  <c r="D304" i="1"/>
  <c r="D305" i="1"/>
  <c r="D306" i="1"/>
  <c r="D307" i="1"/>
  <c r="D308" i="1"/>
  <c r="D309" i="1"/>
  <c r="D310" i="1"/>
  <c r="D311" i="1"/>
  <c r="D312" i="1"/>
  <c r="D313" i="1"/>
  <c r="D314" i="1"/>
  <c r="D315" i="1"/>
  <c r="D316" i="1"/>
  <c r="D317" i="1"/>
  <c r="D318" i="1"/>
  <c r="D319" i="1"/>
  <c r="D320" i="1"/>
  <c r="D321" i="1"/>
  <c r="D322" i="1"/>
  <c r="D323" i="1"/>
  <c r="D324" i="1"/>
  <c r="D325" i="1"/>
  <c r="D326" i="1"/>
  <c r="D327" i="1"/>
  <c r="D328" i="1"/>
  <c r="D329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2" i="1"/>
  <c r="D363" i="1"/>
  <c r="D364" i="1"/>
  <c r="D365" i="1"/>
  <c r="D366" i="1"/>
  <c r="D367" i="1"/>
  <c r="D368" i="1"/>
  <c r="D369" i="1"/>
  <c r="D370" i="1"/>
  <c r="D371" i="1"/>
  <c r="D372" i="1"/>
  <c r="D373" i="1"/>
  <c r="D374" i="1"/>
  <c r="D375" i="1"/>
  <c r="D376" i="1"/>
  <c r="D377" i="1"/>
  <c r="D378" i="1"/>
  <c r="D379" i="1"/>
  <c r="D380" i="1"/>
  <c r="D381" i="1"/>
  <c r="D382" i="1"/>
  <c r="D383" i="1"/>
  <c r="D384" i="1"/>
  <c r="D385" i="1"/>
  <c r="D386" i="1"/>
  <c r="D387" i="1"/>
  <c r="D388" i="1"/>
  <c r="D389" i="1"/>
  <c r="D390" i="1"/>
  <c r="D391" i="1"/>
  <c r="D392" i="1"/>
  <c r="D393" i="1"/>
  <c r="D394" i="1"/>
  <c r="D395" i="1"/>
  <c r="D396" i="1"/>
  <c r="D397" i="1"/>
  <c r="D398" i="1"/>
  <c r="D399" i="1"/>
  <c r="D400" i="1"/>
  <c r="D401" i="1"/>
  <c r="D402" i="1"/>
  <c r="D403" i="1"/>
  <c r="D404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650" i="1"/>
  <c r="D420" i="1"/>
  <c r="D421" i="1"/>
  <c r="D422" i="1"/>
  <c r="D423" i="1"/>
  <c r="D424" i="1"/>
  <c r="D425" i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645" i="1"/>
  <c r="D646" i="1"/>
  <c r="D647" i="1"/>
  <c r="D648" i="1"/>
  <c r="D649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502" i="1"/>
  <c r="D503" i="1"/>
  <c r="D504" i="1"/>
  <c r="D505" i="1"/>
  <c r="D506" i="1"/>
  <c r="D507" i="1"/>
  <c r="D508" i="1"/>
  <c r="D509" i="1"/>
  <c r="D510" i="1"/>
  <c r="D511" i="1"/>
  <c r="D512" i="1"/>
  <c r="D513" i="1"/>
  <c r="D514" i="1"/>
  <c r="D515" i="1"/>
  <c r="D516" i="1"/>
  <c r="D517" i="1"/>
  <c r="D518" i="1"/>
  <c r="D519" i="1"/>
  <c r="D520" i="1"/>
  <c r="D521" i="1"/>
  <c r="D522" i="1"/>
  <c r="D523" i="1"/>
  <c r="D524" i="1"/>
  <c r="D525" i="1"/>
  <c r="D526" i="1"/>
  <c r="D527" i="1"/>
  <c r="D528" i="1"/>
  <c r="D529" i="1"/>
  <c r="D530" i="1"/>
  <c r="D531" i="1"/>
  <c r="D532" i="1"/>
  <c r="D533" i="1"/>
  <c r="D534" i="1"/>
  <c r="D535" i="1"/>
  <c r="D536" i="1"/>
  <c r="D537" i="1"/>
  <c r="D538" i="1"/>
  <c r="D539" i="1"/>
  <c r="D540" i="1"/>
  <c r="D541" i="1"/>
  <c r="D542" i="1"/>
  <c r="D543" i="1"/>
  <c r="D544" i="1"/>
  <c r="D545" i="1"/>
  <c r="D546" i="1"/>
  <c r="D547" i="1"/>
  <c r="D548" i="1"/>
  <c r="D549" i="1"/>
  <c r="D550" i="1"/>
  <c r="D551" i="1"/>
  <c r="D552" i="1"/>
  <c r="D553" i="1"/>
  <c r="D554" i="1"/>
  <c r="D555" i="1"/>
  <c r="D556" i="1"/>
  <c r="D557" i="1"/>
  <c r="D558" i="1"/>
  <c r="D559" i="1"/>
  <c r="D560" i="1"/>
  <c r="D561" i="1"/>
  <c r="D562" i="1"/>
  <c r="D563" i="1"/>
  <c r="D564" i="1"/>
  <c r="D565" i="1"/>
  <c r="D566" i="1"/>
  <c r="D567" i="1"/>
  <c r="D568" i="1"/>
  <c r="D569" i="1"/>
  <c r="D570" i="1"/>
  <c r="D571" i="1"/>
  <c r="D572" i="1"/>
  <c r="D573" i="1"/>
  <c r="D574" i="1"/>
  <c r="D575" i="1"/>
  <c r="D612" i="1"/>
  <c r="D613" i="1"/>
  <c r="D614" i="1"/>
  <c r="D615" i="1"/>
  <c r="D616" i="1"/>
  <c r="D617" i="1"/>
  <c r="D618" i="1"/>
  <c r="D619" i="1"/>
  <c r="D620" i="1"/>
  <c r="D621" i="1"/>
  <c r="D622" i="1"/>
  <c r="D623" i="1"/>
  <c r="D624" i="1"/>
  <c r="D625" i="1"/>
  <c r="D626" i="1"/>
  <c r="D627" i="1"/>
  <c r="D628" i="1"/>
  <c r="D629" i="1"/>
  <c r="D630" i="1"/>
  <c r="D631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4" i="1"/>
  <c r="AP562" i="1"/>
  <c r="AX562" i="1"/>
  <c r="AX564" i="1"/>
  <c r="AP566" i="1"/>
  <c r="AX566" i="1"/>
  <c r="AP568" i="1"/>
  <c r="AP570" i="1"/>
  <c r="AX570" i="1"/>
  <c r="AT571" i="1"/>
  <c r="AX560" i="1"/>
  <c r="AV560" i="1"/>
  <c r="AV584" i="1" s="1"/>
  <c r="AP8" i="1"/>
  <c r="AY8" i="1" s="1"/>
  <c r="AZ8" i="1" s="1"/>
  <c r="AX18" i="1"/>
  <c r="AV29" i="1"/>
  <c r="AV51" i="1"/>
  <c r="AX56" i="1"/>
  <c r="AT62" i="1"/>
  <c r="AT104" i="1"/>
  <c r="AX4" i="1"/>
  <c r="AV4" i="1"/>
  <c r="AT4" i="1"/>
  <c r="AR4" i="1"/>
  <c r="AP4" i="1"/>
  <c r="BK569" i="1"/>
  <c r="AX569" i="1"/>
  <c r="AV569" i="1"/>
  <c r="AT569" i="1"/>
  <c r="AR569" i="1"/>
  <c r="AO569" i="1"/>
  <c r="BK568" i="1"/>
  <c r="AV568" i="1"/>
  <c r="AT568" i="1"/>
  <c r="AR568" i="1"/>
  <c r="AO568" i="1"/>
  <c r="CW529" i="1"/>
  <c r="CU529" i="1"/>
  <c r="CI529" i="1"/>
  <c r="CJ529" i="1" s="1"/>
  <c r="BW529" i="1"/>
  <c r="BX529" i="1" s="1"/>
  <c r="BK529" i="1"/>
  <c r="BL529" i="1" s="1"/>
  <c r="CW522" i="1"/>
  <c r="CU522" i="1"/>
  <c r="CI522" i="1"/>
  <c r="CJ522" i="1" s="1"/>
  <c r="BW522" i="1"/>
  <c r="BX522" i="1" s="1"/>
  <c r="BK522" i="1"/>
  <c r="BL522" i="1" s="1"/>
  <c r="BW495" i="1"/>
  <c r="BX495" i="1" s="1"/>
  <c r="BK495" i="1"/>
  <c r="BL495" i="1" s="1"/>
  <c r="BW494" i="1"/>
  <c r="BX494" i="1" s="1"/>
  <c r="BK494" i="1"/>
  <c r="BL494" i="1" s="1"/>
  <c r="CW495" i="1"/>
  <c r="CU495" i="1"/>
  <c r="CI495" i="1"/>
  <c r="CJ495" i="1" s="1"/>
  <c r="CW494" i="1"/>
  <c r="CU494" i="1"/>
  <c r="CI494" i="1"/>
  <c r="CJ494" i="1" s="1"/>
  <c r="CW489" i="1"/>
  <c r="CU489" i="1"/>
  <c r="CI489" i="1"/>
  <c r="CJ489" i="1" s="1"/>
  <c r="BW489" i="1"/>
  <c r="BX489" i="1" s="1"/>
  <c r="BK489" i="1"/>
  <c r="BL489" i="1" s="1"/>
  <c r="CW488" i="1"/>
  <c r="CU488" i="1"/>
  <c r="CI488" i="1"/>
  <c r="CJ488" i="1" s="1"/>
  <c r="BW488" i="1"/>
  <c r="BX488" i="1" s="1"/>
  <c r="BK488" i="1"/>
  <c r="BL488" i="1" s="1"/>
  <c r="CW487" i="1"/>
  <c r="CU487" i="1"/>
  <c r="CI487" i="1"/>
  <c r="CJ487" i="1" s="1"/>
  <c r="BW487" i="1"/>
  <c r="BX487" i="1" s="1"/>
  <c r="BK487" i="1"/>
  <c r="BL487" i="1" s="1"/>
  <c r="CW486" i="1"/>
  <c r="CU486" i="1"/>
  <c r="CI486" i="1"/>
  <c r="CJ486" i="1" s="1"/>
  <c r="BW486" i="1"/>
  <c r="BX486" i="1" s="1"/>
  <c r="BK486" i="1"/>
  <c r="BL486" i="1" s="1"/>
  <c r="CW485" i="1"/>
  <c r="CU485" i="1"/>
  <c r="CI485" i="1"/>
  <c r="CJ485" i="1" s="1"/>
  <c r="BW485" i="1"/>
  <c r="BX485" i="1" s="1"/>
  <c r="BK485" i="1"/>
  <c r="BL485" i="1" s="1"/>
  <c r="CW484" i="1"/>
  <c r="CU484" i="1"/>
  <c r="CI484" i="1"/>
  <c r="CJ484" i="1" s="1"/>
  <c r="BW484" i="1"/>
  <c r="BX484" i="1" s="1"/>
  <c r="BK484" i="1"/>
  <c r="BL484" i="1" s="1"/>
  <c r="CW483" i="1"/>
  <c r="CU483" i="1"/>
  <c r="CI483" i="1"/>
  <c r="CJ483" i="1" s="1"/>
  <c r="BW483" i="1"/>
  <c r="BX483" i="1" s="1"/>
  <c r="BK483" i="1"/>
  <c r="BL483" i="1" s="1"/>
  <c r="CW482" i="1"/>
  <c r="CU482" i="1"/>
  <c r="CI482" i="1"/>
  <c r="CJ482" i="1" s="1"/>
  <c r="BW482" i="1"/>
  <c r="BX482" i="1" s="1"/>
  <c r="BK482" i="1"/>
  <c r="BL482" i="1" s="1"/>
  <c r="CW481" i="1"/>
  <c r="CU481" i="1"/>
  <c r="CI481" i="1"/>
  <c r="CJ481" i="1" s="1"/>
  <c r="BW481" i="1"/>
  <c r="BX481" i="1" s="1"/>
  <c r="BK481" i="1"/>
  <c r="BL481" i="1" s="1"/>
  <c r="CW480" i="1"/>
  <c r="CU480" i="1"/>
  <c r="CI480" i="1"/>
  <c r="CJ480" i="1" s="1"/>
  <c r="BW480" i="1"/>
  <c r="BX480" i="1" s="1"/>
  <c r="BK480" i="1"/>
  <c r="BL480" i="1" s="1"/>
  <c r="CW479" i="1"/>
  <c r="CU479" i="1"/>
  <c r="CI479" i="1"/>
  <c r="CJ479" i="1" s="1"/>
  <c r="BW479" i="1"/>
  <c r="BX479" i="1" s="1"/>
  <c r="BK479" i="1"/>
  <c r="BL479" i="1" s="1"/>
  <c r="CW478" i="1"/>
  <c r="CU478" i="1"/>
  <c r="CI478" i="1"/>
  <c r="CJ478" i="1" s="1"/>
  <c r="BW478" i="1"/>
  <c r="BX478" i="1" s="1"/>
  <c r="BK478" i="1"/>
  <c r="BL478" i="1" s="1"/>
  <c r="CW477" i="1"/>
  <c r="CU477" i="1"/>
  <c r="CI477" i="1"/>
  <c r="CJ477" i="1" s="1"/>
  <c r="BW477" i="1"/>
  <c r="BX477" i="1" s="1"/>
  <c r="BK477" i="1"/>
  <c r="BL477" i="1" s="1"/>
  <c r="BW469" i="1"/>
  <c r="BX469" i="1" s="1"/>
  <c r="BK469" i="1"/>
  <c r="BL469" i="1" s="1"/>
  <c r="CW466" i="1"/>
  <c r="CU466" i="1"/>
  <c r="CI466" i="1"/>
  <c r="CJ466" i="1" s="1"/>
  <c r="BW466" i="1"/>
  <c r="BX466" i="1" s="1"/>
  <c r="BK466" i="1"/>
  <c r="BL466" i="1" s="1"/>
  <c r="CW465" i="1"/>
  <c r="CU465" i="1"/>
  <c r="CI465" i="1"/>
  <c r="CJ465" i="1" s="1"/>
  <c r="BW465" i="1"/>
  <c r="BX465" i="1" s="1"/>
  <c r="BK465" i="1"/>
  <c r="BL465" i="1" s="1"/>
  <c r="CW464" i="1"/>
  <c r="CU464" i="1"/>
  <c r="CI464" i="1"/>
  <c r="CJ464" i="1" s="1"/>
  <c r="BW464" i="1"/>
  <c r="BX464" i="1" s="1"/>
  <c r="BK464" i="1"/>
  <c r="BL464" i="1" s="1"/>
  <c r="CW463" i="1"/>
  <c r="CU463" i="1"/>
  <c r="CI463" i="1"/>
  <c r="CJ463" i="1" s="1"/>
  <c r="BW463" i="1"/>
  <c r="BX463" i="1" s="1"/>
  <c r="BK463" i="1"/>
  <c r="BL463" i="1" s="1"/>
  <c r="CW462" i="1"/>
  <c r="CU462" i="1"/>
  <c r="CI462" i="1"/>
  <c r="CJ462" i="1" s="1"/>
  <c r="BW462" i="1"/>
  <c r="BX462" i="1" s="1"/>
  <c r="BK462" i="1"/>
  <c r="BL462" i="1" s="1"/>
  <c r="CW461" i="1"/>
  <c r="CU461" i="1"/>
  <c r="CI461" i="1"/>
  <c r="CJ461" i="1" s="1"/>
  <c r="BW461" i="1"/>
  <c r="BX461" i="1" s="1"/>
  <c r="BK461" i="1"/>
  <c r="BL461" i="1" s="1"/>
  <c r="CW460" i="1"/>
  <c r="CU460" i="1"/>
  <c r="CI460" i="1"/>
  <c r="CJ460" i="1" s="1"/>
  <c r="BW460" i="1"/>
  <c r="BX460" i="1" s="1"/>
  <c r="BK460" i="1"/>
  <c r="BL460" i="1" s="1"/>
  <c r="CK458" i="1"/>
  <c r="CK457" i="1"/>
  <c r="CU457" i="1" s="1"/>
  <c r="CK456" i="1"/>
  <c r="CU456" i="1" s="1"/>
  <c r="BK452" i="1"/>
  <c r="BL452" i="1" s="1"/>
  <c r="BK451" i="1"/>
  <c r="BL451" i="1" s="1"/>
  <c r="BK450" i="1"/>
  <c r="BL450" i="1" s="1"/>
  <c r="CI442" i="1"/>
  <c r="CJ442" i="1" s="1"/>
  <c r="BW442" i="1"/>
  <c r="BX442" i="1" s="1"/>
  <c r="BK442" i="1"/>
  <c r="BL442" i="1" s="1"/>
  <c r="CI441" i="1"/>
  <c r="CJ441" i="1" s="1"/>
  <c r="BW441" i="1"/>
  <c r="BX441" i="1" s="1"/>
  <c r="BK441" i="1"/>
  <c r="BL441" i="1" s="1"/>
  <c r="CI440" i="1"/>
  <c r="CJ440" i="1" s="1"/>
  <c r="BW440" i="1"/>
  <c r="BX440" i="1" s="1"/>
  <c r="BK440" i="1"/>
  <c r="BL440" i="1" s="1"/>
  <c r="CI439" i="1"/>
  <c r="CJ439" i="1" s="1"/>
  <c r="BW439" i="1"/>
  <c r="BX439" i="1" s="1"/>
  <c r="BK439" i="1"/>
  <c r="BL439" i="1" s="1"/>
  <c r="CI438" i="1"/>
  <c r="CJ438" i="1" s="1"/>
  <c r="BW438" i="1"/>
  <c r="BX438" i="1" s="1"/>
  <c r="BK438" i="1"/>
  <c r="BL438" i="1" s="1"/>
  <c r="CI437" i="1"/>
  <c r="CJ437" i="1" s="1"/>
  <c r="BW437" i="1"/>
  <c r="BX437" i="1" s="1"/>
  <c r="BK437" i="1"/>
  <c r="BL437" i="1" s="1"/>
  <c r="CI6" i="1"/>
  <c r="CJ6" i="1" s="1"/>
  <c r="CI7" i="1"/>
  <c r="CJ7" i="1" s="1"/>
  <c r="CI8" i="1"/>
  <c r="CJ8" i="1" s="1"/>
  <c r="CI9" i="1"/>
  <c r="CJ9" i="1" s="1"/>
  <c r="CI10" i="1"/>
  <c r="CJ10" i="1" s="1"/>
  <c r="CI11" i="1"/>
  <c r="CJ11" i="1" s="1"/>
  <c r="CI12" i="1"/>
  <c r="CJ12" i="1" s="1"/>
  <c r="CI13" i="1"/>
  <c r="CJ13" i="1" s="1"/>
  <c r="CI14" i="1"/>
  <c r="CJ14" i="1" s="1"/>
  <c r="CI15" i="1"/>
  <c r="CJ15" i="1" s="1"/>
  <c r="CI16" i="1"/>
  <c r="CJ16" i="1" s="1"/>
  <c r="CI17" i="1"/>
  <c r="CJ17" i="1" s="1"/>
  <c r="CI18" i="1"/>
  <c r="CJ18" i="1" s="1"/>
  <c r="CI19" i="1"/>
  <c r="CJ19" i="1" s="1"/>
  <c r="CI20" i="1"/>
  <c r="CJ20" i="1" s="1"/>
  <c r="CI21" i="1"/>
  <c r="CJ21" i="1" s="1"/>
  <c r="CI22" i="1"/>
  <c r="CJ22" i="1" s="1"/>
  <c r="CI23" i="1"/>
  <c r="CJ23" i="1" s="1"/>
  <c r="CI24" i="1"/>
  <c r="CJ24" i="1" s="1"/>
  <c r="CI25" i="1"/>
  <c r="CJ25" i="1" s="1"/>
  <c r="CI26" i="1"/>
  <c r="CJ26" i="1" s="1"/>
  <c r="CI27" i="1"/>
  <c r="CJ27" i="1" s="1"/>
  <c r="CI28" i="1"/>
  <c r="CJ28" i="1" s="1"/>
  <c r="CI29" i="1"/>
  <c r="CJ29" i="1" s="1"/>
  <c r="CI30" i="1"/>
  <c r="CJ30" i="1" s="1"/>
  <c r="CI31" i="1"/>
  <c r="CJ31" i="1" s="1"/>
  <c r="CI32" i="1"/>
  <c r="CJ32" i="1" s="1"/>
  <c r="CI33" i="1"/>
  <c r="CJ33" i="1" s="1"/>
  <c r="CI34" i="1"/>
  <c r="CJ34" i="1" s="1"/>
  <c r="CI35" i="1"/>
  <c r="CJ35" i="1" s="1"/>
  <c r="CI36" i="1"/>
  <c r="CJ36" i="1" s="1"/>
  <c r="CI37" i="1"/>
  <c r="CJ37" i="1" s="1"/>
  <c r="CI38" i="1"/>
  <c r="CJ38" i="1" s="1"/>
  <c r="CI39" i="1"/>
  <c r="CJ39" i="1" s="1"/>
  <c r="CI40" i="1"/>
  <c r="CJ40" i="1" s="1"/>
  <c r="CI41" i="1"/>
  <c r="CJ41" i="1" s="1"/>
  <c r="CI42" i="1"/>
  <c r="CJ42" i="1" s="1"/>
  <c r="CI43" i="1"/>
  <c r="CJ43" i="1" s="1"/>
  <c r="CI44" i="1"/>
  <c r="CJ44" i="1" s="1"/>
  <c r="CI45" i="1"/>
  <c r="CJ45" i="1" s="1"/>
  <c r="CI46" i="1"/>
  <c r="CJ46" i="1" s="1"/>
  <c r="CI47" i="1"/>
  <c r="CJ47" i="1" s="1"/>
  <c r="CI48" i="1"/>
  <c r="CJ48" i="1" s="1"/>
  <c r="CI49" i="1"/>
  <c r="CJ49" i="1" s="1"/>
  <c r="CI50" i="1"/>
  <c r="CJ50" i="1" s="1"/>
  <c r="CI51" i="1"/>
  <c r="CJ51" i="1" s="1"/>
  <c r="CI52" i="1"/>
  <c r="CJ52" i="1" s="1"/>
  <c r="CI53" i="1"/>
  <c r="CJ53" i="1" s="1"/>
  <c r="CI54" i="1"/>
  <c r="CJ54" i="1" s="1"/>
  <c r="CI55" i="1"/>
  <c r="CJ55" i="1" s="1"/>
  <c r="CI56" i="1"/>
  <c r="CJ56" i="1" s="1"/>
  <c r="CI57" i="1"/>
  <c r="CJ57" i="1" s="1"/>
  <c r="CI58" i="1"/>
  <c r="CJ58" i="1" s="1"/>
  <c r="CI59" i="1"/>
  <c r="CJ59" i="1" s="1"/>
  <c r="CI60" i="1"/>
  <c r="CJ60" i="1" s="1"/>
  <c r="CI61" i="1"/>
  <c r="CJ61" i="1" s="1"/>
  <c r="CI62" i="1"/>
  <c r="CJ62" i="1" s="1"/>
  <c r="CI63" i="1"/>
  <c r="CJ63" i="1" s="1"/>
  <c r="CI64" i="1"/>
  <c r="CJ64" i="1" s="1"/>
  <c r="CI65" i="1"/>
  <c r="CJ65" i="1" s="1"/>
  <c r="CI66" i="1"/>
  <c r="CJ66" i="1" s="1"/>
  <c r="CI67" i="1"/>
  <c r="CJ67" i="1" s="1"/>
  <c r="CI68" i="1"/>
  <c r="CJ68" i="1" s="1"/>
  <c r="CI69" i="1"/>
  <c r="CJ69" i="1" s="1"/>
  <c r="CI70" i="1"/>
  <c r="CJ70" i="1" s="1"/>
  <c r="CI71" i="1"/>
  <c r="CJ71" i="1" s="1"/>
  <c r="CI72" i="1"/>
  <c r="CJ72" i="1" s="1"/>
  <c r="CI73" i="1"/>
  <c r="CJ73" i="1" s="1"/>
  <c r="CI74" i="1"/>
  <c r="CJ74" i="1" s="1"/>
  <c r="CI75" i="1"/>
  <c r="CJ75" i="1" s="1"/>
  <c r="CI76" i="1"/>
  <c r="CJ76" i="1" s="1"/>
  <c r="CI77" i="1"/>
  <c r="CJ77" i="1" s="1"/>
  <c r="CI78" i="1"/>
  <c r="CJ78" i="1" s="1"/>
  <c r="CI79" i="1"/>
  <c r="CJ79" i="1" s="1"/>
  <c r="CI80" i="1"/>
  <c r="CJ80" i="1" s="1"/>
  <c r="CI81" i="1"/>
  <c r="CJ81" i="1" s="1"/>
  <c r="CI82" i="1"/>
  <c r="CJ82" i="1" s="1"/>
  <c r="CI83" i="1"/>
  <c r="CJ83" i="1" s="1"/>
  <c r="CI84" i="1"/>
  <c r="CJ84" i="1" s="1"/>
  <c r="CI85" i="1"/>
  <c r="CJ85" i="1" s="1"/>
  <c r="CI86" i="1"/>
  <c r="CJ86" i="1" s="1"/>
  <c r="CI87" i="1"/>
  <c r="CJ87" i="1" s="1"/>
  <c r="CI88" i="1"/>
  <c r="CJ88" i="1" s="1"/>
  <c r="CI89" i="1"/>
  <c r="CJ89" i="1" s="1"/>
  <c r="CI90" i="1"/>
  <c r="CJ90" i="1" s="1"/>
  <c r="CI91" i="1"/>
  <c r="CJ91" i="1" s="1"/>
  <c r="CI92" i="1"/>
  <c r="CJ92" i="1" s="1"/>
  <c r="CI93" i="1"/>
  <c r="CJ93" i="1" s="1"/>
  <c r="CI94" i="1"/>
  <c r="CJ94" i="1" s="1"/>
  <c r="CI95" i="1"/>
  <c r="CJ95" i="1" s="1"/>
  <c r="CI96" i="1"/>
  <c r="CJ96" i="1" s="1"/>
  <c r="CI97" i="1"/>
  <c r="CJ97" i="1" s="1"/>
  <c r="CI98" i="1"/>
  <c r="CJ98" i="1" s="1"/>
  <c r="CI99" i="1"/>
  <c r="CJ99" i="1" s="1"/>
  <c r="CI100" i="1"/>
  <c r="CJ100" i="1" s="1"/>
  <c r="CI101" i="1"/>
  <c r="CJ101" i="1" s="1"/>
  <c r="CI102" i="1"/>
  <c r="CJ102" i="1" s="1"/>
  <c r="CI103" i="1"/>
  <c r="CJ103" i="1" s="1"/>
  <c r="CI104" i="1"/>
  <c r="CJ104" i="1" s="1"/>
  <c r="CI105" i="1"/>
  <c r="CJ105" i="1" s="1"/>
  <c r="CI106" i="1"/>
  <c r="CJ106" i="1" s="1"/>
  <c r="CI107" i="1"/>
  <c r="CJ107" i="1" s="1"/>
  <c r="CI108" i="1"/>
  <c r="CJ108" i="1" s="1"/>
  <c r="CI109" i="1"/>
  <c r="CJ109" i="1" s="1"/>
  <c r="CI110" i="1"/>
  <c r="CJ110" i="1" s="1"/>
  <c r="CI111" i="1"/>
  <c r="CJ111" i="1" s="1"/>
  <c r="CI112" i="1"/>
  <c r="CJ112" i="1" s="1"/>
  <c r="CI113" i="1"/>
  <c r="CJ113" i="1" s="1"/>
  <c r="CI114" i="1"/>
  <c r="CJ114" i="1" s="1"/>
  <c r="CI115" i="1"/>
  <c r="CJ115" i="1" s="1"/>
  <c r="CI116" i="1"/>
  <c r="CJ116" i="1" s="1"/>
  <c r="CI117" i="1"/>
  <c r="CJ117" i="1" s="1"/>
  <c r="CI118" i="1"/>
  <c r="CJ118" i="1" s="1"/>
  <c r="CI119" i="1"/>
  <c r="CJ119" i="1" s="1"/>
  <c r="CI120" i="1"/>
  <c r="CJ120" i="1" s="1"/>
  <c r="CI121" i="1"/>
  <c r="CJ121" i="1" s="1"/>
  <c r="CI122" i="1"/>
  <c r="CJ122" i="1" s="1"/>
  <c r="CI123" i="1"/>
  <c r="CJ123" i="1" s="1"/>
  <c r="CI124" i="1"/>
  <c r="CJ124" i="1" s="1"/>
  <c r="CI125" i="1"/>
  <c r="CJ125" i="1" s="1"/>
  <c r="CI126" i="1"/>
  <c r="CJ126" i="1" s="1"/>
  <c r="CI127" i="1"/>
  <c r="CJ127" i="1" s="1"/>
  <c r="CI128" i="1"/>
  <c r="CJ128" i="1" s="1"/>
  <c r="CI129" i="1"/>
  <c r="CJ129" i="1" s="1"/>
  <c r="CI130" i="1"/>
  <c r="CJ130" i="1" s="1"/>
  <c r="CI131" i="1"/>
  <c r="CJ131" i="1" s="1"/>
  <c r="CI132" i="1"/>
  <c r="CJ132" i="1" s="1"/>
  <c r="CI133" i="1"/>
  <c r="CJ133" i="1" s="1"/>
  <c r="CI134" i="1"/>
  <c r="CJ134" i="1" s="1"/>
  <c r="CI135" i="1"/>
  <c r="CJ135" i="1" s="1"/>
  <c r="CI136" i="1"/>
  <c r="CJ136" i="1" s="1"/>
  <c r="CI137" i="1"/>
  <c r="CJ137" i="1" s="1"/>
  <c r="CI138" i="1"/>
  <c r="CJ138" i="1" s="1"/>
  <c r="CI139" i="1"/>
  <c r="CJ139" i="1" s="1"/>
  <c r="CI140" i="1"/>
  <c r="CJ140" i="1" s="1"/>
  <c r="CI141" i="1"/>
  <c r="CJ141" i="1" s="1"/>
  <c r="CI142" i="1"/>
  <c r="CJ142" i="1" s="1"/>
  <c r="CI143" i="1"/>
  <c r="CJ143" i="1" s="1"/>
  <c r="CI144" i="1"/>
  <c r="CJ144" i="1" s="1"/>
  <c r="CI145" i="1"/>
  <c r="CJ145" i="1" s="1"/>
  <c r="CI146" i="1"/>
  <c r="CJ146" i="1" s="1"/>
  <c r="CI147" i="1"/>
  <c r="CJ147" i="1" s="1"/>
  <c r="CI148" i="1"/>
  <c r="CJ148" i="1" s="1"/>
  <c r="CI149" i="1"/>
  <c r="CJ149" i="1" s="1"/>
  <c r="CI150" i="1"/>
  <c r="CJ150" i="1" s="1"/>
  <c r="CI151" i="1"/>
  <c r="CJ151" i="1" s="1"/>
  <c r="CI152" i="1"/>
  <c r="CJ152" i="1" s="1"/>
  <c r="CI153" i="1"/>
  <c r="CJ153" i="1" s="1"/>
  <c r="CI154" i="1"/>
  <c r="CJ154" i="1" s="1"/>
  <c r="CI155" i="1"/>
  <c r="CJ155" i="1" s="1"/>
  <c r="CI156" i="1"/>
  <c r="CJ156" i="1" s="1"/>
  <c r="CI157" i="1"/>
  <c r="CJ157" i="1" s="1"/>
  <c r="CI158" i="1"/>
  <c r="CJ158" i="1" s="1"/>
  <c r="CI159" i="1"/>
  <c r="CJ159" i="1" s="1"/>
  <c r="CI160" i="1"/>
  <c r="CJ160" i="1" s="1"/>
  <c r="CI161" i="1"/>
  <c r="CJ161" i="1" s="1"/>
  <c r="CI162" i="1"/>
  <c r="CJ162" i="1" s="1"/>
  <c r="CI163" i="1"/>
  <c r="CJ163" i="1" s="1"/>
  <c r="CI164" i="1"/>
  <c r="CJ164" i="1" s="1"/>
  <c r="CI165" i="1"/>
  <c r="CJ165" i="1" s="1"/>
  <c r="CI166" i="1"/>
  <c r="CJ166" i="1" s="1"/>
  <c r="CI167" i="1"/>
  <c r="CJ167" i="1" s="1"/>
  <c r="CI168" i="1"/>
  <c r="CJ168" i="1" s="1"/>
  <c r="CI169" i="1"/>
  <c r="CJ169" i="1" s="1"/>
  <c r="CI170" i="1"/>
  <c r="CJ170" i="1" s="1"/>
  <c r="CI171" i="1"/>
  <c r="CJ171" i="1" s="1"/>
  <c r="CI172" i="1"/>
  <c r="CJ172" i="1" s="1"/>
  <c r="CI173" i="1"/>
  <c r="CJ173" i="1" s="1"/>
  <c r="CI174" i="1"/>
  <c r="CJ174" i="1" s="1"/>
  <c r="CI175" i="1"/>
  <c r="CJ175" i="1" s="1"/>
  <c r="CI176" i="1"/>
  <c r="CJ176" i="1" s="1"/>
  <c r="CI177" i="1"/>
  <c r="CJ177" i="1" s="1"/>
  <c r="CI178" i="1"/>
  <c r="CJ178" i="1" s="1"/>
  <c r="CI179" i="1"/>
  <c r="CJ179" i="1" s="1"/>
  <c r="CI180" i="1"/>
  <c r="CJ180" i="1" s="1"/>
  <c r="CI181" i="1"/>
  <c r="CJ181" i="1" s="1"/>
  <c r="CI182" i="1"/>
  <c r="CJ182" i="1" s="1"/>
  <c r="CI183" i="1"/>
  <c r="CJ183" i="1" s="1"/>
  <c r="CI184" i="1"/>
  <c r="CJ184" i="1" s="1"/>
  <c r="CI185" i="1"/>
  <c r="CJ185" i="1" s="1"/>
  <c r="CI186" i="1"/>
  <c r="CJ186" i="1" s="1"/>
  <c r="CI187" i="1"/>
  <c r="CJ187" i="1" s="1"/>
  <c r="CI188" i="1"/>
  <c r="CJ188" i="1" s="1"/>
  <c r="CI189" i="1"/>
  <c r="CJ189" i="1" s="1"/>
  <c r="CI190" i="1"/>
  <c r="CJ190" i="1" s="1"/>
  <c r="CI191" i="1"/>
  <c r="CJ191" i="1" s="1"/>
  <c r="CI192" i="1"/>
  <c r="CJ192" i="1" s="1"/>
  <c r="CI193" i="1"/>
  <c r="CJ193" i="1" s="1"/>
  <c r="CI194" i="1"/>
  <c r="CJ194" i="1" s="1"/>
  <c r="CI195" i="1"/>
  <c r="CJ195" i="1" s="1"/>
  <c r="CI196" i="1"/>
  <c r="CJ196" i="1" s="1"/>
  <c r="CI197" i="1"/>
  <c r="CJ197" i="1" s="1"/>
  <c r="CI198" i="1"/>
  <c r="CJ198" i="1" s="1"/>
  <c r="CI199" i="1"/>
  <c r="CJ199" i="1" s="1"/>
  <c r="CI200" i="1"/>
  <c r="CJ200" i="1" s="1"/>
  <c r="CI201" i="1"/>
  <c r="CJ201" i="1" s="1"/>
  <c r="CI202" i="1"/>
  <c r="CJ202" i="1" s="1"/>
  <c r="CI203" i="1"/>
  <c r="CJ203" i="1" s="1"/>
  <c r="CI204" i="1"/>
  <c r="CJ204" i="1" s="1"/>
  <c r="CI205" i="1"/>
  <c r="CJ205" i="1" s="1"/>
  <c r="CI206" i="1"/>
  <c r="CJ206" i="1" s="1"/>
  <c r="CI207" i="1"/>
  <c r="CJ207" i="1" s="1"/>
  <c r="CI208" i="1"/>
  <c r="CJ208" i="1" s="1"/>
  <c r="CI209" i="1"/>
  <c r="CJ209" i="1" s="1"/>
  <c r="CI210" i="1"/>
  <c r="CJ210" i="1" s="1"/>
  <c r="CI211" i="1"/>
  <c r="CJ211" i="1" s="1"/>
  <c r="CI212" i="1"/>
  <c r="CJ212" i="1" s="1"/>
  <c r="CI213" i="1"/>
  <c r="CJ213" i="1" s="1"/>
  <c r="CI214" i="1"/>
  <c r="CJ214" i="1" s="1"/>
  <c r="CI215" i="1"/>
  <c r="CJ215" i="1" s="1"/>
  <c r="CI216" i="1"/>
  <c r="CJ216" i="1" s="1"/>
  <c r="CI217" i="1"/>
  <c r="CJ217" i="1" s="1"/>
  <c r="CI218" i="1"/>
  <c r="CJ218" i="1" s="1"/>
  <c r="CI219" i="1"/>
  <c r="CJ219" i="1" s="1"/>
  <c r="CI220" i="1"/>
  <c r="CJ220" i="1" s="1"/>
  <c r="CI221" i="1"/>
  <c r="CJ221" i="1" s="1"/>
  <c r="CI222" i="1"/>
  <c r="CJ222" i="1" s="1"/>
  <c r="CI223" i="1"/>
  <c r="CJ223" i="1" s="1"/>
  <c r="CI224" i="1"/>
  <c r="CJ224" i="1" s="1"/>
  <c r="CI225" i="1"/>
  <c r="CJ225" i="1" s="1"/>
  <c r="CI226" i="1"/>
  <c r="CJ226" i="1" s="1"/>
  <c r="CI227" i="1"/>
  <c r="CJ227" i="1" s="1"/>
  <c r="CI228" i="1"/>
  <c r="CJ228" i="1" s="1"/>
  <c r="CI229" i="1"/>
  <c r="CJ229" i="1" s="1"/>
  <c r="CI230" i="1"/>
  <c r="CJ230" i="1" s="1"/>
  <c r="CI231" i="1"/>
  <c r="CJ231" i="1" s="1"/>
  <c r="CI232" i="1"/>
  <c r="CJ232" i="1" s="1"/>
  <c r="CI233" i="1"/>
  <c r="CJ233" i="1" s="1"/>
  <c r="CI234" i="1"/>
  <c r="CJ234" i="1" s="1"/>
  <c r="CI235" i="1"/>
  <c r="CJ235" i="1" s="1"/>
  <c r="CI236" i="1"/>
  <c r="CJ236" i="1" s="1"/>
  <c r="CI237" i="1"/>
  <c r="CJ237" i="1" s="1"/>
  <c r="CI238" i="1"/>
  <c r="CJ238" i="1" s="1"/>
  <c r="CI239" i="1"/>
  <c r="CJ239" i="1" s="1"/>
  <c r="CI240" i="1"/>
  <c r="CJ240" i="1" s="1"/>
  <c r="CI241" i="1"/>
  <c r="CJ241" i="1" s="1"/>
  <c r="CI242" i="1"/>
  <c r="CJ242" i="1" s="1"/>
  <c r="CI243" i="1"/>
  <c r="CJ243" i="1" s="1"/>
  <c r="CI244" i="1"/>
  <c r="CJ244" i="1" s="1"/>
  <c r="CI245" i="1"/>
  <c r="CJ245" i="1" s="1"/>
  <c r="CI246" i="1"/>
  <c r="CJ246" i="1" s="1"/>
  <c r="CI247" i="1"/>
  <c r="CJ247" i="1" s="1"/>
  <c r="CI248" i="1"/>
  <c r="CJ248" i="1" s="1"/>
  <c r="CI249" i="1"/>
  <c r="CJ249" i="1" s="1"/>
  <c r="CI250" i="1"/>
  <c r="CJ250" i="1" s="1"/>
  <c r="CI251" i="1"/>
  <c r="CJ251" i="1" s="1"/>
  <c r="CI252" i="1"/>
  <c r="CJ252" i="1" s="1"/>
  <c r="CI253" i="1"/>
  <c r="CJ253" i="1" s="1"/>
  <c r="CI254" i="1"/>
  <c r="CJ254" i="1" s="1"/>
  <c r="CI255" i="1"/>
  <c r="CJ255" i="1" s="1"/>
  <c r="CI256" i="1"/>
  <c r="CJ256" i="1" s="1"/>
  <c r="CI257" i="1"/>
  <c r="CJ257" i="1" s="1"/>
  <c r="CI258" i="1"/>
  <c r="CJ258" i="1" s="1"/>
  <c r="CI259" i="1"/>
  <c r="CJ259" i="1" s="1"/>
  <c r="CI260" i="1"/>
  <c r="CJ260" i="1" s="1"/>
  <c r="CI261" i="1"/>
  <c r="CJ261" i="1" s="1"/>
  <c r="CI262" i="1"/>
  <c r="CJ262" i="1" s="1"/>
  <c r="CI263" i="1"/>
  <c r="CJ263" i="1" s="1"/>
  <c r="CI264" i="1"/>
  <c r="CJ264" i="1" s="1"/>
  <c r="CI265" i="1"/>
  <c r="CJ265" i="1" s="1"/>
  <c r="CI266" i="1"/>
  <c r="CJ266" i="1" s="1"/>
  <c r="CI267" i="1"/>
  <c r="CJ267" i="1" s="1"/>
  <c r="CI268" i="1"/>
  <c r="CJ268" i="1" s="1"/>
  <c r="CI269" i="1"/>
  <c r="CJ269" i="1" s="1"/>
  <c r="CI270" i="1"/>
  <c r="CJ270" i="1" s="1"/>
  <c r="CI271" i="1"/>
  <c r="CJ271" i="1" s="1"/>
  <c r="CI272" i="1"/>
  <c r="CJ272" i="1" s="1"/>
  <c r="CI273" i="1"/>
  <c r="CJ273" i="1" s="1"/>
  <c r="CI274" i="1"/>
  <c r="CJ274" i="1" s="1"/>
  <c r="CI275" i="1"/>
  <c r="CJ275" i="1" s="1"/>
  <c r="CI276" i="1"/>
  <c r="CJ276" i="1" s="1"/>
  <c r="CI277" i="1"/>
  <c r="CJ277" i="1" s="1"/>
  <c r="CI278" i="1"/>
  <c r="CJ278" i="1" s="1"/>
  <c r="CI279" i="1"/>
  <c r="CJ279" i="1" s="1"/>
  <c r="CI280" i="1"/>
  <c r="CJ280" i="1" s="1"/>
  <c r="CI281" i="1"/>
  <c r="CJ281" i="1" s="1"/>
  <c r="CI282" i="1"/>
  <c r="CJ282" i="1" s="1"/>
  <c r="CI283" i="1"/>
  <c r="CJ283" i="1" s="1"/>
  <c r="CI284" i="1"/>
  <c r="CJ284" i="1" s="1"/>
  <c r="CI285" i="1"/>
  <c r="CJ285" i="1" s="1"/>
  <c r="CI286" i="1"/>
  <c r="CJ286" i="1" s="1"/>
  <c r="CI287" i="1"/>
  <c r="CJ287" i="1" s="1"/>
  <c r="CI288" i="1"/>
  <c r="CJ288" i="1" s="1"/>
  <c r="CI289" i="1"/>
  <c r="CJ289" i="1" s="1"/>
  <c r="CI290" i="1"/>
  <c r="CJ290" i="1" s="1"/>
  <c r="CI291" i="1"/>
  <c r="CJ291" i="1" s="1"/>
  <c r="CI292" i="1"/>
  <c r="CJ292" i="1" s="1"/>
  <c r="CI293" i="1"/>
  <c r="CJ293" i="1" s="1"/>
  <c r="CI294" i="1"/>
  <c r="CJ294" i="1" s="1"/>
  <c r="CI295" i="1"/>
  <c r="CJ295" i="1" s="1"/>
  <c r="CI296" i="1"/>
  <c r="CJ296" i="1" s="1"/>
  <c r="CI297" i="1"/>
  <c r="CJ297" i="1" s="1"/>
  <c r="CI298" i="1"/>
  <c r="CJ298" i="1" s="1"/>
  <c r="CI299" i="1"/>
  <c r="CJ299" i="1" s="1"/>
  <c r="CI300" i="1"/>
  <c r="CJ300" i="1" s="1"/>
  <c r="CI301" i="1"/>
  <c r="CJ301" i="1" s="1"/>
  <c r="CI302" i="1"/>
  <c r="CJ302" i="1" s="1"/>
  <c r="CI303" i="1"/>
  <c r="CJ303" i="1" s="1"/>
  <c r="CI304" i="1"/>
  <c r="CJ304" i="1" s="1"/>
  <c r="CI305" i="1"/>
  <c r="CJ305" i="1" s="1"/>
  <c r="CI306" i="1"/>
  <c r="CJ306" i="1" s="1"/>
  <c r="CI307" i="1"/>
  <c r="CJ307" i="1" s="1"/>
  <c r="CI308" i="1"/>
  <c r="CJ308" i="1" s="1"/>
  <c r="CI309" i="1"/>
  <c r="CJ309" i="1" s="1"/>
  <c r="CI310" i="1"/>
  <c r="CJ310" i="1" s="1"/>
  <c r="CI311" i="1"/>
  <c r="CJ311" i="1" s="1"/>
  <c r="CI312" i="1"/>
  <c r="CJ312" i="1" s="1"/>
  <c r="CI313" i="1"/>
  <c r="CJ313" i="1" s="1"/>
  <c r="CI314" i="1"/>
  <c r="CJ314" i="1" s="1"/>
  <c r="CI315" i="1"/>
  <c r="CJ315" i="1" s="1"/>
  <c r="CI316" i="1"/>
  <c r="CJ316" i="1" s="1"/>
  <c r="CI317" i="1"/>
  <c r="CJ317" i="1" s="1"/>
  <c r="CI318" i="1"/>
  <c r="CJ318" i="1" s="1"/>
  <c r="CI319" i="1"/>
  <c r="CJ319" i="1" s="1"/>
  <c r="CI320" i="1"/>
  <c r="CJ320" i="1" s="1"/>
  <c r="CI321" i="1"/>
  <c r="CJ321" i="1" s="1"/>
  <c r="CI322" i="1"/>
  <c r="CJ322" i="1" s="1"/>
  <c r="CI323" i="1"/>
  <c r="CJ323" i="1" s="1"/>
  <c r="CI324" i="1"/>
  <c r="CJ324" i="1" s="1"/>
  <c r="CI325" i="1"/>
  <c r="CJ325" i="1" s="1"/>
  <c r="CI326" i="1"/>
  <c r="CJ326" i="1" s="1"/>
  <c r="CI327" i="1"/>
  <c r="CJ327" i="1" s="1"/>
  <c r="CI328" i="1"/>
  <c r="CJ328" i="1" s="1"/>
  <c r="CI329" i="1"/>
  <c r="CJ329" i="1" s="1"/>
  <c r="CI330" i="1"/>
  <c r="CJ330" i="1" s="1"/>
  <c r="CI331" i="1"/>
  <c r="CJ331" i="1" s="1"/>
  <c r="CI332" i="1"/>
  <c r="CJ332" i="1" s="1"/>
  <c r="CI333" i="1"/>
  <c r="CJ333" i="1" s="1"/>
  <c r="CI334" i="1"/>
  <c r="CJ334" i="1" s="1"/>
  <c r="CI335" i="1"/>
  <c r="CJ335" i="1" s="1"/>
  <c r="CI336" i="1"/>
  <c r="CJ336" i="1" s="1"/>
  <c r="CI337" i="1"/>
  <c r="CJ337" i="1" s="1"/>
  <c r="CI338" i="1"/>
  <c r="CJ338" i="1" s="1"/>
  <c r="CI339" i="1"/>
  <c r="CJ339" i="1" s="1"/>
  <c r="CI340" i="1"/>
  <c r="CJ340" i="1" s="1"/>
  <c r="CI341" i="1"/>
  <c r="CJ341" i="1" s="1"/>
  <c r="CI342" i="1"/>
  <c r="CJ342" i="1" s="1"/>
  <c r="CI343" i="1"/>
  <c r="CJ343" i="1" s="1"/>
  <c r="CI344" i="1"/>
  <c r="CJ344" i="1" s="1"/>
  <c r="CI345" i="1"/>
  <c r="CJ345" i="1" s="1"/>
  <c r="CI346" i="1"/>
  <c r="CJ346" i="1" s="1"/>
  <c r="CI347" i="1"/>
  <c r="CJ347" i="1" s="1"/>
  <c r="CI348" i="1"/>
  <c r="CJ348" i="1" s="1"/>
  <c r="CI349" i="1"/>
  <c r="CJ349" i="1" s="1"/>
  <c r="CI350" i="1"/>
  <c r="CJ350" i="1" s="1"/>
  <c r="CI351" i="1"/>
  <c r="CJ351" i="1" s="1"/>
  <c r="CI352" i="1"/>
  <c r="CJ352" i="1" s="1"/>
  <c r="CI353" i="1"/>
  <c r="CJ353" i="1" s="1"/>
  <c r="CI354" i="1"/>
  <c r="CJ354" i="1" s="1"/>
  <c r="CI355" i="1"/>
  <c r="CJ355" i="1" s="1"/>
  <c r="CI356" i="1"/>
  <c r="CJ356" i="1" s="1"/>
  <c r="CI357" i="1"/>
  <c r="CJ357" i="1" s="1"/>
  <c r="CI358" i="1"/>
  <c r="CJ358" i="1" s="1"/>
  <c r="CI359" i="1"/>
  <c r="CJ359" i="1" s="1"/>
  <c r="CI360" i="1"/>
  <c r="CJ360" i="1" s="1"/>
  <c r="CI361" i="1"/>
  <c r="CJ361" i="1" s="1"/>
  <c r="CI362" i="1"/>
  <c r="CJ362" i="1" s="1"/>
  <c r="CI363" i="1"/>
  <c r="CJ363" i="1" s="1"/>
  <c r="CI364" i="1"/>
  <c r="CJ364" i="1" s="1"/>
  <c r="CI365" i="1"/>
  <c r="CJ365" i="1" s="1"/>
  <c r="CI366" i="1"/>
  <c r="CJ366" i="1" s="1"/>
  <c r="CI367" i="1"/>
  <c r="CJ367" i="1" s="1"/>
  <c r="CI368" i="1"/>
  <c r="CJ368" i="1" s="1"/>
  <c r="CI369" i="1"/>
  <c r="CJ369" i="1" s="1"/>
  <c r="CI370" i="1"/>
  <c r="CJ370" i="1" s="1"/>
  <c r="CI371" i="1"/>
  <c r="CJ371" i="1" s="1"/>
  <c r="CI372" i="1"/>
  <c r="CJ372" i="1" s="1"/>
  <c r="CI373" i="1"/>
  <c r="CJ373" i="1" s="1"/>
  <c r="CI374" i="1"/>
  <c r="CJ374" i="1" s="1"/>
  <c r="CI375" i="1"/>
  <c r="CJ375" i="1" s="1"/>
  <c r="CI376" i="1"/>
  <c r="CJ376" i="1" s="1"/>
  <c r="CI377" i="1"/>
  <c r="CJ377" i="1" s="1"/>
  <c r="CI378" i="1"/>
  <c r="CJ378" i="1" s="1"/>
  <c r="CI379" i="1"/>
  <c r="CJ379" i="1" s="1"/>
  <c r="CI380" i="1"/>
  <c r="CJ380" i="1" s="1"/>
  <c r="CI381" i="1"/>
  <c r="CJ381" i="1" s="1"/>
  <c r="CI382" i="1"/>
  <c r="CJ382" i="1" s="1"/>
  <c r="CI383" i="1"/>
  <c r="CJ383" i="1" s="1"/>
  <c r="CI384" i="1"/>
  <c r="CJ384" i="1" s="1"/>
  <c r="CI385" i="1"/>
  <c r="CJ385" i="1" s="1"/>
  <c r="CI386" i="1"/>
  <c r="CJ386" i="1" s="1"/>
  <c r="CI387" i="1"/>
  <c r="CJ387" i="1" s="1"/>
  <c r="CI388" i="1"/>
  <c r="CJ388" i="1" s="1"/>
  <c r="CI389" i="1"/>
  <c r="CJ389" i="1" s="1"/>
  <c r="CI390" i="1"/>
  <c r="CJ390" i="1" s="1"/>
  <c r="CI391" i="1"/>
  <c r="CJ391" i="1" s="1"/>
  <c r="CI392" i="1"/>
  <c r="CJ392" i="1" s="1"/>
  <c r="CI393" i="1"/>
  <c r="CJ393" i="1" s="1"/>
  <c r="CI394" i="1"/>
  <c r="CJ394" i="1" s="1"/>
  <c r="CI395" i="1"/>
  <c r="CJ395" i="1" s="1"/>
  <c r="CI396" i="1"/>
  <c r="CJ396" i="1" s="1"/>
  <c r="CI397" i="1"/>
  <c r="CJ397" i="1" s="1"/>
  <c r="CI398" i="1"/>
  <c r="CJ398" i="1" s="1"/>
  <c r="CI399" i="1"/>
  <c r="CJ399" i="1" s="1"/>
  <c r="CI400" i="1"/>
  <c r="CJ400" i="1" s="1"/>
  <c r="CI401" i="1"/>
  <c r="CJ401" i="1" s="1"/>
  <c r="CI402" i="1"/>
  <c r="CJ402" i="1" s="1"/>
  <c r="CI403" i="1"/>
  <c r="CJ403" i="1" s="1"/>
  <c r="CI404" i="1"/>
  <c r="CJ404" i="1" s="1"/>
  <c r="CI405" i="1"/>
  <c r="CJ405" i="1" s="1"/>
  <c r="CI406" i="1"/>
  <c r="CJ406" i="1" s="1"/>
  <c r="CI407" i="1"/>
  <c r="CJ407" i="1" s="1"/>
  <c r="CI408" i="1"/>
  <c r="CJ408" i="1" s="1"/>
  <c r="CI409" i="1"/>
  <c r="CJ409" i="1" s="1"/>
  <c r="CI410" i="1"/>
  <c r="CJ410" i="1" s="1"/>
  <c r="CI411" i="1"/>
  <c r="CJ411" i="1" s="1"/>
  <c r="CI412" i="1"/>
  <c r="CJ412" i="1" s="1"/>
  <c r="CI413" i="1"/>
  <c r="CJ413" i="1" s="1"/>
  <c r="CI414" i="1"/>
  <c r="CJ414" i="1" s="1"/>
  <c r="CI415" i="1"/>
  <c r="CJ415" i="1" s="1"/>
  <c r="CI416" i="1"/>
  <c r="CJ416" i="1" s="1"/>
  <c r="CI417" i="1"/>
  <c r="CJ417" i="1" s="1"/>
  <c r="CI418" i="1"/>
  <c r="CJ418" i="1" s="1"/>
  <c r="CI419" i="1"/>
  <c r="CJ419" i="1" s="1"/>
  <c r="CI420" i="1"/>
  <c r="CJ420" i="1" s="1"/>
  <c r="CI421" i="1"/>
  <c r="CJ421" i="1" s="1"/>
  <c r="CI422" i="1"/>
  <c r="CJ422" i="1" s="1"/>
  <c r="CI423" i="1"/>
  <c r="CJ423" i="1" s="1"/>
  <c r="CI424" i="1"/>
  <c r="CJ424" i="1" s="1"/>
  <c r="CI425" i="1"/>
  <c r="CJ425" i="1" s="1"/>
  <c r="CI426" i="1"/>
  <c r="CJ426" i="1" s="1"/>
  <c r="CI427" i="1"/>
  <c r="CJ427" i="1" s="1"/>
  <c r="CI428" i="1"/>
  <c r="CJ428" i="1" s="1"/>
  <c r="CI429" i="1"/>
  <c r="CJ429" i="1" s="1"/>
  <c r="CI430" i="1"/>
  <c r="CJ430" i="1" s="1"/>
  <c r="CI431" i="1"/>
  <c r="CJ431" i="1" s="1"/>
  <c r="CI432" i="1"/>
  <c r="CJ432" i="1" s="1"/>
  <c r="CI433" i="1"/>
  <c r="CJ433" i="1" s="1"/>
  <c r="CI434" i="1"/>
  <c r="CJ434" i="1" s="1"/>
  <c r="CI435" i="1"/>
  <c r="CJ435" i="1" s="1"/>
  <c r="CI436" i="1"/>
  <c r="CJ436" i="1" s="1"/>
  <c r="CI443" i="1"/>
  <c r="CJ443" i="1" s="1"/>
  <c r="CI444" i="1"/>
  <c r="CJ444" i="1" s="1"/>
  <c r="CI445" i="1"/>
  <c r="CJ445" i="1" s="1"/>
  <c r="CI446" i="1"/>
  <c r="CJ446" i="1" s="1"/>
  <c r="CI447" i="1"/>
  <c r="CJ447" i="1" s="1"/>
  <c r="CI448" i="1"/>
  <c r="CJ448" i="1" s="1"/>
  <c r="CI449" i="1"/>
  <c r="CJ449" i="1" s="1"/>
  <c r="CI450" i="1"/>
  <c r="CJ450" i="1" s="1"/>
  <c r="CI451" i="1"/>
  <c r="CJ451" i="1" s="1"/>
  <c r="CI452" i="1"/>
  <c r="CJ452" i="1" s="1"/>
  <c r="CI453" i="1"/>
  <c r="CJ453" i="1" s="1"/>
  <c r="CI454" i="1"/>
  <c r="CJ454" i="1" s="1"/>
  <c r="CI455" i="1"/>
  <c r="CJ455" i="1" s="1"/>
  <c r="CI456" i="1"/>
  <c r="CJ456" i="1" s="1"/>
  <c r="CI457" i="1"/>
  <c r="CJ457" i="1" s="1"/>
  <c r="CI458" i="1"/>
  <c r="CJ458" i="1" s="1"/>
  <c r="CI459" i="1"/>
  <c r="CJ459" i="1" s="1"/>
  <c r="CI467" i="1"/>
  <c r="CJ467" i="1" s="1"/>
  <c r="CI468" i="1"/>
  <c r="CJ468" i="1" s="1"/>
  <c r="CI469" i="1"/>
  <c r="CJ469" i="1" s="1"/>
  <c r="CI475" i="1"/>
  <c r="CJ475" i="1" s="1"/>
  <c r="CI476" i="1"/>
  <c r="CJ476" i="1" s="1"/>
  <c r="CI490" i="1"/>
  <c r="CJ490" i="1" s="1"/>
  <c r="CI491" i="1"/>
  <c r="CJ491" i="1" s="1"/>
  <c r="CI492" i="1"/>
  <c r="CJ492" i="1" s="1"/>
  <c r="CI493" i="1"/>
  <c r="CJ493" i="1" s="1"/>
  <c r="CI496" i="1"/>
  <c r="CJ496" i="1" s="1"/>
  <c r="CI497" i="1"/>
  <c r="CJ497" i="1" s="1"/>
  <c r="CI498" i="1"/>
  <c r="CJ498" i="1" s="1"/>
  <c r="CI499" i="1"/>
  <c r="CJ499" i="1" s="1"/>
  <c r="CI500" i="1"/>
  <c r="CJ500" i="1" s="1"/>
  <c r="CI515" i="1"/>
  <c r="CJ515" i="1" s="1"/>
  <c r="CI516" i="1"/>
  <c r="CJ516" i="1" s="1"/>
  <c r="CI517" i="1"/>
  <c r="CJ517" i="1" s="1"/>
  <c r="CI518" i="1"/>
  <c r="CJ518" i="1" s="1"/>
  <c r="CI519" i="1"/>
  <c r="CJ519" i="1" s="1"/>
  <c r="CI520" i="1"/>
  <c r="CJ520" i="1" s="1"/>
  <c r="CI521" i="1"/>
  <c r="CJ521" i="1" s="1"/>
  <c r="CI523" i="1"/>
  <c r="CJ523" i="1" s="1"/>
  <c r="CI528" i="1"/>
  <c r="CJ528" i="1" s="1"/>
  <c r="CI524" i="1"/>
  <c r="CJ524" i="1" s="1"/>
  <c r="CI525" i="1"/>
  <c r="CJ525" i="1" s="1"/>
  <c r="CI526" i="1"/>
  <c r="CJ526" i="1" s="1"/>
  <c r="CI527" i="1"/>
  <c r="CJ527" i="1" s="1"/>
  <c r="CI504" i="1"/>
  <c r="CJ504" i="1" s="1"/>
  <c r="CI505" i="1"/>
  <c r="CJ505" i="1" s="1"/>
  <c r="CI506" i="1"/>
  <c r="CJ506" i="1" s="1"/>
  <c r="CI507" i="1"/>
  <c r="CJ507" i="1" s="1"/>
  <c r="CI508" i="1"/>
  <c r="CJ508" i="1" s="1"/>
  <c r="CI509" i="1"/>
  <c r="CJ509" i="1" s="1"/>
  <c r="CI510" i="1"/>
  <c r="CJ510" i="1" s="1"/>
  <c r="CI511" i="1"/>
  <c r="CJ511" i="1" s="1"/>
  <c r="CI512" i="1"/>
  <c r="CJ512" i="1" s="1"/>
  <c r="CI513" i="1"/>
  <c r="CJ513" i="1" s="1"/>
  <c r="CI514" i="1"/>
  <c r="CJ514" i="1" s="1"/>
  <c r="CI531" i="1"/>
  <c r="CJ531" i="1" s="1"/>
  <c r="CI532" i="1"/>
  <c r="CJ532" i="1" s="1"/>
  <c r="CI533" i="1"/>
  <c r="CJ533" i="1" s="1"/>
  <c r="CI530" i="1"/>
  <c r="CJ530" i="1" s="1"/>
  <c r="CI501" i="1"/>
  <c r="CJ501" i="1" s="1"/>
  <c r="CI502" i="1"/>
  <c r="CJ502" i="1" s="1"/>
  <c r="CI503" i="1"/>
  <c r="CJ503" i="1" s="1"/>
  <c r="CI534" i="1"/>
  <c r="CJ534" i="1" s="1"/>
  <c r="CI535" i="1"/>
  <c r="CJ535" i="1" s="1"/>
  <c r="CI536" i="1"/>
  <c r="CJ536" i="1" s="1"/>
  <c r="CI537" i="1"/>
  <c r="CJ537" i="1" s="1"/>
  <c r="CI538" i="1"/>
  <c r="CJ538" i="1" s="1"/>
  <c r="CI539" i="1"/>
  <c r="CJ539" i="1" s="1"/>
  <c r="CI540" i="1"/>
  <c r="CJ540" i="1" s="1"/>
  <c r="CI541" i="1"/>
  <c r="CJ541" i="1" s="1"/>
  <c r="CI546" i="1"/>
  <c r="CJ546" i="1" s="1"/>
  <c r="CI547" i="1"/>
  <c r="CJ547" i="1" s="1"/>
  <c r="CI548" i="1"/>
  <c r="CJ548" i="1" s="1"/>
  <c r="CI549" i="1"/>
  <c r="CJ549" i="1" s="1"/>
  <c r="CI550" i="1"/>
  <c r="CJ550" i="1" s="1"/>
  <c r="CI556" i="1"/>
  <c r="CJ556" i="1" s="1"/>
  <c r="CI557" i="1"/>
  <c r="CJ557" i="1" s="1"/>
  <c r="CI558" i="1"/>
  <c r="CJ558" i="1" s="1"/>
  <c r="CI542" i="1"/>
  <c r="CJ542" i="1" s="1"/>
  <c r="CI543" i="1"/>
  <c r="CJ543" i="1" s="1"/>
  <c r="CI544" i="1"/>
  <c r="CJ544" i="1" s="1"/>
  <c r="CI545" i="1"/>
  <c r="CJ545" i="1" s="1"/>
  <c r="CI552" i="1"/>
  <c r="CJ552" i="1" s="1"/>
  <c r="CI553" i="1"/>
  <c r="CJ553" i="1" s="1"/>
  <c r="CI554" i="1"/>
  <c r="CJ554" i="1" s="1"/>
  <c r="CI555" i="1"/>
  <c r="CJ555" i="1" s="1"/>
  <c r="CI551" i="1"/>
  <c r="CJ551" i="1" s="1"/>
  <c r="CI5" i="1"/>
  <c r="CJ5" i="1" s="1"/>
  <c r="BW424" i="1"/>
  <c r="BX424" i="1" s="1"/>
  <c r="BK424" i="1"/>
  <c r="BL424" i="1" s="1"/>
  <c r="BW425" i="1"/>
  <c r="BX425" i="1" s="1"/>
  <c r="BK425" i="1"/>
  <c r="BL425" i="1" s="1"/>
  <c r="AW425" i="1"/>
  <c r="BW423" i="1"/>
  <c r="BX423" i="1" s="1"/>
  <c r="BK423" i="1"/>
  <c r="BL423" i="1" s="1"/>
  <c r="BW422" i="1"/>
  <c r="BX422" i="1" s="1"/>
  <c r="BK422" i="1"/>
  <c r="BL422" i="1" s="1"/>
  <c r="BW421" i="1"/>
  <c r="BX421" i="1" s="1"/>
  <c r="BK421" i="1"/>
  <c r="BL421" i="1" s="1"/>
  <c r="BW420" i="1"/>
  <c r="BX420" i="1" s="1"/>
  <c r="BK420" i="1"/>
  <c r="BL420" i="1" s="1"/>
  <c r="CW423" i="1"/>
  <c r="CU423" i="1"/>
  <c r="BW419" i="1"/>
  <c r="BX419" i="1" s="1"/>
  <c r="BK419" i="1"/>
  <c r="BL419" i="1" s="1"/>
  <c r="BW418" i="1"/>
  <c r="BX418" i="1" s="1"/>
  <c r="BK418" i="1"/>
  <c r="BL418" i="1" s="1"/>
  <c r="BW416" i="1"/>
  <c r="BX416" i="1" s="1"/>
  <c r="BK416" i="1"/>
  <c r="BL416" i="1" s="1"/>
  <c r="BK410" i="1"/>
  <c r="BL410" i="1" s="1"/>
  <c r="BW415" i="1"/>
  <c r="BX415" i="1" s="1"/>
  <c r="BK415" i="1"/>
  <c r="BL415" i="1" s="1"/>
  <c r="BW412" i="1"/>
  <c r="BX412" i="1" s="1"/>
  <c r="BK412" i="1"/>
  <c r="BL412" i="1" s="1"/>
  <c r="AQ412" i="1"/>
  <c r="BW414" i="1"/>
  <c r="BX414" i="1" s="1"/>
  <c r="BK414" i="1"/>
  <c r="BL414" i="1" s="1"/>
  <c r="CW404" i="1"/>
  <c r="CU404" i="1"/>
  <c r="BW404" i="1"/>
  <c r="BX404" i="1" s="1"/>
  <c r="BK404" i="1"/>
  <c r="BL404" i="1" s="1"/>
  <c r="AQ404" i="1"/>
  <c r="BW417" i="1"/>
  <c r="BX417" i="1" s="1"/>
  <c r="BK417" i="1"/>
  <c r="BL417" i="1" s="1"/>
  <c r="BW410" i="1"/>
  <c r="BX410" i="1" s="1"/>
  <c r="BW413" i="1"/>
  <c r="BX413" i="1" s="1"/>
  <c r="BK413" i="1"/>
  <c r="BL413" i="1" s="1"/>
  <c r="BW411" i="1"/>
  <c r="BX411" i="1" s="1"/>
  <c r="BK411" i="1"/>
  <c r="BL411" i="1" s="1"/>
  <c r="AS411" i="1"/>
  <c r="BW409" i="1"/>
  <c r="BX409" i="1" s="1"/>
  <c r="BK409" i="1"/>
  <c r="BL409" i="1" s="1"/>
  <c r="AQ409" i="1"/>
  <c r="BW408" i="1"/>
  <c r="BX408" i="1" s="1"/>
  <c r="BK408" i="1"/>
  <c r="BL408" i="1" s="1"/>
  <c r="BW407" i="1"/>
  <c r="BX407" i="1" s="1"/>
  <c r="BK407" i="1"/>
  <c r="BL407" i="1" s="1"/>
  <c r="BW406" i="1"/>
  <c r="BX406" i="1" s="1"/>
  <c r="BK406" i="1"/>
  <c r="BL406" i="1" s="1"/>
  <c r="BW405" i="1"/>
  <c r="BX405" i="1" s="1"/>
  <c r="BK405" i="1"/>
  <c r="BL405" i="1" s="1"/>
  <c r="BW403" i="1"/>
  <c r="BX403" i="1" s="1"/>
  <c r="BK403" i="1"/>
  <c r="BL403" i="1" s="1"/>
  <c r="BW402" i="1"/>
  <c r="BX402" i="1" s="1"/>
  <c r="BK402" i="1"/>
  <c r="BL402" i="1" s="1"/>
  <c r="AS402" i="1"/>
  <c r="BW401" i="1"/>
  <c r="BX401" i="1" s="1"/>
  <c r="BK401" i="1"/>
  <c r="BL401" i="1" s="1"/>
  <c r="BW398" i="1"/>
  <c r="BX398" i="1" s="1"/>
  <c r="BK398" i="1"/>
  <c r="BL398" i="1" s="1"/>
  <c r="BW400" i="1"/>
  <c r="BX400" i="1" s="1"/>
  <c r="BK400" i="1"/>
  <c r="BL400" i="1" s="1"/>
  <c r="AS400" i="1"/>
  <c r="BW399" i="1"/>
  <c r="BX399" i="1" s="1"/>
  <c r="BK399" i="1"/>
  <c r="BL399" i="1" s="1"/>
  <c r="AQ399" i="1"/>
  <c r="BW397" i="1"/>
  <c r="BX397" i="1" s="1"/>
  <c r="BK397" i="1"/>
  <c r="BL397" i="1" s="1"/>
  <c r="BW396" i="1"/>
  <c r="BX396" i="1" s="1"/>
  <c r="BK396" i="1"/>
  <c r="BL396" i="1" s="1"/>
  <c r="AW396" i="1"/>
  <c r="BW395" i="1"/>
  <c r="BX395" i="1" s="1"/>
  <c r="BK395" i="1"/>
  <c r="BL395" i="1" s="1"/>
  <c r="AS395" i="1"/>
  <c r="BW394" i="1"/>
  <c r="BX394" i="1" s="1"/>
  <c r="BK394" i="1"/>
  <c r="BL394" i="1" s="1"/>
  <c r="BW393" i="1"/>
  <c r="BX393" i="1" s="1"/>
  <c r="BK393" i="1"/>
  <c r="BL393" i="1" s="1"/>
  <c r="BW390" i="1"/>
  <c r="BX390" i="1" s="1"/>
  <c r="BK390" i="1"/>
  <c r="BL390" i="1" s="1"/>
  <c r="AU390" i="1"/>
  <c r="AS390" i="1"/>
  <c r="BW391" i="1"/>
  <c r="BX391" i="1" s="1"/>
  <c r="BK391" i="1"/>
  <c r="BL391" i="1" s="1"/>
  <c r="BW392" i="1"/>
  <c r="BX392" i="1" s="1"/>
  <c r="BK392" i="1"/>
  <c r="BL392" i="1" s="1"/>
  <c r="AS379" i="1"/>
  <c r="AW380" i="1"/>
  <c r="AU381" i="1"/>
  <c r="AW382" i="1"/>
  <c r="AQ383" i="1"/>
  <c r="AS383" i="1"/>
  <c r="AQ385" i="1"/>
  <c r="AU386" i="1"/>
  <c r="AQ388" i="1"/>
  <c r="AU389" i="1"/>
  <c r="AW389" i="1"/>
  <c r="CW381" i="1"/>
  <c r="CU381" i="1"/>
  <c r="BW381" i="1"/>
  <c r="BX381" i="1" s="1"/>
  <c r="BK381" i="1"/>
  <c r="BL381" i="1" s="1"/>
  <c r="CW380" i="1"/>
  <c r="CU380" i="1"/>
  <c r="BW380" i="1"/>
  <c r="BX380" i="1" s="1"/>
  <c r="BK380" i="1"/>
  <c r="BL380" i="1" s="1"/>
  <c r="CW379" i="1"/>
  <c r="CU379" i="1"/>
  <c r="BW379" i="1"/>
  <c r="BX379" i="1" s="1"/>
  <c r="BK379" i="1"/>
  <c r="BL379" i="1" s="1"/>
  <c r="CW378" i="1"/>
  <c r="CU378" i="1"/>
  <c r="BW378" i="1"/>
  <c r="BX378" i="1" s="1"/>
  <c r="BK378" i="1"/>
  <c r="BL378" i="1" s="1"/>
  <c r="BW377" i="1"/>
  <c r="BX377" i="1" s="1"/>
  <c r="BK377" i="1"/>
  <c r="BL377" i="1" s="1"/>
  <c r="AW377" i="1"/>
  <c r="CW373" i="1"/>
  <c r="CU373" i="1"/>
  <c r="BW373" i="1"/>
  <c r="BX373" i="1" s="1"/>
  <c r="BK373" i="1"/>
  <c r="BL373" i="1" s="1"/>
  <c r="BW369" i="1"/>
  <c r="BX369" i="1" s="1"/>
  <c r="BK369" i="1"/>
  <c r="BL369" i="1" s="1"/>
  <c r="CW370" i="1"/>
  <c r="CU370" i="1"/>
  <c r="BW370" i="1"/>
  <c r="BX370" i="1" s="1"/>
  <c r="BK370" i="1"/>
  <c r="BL370" i="1" s="1"/>
  <c r="CW369" i="1"/>
  <c r="CU369" i="1"/>
  <c r="BW376" i="1"/>
  <c r="BX376" i="1" s="1"/>
  <c r="BK376" i="1"/>
  <c r="BL376" i="1" s="1"/>
  <c r="BW375" i="1"/>
  <c r="BX375" i="1" s="1"/>
  <c r="BK375" i="1"/>
  <c r="BL375" i="1" s="1"/>
  <c r="BW374" i="1"/>
  <c r="BX374" i="1" s="1"/>
  <c r="BK374" i="1"/>
  <c r="BL374" i="1" s="1"/>
  <c r="BW372" i="1"/>
  <c r="BX372" i="1" s="1"/>
  <c r="BK372" i="1"/>
  <c r="BL372" i="1" s="1"/>
  <c r="BW371" i="1"/>
  <c r="BX371" i="1" s="1"/>
  <c r="BK371" i="1"/>
  <c r="BL371" i="1" s="1"/>
  <c r="AS368" i="1"/>
  <c r="AU367" i="1"/>
  <c r="AW366" i="1"/>
  <c r="BW364" i="1"/>
  <c r="BX364" i="1" s="1"/>
  <c r="BK364" i="1"/>
  <c r="BL364" i="1" s="1"/>
  <c r="BW363" i="1"/>
  <c r="BX363" i="1" s="1"/>
  <c r="BK363" i="1"/>
  <c r="BL363" i="1" s="1"/>
  <c r="BW362" i="1"/>
  <c r="BX362" i="1" s="1"/>
  <c r="BK362" i="1"/>
  <c r="BL362" i="1" s="1"/>
  <c r="BW361" i="1"/>
  <c r="BX361" i="1" s="1"/>
  <c r="BK361" i="1"/>
  <c r="BL361" i="1" s="1"/>
  <c r="AU357" i="1"/>
  <c r="AU358" i="1"/>
  <c r="AS359" i="1"/>
  <c r="AU359" i="1"/>
  <c r="AQ360" i="1"/>
  <c r="AS360" i="1"/>
  <c r="AW360" i="1"/>
  <c r="BW356" i="1"/>
  <c r="BX356" i="1" s="1"/>
  <c r="BK356" i="1"/>
  <c r="BL356" i="1" s="1"/>
  <c r="AQ356" i="1"/>
  <c r="BW355" i="1"/>
  <c r="BX355" i="1" s="1"/>
  <c r="BK355" i="1"/>
  <c r="BL355" i="1" s="1"/>
  <c r="AS355" i="1"/>
  <c r="BW354" i="1"/>
  <c r="BX354" i="1" s="1"/>
  <c r="BK354" i="1"/>
  <c r="BL354" i="1" s="1"/>
  <c r="BW353" i="1"/>
  <c r="BX353" i="1" s="1"/>
  <c r="BK353" i="1"/>
  <c r="BL353" i="1" s="1"/>
  <c r="AW353" i="1"/>
  <c r="BW352" i="1"/>
  <c r="BX352" i="1" s="1"/>
  <c r="BK352" i="1"/>
  <c r="BL352" i="1" s="1"/>
  <c r="AW352" i="1"/>
  <c r="AS352" i="1"/>
  <c r="BW351" i="1"/>
  <c r="BX351" i="1" s="1"/>
  <c r="BK351" i="1"/>
  <c r="BL351" i="1" s="1"/>
  <c r="AS351" i="1"/>
  <c r="BW350" i="1"/>
  <c r="BX350" i="1" s="1"/>
  <c r="BK350" i="1"/>
  <c r="BL350" i="1" s="1"/>
  <c r="AW350" i="1"/>
  <c r="AS350" i="1"/>
  <c r="BW349" i="1"/>
  <c r="BX349" i="1" s="1"/>
  <c r="BK349" i="1"/>
  <c r="BL349" i="1" s="1"/>
  <c r="BK336" i="1"/>
  <c r="BL336" i="1" s="1"/>
  <c r="BW336" i="1"/>
  <c r="BX336" i="1" s="1"/>
  <c r="BK337" i="1"/>
  <c r="BL337" i="1" s="1"/>
  <c r="BW337" i="1"/>
  <c r="BX337" i="1" s="1"/>
  <c r="BK338" i="1"/>
  <c r="BL338" i="1" s="1"/>
  <c r="BW338" i="1"/>
  <c r="BX338" i="1" s="1"/>
  <c r="BK339" i="1"/>
  <c r="BL339" i="1" s="1"/>
  <c r="BW339" i="1"/>
  <c r="BX339" i="1" s="1"/>
  <c r="BK340" i="1"/>
  <c r="BL340" i="1" s="1"/>
  <c r="BW340" i="1"/>
  <c r="BX340" i="1" s="1"/>
  <c r="BK341" i="1"/>
  <c r="BL341" i="1" s="1"/>
  <c r="BW341" i="1"/>
  <c r="BX341" i="1" s="1"/>
  <c r="BK342" i="1"/>
  <c r="BL342" i="1" s="1"/>
  <c r="BW342" i="1"/>
  <c r="BX342" i="1" s="1"/>
  <c r="BK343" i="1"/>
  <c r="BL343" i="1" s="1"/>
  <c r="BW343" i="1"/>
  <c r="BX343" i="1" s="1"/>
  <c r="CW347" i="1"/>
  <c r="CU347" i="1"/>
  <c r="BW347" i="1"/>
  <c r="BX347" i="1" s="1"/>
  <c r="BK347" i="1"/>
  <c r="BL347" i="1" s="1"/>
  <c r="BW346" i="1"/>
  <c r="BX346" i="1" s="1"/>
  <c r="BK346" i="1"/>
  <c r="BL346" i="1" s="1"/>
  <c r="BW345" i="1"/>
  <c r="BX345" i="1" s="1"/>
  <c r="BK345" i="1"/>
  <c r="BL345" i="1" s="1"/>
  <c r="BW344" i="1"/>
  <c r="BX344" i="1" s="1"/>
  <c r="BK344" i="1"/>
  <c r="BL344" i="1" s="1"/>
  <c r="BW335" i="1"/>
  <c r="BX335" i="1" s="1"/>
  <c r="BK335" i="1"/>
  <c r="BL335" i="1" s="1"/>
  <c r="BW334" i="1"/>
  <c r="BX334" i="1" s="1"/>
  <c r="BK334" i="1"/>
  <c r="BL334" i="1" s="1"/>
  <c r="BW333" i="1"/>
  <c r="BX333" i="1" s="1"/>
  <c r="BK333" i="1"/>
  <c r="BL333" i="1" s="1"/>
  <c r="BK330" i="1"/>
  <c r="BL330" i="1" s="1"/>
  <c r="BW329" i="1"/>
  <c r="BX329" i="1" s="1"/>
  <c r="BK329" i="1"/>
  <c r="BL329" i="1" s="1"/>
  <c r="AP329" i="1"/>
  <c r="AQ331" i="1"/>
  <c r="AS331" i="1"/>
  <c r="AU322" i="1"/>
  <c r="AQ324" i="1"/>
  <c r="CW325" i="1"/>
  <c r="CU325" i="1"/>
  <c r="BW325" i="1"/>
  <c r="BX325" i="1" s="1"/>
  <c r="BK325" i="1"/>
  <c r="BL325" i="1" s="1"/>
  <c r="BK320" i="1"/>
  <c r="BL320" i="1" s="1"/>
  <c r="AQ319" i="1"/>
  <c r="AU319" i="1"/>
  <c r="AW320" i="1"/>
  <c r="AQ321" i="1"/>
  <c r="AU321" i="1"/>
  <c r="BW319" i="1"/>
  <c r="BX319" i="1" s="1"/>
  <c r="BK319" i="1"/>
  <c r="BL319" i="1" s="1"/>
  <c r="BW318" i="1"/>
  <c r="BX318" i="1" s="1"/>
  <c r="BK318" i="1"/>
  <c r="BL318" i="1" s="1"/>
  <c r="AW318" i="1"/>
  <c r="AU318" i="1"/>
  <c r="AS318" i="1"/>
  <c r="BW317" i="1"/>
  <c r="BX317" i="1" s="1"/>
  <c r="BK317" i="1"/>
  <c r="BL317" i="1" s="1"/>
  <c r="AW317" i="1"/>
  <c r="AU317" i="1"/>
  <c r="AQ317" i="1"/>
  <c r="AU315" i="1"/>
  <c r="AS315" i="1"/>
  <c r="AQ315" i="1"/>
  <c r="AU314" i="1"/>
  <c r="AU313" i="1"/>
  <c r="AQ313" i="1"/>
  <c r="AQ312" i="1"/>
  <c r="AU311" i="1"/>
  <c r="AS311" i="1"/>
  <c r="AQ311" i="1"/>
  <c r="AW310" i="1"/>
  <c r="AS310" i="1"/>
  <c r="AQ310" i="1"/>
  <c r="BW315" i="1"/>
  <c r="BX315" i="1" s="1"/>
  <c r="BK315" i="1"/>
  <c r="BL315" i="1" s="1"/>
  <c r="BW314" i="1"/>
  <c r="BX314" i="1" s="1"/>
  <c r="BK314" i="1"/>
  <c r="BL314" i="1" s="1"/>
  <c r="CW313" i="1"/>
  <c r="CU313" i="1"/>
  <c r="BW313" i="1"/>
  <c r="BX313" i="1" s="1"/>
  <c r="BK313" i="1"/>
  <c r="BL313" i="1" s="1"/>
  <c r="CW311" i="1"/>
  <c r="CU311" i="1"/>
  <c r="BW311" i="1"/>
  <c r="BX311" i="1" s="1"/>
  <c r="BK311" i="1"/>
  <c r="BL311" i="1" s="1"/>
  <c r="AO309" i="1"/>
  <c r="AY309" i="1" s="1"/>
  <c r="AZ309" i="1" s="1"/>
  <c r="AO308" i="1"/>
  <c r="AY308" i="1" s="1"/>
  <c r="AZ308" i="1" s="1"/>
  <c r="BK306" i="1"/>
  <c r="BL306" i="1" s="1"/>
  <c r="BK305" i="1"/>
  <c r="BL305" i="1" s="1"/>
  <c r="BW304" i="1"/>
  <c r="BX304" i="1" s="1"/>
  <c r="BK304" i="1"/>
  <c r="BL304" i="1" s="1"/>
  <c r="BW303" i="1"/>
  <c r="BX303" i="1" s="1"/>
  <c r="BK303" i="1"/>
  <c r="BL303" i="1" s="1"/>
  <c r="CW309" i="1"/>
  <c r="CU309" i="1"/>
  <c r="BW309" i="1"/>
  <c r="BX309" i="1" s="1"/>
  <c r="BK309" i="1"/>
  <c r="BL309" i="1" s="1"/>
  <c r="BW307" i="1"/>
  <c r="BX307" i="1" s="1"/>
  <c r="BK307" i="1"/>
  <c r="BL307" i="1" s="1"/>
  <c r="AS307" i="1"/>
  <c r="AQ307" i="1"/>
  <c r="BW306" i="1"/>
  <c r="BX306" i="1" s="1"/>
  <c r="AU306" i="1"/>
  <c r="AS306" i="1"/>
  <c r="BW305" i="1"/>
  <c r="BX305" i="1" s="1"/>
  <c r="AU303" i="1"/>
  <c r="AS303" i="1"/>
  <c r="AQ303" i="1"/>
  <c r="BW302" i="1"/>
  <c r="BX302" i="1" s="1"/>
  <c r="BK302" i="1"/>
  <c r="BL302" i="1" s="1"/>
  <c r="AW302" i="1"/>
  <c r="AS302" i="1"/>
  <c r="CW301" i="1"/>
  <c r="CU301" i="1"/>
  <c r="BW301" i="1"/>
  <c r="BX301" i="1" s="1"/>
  <c r="BK301" i="1"/>
  <c r="BL301" i="1" s="1"/>
  <c r="BK291" i="1"/>
  <c r="BL291" i="1" s="1"/>
  <c r="BK292" i="1"/>
  <c r="BL292" i="1" s="1"/>
  <c r="BK293" i="1"/>
  <c r="BL293" i="1" s="1"/>
  <c r="BK294" i="1"/>
  <c r="BL294" i="1" s="1"/>
  <c r="BK295" i="1"/>
  <c r="BL295" i="1" s="1"/>
  <c r="BK296" i="1"/>
  <c r="BL296" i="1" s="1"/>
  <c r="BK297" i="1"/>
  <c r="BL297" i="1" s="1"/>
  <c r="BK298" i="1"/>
  <c r="BL298" i="1" s="1"/>
  <c r="BK299" i="1"/>
  <c r="BL299" i="1" s="1"/>
  <c r="BK300" i="1"/>
  <c r="BL300" i="1" s="1"/>
  <c r="AU299" i="1"/>
  <c r="AS299" i="1"/>
  <c r="AQ299" i="1"/>
  <c r="AU298" i="1"/>
  <c r="AS298" i="1"/>
  <c r="AW297" i="1"/>
  <c r="AQ297" i="1"/>
  <c r="AW296" i="1"/>
  <c r="AS296" i="1"/>
  <c r="AU295" i="1"/>
  <c r="AS295" i="1"/>
  <c r="AQ295" i="1"/>
  <c r="AW294" i="1"/>
  <c r="AU294" i="1"/>
  <c r="AS294" i="1"/>
  <c r="AW293" i="1"/>
  <c r="AU293" i="1"/>
  <c r="AQ293" i="1"/>
  <c r="AW292" i="1"/>
  <c r="AQ292" i="1"/>
  <c r="AS291" i="1"/>
  <c r="AQ291" i="1"/>
  <c r="AW290" i="1"/>
  <c r="AU290" i="1"/>
  <c r="AS290" i="1"/>
  <c r="BW289" i="1"/>
  <c r="BX289" i="1" s="1"/>
  <c r="BK289" i="1"/>
  <c r="BL289" i="1" s="1"/>
  <c r="BW288" i="1"/>
  <c r="BX288" i="1" s="1"/>
  <c r="BK288" i="1"/>
  <c r="BL288" i="1" s="1"/>
  <c r="BW287" i="1"/>
  <c r="BX287" i="1" s="1"/>
  <c r="BK287" i="1"/>
  <c r="BL287" i="1" s="1"/>
  <c r="BW286" i="1"/>
  <c r="BX286" i="1" s="1"/>
  <c r="BK286" i="1"/>
  <c r="BL286" i="1" s="1"/>
  <c r="CW289" i="1"/>
  <c r="CU289" i="1"/>
  <c r="CW288" i="1"/>
  <c r="CU288" i="1"/>
  <c r="CW287" i="1"/>
  <c r="CU287" i="1"/>
  <c r="CW286" i="1"/>
  <c r="CU286" i="1"/>
  <c r="AU283" i="1"/>
  <c r="AS283" i="1"/>
  <c r="AQ283" i="1"/>
  <c r="AU282" i="1"/>
  <c r="AS282" i="1"/>
  <c r="AW281" i="1"/>
  <c r="AU281" i="1"/>
  <c r="AQ281" i="1"/>
  <c r="CW285" i="1"/>
  <c r="CU285" i="1"/>
  <c r="BW285" i="1"/>
  <c r="BX285" i="1" s="1"/>
  <c r="BK285" i="1"/>
  <c r="BL285" i="1" s="1"/>
  <c r="CW284" i="1"/>
  <c r="CU284" i="1"/>
  <c r="BW284" i="1"/>
  <c r="BX284" i="1" s="1"/>
  <c r="BK284" i="1"/>
  <c r="BL284" i="1" s="1"/>
  <c r="BK280" i="1"/>
  <c r="BL280" i="1" s="1"/>
  <c r="AQ272" i="1"/>
  <c r="AW272" i="1"/>
  <c r="AQ273" i="1"/>
  <c r="AU273" i="1"/>
  <c r="AW273" i="1"/>
  <c r="AS274" i="1"/>
  <c r="AU274" i="1"/>
  <c r="AQ271" i="1"/>
  <c r="AS271" i="1"/>
  <c r="AU271" i="1"/>
  <c r="CW274" i="1"/>
  <c r="CU274" i="1"/>
  <c r="BW274" i="1"/>
  <c r="BX274" i="1" s="1"/>
  <c r="BK274" i="1"/>
  <c r="BL274" i="1" s="1"/>
  <c r="CW273" i="1"/>
  <c r="CU273" i="1"/>
  <c r="BW273" i="1"/>
  <c r="BX273" i="1" s="1"/>
  <c r="BK273" i="1"/>
  <c r="BL273" i="1" s="1"/>
  <c r="CW272" i="1"/>
  <c r="CU272" i="1"/>
  <c r="BW272" i="1"/>
  <c r="BX272" i="1" s="1"/>
  <c r="BK272" i="1"/>
  <c r="BL272" i="1" s="1"/>
  <c r="CW271" i="1"/>
  <c r="CU271" i="1"/>
  <c r="BW271" i="1"/>
  <c r="BX271" i="1" s="1"/>
  <c r="BK271" i="1"/>
  <c r="BL271" i="1" s="1"/>
  <c r="BK267" i="1"/>
  <c r="BL267" i="1" s="1"/>
  <c r="BW267" i="1"/>
  <c r="BX267" i="1" s="1"/>
  <c r="BK268" i="1"/>
  <c r="BL268" i="1" s="1"/>
  <c r="BW268" i="1"/>
  <c r="BX268" i="1" s="1"/>
  <c r="CW267" i="1"/>
  <c r="CU267" i="1"/>
  <c r="AS267" i="1"/>
  <c r="AQ267" i="1"/>
  <c r="CW268" i="1"/>
  <c r="CU268" i="1"/>
  <c r="AW268" i="1"/>
  <c r="AS268" i="1"/>
  <c r="AQ268" i="1"/>
  <c r="AS270" i="1"/>
  <c r="AU270" i="1"/>
  <c r="AW270" i="1"/>
  <c r="AQ269" i="1"/>
  <c r="AU269" i="1"/>
  <c r="AW269" i="1"/>
  <c r="AQ256" i="1"/>
  <c r="AS256" i="1"/>
  <c r="AU256" i="1"/>
  <c r="AW256" i="1"/>
  <c r="AQ257" i="1"/>
  <c r="AU257" i="1"/>
  <c r="AW257" i="1"/>
  <c r="AS258" i="1"/>
  <c r="AU258" i="1"/>
  <c r="AW258" i="1"/>
  <c r="AQ259" i="1"/>
  <c r="AS259" i="1"/>
  <c r="AU259" i="1"/>
  <c r="AQ260" i="1"/>
  <c r="AS260" i="1"/>
  <c r="AW260" i="1"/>
  <c r="AQ255" i="1"/>
  <c r="AS255" i="1"/>
  <c r="AU255" i="1"/>
  <c r="AQ244" i="1"/>
  <c r="AS244" i="1"/>
  <c r="AW244" i="1"/>
  <c r="AQ245" i="1"/>
  <c r="AS245" i="1"/>
  <c r="AU245" i="1"/>
  <c r="AW245" i="1"/>
  <c r="AS246" i="1"/>
  <c r="AU246" i="1"/>
  <c r="AW246" i="1"/>
  <c r="AQ247" i="1"/>
  <c r="AS247" i="1"/>
  <c r="AU247" i="1"/>
  <c r="AU243" i="1"/>
  <c r="AS243" i="1"/>
  <c r="AQ243" i="1"/>
  <c r="AO217" i="1"/>
  <c r="AY217" i="1" s="1"/>
  <c r="AZ217" i="1" s="1"/>
  <c r="AO216" i="1"/>
  <c r="AY216" i="1" s="1"/>
  <c r="AZ216" i="1" s="1"/>
  <c r="AO214" i="1"/>
  <c r="AY214" i="1" s="1"/>
  <c r="AZ214" i="1" s="1"/>
  <c r="AO213" i="1"/>
  <c r="AY213" i="1" s="1"/>
  <c r="AZ213" i="1" s="1"/>
  <c r="AO212" i="1"/>
  <c r="AY212" i="1" s="1"/>
  <c r="AZ212" i="1" s="1"/>
  <c r="AO210" i="1"/>
  <c r="AY210" i="1" s="1"/>
  <c r="AZ210" i="1" s="1"/>
  <c r="AO209" i="1"/>
  <c r="AY209" i="1" s="1"/>
  <c r="AZ209" i="1" s="1"/>
  <c r="AO208" i="1"/>
  <c r="AY208" i="1" s="1"/>
  <c r="AZ208" i="1" s="1"/>
  <c r="AO206" i="1"/>
  <c r="AY206" i="1" s="1"/>
  <c r="AZ206" i="1" s="1"/>
  <c r="AO205" i="1"/>
  <c r="AY205" i="1" s="1"/>
  <c r="AZ205" i="1" s="1"/>
  <c r="AO204" i="1"/>
  <c r="AY204" i="1" s="1"/>
  <c r="AZ204" i="1" s="1"/>
  <c r="AO202" i="1"/>
  <c r="AY202" i="1" s="1"/>
  <c r="AZ202" i="1" s="1"/>
  <c r="AO201" i="1"/>
  <c r="AY201" i="1" s="1"/>
  <c r="AZ201" i="1" s="1"/>
  <c r="AO200" i="1"/>
  <c r="AY200" i="1" s="1"/>
  <c r="AZ200" i="1" s="1"/>
  <c r="AO198" i="1"/>
  <c r="AY198" i="1" s="1"/>
  <c r="AZ198" i="1" s="1"/>
  <c r="AO197" i="1"/>
  <c r="AY197" i="1" s="1"/>
  <c r="AZ197" i="1" s="1"/>
  <c r="AO196" i="1"/>
  <c r="AY196" i="1" s="1"/>
  <c r="AZ196" i="1" s="1"/>
  <c r="AO194" i="1"/>
  <c r="AY194" i="1" s="1"/>
  <c r="AZ194" i="1" s="1"/>
  <c r="AO193" i="1"/>
  <c r="AY193" i="1" s="1"/>
  <c r="AZ193" i="1" s="1"/>
  <c r="AO192" i="1"/>
  <c r="AY192" i="1" s="1"/>
  <c r="AZ192" i="1" s="1"/>
  <c r="AO190" i="1"/>
  <c r="AY190" i="1" s="1"/>
  <c r="AZ190" i="1" s="1"/>
  <c r="AO189" i="1"/>
  <c r="AY189" i="1" s="1"/>
  <c r="AZ189" i="1" s="1"/>
  <c r="AO188" i="1"/>
  <c r="AY188" i="1" s="1"/>
  <c r="AZ188" i="1" s="1"/>
  <c r="AO186" i="1"/>
  <c r="AY186" i="1" s="1"/>
  <c r="AZ186" i="1" s="1"/>
  <c r="AO185" i="1"/>
  <c r="AY185" i="1" s="1"/>
  <c r="AZ185" i="1" s="1"/>
  <c r="AO184" i="1"/>
  <c r="AY184" i="1" s="1"/>
  <c r="AZ184" i="1" s="1"/>
  <c r="AO182" i="1"/>
  <c r="AY182" i="1" s="1"/>
  <c r="AZ182" i="1" s="1"/>
  <c r="AO181" i="1"/>
  <c r="AY181" i="1" s="1"/>
  <c r="AZ181" i="1" s="1"/>
  <c r="AO180" i="1"/>
  <c r="AY180" i="1" s="1"/>
  <c r="AZ180" i="1" s="1"/>
  <c r="AP173" i="1"/>
  <c r="AR160" i="1"/>
  <c r="AT147" i="1"/>
  <c r="AV134" i="1"/>
  <c r="AX121" i="1"/>
  <c r="AP109" i="1"/>
  <c r="AY109" i="1" s="1"/>
  <c r="AZ109" i="1" s="1"/>
  <c r="AX105" i="1"/>
  <c r="AV102" i="1"/>
  <c r="AT99" i="1"/>
  <c r="AT95" i="1"/>
  <c r="AV86" i="1"/>
  <c r="AX77" i="1"/>
  <c r="AP65" i="1"/>
  <c r="AY65" i="1" s="1"/>
  <c r="AZ65" i="1" s="1"/>
  <c r="AR52" i="1"/>
  <c r="AT39" i="1"/>
  <c r="AV26" i="1"/>
  <c r="AQ17" i="1"/>
  <c r="AU17" i="1"/>
  <c r="AW17" i="1"/>
  <c r="AS18" i="1"/>
  <c r="AU18" i="1"/>
  <c r="AW18" i="1"/>
  <c r="AQ19" i="1"/>
  <c r="AS19" i="1"/>
  <c r="AU19" i="1"/>
  <c r="AQ20" i="1"/>
  <c r="AS20" i="1"/>
  <c r="AW20" i="1"/>
  <c r="AQ21" i="1"/>
  <c r="AS21" i="1"/>
  <c r="AU21" i="1"/>
  <c r="AW21" i="1"/>
  <c r="AS22" i="1"/>
  <c r="AU22" i="1"/>
  <c r="AW22" i="1"/>
  <c r="AQ23" i="1"/>
  <c r="AS23" i="1"/>
  <c r="AU23" i="1"/>
  <c r="AQ24" i="1"/>
  <c r="AS24" i="1"/>
  <c r="AW24" i="1"/>
  <c r="AQ16" i="1"/>
  <c r="AS16" i="1"/>
  <c r="AU16" i="1"/>
  <c r="AW16" i="1"/>
  <c r="AR8" i="1"/>
  <c r="AT11" i="1"/>
  <c r="AV14" i="1"/>
  <c r="AV5" i="1"/>
  <c r="BA1" i="1"/>
  <c r="BY1" i="1"/>
  <c r="BM1" i="1"/>
  <c r="CI561" i="1"/>
  <c r="CJ561" i="1" s="1"/>
  <c r="CI566" i="1"/>
  <c r="CI565" i="1"/>
  <c r="CJ565" i="1" s="1"/>
  <c r="CI564" i="1"/>
  <c r="CJ564" i="1" s="1"/>
  <c r="CI4" i="1"/>
  <c r="CJ4" i="1" s="1"/>
  <c r="CI567" i="1"/>
  <c r="CI563" i="1"/>
  <c r="CI562" i="1"/>
  <c r="CJ562" i="1" s="1"/>
  <c r="CI560" i="1"/>
  <c r="CJ560" i="1" s="1"/>
  <c r="CI570" i="1"/>
  <c r="CJ570" i="1" s="1"/>
  <c r="CI571" i="1"/>
  <c r="CJ571" i="1" s="1"/>
  <c r="CI569" i="1"/>
  <c r="CJ569" i="1" s="1"/>
  <c r="CI568" i="1"/>
  <c r="CJ568" i="1" s="1"/>
  <c r="BK250" i="1"/>
  <c r="BL250" i="1" s="1"/>
  <c r="BK249" i="1"/>
  <c r="BL249" i="1" s="1"/>
  <c r="BK251" i="1"/>
  <c r="BL251" i="1" s="1"/>
  <c r="CW251" i="1"/>
  <c r="CU251" i="1"/>
  <c r="BW251" i="1"/>
  <c r="BX251" i="1" s="1"/>
  <c r="CW237" i="1"/>
  <c r="CU237" i="1"/>
  <c r="BW237" i="1"/>
  <c r="BX237" i="1" s="1"/>
  <c r="BK237" i="1"/>
  <c r="BL237" i="1" s="1"/>
  <c r="BW230" i="1"/>
  <c r="BX230" i="1" s="1"/>
  <c r="BK230" i="1"/>
  <c r="BL230" i="1" s="1"/>
  <c r="BW233" i="1"/>
  <c r="BX233" i="1" s="1"/>
  <c r="BK233" i="1"/>
  <c r="BL233" i="1" s="1"/>
  <c r="BW232" i="1"/>
  <c r="BX232" i="1" s="1"/>
  <c r="BK232" i="1"/>
  <c r="BL232" i="1" s="1"/>
  <c r="BW231" i="1"/>
  <c r="BX231" i="1" s="1"/>
  <c r="BK231" i="1"/>
  <c r="BL231" i="1" s="1"/>
  <c r="CW232" i="1"/>
  <c r="CU232" i="1"/>
  <c r="CW231" i="1"/>
  <c r="CU231" i="1"/>
  <c r="CW230" i="1"/>
  <c r="CU230" i="1"/>
  <c r="CW233" i="1"/>
  <c r="CU233" i="1"/>
  <c r="CW229" i="1"/>
  <c r="CU229" i="1"/>
  <c r="BW229" i="1"/>
  <c r="BX229" i="1" s="1"/>
  <c r="BK229" i="1"/>
  <c r="BL229" i="1" s="1"/>
  <c r="CW225" i="1"/>
  <c r="CU225" i="1"/>
  <c r="BW225" i="1"/>
  <c r="BX225" i="1" s="1"/>
  <c r="BK225" i="1"/>
  <c r="BL225" i="1" s="1"/>
  <c r="CW224" i="1"/>
  <c r="CU224" i="1"/>
  <c r="BW224" i="1"/>
  <c r="BX224" i="1" s="1"/>
  <c r="BK224" i="1"/>
  <c r="BL224" i="1" s="1"/>
  <c r="BW223" i="1"/>
  <c r="BX223" i="1" s="1"/>
  <c r="BK223" i="1"/>
  <c r="BL223" i="1" s="1"/>
  <c r="BW220" i="1"/>
  <c r="BX220" i="1" s="1"/>
  <c r="BK220" i="1"/>
  <c r="BL220" i="1" s="1"/>
  <c r="BW219" i="1"/>
  <c r="BX219" i="1" s="1"/>
  <c r="BK219" i="1"/>
  <c r="BL219" i="1" s="1"/>
  <c r="CW217" i="1"/>
  <c r="CU217" i="1"/>
  <c r="BW217" i="1"/>
  <c r="BX217" i="1" s="1"/>
  <c r="BK217" i="1"/>
  <c r="BL217" i="1" s="1"/>
  <c r="CW216" i="1"/>
  <c r="CU216" i="1"/>
  <c r="BW216" i="1"/>
  <c r="BX216" i="1" s="1"/>
  <c r="BK216" i="1"/>
  <c r="BL216" i="1" s="1"/>
  <c r="CW215" i="1"/>
  <c r="CU215" i="1"/>
  <c r="BW215" i="1"/>
  <c r="BX215" i="1" s="1"/>
  <c r="BK215" i="1"/>
  <c r="BL215" i="1" s="1"/>
  <c r="CW214" i="1"/>
  <c r="CU214" i="1"/>
  <c r="BW214" i="1"/>
  <c r="BX214" i="1" s="1"/>
  <c r="BK214" i="1"/>
  <c r="BL214" i="1" s="1"/>
  <c r="CW213" i="1"/>
  <c r="CU213" i="1"/>
  <c r="BW213" i="1"/>
  <c r="BX213" i="1" s="1"/>
  <c r="BK213" i="1"/>
  <c r="BL213" i="1" s="1"/>
  <c r="CW212" i="1"/>
  <c r="CU212" i="1"/>
  <c r="BW212" i="1"/>
  <c r="BX212" i="1" s="1"/>
  <c r="BK212" i="1"/>
  <c r="BL212" i="1" s="1"/>
  <c r="CW211" i="1"/>
  <c r="CU211" i="1"/>
  <c r="BW211" i="1"/>
  <c r="BX211" i="1" s="1"/>
  <c r="BK211" i="1"/>
  <c r="BL211" i="1" s="1"/>
  <c r="BW210" i="1"/>
  <c r="BX210" i="1" s="1"/>
  <c r="BK210" i="1"/>
  <c r="BL210" i="1" s="1"/>
  <c r="CW205" i="1"/>
  <c r="CU205" i="1"/>
  <c r="BW205" i="1"/>
  <c r="BX205" i="1" s="1"/>
  <c r="BK205" i="1"/>
  <c r="BL205" i="1" s="1"/>
  <c r="BW209" i="1"/>
  <c r="BX209" i="1" s="1"/>
  <c r="BK209" i="1"/>
  <c r="BL209" i="1" s="1"/>
  <c r="CW208" i="1"/>
  <c r="CU208" i="1"/>
  <c r="BW208" i="1"/>
  <c r="BX208" i="1" s="1"/>
  <c r="BK208" i="1"/>
  <c r="BL208" i="1" s="1"/>
  <c r="CW207" i="1"/>
  <c r="CU207" i="1"/>
  <c r="BW207" i="1"/>
  <c r="BX207" i="1" s="1"/>
  <c r="BK207" i="1"/>
  <c r="BL207" i="1" s="1"/>
  <c r="CW206" i="1"/>
  <c r="CU206" i="1"/>
  <c r="BW206" i="1"/>
  <c r="BX206" i="1" s="1"/>
  <c r="BK206" i="1"/>
  <c r="BL206" i="1" s="1"/>
  <c r="CW202" i="1"/>
  <c r="CU202" i="1"/>
  <c r="BW202" i="1"/>
  <c r="BX202" i="1" s="1"/>
  <c r="BK202" i="1"/>
  <c r="BL202" i="1" s="1"/>
  <c r="CW201" i="1"/>
  <c r="CU201" i="1"/>
  <c r="BW201" i="1"/>
  <c r="BX201" i="1" s="1"/>
  <c r="BK201" i="1"/>
  <c r="BL201" i="1" s="1"/>
  <c r="CW203" i="1"/>
  <c r="CU203" i="1"/>
  <c r="BW203" i="1"/>
  <c r="BX203" i="1" s="1"/>
  <c r="BK203" i="1"/>
  <c r="BL203" i="1" s="1"/>
  <c r="CW200" i="1"/>
  <c r="CU200" i="1"/>
  <c r="BW200" i="1"/>
  <c r="BX200" i="1" s="1"/>
  <c r="BK200" i="1"/>
  <c r="BL200" i="1" s="1"/>
  <c r="CW199" i="1"/>
  <c r="CU199" i="1"/>
  <c r="BW199" i="1"/>
  <c r="BX199" i="1" s="1"/>
  <c r="BK199" i="1"/>
  <c r="BL199" i="1" s="1"/>
  <c r="CW198" i="1"/>
  <c r="CU198" i="1"/>
  <c r="BW198" i="1"/>
  <c r="BX198" i="1" s="1"/>
  <c r="BK198" i="1"/>
  <c r="BL198" i="1" s="1"/>
  <c r="CW197" i="1"/>
  <c r="CU197" i="1"/>
  <c r="BW197" i="1"/>
  <c r="BX197" i="1" s="1"/>
  <c r="BK197" i="1"/>
  <c r="BL197" i="1" s="1"/>
  <c r="BK204" i="1"/>
  <c r="BL204" i="1" s="1"/>
  <c r="BK196" i="1"/>
  <c r="BL196" i="1" s="1"/>
  <c r="BK195" i="1"/>
  <c r="BL195" i="1" s="1"/>
  <c r="BK194" i="1"/>
  <c r="BL194" i="1" s="1"/>
  <c r="BK193" i="1"/>
  <c r="BL193" i="1" s="1"/>
  <c r="BK192" i="1"/>
  <c r="BL192" i="1" s="1"/>
  <c r="BK191" i="1"/>
  <c r="BL191" i="1" s="1"/>
  <c r="BK190" i="1"/>
  <c r="BL190" i="1" s="1"/>
  <c r="BK189" i="1"/>
  <c r="BL189" i="1" s="1"/>
  <c r="BK188" i="1"/>
  <c r="BL188" i="1" s="1"/>
  <c r="BK187" i="1"/>
  <c r="BL187" i="1" s="1"/>
  <c r="CW204" i="1"/>
  <c r="CU204" i="1"/>
  <c r="BW204" i="1"/>
  <c r="BX204" i="1" s="1"/>
  <c r="CW196" i="1"/>
  <c r="CU196" i="1"/>
  <c r="BW196" i="1"/>
  <c r="BX196" i="1" s="1"/>
  <c r="CW195" i="1"/>
  <c r="CU195" i="1"/>
  <c r="BW195" i="1"/>
  <c r="BX195" i="1" s="1"/>
  <c r="CW194" i="1"/>
  <c r="CU194" i="1"/>
  <c r="BW194" i="1"/>
  <c r="BX194" i="1" s="1"/>
  <c r="CW193" i="1"/>
  <c r="CU193" i="1"/>
  <c r="BW193" i="1"/>
  <c r="BX193" i="1" s="1"/>
  <c r="CW192" i="1"/>
  <c r="CU192" i="1"/>
  <c r="BW192" i="1"/>
  <c r="BX192" i="1" s="1"/>
  <c r="CW191" i="1"/>
  <c r="CU191" i="1"/>
  <c r="BW191" i="1"/>
  <c r="BX191" i="1" s="1"/>
  <c r="CW190" i="1"/>
  <c r="CU190" i="1"/>
  <c r="BW190" i="1"/>
  <c r="BX190" i="1" s="1"/>
  <c r="CW189" i="1"/>
  <c r="CU189" i="1"/>
  <c r="BW189" i="1"/>
  <c r="BX189" i="1" s="1"/>
  <c r="CW188" i="1"/>
  <c r="CU188" i="1"/>
  <c r="BW188" i="1"/>
  <c r="BX188" i="1" s="1"/>
  <c r="CW187" i="1"/>
  <c r="CU187" i="1"/>
  <c r="BW187" i="1"/>
  <c r="BX187" i="1" s="1"/>
  <c r="CW186" i="1"/>
  <c r="CU186" i="1"/>
  <c r="BW186" i="1"/>
  <c r="BX186" i="1" s="1"/>
  <c r="BK186" i="1"/>
  <c r="BL186" i="1" s="1"/>
  <c r="CW185" i="1"/>
  <c r="CU185" i="1"/>
  <c r="BW185" i="1"/>
  <c r="BX185" i="1" s="1"/>
  <c r="BK185" i="1"/>
  <c r="BL185" i="1" s="1"/>
  <c r="CW184" i="1"/>
  <c r="CU184" i="1"/>
  <c r="BW184" i="1"/>
  <c r="BX184" i="1" s="1"/>
  <c r="BK184" i="1"/>
  <c r="BL184" i="1" s="1"/>
  <c r="CW183" i="1"/>
  <c r="CU183" i="1"/>
  <c r="BW183" i="1"/>
  <c r="BX183" i="1" s="1"/>
  <c r="BK183" i="1"/>
  <c r="BL183" i="1" s="1"/>
  <c r="CW182" i="1"/>
  <c r="CU182" i="1"/>
  <c r="BW182" i="1"/>
  <c r="BX182" i="1" s="1"/>
  <c r="BK182" i="1"/>
  <c r="BL182" i="1" s="1"/>
  <c r="BW181" i="1"/>
  <c r="BX181" i="1" s="1"/>
  <c r="BK181" i="1"/>
  <c r="BL181" i="1" s="1"/>
  <c r="BW180" i="1"/>
  <c r="BX180" i="1" s="1"/>
  <c r="BK180" i="1"/>
  <c r="BL180" i="1" s="1"/>
  <c r="BW179" i="1"/>
  <c r="BX179" i="1" s="1"/>
  <c r="BK179" i="1"/>
  <c r="BL179" i="1" s="1"/>
  <c r="CW181" i="1"/>
  <c r="CU181" i="1"/>
  <c r="CW180" i="1"/>
  <c r="CU180" i="1"/>
  <c r="CW179" i="1"/>
  <c r="CU179" i="1"/>
  <c r="CW178" i="1"/>
  <c r="CU178" i="1"/>
  <c r="BW178" i="1"/>
  <c r="BX178" i="1" s="1"/>
  <c r="BK178" i="1"/>
  <c r="BL178" i="1" s="1"/>
  <c r="CW177" i="1"/>
  <c r="CU177" i="1"/>
  <c r="BW177" i="1"/>
  <c r="BX177" i="1" s="1"/>
  <c r="BK177" i="1"/>
  <c r="BL177" i="1" s="1"/>
  <c r="CW175" i="1"/>
  <c r="CU175" i="1"/>
  <c r="BW175" i="1"/>
  <c r="BX175" i="1" s="1"/>
  <c r="BK175" i="1"/>
  <c r="BL175" i="1" s="1"/>
  <c r="CW174" i="1"/>
  <c r="CU174" i="1"/>
  <c r="BW174" i="1"/>
  <c r="BX174" i="1" s="1"/>
  <c r="BK174" i="1"/>
  <c r="BL174" i="1" s="1"/>
  <c r="CW173" i="1"/>
  <c r="CU173" i="1"/>
  <c r="BW173" i="1"/>
  <c r="BX173" i="1" s="1"/>
  <c r="BK173" i="1"/>
  <c r="BL173" i="1" s="1"/>
  <c r="CW172" i="1"/>
  <c r="CU172" i="1"/>
  <c r="BW172" i="1"/>
  <c r="BX172" i="1" s="1"/>
  <c r="BK172" i="1"/>
  <c r="BL172" i="1" s="1"/>
  <c r="BW165" i="1"/>
  <c r="BX165" i="1" s="1"/>
  <c r="BK165" i="1"/>
  <c r="BL165" i="1" s="1"/>
  <c r="BW164" i="1"/>
  <c r="BX164" i="1" s="1"/>
  <c r="BK164" i="1"/>
  <c r="BL164" i="1" s="1"/>
  <c r="CW170" i="1"/>
  <c r="CU170" i="1"/>
  <c r="BW170" i="1"/>
  <c r="BX170" i="1" s="1"/>
  <c r="BK170" i="1"/>
  <c r="BL170" i="1" s="1"/>
  <c r="CW169" i="1"/>
  <c r="CU169" i="1"/>
  <c r="BW169" i="1"/>
  <c r="BX169" i="1" s="1"/>
  <c r="BK169" i="1"/>
  <c r="BL169" i="1" s="1"/>
  <c r="CW168" i="1"/>
  <c r="CU168" i="1"/>
  <c r="BW168" i="1"/>
  <c r="BX168" i="1" s="1"/>
  <c r="BK168" i="1"/>
  <c r="BL168" i="1" s="1"/>
  <c r="CW167" i="1"/>
  <c r="CU167" i="1"/>
  <c r="BW167" i="1"/>
  <c r="BX167" i="1" s="1"/>
  <c r="BK167" i="1"/>
  <c r="BL167" i="1" s="1"/>
  <c r="CW166" i="1"/>
  <c r="CU166" i="1"/>
  <c r="BW166" i="1"/>
  <c r="BX166" i="1" s="1"/>
  <c r="BK166" i="1"/>
  <c r="BL166" i="1" s="1"/>
  <c r="CW165" i="1"/>
  <c r="CU165" i="1"/>
  <c r="CW160" i="1"/>
  <c r="CU160" i="1"/>
  <c r="BW160" i="1"/>
  <c r="BX160" i="1" s="1"/>
  <c r="BK160" i="1"/>
  <c r="BL160" i="1" s="1"/>
  <c r="BK155" i="1"/>
  <c r="BL155" i="1" s="1"/>
  <c r="BW153" i="1"/>
  <c r="BX153" i="1" s="1"/>
  <c r="BK153" i="1"/>
  <c r="BL153" i="1" s="1"/>
  <c r="BW149" i="1"/>
  <c r="BX149" i="1" s="1"/>
  <c r="BK149" i="1"/>
  <c r="BL149" i="1" s="1"/>
  <c r="CW149" i="1"/>
  <c r="CU149" i="1"/>
  <c r="BW145" i="1"/>
  <c r="BX145" i="1" s="1"/>
  <c r="BK145" i="1"/>
  <c r="BL145" i="1" s="1"/>
  <c r="BW147" i="1"/>
  <c r="BX147" i="1" s="1"/>
  <c r="BK147" i="1"/>
  <c r="BL147" i="1" s="1"/>
  <c r="CW171" i="1"/>
  <c r="CU171" i="1"/>
  <c r="BW171" i="1"/>
  <c r="BX171" i="1" s="1"/>
  <c r="BK171" i="1"/>
  <c r="BL171" i="1" s="1"/>
  <c r="CW164" i="1"/>
  <c r="CU164" i="1"/>
  <c r="CW163" i="1"/>
  <c r="CU163" i="1"/>
  <c r="BW163" i="1"/>
  <c r="BX163" i="1" s="1"/>
  <c r="BK163" i="1"/>
  <c r="BL163" i="1" s="1"/>
  <c r="CW162" i="1"/>
  <c r="CU162" i="1"/>
  <c r="BW162" i="1"/>
  <c r="BX162" i="1" s="1"/>
  <c r="BK162" i="1"/>
  <c r="BL162" i="1" s="1"/>
  <c r="CW158" i="1"/>
  <c r="CU158" i="1"/>
  <c r="BW158" i="1"/>
  <c r="BX158" i="1" s="1"/>
  <c r="BK158" i="1"/>
  <c r="BL158" i="1" s="1"/>
  <c r="CW157" i="1"/>
  <c r="CU157" i="1"/>
  <c r="BW157" i="1"/>
  <c r="BX157" i="1" s="1"/>
  <c r="BK157" i="1"/>
  <c r="BL157" i="1" s="1"/>
  <c r="CW156" i="1"/>
  <c r="CU156" i="1"/>
  <c r="BW156" i="1"/>
  <c r="BX156" i="1" s="1"/>
  <c r="BK156" i="1"/>
  <c r="BL156" i="1" s="1"/>
  <c r="CW155" i="1"/>
  <c r="CU155" i="1"/>
  <c r="BW155" i="1"/>
  <c r="BX155" i="1" s="1"/>
  <c r="CW154" i="1"/>
  <c r="CU154" i="1"/>
  <c r="BW154" i="1"/>
  <c r="BX154" i="1" s="1"/>
  <c r="BK154" i="1"/>
  <c r="BL154" i="1" s="1"/>
  <c r="CW148" i="1"/>
  <c r="CU148" i="1"/>
  <c r="BW148" i="1"/>
  <c r="BX148" i="1" s="1"/>
  <c r="BK148" i="1"/>
  <c r="BL148" i="1" s="1"/>
  <c r="BW142" i="1"/>
  <c r="BX142" i="1" s="1"/>
  <c r="BK142" i="1"/>
  <c r="BL142" i="1" s="1"/>
  <c r="CW145" i="1"/>
  <c r="CU145" i="1"/>
  <c r="CW144" i="1"/>
  <c r="CU144" i="1"/>
  <c r="BW144" i="1"/>
  <c r="BX144" i="1" s="1"/>
  <c r="BK144" i="1"/>
  <c r="BL144" i="1" s="1"/>
  <c r="CW143" i="1"/>
  <c r="CU143" i="1"/>
  <c r="BW143" i="1"/>
  <c r="BX143" i="1" s="1"/>
  <c r="BK143" i="1"/>
  <c r="BL143" i="1" s="1"/>
  <c r="CW142" i="1"/>
  <c r="CU142" i="1"/>
  <c r="CW141" i="1"/>
  <c r="CU141" i="1"/>
  <c r="BW141" i="1"/>
  <c r="BX141" i="1" s="1"/>
  <c r="BK141" i="1"/>
  <c r="BL141" i="1" s="1"/>
  <c r="CW140" i="1"/>
  <c r="CU140" i="1"/>
  <c r="BW140" i="1"/>
  <c r="BX140" i="1" s="1"/>
  <c r="BK140" i="1"/>
  <c r="BL140" i="1" s="1"/>
  <c r="CW139" i="1"/>
  <c r="CU139" i="1"/>
  <c r="BW139" i="1"/>
  <c r="BX139" i="1" s="1"/>
  <c r="BK139" i="1"/>
  <c r="BL139" i="1" s="1"/>
  <c r="CW138" i="1"/>
  <c r="CU138" i="1"/>
  <c r="BW138" i="1"/>
  <c r="BX138" i="1" s="1"/>
  <c r="BK138" i="1"/>
  <c r="BL138" i="1" s="1"/>
  <c r="CW137" i="1"/>
  <c r="CU137" i="1"/>
  <c r="BW137" i="1"/>
  <c r="BX137" i="1" s="1"/>
  <c r="BK137" i="1"/>
  <c r="BL137" i="1" s="1"/>
  <c r="CW176" i="1"/>
  <c r="CU176" i="1"/>
  <c r="BW176" i="1"/>
  <c r="BX176" i="1" s="1"/>
  <c r="BK176" i="1"/>
  <c r="BL176" i="1" s="1"/>
  <c r="CW147" i="1"/>
  <c r="CU147" i="1"/>
  <c r="CW146" i="1"/>
  <c r="CU146" i="1"/>
  <c r="BW146" i="1"/>
  <c r="BX146" i="1" s="1"/>
  <c r="BK146" i="1"/>
  <c r="BL146" i="1" s="1"/>
  <c r="CW136" i="1"/>
  <c r="CU136" i="1"/>
  <c r="BW136" i="1"/>
  <c r="BX136" i="1" s="1"/>
  <c r="BK136" i="1"/>
  <c r="BL136" i="1" s="1"/>
  <c r="BW135" i="1"/>
  <c r="BX135" i="1" s="1"/>
  <c r="BK135" i="1"/>
  <c r="BL135" i="1" s="1"/>
  <c r="BW134" i="1"/>
  <c r="BX134" i="1" s="1"/>
  <c r="BK134" i="1"/>
  <c r="BL134" i="1" s="1"/>
  <c r="BW133" i="1"/>
  <c r="BX133" i="1" s="1"/>
  <c r="BK133" i="1"/>
  <c r="BL133" i="1" s="1"/>
  <c r="BW132" i="1"/>
  <c r="BX132" i="1" s="1"/>
  <c r="BK132" i="1"/>
  <c r="BL132" i="1" s="1"/>
  <c r="BW129" i="1"/>
  <c r="BX129" i="1" s="1"/>
  <c r="BK129" i="1"/>
  <c r="BL129" i="1" s="1"/>
  <c r="BW128" i="1"/>
  <c r="BX128" i="1" s="1"/>
  <c r="BK128" i="1"/>
  <c r="BL128" i="1" s="1"/>
  <c r="CW129" i="1"/>
  <c r="CU129" i="1"/>
  <c r="CW128" i="1"/>
  <c r="CU128" i="1"/>
  <c r="BW120" i="1"/>
  <c r="BX120" i="1" s="1"/>
  <c r="BK120" i="1"/>
  <c r="BL120" i="1" s="1"/>
  <c r="BK117" i="1"/>
  <c r="BL117" i="1" s="1"/>
  <c r="BK116" i="1"/>
  <c r="BL116" i="1" s="1"/>
  <c r="CW116" i="1"/>
  <c r="CU116" i="1"/>
  <c r="BW116" i="1"/>
  <c r="BX116" i="1" s="1"/>
  <c r="CW115" i="1"/>
  <c r="CU115" i="1"/>
  <c r="BW115" i="1"/>
  <c r="BX115" i="1" s="1"/>
  <c r="BK115" i="1"/>
  <c r="BL115" i="1" s="1"/>
  <c r="CW117" i="1"/>
  <c r="CU117" i="1"/>
  <c r="BW117" i="1"/>
  <c r="BX117" i="1" s="1"/>
  <c r="CW107" i="1"/>
  <c r="CU107" i="1"/>
  <c r="BW107" i="1"/>
  <c r="BX107" i="1" s="1"/>
  <c r="BK107" i="1"/>
  <c r="BL107" i="1" s="1"/>
  <c r="CW108" i="1"/>
  <c r="CU108" i="1"/>
  <c r="BW108" i="1"/>
  <c r="BX108" i="1" s="1"/>
  <c r="BK108" i="1"/>
  <c r="BL108" i="1" s="1"/>
  <c r="CW105" i="1"/>
  <c r="CU105" i="1"/>
  <c r="BW105" i="1"/>
  <c r="BX105" i="1" s="1"/>
  <c r="BK105" i="1"/>
  <c r="BL105" i="1" s="1"/>
  <c r="CW106" i="1"/>
  <c r="CU106" i="1"/>
  <c r="BW106" i="1"/>
  <c r="BX106" i="1" s="1"/>
  <c r="BK106" i="1"/>
  <c r="BL106" i="1" s="1"/>
  <c r="BK104" i="1"/>
  <c r="BL104" i="1" s="1"/>
  <c r="BW104" i="1"/>
  <c r="BX104" i="1" s="1"/>
  <c r="CU104" i="1"/>
  <c r="CW104" i="1"/>
  <c r="CW91" i="1"/>
  <c r="CU91" i="1"/>
  <c r="BW91" i="1"/>
  <c r="BX91" i="1" s="1"/>
  <c r="BK91" i="1"/>
  <c r="BL91" i="1" s="1"/>
  <c r="CW84" i="1"/>
  <c r="CU84" i="1"/>
  <c r="BW84" i="1"/>
  <c r="BX84" i="1" s="1"/>
  <c r="BK84" i="1"/>
  <c r="BL84" i="1" s="1"/>
  <c r="CW83" i="1"/>
  <c r="CU83" i="1"/>
  <c r="BW83" i="1"/>
  <c r="BX83" i="1" s="1"/>
  <c r="BK83" i="1"/>
  <c r="BL83" i="1" s="1"/>
  <c r="CW82" i="1"/>
  <c r="CU82" i="1"/>
  <c r="BW82" i="1"/>
  <c r="BX82" i="1" s="1"/>
  <c r="BK82" i="1"/>
  <c r="BL82" i="1" s="1"/>
  <c r="CW79" i="1"/>
  <c r="CU79" i="1"/>
  <c r="BW79" i="1"/>
  <c r="BX79" i="1" s="1"/>
  <c r="BK79" i="1"/>
  <c r="BL79" i="1" s="1"/>
  <c r="CW78" i="1"/>
  <c r="CU78" i="1"/>
  <c r="BW78" i="1"/>
  <c r="BX78" i="1" s="1"/>
  <c r="BK78" i="1"/>
  <c r="BL78" i="1" s="1"/>
  <c r="CW77" i="1"/>
  <c r="CU77" i="1"/>
  <c r="BW77" i="1"/>
  <c r="BX77" i="1" s="1"/>
  <c r="BK77" i="1"/>
  <c r="BL77" i="1" s="1"/>
  <c r="CW76" i="1"/>
  <c r="CU76" i="1"/>
  <c r="BW76" i="1"/>
  <c r="BX76" i="1" s="1"/>
  <c r="BK76" i="1"/>
  <c r="BL76" i="1" s="1"/>
  <c r="CW75" i="1"/>
  <c r="CU75" i="1"/>
  <c r="BW75" i="1"/>
  <c r="BX75" i="1" s="1"/>
  <c r="BK75" i="1"/>
  <c r="BL75" i="1" s="1"/>
  <c r="CW74" i="1"/>
  <c r="CU74" i="1"/>
  <c r="BW74" i="1"/>
  <c r="BX74" i="1" s="1"/>
  <c r="BK74" i="1"/>
  <c r="BL74" i="1" s="1"/>
  <c r="M644" i="1"/>
  <c r="CW56" i="1"/>
  <c r="CU56" i="1"/>
  <c r="BW56" i="1"/>
  <c r="BX56" i="1" s="1"/>
  <c r="BK56" i="1"/>
  <c r="BL56" i="1" s="1"/>
  <c r="CW55" i="1"/>
  <c r="CU55" i="1"/>
  <c r="BW55" i="1"/>
  <c r="BX55" i="1" s="1"/>
  <c r="BK55" i="1"/>
  <c r="BL55" i="1" s="1"/>
  <c r="CW54" i="1"/>
  <c r="CU54" i="1"/>
  <c r="BW54" i="1"/>
  <c r="BX54" i="1" s="1"/>
  <c r="BK54" i="1"/>
  <c r="BL54" i="1" s="1"/>
  <c r="CW53" i="1"/>
  <c r="CU53" i="1"/>
  <c r="BW53" i="1"/>
  <c r="BX53" i="1" s="1"/>
  <c r="BK53" i="1"/>
  <c r="BL53" i="1" s="1"/>
  <c r="CW52" i="1"/>
  <c r="CU52" i="1"/>
  <c r="BW52" i="1"/>
  <c r="BX52" i="1" s="1"/>
  <c r="BK52" i="1"/>
  <c r="BL52" i="1" s="1"/>
  <c r="CW51" i="1"/>
  <c r="CU51" i="1"/>
  <c r="BW51" i="1"/>
  <c r="BX51" i="1" s="1"/>
  <c r="BK51" i="1"/>
  <c r="BL51" i="1" s="1"/>
  <c r="CW50" i="1"/>
  <c r="CU50" i="1"/>
  <c r="BW50" i="1"/>
  <c r="BX50" i="1" s="1"/>
  <c r="BK50" i="1"/>
  <c r="BL50" i="1" s="1"/>
  <c r="CW49" i="1"/>
  <c r="CU49" i="1"/>
  <c r="BW49" i="1"/>
  <c r="BX49" i="1" s="1"/>
  <c r="BK49" i="1"/>
  <c r="BL49" i="1" s="1"/>
  <c r="CW48" i="1"/>
  <c r="CU48" i="1"/>
  <c r="BW48" i="1"/>
  <c r="BX48" i="1" s="1"/>
  <c r="BK48" i="1"/>
  <c r="BL48" i="1" s="1"/>
  <c r="CW47" i="1"/>
  <c r="CU47" i="1"/>
  <c r="BW47" i="1"/>
  <c r="BX47" i="1" s="1"/>
  <c r="BK47" i="1"/>
  <c r="BL47" i="1" s="1"/>
  <c r="CW44" i="1"/>
  <c r="CU44" i="1"/>
  <c r="BW44" i="1"/>
  <c r="BX44" i="1" s="1"/>
  <c r="BK44" i="1"/>
  <c r="BL44" i="1" s="1"/>
  <c r="CW43" i="1"/>
  <c r="CU43" i="1"/>
  <c r="BW43" i="1"/>
  <c r="BX43" i="1" s="1"/>
  <c r="BK43" i="1"/>
  <c r="BL43" i="1" s="1"/>
  <c r="CW42" i="1"/>
  <c r="CU42" i="1"/>
  <c r="BW42" i="1"/>
  <c r="BX42" i="1" s="1"/>
  <c r="BK42" i="1"/>
  <c r="BL42" i="1" s="1"/>
  <c r="CW37" i="1"/>
  <c r="CU37" i="1"/>
  <c r="BW37" i="1"/>
  <c r="BX37" i="1" s="1"/>
  <c r="BK37" i="1"/>
  <c r="BL37" i="1" s="1"/>
  <c r="CW36" i="1"/>
  <c r="CU36" i="1"/>
  <c r="BW36" i="1"/>
  <c r="BX36" i="1" s="1"/>
  <c r="BK36" i="1"/>
  <c r="BL36" i="1" s="1"/>
  <c r="CW35" i="1"/>
  <c r="CU35" i="1"/>
  <c r="BW35" i="1"/>
  <c r="BX35" i="1" s="1"/>
  <c r="BK35" i="1"/>
  <c r="BL35" i="1" s="1"/>
  <c r="CW23" i="1"/>
  <c r="CU23" i="1"/>
  <c r="BW23" i="1"/>
  <c r="BX23" i="1" s="1"/>
  <c r="BK23" i="1"/>
  <c r="BL23" i="1" s="1"/>
  <c r="CW24" i="1"/>
  <c r="CU24" i="1"/>
  <c r="BW24" i="1"/>
  <c r="BX24" i="1" s="1"/>
  <c r="BK24" i="1"/>
  <c r="BL24" i="1" s="1"/>
  <c r="CW22" i="1"/>
  <c r="CU22" i="1"/>
  <c r="BW22" i="1"/>
  <c r="BX22" i="1" s="1"/>
  <c r="BK22" i="1"/>
  <c r="BL22" i="1" s="1"/>
  <c r="CW21" i="1"/>
  <c r="CU21" i="1"/>
  <c r="BW21" i="1"/>
  <c r="BX21" i="1" s="1"/>
  <c r="BK21" i="1"/>
  <c r="BL21" i="1" s="1"/>
  <c r="BK45" i="1"/>
  <c r="BL45" i="1" s="1"/>
  <c r="BW45" i="1"/>
  <c r="BX45" i="1" s="1"/>
  <c r="CU45" i="1"/>
  <c r="CW45" i="1"/>
  <c r="BK46" i="1"/>
  <c r="BL46" i="1" s="1"/>
  <c r="BW46" i="1"/>
  <c r="BX46" i="1" s="1"/>
  <c r="CU46" i="1"/>
  <c r="CW46" i="1"/>
  <c r="BK59" i="1"/>
  <c r="BL59" i="1" s="1"/>
  <c r="BW59" i="1"/>
  <c r="BX59" i="1" s="1"/>
  <c r="CU59" i="1"/>
  <c r="CW59" i="1"/>
  <c r="BK60" i="1"/>
  <c r="BL60" i="1" s="1"/>
  <c r="BW60" i="1"/>
  <c r="BX60" i="1" s="1"/>
  <c r="CU60" i="1"/>
  <c r="CW60" i="1"/>
  <c r="BK61" i="1"/>
  <c r="BL61" i="1" s="1"/>
  <c r="BW61" i="1"/>
  <c r="BX61" i="1" s="1"/>
  <c r="CU61" i="1"/>
  <c r="CW61" i="1"/>
  <c r="BK62" i="1"/>
  <c r="BL62" i="1" s="1"/>
  <c r="BW62" i="1"/>
  <c r="BX62" i="1" s="1"/>
  <c r="CU62" i="1"/>
  <c r="CW62" i="1"/>
  <c r="BK63" i="1"/>
  <c r="BL63" i="1" s="1"/>
  <c r="BW63" i="1"/>
  <c r="BX63" i="1" s="1"/>
  <c r="CU63" i="1"/>
  <c r="CW63" i="1"/>
  <c r="BK64" i="1"/>
  <c r="BL64" i="1" s="1"/>
  <c r="BW64" i="1"/>
  <c r="BX64" i="1" s="1"/>
  <c r="CU64" i="1"/>
  <c r="CW64" i="1"/>
  <c r="BK65" i="1"/>
  <c r="BL65" i="1" s="1"/>
  <c r="BW65" i="1"/>
  <c r="BX65" i="1" s="1"/>
  <c r="CU65" i="1"/>
  <c r="CW65" i="1"/>
  <c r="BK66" i="1"/>
  <c r="BL66" i="1" s="1"/>
  <c r="BW66" i="1"/>
  <c r="BX66" i="1" s="1"/>
  <c r="CU66" i="1"/>
  <c r="CW66" i="1"/>
  <c r="BK67" i="1"/>
  <c r="BL67" i="1" s="1"/>
  <c r="BW67" i="1"/>
  <c r="BX67" i="1" s="1"/>
  <c r="CU67" i="1"/>
  <c r="CW67" i="1"/>
  <c r="BK68" i="1"/>
  <c r="BL68" i="1" s="1"/>
  <c r="BW68" i="1"/>
  <c r="BX68" i="1" s="1"/>
  <c r="CU68" i="1"/>
  <c r="CW68" i="1"/>
  <c r="BK69" i="1"/>
  <c r="BL69" i="1" s="1"/>
  <c r="BW69" i="1"/>
  <c r="BX69" i="1" s="1"/>
  <c r="CU69" i="1"/>
  <c r="CW69" i="1"/>
  <c r="BK71" i="1"/>
  <c r="BL71" i="1" s="1"/>
  <c r="BW71" i="1"/>
  <c r="BX71" i="1" s="1"/>
  <c r="CU71" i="1"/>
  <c r="CW71" i="1"/>
  <c r="BK72" i="1"/>
  <c r="BL72" i="1" s="1"/>
  <c r="BW72" i="1"/>
  <c r="BX72" i="1" s="1"/>
  <c r="CU72" i="1"/>
  <c r="CW72" i="1"/>
  <c r="BK73" i="1"/>
  <c r="BL73" i="1" s="1"/>
  <c r="BW73" i="1"/>
  <c r="BX73" i="1" s="1"/>
  <c r="CU73" i="1"/>
  <c r="CW73" i="1"/>
  <c r="BK70" i="1"/>
  <c r="BL70" i="1" s="1"/>
  <c r="BW70" i="1"/>
  <c r="BX70" i="1" s="1"/>
  <c r="CU70" i="1"/>
  <c r="CW70" i="1"/>
  <c r="BK80" i="1"/>
  <c r="BL80" i="1" s="1"/>
  <c r="BW80" i="1"/>
  <c r="BX80" i="1" s="1"/>
  <c r="CU80" i="1"/>
  <c r="CW80" i="1"/>
  <c r="BK81" i="1"/>
  <c r="BL81" i="1" s="1"/>
  <c r="BW81" i="1"/>
  <c r="BX81" i="1" s="1"/>
  <c r="CU81" i="1"/>
  <c r="CW81" i="1"/>
  <c r="BK118" i="1"/>
  <c r="BL118" i="1" s="1"/>
  <c r="BW118" i="1"/>
  <c r="BX118" i="1" s="1"/>
  <c r="CU118" i="1"/>
  <c r="CW118" i="1"/>
  <c r="BK119" i="1"/>
  <c r="BL119" i="1" s="1"/>
  <c r="BW119" i="1"/>
  <c r="BX119" i="1" s="1"/>
  <c r="CU119" i="1"/>
  <c r="CW119" i="1"/>
  <c r="BK122" i="1"/>
  <c r="BL122" i="1" s="1"/>
  <c r="BW122" i="1"/>
  <c r="BX122" i="1" s="1"/>
  <c r="CU122" i="1"/>
  <c r="CW122" i="1"/>
  <c r="BK123" i="1"/>
  <c r="BL123" i="1" s="1"/>
  <c r="BW123" i="1"/>
  <c r="BX123" i="1" s="1"/>
  <c r="CU123" i="1"/>
  <c r="CW123" i="1"/>
  <c r="BK124" i="1"/>
  <c r="BL124" i="1" s="1"/>
  <c r="BW124" i="1"/>
  <c r="BX124" i="1" s="1"/>
  <c r="CU124" i="1"/>
  <c r="CW124" i="1"/>
  <c r="BK125" i="1"/>
  <c r="BL125" i="1" s="1"/>
  <c r="BW125" i="1"/>
  <c r="BX125" i="1" s="1"/>
  <c r="CU125" i="1"/>
  <c r="CW125" i="1"/>
  <c r="BK126" i="1"/>
  <c r="BL126" i="1" s="1"/>
  <c r="BW126" i="1"/>
  <c r="BX126" i="1" s="1"/>
  <c r="CU126" i="1"/>
  <c r="CW126" i="1"/>
  <c r="BK127" i="1"/>
  <c r="BL127" i="1" s="1"/>
  <c r="BW127" i="1"/>
  <c r="BX127" i="1" s="1"/>
  <c r="CU127" i="1"/>
  <c r="CW127" i="1"/>
  <c r="BK130" i="1"/>
  <c r="BL130" i="1" s="1"/>
  <c r="BW130" i="1"/>
  <c r="BX130" i="1" s="1"/>
  <c r="CU130" i="1"/>
  <c r="CW130" i="1"/>
  <c r="BK131" i="1"/>
  <c r="BL131" i="1" s="1"/>
  <c r="BW131" i="1"/>
  <c r="BX131" i="1" s="1"/>
  <c r="CU131" i="1"/>
  <c r="CW131" i="1"/>
  <c r="CU132" i="1"/>
  <c r="CW132" i="1"/>
  <c r="CU133" i="1"/>
  <c r="CW133" i="1"/>
  <c r="CU134" i="1"/>
  <c r="CW134" i="1"/>
  <c r="CU135" i="1"/>
  <c r="CW135" i="1"/>
  <c r="BK57" i="1"/>
  <c r="BL57" i="1" s="1"/>
  <c r="BW57" i="1"/>
  <c r="BX57" i="1" s="1"/>
  <c r="CU57" i="1"/>
  <c r="CW57" i="1"/>
  <c r="BK58" i="1"/>
  <c r="BL58" i="1" s="1"/>
  <c r="BW58" i="1"/>
  <c r="BX58" i="1" s="1"/>
  <c r="CU58" i="1"/>
  <c r="CW58" i="1"/>
  <c r="BK92" i="1"/>
  <c r="BL92" i="1" s="1"/>
  <c r="BW92" i="1"/>
  <c r="BX92" i="1" s="1"/>
  <c r="CU92" i="1"/>
  <c r="CW92" i="1"/>
  <c r="BK93" i="1"/>
  <c r="BL93" i="1" s="1"/>
  <c r="BW93" i="1"/>
  <c r="BX93" i="1" s="1"/>
  <c r="CU93" i="1"/>
  <c r="CW93" i="1"/>
  <c r="BK100" i="1"/>
  <c r="BL100" i="1" s="1"/>
  <c r="BW100" i="1"/>
  <c r="BX100" i="1" s="1"/>
  <c r="CU100" i="1"/>
  <c r="CW100" i="1"/>
  <c r="BK94" i="1"/>
  <c r="BL94" i="1" s="1"/>
  <c r="BW94" i="1"/>
  <c r="BX94" i="1" s="1"/>
  <c r="CU94" i="1"/>
  <c r="CW94" i="1"/>
  <c r="BK95" i="1"/>
  <c r="BL95" i="1" s="1"/>
  <c r="BW95" i="1"/>
  <c r="BX95" i="1" s="1"/>
  <c r="CU95" i="1"/>
  <c r="CW95" i="1"/>
  <c r="BK96" i="1"/>
  <c r="BL96" i="1" s="1"/>
  <c r="BW96" i="1"/>
  <c r="BX96" i="1" s="1"/>
  <c r="CU96" i="1"/>
  <c r="CW96" i="1"/>
  <c r="BK97" i="1"/>
  <c r="BL97" i="1" s="1"/>
  <c r="BW97" i="1"/>
  <c r="BX97" i="1" s="1"/>
  <c r="CU97" i="1"/>
  <c r="CW97" i="1"/>
  <c r="BK98" i="1"/>
  <c r="BL98" i="1" s="1"/>
  <c r="BW98" i="1"/>
  <c r="BX98" i="1" s="1"/>
  <c r="CU98" i="1"/>
  <c r="CW98" i="1"/>
  <c r="BK99" i="1"/>
  <c r="BL99" i="1" s="1"/>
  <c r="BW99" i="1"/>
  <c r="BX99" i="1" s="1"/>
  <c r="CU99" i="1"/>
  <c r="CW99" i="1"/>
  <c r="BK101" i="1"/>
  <c r="BL101" i="1" s="1"/>
  <c r="BW101" i="1"/>
  <c r="BX101" i="1" s="1"/>
  <c r="CU101" i="1"/>
  <c r="CW101" i="1"/>
  <c r="BK102" i="1"/>
  <c r="BL102" i="1" s="1"/>
  <c r="BW102" i="1"/>
  <c r="BX102" i="1" s="1"/>
  <c r="CU102" i="1"/>
  <c r="CW102" i="1"/>
  <c r="BK103" i="1"/>
  <c r="BL103" i="1" s="1"/>
  <c r="BW103" i="1"/>
  <c r="BX103" i="1" s="1"/>
  <c r="CU103" i="1"/>
  <c r="CW103" i="1"/>
  <c r="BK85" i="1"/>
  <c r="BL85" i="1" s="1"/>
  <c r="BW85" i="1"/>
  <c r="BX85" i="1" s="1"/>
  <c r="CU85" i="1"/>
  <c r="CW85" i="1"/>
  <c r="BK86" i="1"/>
  <c r="BL86" i="1" s="1"/>
  <c r="BW86" i="1"/>
  <c r="BX86" i="1" s="1"/>
  <c r="CU86" i="1"/>
  <c r="CW86" i="1"/>
  <c r="BK87" i="1"/>
  <c r="BL87" i="1" s="1"/>
  <c r="BW87" i="1"/>
  <c r="BX87" i="1" s="1"/>
  <c r="CU87" i="1"/>
  <c r="CW87" i="1"/>
  <c r="BK88" i="1"/>
  <c r="BL88" i="1" s="1"/>
  <c r="BW88" i="1"/>
  <c r="BX88" i="1" s="1"/>
  <c r="CU88" i="1"/>
  <c r="CW88" i="1"/>
  <c r="BK89" i="1"/>
  <c r="BL89" i="1" s="1"/>
  <c r="BW89" i="1"/>
  <c r="BX89" i="1" s="1"/>
  <c r="CU89" i="1"/>
  <c r="CW89" i="1"/>
  <c r="BK90" i="1"/>
  <c r="BL90" i="1" s="1"/>
  <c r="BW90" i="1"/>
  <c r="BX90" i="1" s="1"/>
  <c r="CU90" i="1"/>
  <c r="CW90" i="1"/>
  <c r="BK109" i="1"/>
  <c r="BL109" i="1" s="1"/>
  <c r="BW109" i="1"/>
  <c r="BX109" i="1" s="1"/>
  <c r="CU109" i="1"/>
  <c r="CW109" i="1"/>
  <c r="BK110" i="1"/>
  <c r="BL110" i="1" s="1"/>
  <c r="BW110" i="1"/>
  <c r="BX110" i="1" s="1"/>
  <c r="CU110" i="1"/>
  <c r="CW110" i="1"/>
  <c r="BK111" i="1"/>
  <c r="BL111" i="1" s="1"/>
  <c r="BW111" i="1"/>
  <c r="BX111" i="1" s="1"/>
  <c r="CU111" i="1"/>
  <c r="CW111" i="1"/>
  <c r="BK112" i="1"/>
  <c r="BL112" i="1" s="1"/>
  <c r="BW112" i="1"/>
  <c r="BX112" i="1" s="1"/>
  <c r="CU112" i="1"/>
  <c r="CW112" i="1"/>
  <c r="BK113" i="1"/>
  <c r="BL113" i="1" s="1"/>
  <c r="BW113" i="1"/>
  <c r="BX113" i="1" s="1"/>
  <c r="CU113" i="1"/>
  <c r="CW113" i="1"/>
  <c r="BK114" i="1"/>
  <c r="BL114" i="1" s="1"/>
  <c r="BW114" i="1"/>
  <c r="BX114" i="1" s="1"/>
  <c r="CU114" i="1"/>
  <c r="CW114" i="1"/>
  <c r="CU120" i="1"/>
  <c r="CW120" i="1"/>
  <c r="BK121" i="1"/>
  <c r="BL121" i="1" s="1"/>
  <c r="BW121" i="1"/>
  <c r="BX121" i="1" s="1"/>
  <c r="CU121" i="1"/>
  <c r="CW121" i="1"/>
  <c r="BK150" i="1"/>
  <c r="BL150" i="1" s="1"/>
  <c r="BW150" i="1"/>
  <c r="BX150" i="1" s="1"/>
  <c r="CU150" i="1"/>
  <c r="CW150" i="1"/>
  <c r="BK151" i="1"/>
  <c r="BL151" i="1" s="1"/>
  <c r="BW151" i="1"/>
  <c r="BX151" i="1" s="1"/>
  <c r="CU151" i="1"/>
  <c r="CW151" i="1"/>
  <c r="BK152" i="1"/>
  <c r="BL152" i="1" s="1"/>
  <c r="BW152" i="1"/>
  <c r="BX152" i="1" s="1"/>
  <c r="CU152" i="1"/>
  <c r="CW152" i="1"/>
  <c r="CU153" i="1"/>
  <c r="CW153" i="1"/>
  <c r="BK159" i="1"/>
  <c r="BL159" i="1" s="1"/>
  <c r="BW159" i="1"/>
  <c r="BX159" i="1" s="1"/>
  <c r="CU159" i="1"/>
  <c r="CW159" i="1"/>
  <c r="BK161" i="1"/>
  <c r="BL161" i="1" s="1"/>
  <c r="BW161" i="1"/>
  <c r="BX161" i="1" s="1"/>
  <c r="CU161" i="1"/>
  <c r="CW161" i="1"/>
  <c r="BK4" i="1"/>
  <c r="BL4" i="1" s="1"/>
  <c r="BW4" i="1"/>
  <c r="BX4" i="1" s="1"/>
  <c r="CU4" i="1"/>
  <c r="CW4" i="1"/>
  <c r="BK5" i="1"/>
  <c r="BL5" i="1" s="1"/>
  <c r="BW5" i="1"/>
  <c r="BX5" i="1" s="1"/>
  <c r="CU5" i="1"/>
  <c r="CW5" i="1"/>
  <c r="BK6" i="1"/>
  <c r="BL6" i="1" s="1"/>
  <c r="BW6" i="1"/>
  <c r="BX6" i="1" s="1"/>
  <c r="CU6" i="1"/>
  <c r="CW6" i="1"/>
  <c r="BK7" i="1"/>
  <c r="BL7" i="1" s="1"/>
  <c r="BW7" i="1"/>
  <c r="BX7" i="1" s="1"/>
  <c r="CU7" i="1"/>
  <c r="CW7" i="1"/>
  <c r="BK14" i="1"/>
  <c r="BL14" i="1" s="1"/>
  <c r="BW14" i="1"/>
  <c r="BX14" i="1" s="1"/>
  <c r="CU14" i="1"/>
  <c r="CW14" i="1"/>
  <c r="BK15" i="1"/>
  <c r="BL15" i="1" s="1"/>
  <c r="BW15" i="1"/>
  <c r="BX15" i="1" s="1"/>
  <c r="CU15" i="1"/>
  <c r="CW15" i="1"/>
  <c r="BK8" i="1"/>
  <c r="BL8" i="1" s="1"/>
  <c r="BW8" i="1"/>
  <c r="BX8" i="1" s="1"/>
  <c r="CU8" i="1"/>
  <c r="CW8" i="1"/>
  <c r="BK9" i="1"/>
  <c r="BL9" i="1" s="1"/>
  <c r="BW9" i="1"/>
  <c r="BX9" i="1" s="1"/>
  <c r="CU9" i="1"/>
  <c r="CW9" i="1"/>
  <c r="BK10" i="1"/>
  <c r="BL10" i="1" s="1"/>
  <c r="BW10" i="1"/>
  <c r="BX10" i="1" s="1"/>
  <c r="CU10" i="1"/>
  <c r="CW10" i="1"/>
  <c r="BK12" i="1"/>
  <c r="BL12" i="1" s="1"/>
  <c r="BW12" i="1"/>
  <c r="BX12" i="1" s="1"/>
  <c r="CU12" i="1"/>
  <c r="CW12" i="1"/>
  <c r="BK11" i="1"/>
  <c r="BL11" i="1" s="1"/>
  <c r="BW11" i="1"/>
  <c r="BX11" i="1" s="1"/>
  <c r="CU11" i="1"/>
  <c r="CW11" i="1"/>
  <c r="BK13" i="1"/>
  <c r="BL13" i="1" s="1"/>
  <c r="BW13" i="1"/>
  <c r="BX13" i="1" s="1"/>
  <c r="CU13" i="1"/>
  <c r="CW13" i="1"/>
  <c r="BK16" i="1"/>
  <c r="BL16" i="1" s="1"/>
  <c r="BW16" i="1"/>
  <c r="BX16" i="1" s="1"/>
  <c r="CU16" i="1"/>
  <c r="CW16" i="1"/>
  <c r="BK17" i="1"/>
  <c r="BL17" i="1" s="1"/>
  <c r="BW17" i="1"/>
  <c r="BX17" i="1" s="1"/>
  <c r="CU17" i="1"/>
  <c r="CW17" i="1"/>
  <c r="BK18" i="1"/>
  <c r="BL18" i="1" s="1"/>
  <c r="BW18" i="1"/>
  <c r="BX18" i="1" s="1"/>
  <c r="CU18" i="1"/>
  <c r="CW18" i="1"/>
  <c r="BK19" i="1"/>
  <c r="BL19" i="1" s="1"/>
  <c r="BW19" i="1"/>
  <c r="BX19" i="1" s="1"/>
  <c r="CU19" i="1"/>
  <c r="CW19" i="1"/>
  <c r="BK20" i="1"/>
  <c r="BL20" i="1" s="1"/>
  <c r="BW20" i="1"/>
  <c r="BX20" i="1" s="1"/>
  <c r="CU20" i="1"/>
  <c r="CW20" i="1"/>
  <c r="BK38" i="1"/>
  <c r="BL38" i="1" s="1"/>
  <c r="BW38" i="1"/>
  <c r="BX38" i="1" s="1"/>
  <c r="CU38" i="1"/>
  <c r="CW38" i="1"/>
  <c r="BK39" i="1"/>
  <c r="BL39" i="1" s="1"/>
  <c r="BW39" i="1"/>
  <c r="BX39" i="1" s="1"/>
  <c r="CU39" i="1"/>
  <c r="CW39" i="1"/>
  <c r="BK40" i="1"/>
  <c r="BL40" i="1" s="1"/>
  <c r="BW40" i="1"/>
  <c r="BX40" i="1" s="1"/>
  <c r="CU40" i="1"/>
  <c r="CW40" i="1"/>
  <c r="BK41" i="1"/>
  <c r="BL41" i="1" s="1"/>
  <c r="BW41" i="1"/>
  <c r="BX41" i="1" s="1"/>
  <c r="CU41" i="1"/>
  <c r="CW41" i="1"/>
  <c r="BK25" i="1"/>
  <c r="BL25" i="1" s="1"/>
  <c r="BW25" i="1"/>
  <c r="BX25" i="1" s="1"/>
  <c r="CU25" i="1"/>
  <c r="CW25" i="1"/>
  <c r="BK26" i="1"/>
  <c r="BL26" i="1" s="1"/>
  <c r="BW26" i="1"/>
  <c r="BX26" i="1" s="1"/>
  <c r="CU26" i="1"/>
  <c r="CW26" i="1"/>
  <c r="BK27" i="1"/>
  <c r="BL27" i="1" s="1"/>
  <c r="BW27" i="1"/>
  <c r="BX27" i="1" s="1"/>
  <c r="CU27" i="1"/>
  <c r="CW27" i="1"/>
  <c r="BK28" i="1"/>
  <c r="BL28" i="1" s="1"/>
  <c r="BW28" i="1"/>
  <c r="BX28" i="1" s="1"/>
  <c r="CU28" i="1"/>
  <c r="CW28" i="1"/>
  <c r="BK29" i="1"/>
  <c r="BL29" i="1" s="1"/>
  <c r="BW29" i="1"/>
  <c r="BX29" i="1" s="1"/>
  <c r="CU29" i="1"/>
  <c r="CW29" i="1"/>
  <c r="BK30" i="1"/>
  <c r="BL30" i="1" s="1"/>
  <c r="BW30" i="1"/>
  <c r="BX30" i="1" s="1"/>
  <c r="CU30" i="1"/>
  <c r="CW30" i="1"/>
  <c r="BK31" i="1"/>
  <c r="BL31" i="1" s="1"/>
  <c r="BW31" i="1"/>
  <c r="BX31" i="1" s="1"/>
  <c r="CU31" i="1"/>
  <c r="CW31" i="1"/>
  <c r="BK32" i="1"/>
  <c r="BL32" i="1" s="1"/>
  <c r="BW32" i="1"/>
  <c r="BX32" i="1" s="1"/>
  <c r="CU32" i="1"/>
  <c r="CW32" i="1"/>
  <c r="BK34" i="1"/>
  <c r="BL34" i="1" s="1"/>
  <c r="BW34" i="1"/>
  <c r="BX34" i="1" s="1"/>
  <c r="CU34" i="1"/>
  <c r="CW34" i="1"/>
  <c r="BK33" i="1"/>
  <c r="BL33" i="1" s="1"/>
  <c r="BW33" i="1"/>
  <c r="BX33" i="1" s="1"/>
  <c r="CU33" i="1"/>
  <c r="CW33" i="1"/>
  <c r="CU302" i="1"/>
  <c r="CW302" i="1"/>
  <c r="CU303" i="1"/>
  <c r="CW303" i="1"/>
  <c r="CU304" i="1"/>
  <c r="CW304" i="1"/>
  <c r="CU305" i="1"/>
  <c r="CW305" i="1"/>
  <c r="CU306" i="1"/>
  <c r="CW306" i="1"/>
  <c r="CU307" i="1"/>
  <c r="CW307" i="1"/>
  <c r="BK308" i="1"/>
  <c r="BL308" i="1" s="1"/>
  <c r="BW308" i="1"/>
  <c r="BX308" i="1" s="1"/>
  <c r="CU308" i="1"/>
  <c r="CW308" i="1"/>
  <c r="CU209" i="1"/>
  <c r="CW209" i="1"/>
  <c r="CU210" i="1"/>
  <c r="CW210" i="1"/>
  <c r="BK226" i="1"/>
  <c r="BL226" i="1" s="1"/>
  <c r="BW226" i="1"/>
  <c r="BX226" i="1" s="1"/>
  <c r="CU226" i="1"/>
  <c r="CW226" i="1"/>
  <c r="BK227" i="1"/>
  <c r="BL227" i="1" s="1"/>
  <c r="BW227" i="1"/>
  <c r="BX227" i="1" s="1"/>
  <c r="CU227" i="1"/>
  <c r="CW227" i="1"/>
  <c r="BK228" i="1"/>
  <c r="BL228" i="1" s="1"/>
  <c r="BW228" i="1"/>
  <c r="BX228" i="1" s="1"/>
  <c r="CU228" i="1"/>
  <c r="CW228" i="1"/>
  <c r="BK234" i="1"/>
  <c r="BL234" i="1" s="1"/>
  <c r="BW234" i="1"/>
  <c r="BX234" i="1" s="1"/>
  <c r="CU234" i="1"/>
  <c r="CW234" i="1"/>
  <c r="BK235" i="1"/>
  <c r="BL235" i="1" s="1"/>
  <c r="BW235" i="1"/>
  <c r="BX235" i="1" s="1"/>
  <c r="CU235" i="1"/>
  <c r="CW235" i="1"/>
  <c r="BK236" i="1"/>
  <c r="BL236" i="1" s="1"/>
  <c r="BW236" i="1"/>
  <c r="BX236" i="1" s="1"/>
  <c r="CU236" i="1"/>
  <c r="CW236" i="1"/>
  <c r="BK238" i="1"/>
  <c r="BL238" i="1" s="1"/>
  <c r="BW238" i="1"/>
  <c r="BX238" i="1" s="1"/>
  <c r="CU238" i="1"/>
  <c r="CW238" i="1"/>
  <c r="BK239" i="1"/>
  <c r="BL239" i="1" s="1"/>
  <c r="BW239" i="1"/>
  <c r="BX239" i="1" s="1"/>
  <c r="CU239" i="1"/>
  <c r="CW239" i="1"/>
  <c r="BK240" i="1"/>
  <c r="BL240" i="1" s="1"/>
  <c r="BW240" i="1"/>
  <c r="BX240" i="1" s="1"/>
  <c r="CU240" i="1"/>
  <c r="CW240" i="1"/>
  <c r="BK241" i="1"/>
  <c r="BL241" i="1" s="1"/>
  <c r="BW241" i="1"/>
  <c r="BX241" i="1" s="1"/>
  <c r="CU241" i="1"/>
  <c r="CW241" i="1"/>
  <c r="BK242" i="1"/>
  <c r="BL242" i="1" s="1"/>
  <c r="BW242" i="1"/>
  <c r="BX242" i="1" s="1"/>
  <c r="CU242" i="1"/>
  <c r="CW242" i="1"/>
  <c r="BK243" i="1"/>
  <c r="BL243" i="1" s="1"/>
  <c r="BW243" i="1"/>
  <c r="BX243" i="1" s="1"/>
  <c r="CU243" i="1"/>
  <c r="CW243" i="1"/>
  <c r="BK244" i="1"/>
  <c r="BL244" i="1" s="1"/>
  <c r="BW244" i="1"/>
  <c r="BX244" i="1" s="1"/>
  <c r="CU244" i="1"/>
  <c r="CW244" i="1"/>
  <c r="BK245" i="1"/>
  <c r="BL245" i="1" s="1"/>
  <c r="BW245" i="1"/>
  <c r="BX245" i="1" s="1"/>
  <c r="CU245" i="1"/>
  <c r="CW245" i="1"/>
  <c r="BK246" i="1"/>
  <c r="BL246" i="1" s="1"/>
  <c r="BW246" i="1"/>
  <c r="BX246" i="1" s="1"/>
  <c r="CU246" i="1"/>
  <c r="CW246" i="1"/>
  <c r="BK247" i="1"/>
  <c r="BL247" i="1" s="1"/>
  <c r="BW247" i="1"/>
  <c r="BX247" i="1" s="1"/>
  <c r="CU247" i="1"/>
  <c r="CW247" i="1"/>
  <c r="BK248" i="1"/>
  <c r="BL248" i="1" s="1"/>
  <c r="BW248" i="1"/>
  <c r="BX248" i="1" s="1"/>
  <c r="CU248" i="1"/>
  <c r="CW248" i="1"/>
  <c r="BW249" i="1"/>
  <c r="BX249" i="1" s="1"/>
  <c r="CU249" i="1"/>
  <c r="CW249" i="1"/>
  <c r="BW250" i="1"/>
  <c r="BX250" i="1" s="1"/>
  <c r="CU250" i="1"/>
  <c r="CW250" i="1"/>
  <c r="BK252" i="1"/>
  <c r="BL252" i="1" s="1"/>
  <c r="BW252" i="1"/>
  <c r="BX252" i="1" s="1"/>
  <c r="CU252" i="1"/>
  <c r="CW252" i="1"/>
  <c r="BK253" i="1"/>
  <c r="BL253" i="1" s="1"/>
  <c r="BW253" i="1"/>
  <c r="BX253" i="1" s="1"/>
  <c r="CU253" i="1"/>
  <c r="CW253" i="1"/>
  <c r="BK254" i="1"/>
  <c r="BL254" i="1" s="1"/>
  <c r="BW254" i="1"/>
  <c r="BX254" i="1" s="1"/>
  <c r="CU254" i="1"/>
  <c r="CW254" i="1"/>
  <c r="BK255" i="1"/>
  <c r="BL255" i="1" s="1"/>
  <c r="BW255" i="1"/>
  <c r="BX255" i="1" s="1"/>
  <c r="CU255" i="1"/>
  <c r="CW255" i="1"/>
  <c r="BK256" i="1"/>
  <c r="BL256" i="1" s="1"/>
  <c r="BW256" i="1"/>
  <c r="BX256" i="1" s="1"/>
  <c r="CU256" i="1"/>
  <c r="CW256" i="1"/>
  <c r="BK257" i="1"/>
  <c r="BL257" i="1" s="1"/>
  <c r="BW257" i="1"/>
  <c r="BX257" i="1" s="1"/>
  <c r="CU257" i="1"/>
  <c r="CW257" i="1"/>
  <c r="BK258" i="1"/>
  <c r="BL258" i="1" s="1"/>
  <c r="BW258" i="1"/>
  <c r="BX258" i="1" s="1"/>
  <c r="CU258" i="1"/>
  <c r="CW258" i="1"/>
  <c r="BK259" i="1"/>
  <c r="BL259" i="1" s="1"/>
  <c r="BW259" i="1"/>
  <c r="BX259" i="1" s="1"/>
  <c r="CU259" i="1"/>
  <c r="CW259" i="1"/>
  <c r="BK260" i="1"/>
  <c r="BL260" i="1" s="1"/>
  <c r="BW260" i="1"/>
  <c r="BX260" i="1" s="1"/>
  <c r="CU260" i="1"/>
  <c r="CW260" i="1"/>
  <c r="BK261" i="1"/>
  <c r="BL261" i="1" s="1"/>
  <c r="BW261" i="1"/>
  <c r="BX261" i="1" s="1"/>
  <c r="CU261" i="1"/>
  <c r="CW261" i="1"/>
  <c r="BK262" i="1"/>
  <c r="BL262" i="1" s="1"/>
  <c r="BW262" i="1"/>
  <c r="BX262" i="1" s="1"/>
  <c r="CU262" i="1"/>
  <c r="CW262" i="1"/>
  <c r="BK263" i="1"/>
  <c r="BL263" i="1" s="1"/>
  <c r="BW263" i="1"/>
  <c r="BX263" i="1" s="1"/>
  <c r="CU263" i="1"/>
  <c r="CW263" i="1"/>
  <c r="BK264" i="1"/>
  <c r="BL264" i="1" s="1"/>
  <c r="BW264" i="1"/>
  <c r="BX264" i="1" s="1"/>
  <c r="CU264" i="1"/>
  <c r="CW264" i="1"/>
  <c r="BK265" i="1"/>
  <c r="BL265" i="1" s="1"/>
  <c r="BW265" i="1"/>
  <c r="BX265" i="1" s="1"/>
  <c r="CU265" i="1"/>
  <c r="CW265" i="1"/>
  <c r="BK266" i="1"/>
  <c r="BL266" i="1" s="1"/>
  <c r="BW266" i="1"/>
  <c r="BX266" i="1" s="1"/>
  <c r="CU266" i="1"/>
  <c r="CW266" i="1"/>
  <c r="BK269" i="1"/>
  <c r="BL269" i="1" s="1"/>
  <c r="BW269" i="1"/>
  <c r="BX269" i="1" s="1"/>
  <c r="CU269" i="1"/>
  <c r="CW269" i="1"/>
  <c r="BK270" i="1"/>
  <c r="BL270" i="1" s="1"/>
  <c r="BW270" i="1"/>
  <c r="BX270" i="1" s="1"/>
  <c r="CU270" i="1"/>
  <c r="CW270" i="1"/>
  <c r="CU314" i="1"/>
  <c r="CW314" i="1"/>
  <c r="CU315" i="1"/>
  <c r="CW315" i="1"/>
  <c r="CU317" i="1"/>
  <c r="CW317" i="1"/>
  <c r="BK275" i="1"/>
  <c r="BL275" i="1" s="1"/>
  <c r="BW275" i="1"/>
  <c r="BX275" i="1" s="1"/>
  <c r="CU275" i="1"/>
  <c r="CW275" i="1"/>
  <c r="BK276" i="1"/>
  <c r="BL276" i="1" s="1"/>
  <c r="BW276" i="1"/>
  <c r="BX276" i="1" s="1"/>
  <c r="CU276" i="1"/>
  <c r="CW276" i="1"/>
  <c r="BK277" i="1"/>
  <c r="BL277" i="1" s="1"/>
  <c r="BW277" i="1"/>
  <c r="BX277" i="1" s="1"/>
  <c r="CU277" i="1"/>
  <c r="CW277" i="1"/>
  <c r="BK278" i="1"/>
  <c r="BL278" i="1" s="1"/>
  <c r="BW278" i="1"/>
  <c r="BX278" i="1" s="1"/>
  <c r="CU278" i="1"/>
  <c r="CW278" i="1"/>
  <c r="BK279" i="1"/>
  <c r="BL279" i="1" s="1"/>
  <c r="BW279" i="1"/>
  <c r="BX279" i="1" s="1"/>
  <c r="CU279" i="1"/>
  <c r="CW279" i="1"/>
  <c r="BW280" i="1"/>
  <c r="BX280" i="1" s="1"/>
  <c r="CU280" i="1"/>
  <c r="CW280" i="1"/>
  <c r="BK281" i="1"/>
  <c r="BL281" i="1" s="1"/>
  <c r="BW281" i="1"/>
  <c r="BX281" i="1" s="1"/>
  <c r="CU281" i="1"/>
  <c r="CW281" i="1"/>
  <c r="BK282" i="1"/>
  <c r="BL282" i="1" s="1"/>
  <c r="BW282" i="1"/>
  <c r="BX282" i="1" s="1"/>
  <c r="CU282" i="1"/>
  <c r="CW282" i="1"/>
  <c r="BK283" i="1"/>
  <c r="BL283" i="1" s="1"/>
  <c r="BW283" i="1"/>
  <c r="BX283" i="1" s="1"/>
  <c r="CU283" i="1"/>
  <c r="CW283" i="1"/>
  <c r="CU318" i="1"/>
  <c r="CW318" i="1"/>
  <c r="CU333" i="1"/>
  <c r="CW333" i="1"/>
  <c r="CU334" i="1"/>
  <c r="CW334" i="1"/>
  <c r="CU335" i="1"/>
  <c r="CW335" i="1"/>
  <c r="CU336" i="1"/>
  <c r="CW336" i="1"/>
  <c r="CU337" i="1"/>
  <c r="CW337" i="1"/>
  <c r="CU338" i="1"/>
  <c r="CW338" i="1"/>
  <c r="CU339" i="1"/>
  <c r="CW339" i="1"/>
  <c r="CU340" i="1"/>
  <c r="CW340" i="1"/>
  <c r="BK290" i="1"/>
  <c r="BL290" i="1" s="1"/>
  <c r="BW290" i="1"/>
  <c r="BX290" i="1" s="1"/>
  <c r="CU290" i="1"/>
  <c r="CW290" i="1"/>
  <c r="BW291" i="1"/>
  <c r="BX291" i="1" s="1"/>
  <c r="CU291" i="1"/>
  <c r="CW291" i="1"/>
  <c r="BW292" i="1"/>
  <c r="BX292" i="1" s="1"/>
  <c r="CU292" i="1"/>
  <c r="CW292" i="1"/>
  <c r="BW293" i="1"/>
  <c r="BX293" i="1" s="1"/>
  <c r="CU293" i="1"/>
  <c r="CW293" i="1"/>
  <c r="BW294" i="1"/>
  <c r="BX294" i="1" s="1"/>
  <c r="CU294" i="1"/>
  <c r="CW294" i="1"/>
  <c r="BW295" i="1"/>
  <c r="BX295" i="1" s="1"/>
  <c r="CU295" i="1"/>
  <c r="CW295" i="1"/>
  <c r="BW296" i="1"/>
  <c r="BX296" i="1" s="1"/>
  <c r="CU296" i="1"/>
  <c r="CW296" i="1"/>
  <c r="BW297" i="1"/>
  <c r="BX297" i="1" s="1"/>
  <c r="CU297" i="1"/>
  <c r="CW297" i="1"/>
  <c r="BW298" i="1"/>
  <c r="BX298" i="1" s="1"/>
  <c r="CU298" i="1"/>
  <c r="CW298" i="1"/>
  <c r="BW299" i="1"/>
  <c r="BX299" i="1" s="1"/>
  <c r="CU299" i="1"/>
  <c r="CW299" i="1"/>
  <c r="BW300" i="1"/>
  <c r="BX300" i="1" s="1"/>
  <c r="CU300" i="1"/>
  <c r="CW300" i="1"/>
  <c r="CU341" i="1"/>
  <c r="CW341" i="1"/>
  <c r="CU342" i="1"/>
  <c r="CW342" i="1"/>
  <c r="CU343" i="1"/>
  <c r="CW343" i="1"/>
  <c r="CU344" i="1"/>
  <c r="CW344" i="1"/>
  <c r="CU345" i="1"/>
  <c r="CW345" i="1"/>
  <c r="CU346" i="1"/>
  <c r="CW346" i="1"/>
  <c r="CU349" i="1"/>
  <c r="CW349" i="1"/>
  <c r="CU350" i="1"/>
  <c r="CW350" i="1"/>
  <c r="CU351" i="1"/>
  <c r="CW351" i="1"/>
  <c r="CU352" i="1"/>
  <c r="CW352" i="1"/>
  <c r="CU377" i="1"/>
  <c r="CW377" i="1"/>
  <c r="CU418" i="1"/>
  <c r="CW418" i="1"/>
  <c r="CU419" i="1"/>
  <c r="CW419" i="1"/>
  <c r="CU420" i="1"/>
  <c r="CW420" i="1"/>
  <c r="CU421" i="1"/>
  <c r="CW421" i="1"/>
  <c r="CU422" i="1"/>
  <c r="CW422" i="1"/>
  <c r="BK310" i="1"/>
  <c r="BL310" i="1" s="1"/>
  <c r="BW310" i="1"/>
  <c r="BX310" i="1" s="1"/>
  <c r="CU310" i="1"/>
  <c r="CW310" i="1"/>
  <c r="BK312" i="1"/>
  <c r="BL312" i="1" s="1"/>
  <c r="BW312" i="1"/>
  <c r="BX312" i="1" s="1"/>
  <c r="CU312" i="1"/>
  <c r="CW312" i="1"/>
  <c r="BK316" i="1"/>
  <c r="BL316" i="1" s="1"/>
  <c r="BW316" i="1"/>
  <c r="BX316" i="1" s="1"/>
  <c r="CU316" i="1"/>
  <c r="CW316" i="1"/>
  <c r="CU424" i="1"/>
  <c r="CW424" i="1"/>
  <c r="CU425" i="1"/>
  <c r="CW425" i="1"/>
  <c r="CU437" i="1"/>
  <c r="CW437" i="1"/>
  <c r="CU438" i="1"/>
  <c r="CW438" i="1"/>
  <c r="CU439" i="1"/>
  <c r="CW439" i="1"/>
  <c r="CU440" i="1"/>
  <c r="CW440" i="1"/>
  <c r="CU441" i="1"/>
  <c r="CW441" i="1"/>
  <c r="CU442" i="1"/>
  <c r="CW442" i="1"/>
  <c r="BW320" i="1"/>
  <c r="BX320" i="1" s="1"/>
  <c r="CU320" i="1"/>
  <c r="CW320" i="1"/>
  <c r="BK321" i="1"/>
  <c r="BL321" i="1" s="1"/>
  <c r="BW321" i="1"/>
  <c r="BX321" i="1" s="1"/>
  <c r="CU321" i="1"/>
  <c r="CW321" i="1"/>
  <c r="CU319" i="1"/>
  <c r="CW319" i="1"/>
  <c r="BK322" i="1"/>
  <c r="BL322" i="1" s="1"/>
  <c r="BW322" i="1"/>
  <c r="BX322" i="1" s="1"/>
  <c r="CU322" i="1"/>
  <c r="CW322" i="1"/>
  <c r="BK323" i="1"/>
  <c r="BL323" i="1" s="1"/>
  <c r="BW323" i="1"/>
  <c r="BX323" i="1" s="1"/>
  <c r="CU323" i="1"/>
  <c r="CW323" i="1"/>
  <c r="BK324" i="1"/>
  <c r="BL324" i="1" s="1"/>
  <c r="BW324" i="1"/>
  <c r="BX324" i="1" s="1"/>
  <c r="CU324" i="1"/>
  <c r="CW324" i="1"/>
  <c r="BK331" i="1"/>
  <c r="BL331" i="1" s="1"/>
  <c r="BW331" i="1"/>
  <c r="BX331" i="1" s="1"/>
  <c r="CU331" i="1"/>
  <c r="CW331" i="1"/>
  <c r="AQ332" i="1"/>
  <c r="AS332" i="1"/>
  <c r="AW332" i="1"/>
  <c r="BK332" i="1"/>
  <c r="BL332" i="1" s="1"/>
  <c r="BW332" i="1"/>
  <c r="BX332" i="1" s="1"/>
  <c r="CU332" i="1"/>
  <c r="CW332" i="1"/>
  <c r="CU329" i="1"/>
  <c r="CW329" i="1"/>
  <c r="BW330" i="1"/>
  <c r="BX330" i="1" s="1"/>
  <c r="CU330" i="1"/>
  <c r="CW330" i="1"/>
  <c r="BK326" i="1"/>
  <c r="BL326" i="1" s="1"/>
  <c r="BW326" i="1"/>
  <c r="BX326" i="1" s="1"/>
  <c r="CU326" i="1"/>
  <c r="CW326" i="1"/>
  <c r="BK327" i="1"/>
  <c r="BL327" i="1" s="1"/>
  <c r="BW327" i="1"/>
  <c r="BX327" i="1" s="1"/>
  <c r="CU327" i="1"/>
  <c r="CW327" i="1"/>
  <c r="BK328" i="1"/>
  <c r="BL328" i="1" s="1"/>
  <c r="BW328" i="1"/>
  <c r="BX328" i="1" s="1"/>
  <c r="CU328" i="1"/>
  <c r="CW328" i="1"/>
  <c r="CU353" i="1"/>
  <c r="CW353" i="1"/>
  <c r="CU354" i="1"/>
  <c r="CW354" i="1"/>
  <c r="CU355" i="1"/>
  <c r="CW355" i="1"/>
  <c r="CU356" i="1"/>
  <c r="CW356" i="1"/>
  <c r="BK357" i="1"/>
  <c r="BL357" i="1" s="1"/>
  <c r="BW357" i="1"/>
  <c r="BX357" i="1" s="1"/>
  <c r="CU357" i="1"/>
  <c r="CW357" i="1"/>
  <c r="BK358" i="1"/>
  <c r="BL358" i="1" s="1"/>
  <c r="BW358" i="1"/>
  <c r="BX358" i="1" s="1"/>
  <c r="CU358" i="1"/>
  <c r="CW358" i="1"/>
  <c r="BK359" i="1"/>
  <c r="BL359" i="1" s="1"/>
  <c r="BW359" i="1"/>
  <c r="BX359" i="1" s="1"/>
  <c r="CU359" i="1"/>
  <c r="CW359" i="1"/>
  <c r="BK360" i="1"/>
  <c r="BL360" i="1" s="1"/>
  <c r="BW360" i="1"/>
  <c r="BX360" i="1" s="1"/>
  <c r="CU360" i="1"/>
  <c r="CW360" i="1"/>
  <c r="CU361" i="1"/>
  <c r="CW361" i="1"/>
  <c r="CU362" i="1"/>
  <c r="CW362" i="1"/>
  <c r="CU363" i="1"/>
  <c r="CW363" i="1"/>
  <c r="CU364" i="1"/>
  <c r="CW364" i="1"/>
  <c r="BK365" i="1"/>
  <c r="BL365" i="1" s="1"/>
  <c r="BW365" i="1"/>
  <c r="BX365" i="1" s="1"/>
  <c r="CU365" i="1"/>
  <c r="CW365" i="1"/>
  <c r="BK366" i="1"/>
  <c r="BL366" i="1" s="1"/>
  <c r="BW366" i="1"/>
  <c r="BX366" i="1" s="1"/>
  <c r="CU366" i="1"/>
  <c r="CW366" i="1"/>
  <c r="BK367" i="1"/>
  <c r="BL367" i="1" s="1"/>
  <c r="BW367" i="1"/>
  <c r="BX367" i="1" s="1"/>
  <c r="CU367" i="1"/>
  <c r="CW367" i="1"/>
  <c r="BK368" i="1"/>
  <c r="BL368" i="1" s="1"/>
  <c r="BW368" i="1"/>
  <c r="BX368" i="1" s="1"/>
  <c r="CU368" i="1"/>
  <c r="CW368" i="1"/>
  <c r="CU371" i="1"/>
  <c r="CW371" i="1"/>
  <c r="CU372" i="1"/>
  <c r="CW372" i="1"/>
  <c r="CU374" i="1"/>
  <c r="CW374" i="1"/>
  <c r="CU375" i="1"/>
  <c r="CW375" i="1"/>
  <c r="CU376" i="1"/>
  <c r="CW376" i="1"/>
  <c r="CU393" i="1"/>
  <c r="CW393" i="1"/>
  <c r="CU394" i="1"/>
  <c r="CW394" i="1"/>
  <c r="CU395" i="1"/>
  <c r="CW395" i="1"/>
  <c r="CU396" i="1"/>
  <c r="CW396" i="1"/>
  <c r="CU397" i="1"/>
  <c r="CW397" i="1"/>
  <c r="CU399" i="1"/>
  <c r="CW399" i="1"/>
  <c r="CU400" i="1"/>
  <c r="CW400" i="1"/>
  <c r="CU398" i="1"/>
  <c r="CW398" i="1"/>
  <c r="CU401" i="1"/>
  <c r="CW401" i="1"/>
  <c r="CU402" i="1"/>
  <c r="CW402" i="1"/>
  <c r="CU403" i="1"/>
  <c r="CW403" i="1"/>
  <c r="CU405" i="1"/>
  <c r="CW405" i="1"/>
  <c r="CU406" i="1"/>
  <c r="CW406" i="1"/>
  <c r="CU407" i="1"/>
  <c r="CW407" i="1"/>
  <c r="CU408" i="1"/>
  <c r="CW408" i="1"/>
  <c r="CU409" i="1"/>
  <c r="CW409" i="1"/>
  <c r="CU411" i="1"/>
  <c r="CW411" i="1"/>
  <c r="CU412" i="1"/>
  <c r="CW412" i="1"/>
  <c r="CU413" i="1"/>
  <c r="CW413" i="1"/>
  <c r="CU414" i="1"/>
  <c r="CW414" i="1"/>
  <c r="CU415" i="1"/>
  <c r="CW415" i="1"/>
  <c r="CU410" i="1"/>
  <c r="CW410" i="1"/>
  <c r="CU417" i="1"/>
  <c r="CW417" i="1"/>
  <c r="CU416" i="1"/>
  <c r="CW416" i="1"/>
  <c r="BK382" i="1"/>
  <c r="BL382" i="1" s="1"/>
  <c r="BW382" i="1"/>
  <c r="BX382" i="1" s="1"/>
  <c r="CU382" i="1"/>
  <c r="CW382" i="1"/>
  <c r="BK383" i="1"/>
  <c r="BL383" i="1" s="1"/>
  <c r="BW383" i="1"/>
  <c r="BX383" i="1" s="1"/>
  <c r="CU383" i="1"/>
  <c r="CW383" i="1"/>
  <c r="BK384" i="1"/>
  <c r="BL384" i="1" s="1"/>
  <c r="BW384" i="1"/>
  <c r="BX384" i="1" s="1"/>
  <c r="CU384" i="1"/>
  <c r="CW384" i="1"/>
  <c r="BK385" i="1"/>
  <c r="BL385" i="1" s="1"/>
  <c r="BW385" i="1"/>
  <c r="BX385" i="1" s="1"/>
  <c r="CU385" i="1"/>
  <c r="CW385" i="1"/>
  <c r="BK386" i="1"/>
  <c r="BL386" i="1" s="1"/>
  <c r="BW386" i="1"/>
  <c r="BX386" i="1" s="1"/>
  <c r="CU386" i="1"/>
  <c r="CW386" i="1"/>
  <c r="BK387" i="1"/>
  <c r="BL387" i="1" s="1"/>
  <c r="BW387" i="1"/>
  <c r="BX387" i="1" s="1"/>
  <c r="CU387" i="1"/>
  <c r="CW387" i="1"/>
  <c r="BK388" i="1"/>
  <c r="BL388" i="1" s="1"/>
  <c r="BW388" i="1"/>
  <c r="BX388" i="1" s="1"/>
  <c r="CU388" i="1"/>
  <c r="CW388" i="1"/>
  <c r="BK389" i="1"/>
  <c r="BL389" i="1" s="1"/>
  <c r="BW389" i="1"/>
  <c r="BX389" i="1" s="1"/>
  <c r="CU389" i="1"/>
  <c r="CW389" i="1"/>
  <c r="CU390" i="1"/>
  <c r="CW390" i="1"/>
  <c r="CU391" i="1"/>
  <c r="CW391" i="1"/>
  <c r="CU392" i="1"/>
  <c r="CW392" i="1"/>
  <c r="AU426" i="1"/>
  <c r="BK426" i="1"/>
  <c r="BL426" i="1" s="1"/>
  <c r="BW426" i="1"/>
  <c r="BX426" i="1" s="1"/>
  <c r="CU426" i="1"/>
  <c r="CW426" i="1"/>
  <c r="AQ427" i="1"/>
  <c r="AS427" i="1"/>
  <c r="BK427" i="1"/>
  <c r="BL427" i="1" s="1"/>
  <c r="BW427" i="1"/>
  <c r="BX427" i="1" s="1"/>
  <c r="CU427" i="1"/>
  <c r="CW427" i="1"/>
  <c r="AQ428" i="1"/>
  <c r="AS428" i="1"/>
  <c r="BK428" i="1"/>
  <c r="BL428" i="1" s="1"/>
  <c r="BW428" i="1"/>
  <c r="BX428" i="1" s="1"/>
  <c r="CU428" i="1"/>
  <c r="CW428" i="1"/>
  <c r="AQ429" i="1"/>
  <c r="AW429" i="1"/>
  <c r="BK429" i="1"/>
  <c r="BL429" i="1" s="1"/>
  <c r="BW429" i="1"/>
  <c r="BX429" i="1" s="1"/>
  <c r="CU429" i="1"/>
  <c r="CW429" i="1"/>
  <c r="AU430" i="1"/>
  <c r="BK430" i="1"/>
  <c r="BL430" i="1" s="1"/>
  <c r="BW430" i="1"/>
  <c r="BX430" i="1" s="1"/>
  <c r="CU430" i="1"/>
  <c r="CW430" i="1"/>
  <c r="AQ431" i="1"/>
  <c r="AS431" i="1"/>
  <c r="BK431" i="1"/>
  <c r="BL431" i="1" s="1"/>
  <c r="BW431" i="1"/>
  <c r="BX431" i="1" s="1"/>
  <c r="CU431" i="1"/>
  <c r="CW431" i="1"/>
  <c r="BK432" i="1"/>
  <c r="BL432" i="1" s="1"/>
  <c r="BW432" i="1"/>
  <c r="BX432" i="1" s="1"/>
  <c r="CU432" i="1"/>
  <c r="CW432" i="1"/>
  <c r="BK433" i="1"/>
  <c r="BL433" i="1" s="1"/>
  <c r="BW433" i="1"/>
  <c r="BX433" i="1" s="1"/>
  <c r="CU433" i="1"/>
  <c r="CW433" i="1"/>
  <c r="BK434" i="1"/>
  <c r="BL434" i="1" s="1"/>
  <c r="BW434" i="1"/>
  <c r="BX434" i="1" s="1"/>
  <c r="CU434" i="1"/>
  <c r="CW434" i="1"/>
  <c r="BK435" i="1"/>
  <c r="BL435" i="1" s="1"/>
  <c r="BW435" i="1"/>
  <c r="BX435" i="1" s="1"/>
  <c r="CU435" i="1"/>
  <c r="CW435" i="1"/>
  <c r="BK436" i="1"/>
  <c r="BL436" i="1" s="1"/>
  <c r="BW436" i="1"/>
  <c r="BX436" i="1" s="1"/>
  <c r="CU436" i="1"/>
  <c r="CW436" i="1"/>
  <c r="BK443" i="1"/>
  <c r="BL443" i="1" s="1"/>
  <c r="BW443" i="1"/>
  <c r="BX443" i="1" s="1"/>
  <c r="CU443" i="1"/>
  <c r="CW443" i="1"/>
  <c r="BK444" i="1"/>
  <c r="BL444" i="1" s="1"/>
  <c r="BW444" i="1"/>
  <c r="BX444" i="1" s="1"/>
  <c r="CU444" i="1"/>
  <c r="CW444" i="1"/>
  <c r="BK445" i="1"/>
  <c r="BL445" i="1" s="1"/>
  <c r="BW445" i="1"/>
  <c r="BX445" i="1" s="1"/>
  <c r="CU445" i="1"/>
  <c r="CW445" i="1"/>
  <c r="BK446" i="1"/>
  <c r="BL446" i="1" s="1"/>
  <c r="BW446" i="1"/>
  <c r="BX446" i="1" s="1"/>
  <c r="CU446" i="1"/>
  <c r="CW446" i="1"/>
  <c r="BK447" i="1"/>
  <c r="BL447" i="1" s="1"/>
  <c r="BW447" i="1"/>
  <c r="BX447" i="1" s="1"/>
  <c r="CU447" i="1"/>
  <c r="CW447" i="1"/>
  <c r="BK448" i="1"/>
  <c r="BL448" i="1" s="1"/>
  <c r="BW448" i="1"/>
  <c r="BX448" i="1" s="1"/>
  <c r="CU448" i="1"/>
  <c r="CW448" i="1"/>
  <c r="BK449" i="1"/>
  <c r="BL449" i="1" s="1"/>
  <c r="BW449" i="1"/>
  <c r="BX449" i="1" s="1"/>
  <c r="CU449" i="1"/>
  <c r="CW449" i="1"/>
  <c r="BW450" i="1"/>
  <c r="BX450" i="1" s="1"/>
  <c r="CU450" i="1"/>
  <c r="CW450" i="1"/>
  <c r="BW451" i="1"/>
  <c r="BX451" i="1" s="1"/>
  <c r="CU451" i="1"/>
  <c r="CW451" i="1"/>
  <c r="BW452" i="1"/>
  <c r="BX452" i="1" s="1"/>
  <c r="CU452" i="1"/>
  <c r="CW452" i="1"/>
  <c r="BK453" i="1"/>
  <c r="BL453" i="1" s="1"/>
  <c r="BW453" i="1"/>
  <c r="BX453" i="1" s="1"/>
  <c r="CU453" i="1"/>
  <c r="CW453" i="1"/>
  <c r="BK454" i="1"/>
  <c r="BL454" i="1" s="1"/>
  <c r="BW454" i="1"/>
  <c r="BX454" i="1" s="1"/>
  <c r="CU454" i="1"/>
  <c r="CW454" i="1"/>
  <c r="BK455" i="1"/>
  <c r="BL455" i="1" s="1"/>
  <c r="BW455" i="1"/>
  <c r="BX455" i="1" s="1"/>
  <c r="CU455" i="1"/>
  <c r="CW455" i="1"/>
  <c r="BK456" i="1"/>
  <c r="BL456" i="1" s="1"/>
  <c r="BW456" i="1"/>
  <c r="BX456" i="1" s="1"/>
  <c r="CW456" i="1"/>
  <c r="BK457" i="1"/>
  <c r="BL457" i="1" s="1"/>
  <c r="BW457" i="1"/>
  <c r="BX457" i="1" s="1"/>
  <c r="CW457" i="1"/>
  <c r="BK458" i="1"/>
  <c r="BL458" i="1" s="1"/>
  <c r="BW458" i="1"/>
  <c r="BX458" i="1" s="1"/>
  <c r="CW458" i="1"/>
  <c r="BK459" i="1"/>
  <c r="BL459" i="1" s="1"/>
  <c r="BW459" i="1"/>
  <c r="BX459" i="1" s="1"/>
  <c r="CU459" i="1"/>
  <c r="CW459" i="1"/>
  <c r="BK218" i="1"/>
  <c r="BL218" i="1" s="1"/>
  <c r="BW218" i="1"/>
  <c r="BX218" i="1" s="1"/>
  <c r="CU218" i="1"/>
  <c r="CW218" i="1"/>
  <c r="CU219" i="1"/>
  <c r="CW219" i="1"/>
  <c r="CU220" i="1"/>
  <c r="CW220" i="1"/>
  <c r="BK221" i="1"/>
  <c r="BL221" i="1" s="1"/>
  <c r="BW221" i="1"/>
  <c r="BX221" i="1" s="1"/>
  <c r="CU221" i="1"/>
  <c r="CW221" i="1"/>
  <c r="BK222" i="1"/>
  <c r="BL222" i="1" s="1"/>
  <c r="BW222" i="1"/>
  <c r="BX222" i="1" s="1"/>
  <c r="CU222" i="1"/>
  <c r="CW222" i="1"/>
  <c r="CU223" i="1"/>
  <c r="CW223" i="1"/>
  <c r="BK348" i="1"/>
  <c r="BL348" i="1" s="1"/>
  <c r="BW348" i="1"/>
  <c r="BX348" i="1" s="1"/>
  <c r="CU348" i="1"/>
  <c r="CW348" i="1"/>
  <c r="BK467" i="1"/>
  <c r="BL467" i="1" s="1"/>
  <c r="BW467" i="1"/>
  <c r="BX467" i="1" s="1"/>
  <c r="CU467" i="1"/>
  <c r="CW467" i="1"/>
  <c r="BK468" i="1"/>
  <c r="BL468" i="1" s="1"/>
  <c r="BW468" i="1"/>
  <c r="BX468" i="1" s="1"/>
  <c r="CU468" i="1"/>
  <c r="CW468" i="1"/>
  <c r="CU469" i="1"/>
  <c r="CW469" i="1"/>
  <c r="BK475" i="1"/>
  <c r="BL475" i="1" s="1"/>
  <c r="BW475" i="1"/>
  <c r="BX475" i="1" s="1"/>
  <c r="CU475" i="1"/>
  <c r="CW475" i="1"/>
  <c r="BK476" i="1"/>
  <c r="BL476" i="1" s="1"/>
  <c r="BW476" i="1"/>
  <c r="BX476" i="1" s="1"/>
  <c r="CU476" i="1"/>
  <c r="CW476" i="1"/>
  <c r="BK490" i="1"/>
  <c r="BL490" i="1" s="1"/>
  <c r="BW490" i="1"/>
  <c r="BX490" i="1" s="1"/>
  <c r="CU490" i="1"/>
  <c r="CW490" i="1"/>
  <c r="BK491" i="1"/>
  <c r="BL491" i="1" s="1"/>
  <c r="BW491" i="1"/>
  <c r="BX491" i="1" s="1"/>
  <c r="CU491" i="1"/>
  <c r="CW491" i="1"/>
  <c r="BK492" i="1"/>
  <c r="BL492" i="1" s="1"/>
  <c r="BW492" i="1"/>
  <c r="BX492" i="1" s="1"/>
  <c r="CU492" i="1"/>
  <c r="CW492" i="1"/>
  <c r="BK493" i="1"/>
  <c r="BL493" i="1" s="1"/>
  <c r="BW493" i="1"/>
  <c r="BX493" i="1" s="1"/>
  <c r="CU493" i="1"/>
  <c r="CW493" i="1"/>
  <c r="BK496" i="1"/>
  <c r="BL496" i="1" s="1"/>
  <c r="BW496" i="1"/>
  <c r="BX496" i="1" s="1"/>
  <c r="CU496" i="1"/>
  <c r="CW496" i="1"/>
  <c r="BK497" i="1"/>
  <c r="BL497" i="1" s="1"/>
  <c r="BW497" i="1"/>
  <c r="BX497" i="1" s="1"/>
  <c r="CU497" i="1"/>
  <c r="CW497" i="1"/>
  <c r="BK498" i="1"/>
  <c r="BL498" i="1" s="1"/>
  <c r="BW498" i="1"/>
  <c r="BX498" i="1" s="1"/>
  <c r="CU498" i="1"/>
  <c r="CW498" i="1"/>
  <c r="BK499" i="1"/>
  <c r="BL499" i="1" s="1"/>
  <c r="BW499" i="1"/>
  <c r="BX499" i="1" s="1"/>
  <c r="CU499" i="1"/>
  <c r="CW499" i="1"/>
  <c r="BK500" i="1"/>
  <c r="BL500" i="1" s="1"/>
  <c r="BW500" i="1"/>
  <c r="BX500" i="1" s="1"/>
  <c r="CU500" i="1"/>
  <c r="CW500" i="1"/>
  <c r="BK515" i="1"/>
  <c r="BL515" i="1" s="1"/>
  <c r="BW515" i="1"/>
  <c r="BX515" i="1" s="1"/>
  <c r="CU515" i="1"/>
  <c r="CW515" i="1"/>
  <c r="BK516" i="1"/>
  <c r="BL516" i="1" s="1"/>
  <c r="BW516" i="1"/>
  <c r="BX516" i="1" s="1"/>
  <c r="CU516" i="1"/>
  <c r="CW516" i="1"/>
  <c r="BK517" i="1"/>
  <c r="BL517" i="1" s="1"/>
  <c r="BW517" i="1"/>
  <c r="BX517" i="1" s="1"/>
  <c r="CU517" i="1"/>
  <c r="CW517" i="1"/>
  <c r="BK518" i="1"/>
  <c r="BL518" i="1" s="1"/>
  <c r="BW518" i="1"/>
  <c r="BX518" i="1" s="1"/>
  <c r="CU518" i="1"/>
  <c r="CW518" i="1"/>
  <c r="BK519" i="1"/>
  <c r="BL519" i="1" s="1"/>
  <c r="BW519" i="1"/>
  <c r="BX519" i="1" s="1"/>
  <c r="CU519" i="1"/>
  <c r="CW519" i="1"/>
  <c r="BK520" i="1"/>
  <c r="BL520" i="1" s="1"/>
  <c r="BW520" i="1"/>
  <c r="BX520" i="1" s="1"/>
  <c r="CU520" i="1"/>
  <c r="CW520" i="1"/>
  <c r="BK521" i="1"/>
  <c r="BL521" i="1" s="1"/>
  <c r="BW521" i="1"/>
  <c r="BX521" i="1" s="1"/>
  <c r="CU521" i="1"/>
  <c r="CW521" i="1"/>
  <c r="BK523" i="1"/>
  <c r="BL523" i="1" s="1"/>
  <c r="BW523" i="1"/>
  <c r="BX523" i="1" s="1"/>
  <c r="CU523" i="1"/>
  <c r="CW523" i="1"/>
  <c r="BK528" i="1"/>
  <c r="BL528" i="1" s="1"/>
  <c r="BW528" i="1"/>
  <c r="BX528" i="1" s="1"/>
  <c r="CU528" i="1"/>
  <c r="CW528" i="1"/>
  <c r="BK524" i="1"/>
  <c r="BL524" i="1" s="1"/>
  <c r="BW524" i="1"/>
  <c r="BX524" i="1" s="1"/>
  <c r="CU524" i="1"/>
  <c r="CW524" i="1"/>
  <c r="BK525" i="1"/>
  <c r="BL525" i="1" s="1"/>
  <c r="BW525" i="1"/>
  <c r="BX525" i="1" s="1"/>
  <c r="CU525" i="1"/>
  <c r="CW525" i="1"/>
  <c r="BK526" i="1"/>
  <c r="BL526" i="1" s="1"/>
  <c r="BW526" i="1"/>
  <c r="BX526" i="1" s="1"/>
  <c r="CU526" i="1"/>
  <c r="CW526" i="1"/>
  <c r="BK527" i="1"/>
  <c r="BL527" i="1" s="1"/>
  <c r="BW527" i="1"/>
  <c r="BX527" i="1" s="1"/>
  <c r="CU527" i="1"/>
  <c r="CW527" i="1"/>
  <c r="BK504" i="1"/>
  <c r="BL504" i="1" s="1"/>
  <c r="BW504" i="1"/>
  <c r="BX504" i="1" s="1"/>
  <c r="CU504" i="1"/>
  <c r="CW504" i="1"/>
  <c r="BK505" i="1"/>
  <c r="BL505" i="1" s="1"/>
  <c r="BW505" i="1"/>
  <c r="BX505" i="1" s="1"/>
  <c r="CU505" i="1"/>
  <c r="CW505" i="1"/>
  <c r="BK506" i="1"/>
  <c r="BL506" i="1" s="1"/>
  <c r="BW506" i="1"/>
  <c r="BX506" i="1" s="1"/>
  <c r="CU506" i="1"/>
  <c r="CW506" i="1"/>
  <c r="BK507" i="1"/>
  <c r="BL507" i="1" s="1"/>
  <c r="BW507" i="1"/>
  <c r="BX507" i="1" s="1"/>
  <c r="CU507" i="1"/>
  <c r="CW507" i="1"/>
  <c r="BK508" i="1"/>
  <c r="BL508" i="1" s="1"/>
  <c r="BW508" i="1"/>
  <c r="BX508" i="1" s="1"/>
  <c r="CU508" i="1"/>
  <c r="CW508" i="1"/>
  <c r="BK509" i="1"/>
  <c r="BL509" i="1" s="1"/>
  <c r="BW509" i="1"/>
  <c r="BX509" i="1" s="1"/>
  <c r="CU509" i="1"/>
  <c r="CW509" i="1"/>
  <c r="BK510" i="1"/>
  <c r="BL510" i="1" s="1"/>
  <c r="BW510" i="1"/>
  <c r="BX510" i="1" s="1"/>
  <c r="CU510" i="1"/>
  <c r="CW510" i="1"/>
  <c r="BK511" i="1"/>
  <c r="BL511" i="1" s="1"/>
  <c r="BW511" i="1"/>
  <c r="BX511" i="1" s="1"/>
  <c r="CU511" i="1"/>
  <c r="CW511" i="1"/>
  <c r="BK512" i="1"/>
  <c r="BL512" i="1" s="1"/>
  <c r="BW512" i="1"/>
  <c r="BX512" i="1" s="1"/>
  <c r="CU512" i="1"/>
  <c r="CW512" i="1"/>
  <c r="BK513" i="1"/>
  <c r="BL513" i="1" s="1"/>
  <c r="BW513" i="1"/>
  <c r="BX513" i="1" s="1"/>
  <c r="CU513" i="1"/>
  <c r="CW513" i="1"/>
  <c r="BK514" i="1"/>
  <c r="BL514" i="1" s="1"/>
  <c r="BW514" i="1"/>
  <c r="BX514" i="1" s="1"/>
  <c r="CU514" i="1"/>
  <c r="CW514" i="1"/>
  <c r="BK531" i="1"/>
  <c r="BL531" i="1" s="1"/>
  <c r="BW531" i="1"/>
  <c r="BX531" i="1" s="1"/>
  <c r="CU531" i="1"/>
  <c r="CW531" i="1"/>
  <c r="BK532" i="1"/>
  <c r="BL532" i="1" s="1"/>
  <c r="BW532" i="1"/>
  <c r="BX532" i="1" s="1"/>
  <c r="CU532" i="1"/>
  <c r="CW532" i="1"/>
  <c r="BK533" i="1"/>
  <c r="BL533" i="1" s="1"/>
  <c r="BW533" i="1"/>
  <c r="BX533" i="1" s="1"/>
  <c r="CU533" i="1"/>
  <c r="CW533" i="1"/>
  <c r="BK530" i="1"/>
  <c r="BL530" i="1" s="1"/>
  <c r="BW530" i="1"/>
  <c r="BX530" i="1" s="1"/>
  <c r="CU530" i="1"/>
  <c r="CW530" i="1"/>
  <c r="BK501" i="1"/>
  <c r="BL501" i="1" s="1"/>
  <c r="BW501" i="1"/>
  <c r="BX501" i="1" s="1"/>
  <c r="CU501" i="1"/>
  <c r="CW501" i="1"/>
  <c r="BK502" i="1"/>
  <c r="BL502" i="1" s="1"/>
  <c r="BW502" i="1"/>
  <c r="BX502" i="1" s="1"/>
  <c r="CU502" i="1"/>
  <c r="CW502" i="1"/>
  <c r="BK503" i="1"/>
  <c r="BL503" i="1" s="1"/>
  <c r="BW503" i="1"/>
  <c r="BX503" i="1" s="1"/>
  <c r="CU503" i="1"/>
  <c r="CW503" i="1"/>
  <c r="BK534" i="1"/>
  <c r="BL534" i="1" s="1"/>
  <c r="BW534" i="1"/>
  <c r="BX534" i="1" s="1"/>
  <c r="CU534" i="1"/>
  <c r="CW534" i="1"/>
  <c r="BK535" i="1"/>
  <c r="BL535" i="1" s="1"/>
  <c r="BW535" i="1"/>
  <c r="BX535" i="1" s="1"/>
  <c r="CU535" i="1"/>
  <c r="CW535" i="1"/>
  <c r="BK536" i="1"/>
  <c r="BL536" i="1" s="1"/>
  <c r="BW536" i="1"/>
  <c r="BX536" i="1" s="1"/>
  <c r="CU536" i="1"/>
  <c r="CW536" i="1"/>
  <c r="BK537" i="1"/>
  <c r="BL537" i="1" s="1"/>
  <c r="BW537" i="1"/>
  <c r="BX537" i="1" s="1"/>
  <c r="CU537" i="1"/>
  <c r="CW537" i="1"/>
  <c r="BK538" i="1"/>
  <c r="BL538" i="1" s="1"/>
  <c r="BW538" i="1"/>
  <c r="BX538" i="1" s="1"/>
  <c r="CU538" i="1"/>
  <c r="CW538" i="1"/>
  <c r="BK539" i="1"/>
  <c r="BL539" i="1" s="1"/>
  <c r="BW539" i="1"/>
  <c r="BX539" i="1" s="1"/>
  <c r="CU539" i="1"/>
  <c r="CW539" i="1"/>
  <c r="BK540" i="1"/>
  <c r="BL540" i="1" s="1"/>
  <c r="BW540" i="1"/>
  <c r="BX540" i="1" s="1"/>
  <c r="CU540" i="1"/>
  <c r="CW540" i="1"/>
  <c r="BK541" i="1"/>
  <c r="BL541" i="1" s="1"/>
  <c r="BW541" i="1"/>
  <c r="BX541" i="1" s="1"/>
  <c r="CU541" i="1"/>
  <c r="CW541" i="1"/>
  <c r="BK546" i="1"/>
  <c r="BL546" i="1" s="1"/>
  <c r="BW546" i="1"/>
  <c r="BX546" i="1" s="1"/>
  <c r="CU546" i="1"/>
  <c r="CW546" i="1"/>
  <c r="BK547" i="1"/>
  <c r="BL547" i="1" s="1"/>
  <c r="BW547" i="1"/>
  <c r="BX547" i="1" s="1"/>
  <c r="CU547" i="1"/>
  <c r="CW547" i="1"/>
  <c r="BK548" i="1"/>
  <c r="BL548" i="1" s="1"/>
  <c r="BW548" i="1"/>
  <c r="BX548" i="1" s="1"/>
  <c r="CU548" i="1"/>
  <c r="CW548" i="1"/>
  <c r="BK549" i="1"/>
  <c r="BL549" i="1" s="1"/>
  <c r="BW549" i="1"/>
  <c r="BX549" i="1" s="1"/>
  <c r="CU549" i="1"/>
  <c r="CW549" i="1"/>
  <c r="BK550" i="1"/>
  <c r="BL550" i="1" s="1"/>
  <c r="BW550" i="1"/>
  <c r="BX550" i="1" s="1"/>
  <c r="CU550" i="1"/>
  <c r="CW550" i="1"/>
  <c r="BK556" i="1"/>
  <c r="BL556" i="1" s="1"/>
  <c r="BW556" i="1"/>
  <c r="BX556" i="1" s="1"/>
  <c r="CU556" i="1"/>
  <c r="CW556" i="1"/>
  <c r="BK557" i="1"/>
  <c r="BL557" i="1" s="1"/>
  <c r="BW557" i="1"/>
  <c r="BX557" i="1" s="1"/>
  <c r="CU557" i="1"/>
  <c r="CW557" i="1"/>
  <c r="BK558" i="1"/>
  <c r="BL558" i="1" s="1"/>
  <c r="BW558" i="1"/>
  <c r="BX558" i="1" s="1"/>
  <c r="CU558" i="1"/>
  <c r="CW558" i="1"/>
  <c r="BK542" i="1"/>
  <c r="BL542" i="1" s="1"/>
  <c r="BW542" i="1"/>
  <c r="BX542" i="1" s="1"/>
  <c r="CU542" i="1"/>
  <c r="CW542" i="1"/>
  <c r="BK543" i="1"/>
  <c r="BL543" i="1" s="1"/>
  <c r="BW543" i="1"/>
  <c r="BX543" i="1" s="1"/>
  <c r="CU543" i="1"/>
  <c r="CW543" i="1"/>
  <c r="BK544" i="1"/>
  <c r="BL544" i="1" s="1"/>
  <c r="BW544" i="1"/>
  <c r="BX544" i="1" s="1"/>
  <c r="CU544" i="1"/>
  <c r="CW544" i="1"/>
  <c r="BK545" i="1"/>
  <c r="BL545" i="1" s="1"/>
  <c r="BW545" i="1"/>
  <c r="BX545" i="1" s="1"/>
  <c r="CU545" i="1"/>
  <c r="CW545" i="1"/>
  <c r="BK552" i="1"/>
  <c r="BL552" i="1" s="1"/>
  <c r="BW552" i="1"/>
  <c r="BX552" i="1" s="1"/>
  <c r="CU552" i="1"/>
  <c r="CW552" i="1"/>
  <c r="BK553" i="1"/>
  <c r="BL553" i="1" s="1"/>
  <c r="BW553" i="1"/>
  <c r="BX553" i="1" s="1"/>
  <c r="CU553" i="1"/>
  <c r="CW553" i="1"/>
  <c r="BK554" i="1"/>
  <c r="BL554" i="1" s="1"/>
  <c r="BW554" i="1"/>
  <c r="BX554" i="1" s="1"/>
  <c r="CU554" i="1"/>
  <c r="CW554" i="1"/>
  <c r="BK555" i="1"/>
  <c r="BL555" i="1" s="1"/>
  <c r="BW555" i="1"/>
  <c r="BX555" i="1" s="1"/>
  <c r="CU555" i="1"/>
  <c r="CW555" i="1"/>
  <c r="BK551" i="1"/>
  <c r="BL551" i="1" s="1"/>
  <c r="BW551" i="1"/>
  <c r="BX551" i="1" s="1"/>
  <c r="CU551" i="1"/>
  <c r="CW551" i="1"/>
  <c r="BW568" i="1"/>
  <c r="BX568" i="1" s="1"/>
  <c r="CU568" i="1"/>
  <c r="CW568" i="1"/>
  <c r="BW569" i="1"/>
  <c r="BX569" i="1" s="1"/>
  <c r="CU569" i="1"/>
  <c r="CW569" i="1"/>
  <c r="AP571" i="1"/>
  <c r="AR571" i="1"/>
  <c r="AV571" i="1"/>
  <c r="AX571" i="1"/>
  <c r="BK571" i="1"/>
  <c r="BL571" i="1" s="1"/>
  <c r="BW571" i="1"/>
  <c r="BX571" i="1" s="1"/>
  <c r="CU571" i="1"/>
  <c r="CW571" i="1"/>
  <c r="CV570" i="1"/>
  <c r="AR570" i="1"/>
  <c r="BK570" i="1"/>
  <c r="BL570" i="1" s="1"/>
  <c r="BW570" i="1"/>
  <c r="BX570" i="1" s="1"/>
  <c r="CU570" i="1"/>
  <c r="CW570" i="1"/>
  <c r="AO560" i="1"/>
  <c r="AP560" i="1"/>
  <c r="AP584" i="1" s="1"/>
  <c r="AR560" i="1"/>
  <c r="AT560" i="1"/>
  <c r="AT584" i="1" s="1"/>
  <c r="BK560" i="1"/>
  <c r="BL560" i="1" s="1"/>
  <c r="BW560" i="1"/>
  <c r="BX560" i="1" s="1"/>
  <c r="CU560" i="1"/>
  <c r="CW560" i="1"/>
  <c r="AO562" i="1"/>
  <c r="AR562" i="1"/>
  <c r="BK562" i="1"/>
  <c r="BL562" i="1" s="1"/>
  <c r="BW562" i="1"/>
  <c r="CU562" i="1"/>
  <c r="CW562" i="1"/>
  <c r="AO563" i="1"/>
  <c r="AP563" i="1"/>
  <c r="AR563" i="1"/>
  <c r="AV563" i="1"/>
  <c r="AX563" i="1"/>
  <c r="BK563" i="1"/>
  <c r="BL563" i="1" s="1"/>
  <c r="BW563" i="1"/>
  <c r="CU563" i="1"/>
  <c r="CW563" i="1"/>
  <c r="AO564" i="1"/>
  <c r="AR564" i="1"/>
  <c r="AT564" i="1"/>
  <c r="AV564" i="1"/>
  <c r="BK564" i="1"/>
  <c r="BL564" i="1" s="1"/>
  <c r="BW564" i="1"/>
  <c r="BX564" i="1" s="1"/>
  <c r="CU564" i="1"/>
  <c r="CW564" i="1"/>
  <c r="AO565" i="1"/>
  <c r="AP565" i="1"/>
  <c r="AR565" i="1"/>
  <c r="AT565" i="1"/>
  <c r="BK565" i="1"/>
  <c r="BL565" i="1" s="1"/>
  <c r="BW565" i="1"/>
  <c r="CU565" i="1"/>
  <c r="CW565" i="1"/>
  <c r="AO566" i="1"/>
  <c r="AR566" i="1"/>
  <c r="AT566" i="1"/>
  <c r="AV566" i="1"/>
  <c r="BK566" i="1"/>
  <c r="BW566" i="1"/>
  <c r="BX566" i="1" s="1"/>
  <c r="CU566" i="1"/>
  <c r="CW566" i="1"/>
  <c r="AO567" i="1"/>
  <c r="AP567" i="1"/>
  <c r="AV567" i="1"/>
  <c r="AX567" i="1"/>
  <c r="BK567" i="1"/>
  <c r="BW567" i="1"/>
  <c r="CU567" i="1"/>
  <c r="CW567" i="1"/>
  <c r="AP561" i="1"/>
  <c r="AR561" i="1"/>
  <c r="AT561" i="1"/>
  <c r="AV561" i="1"/>
  <c r="AX561" i="1"/>
  <c r="BK561" i="1"/>
  <c r="BL561" i="1" s="1"/>
  <c r="BW561" i="1"/>
  <c r="BX561" i="1" s="1"/>
  <c r="CU561" i="1"/>
  <c r="CW561" i="1"/>
  <c r="AY121" i="1"/>
  <c r="AZ121" i="1" s="1"/>
  <c r="R2" i="1"/>
  <c r="X2" i="1"/>
  <c r="AO458" i="1" l="1"/>
  <c r="AY458" i="1" s="1"/>
  <c r="AZ458" i="1" s="1"/>
  <c r="BA582" i="1"/>
  <c r="AV582" i="1"/>
  <c r="AP582" i="1"/>
  <c r="AT582" i="1"/>
  <c r="AO582" i="1"/>
  <c r="AL5" i="1"/>
  <c r="AM5" i="1" s="1"/>
  <c r="CU458" i="1"/>
  <c r="AY539" i="1"/>
  <c r="AZ539" i="1" s="1"/>
  <c r="AO584" i="1"/>
  <c r="AT5" i="1"/>
  <c r="AY569" i="1"/>
  <c r="AZ569" i="1" s="1"/>
  <c r="AL487" i="1"/>
  <c r="AM487" i="1" s="1"/>
  <c r="AL321" i="1"/>
  <c r="AM321" i="1" s="1"/>
  <c r="AL648" i="1"/>
  <c r="CV473" i="1" s="1"/>
  <c r="AL647" i="1"/>
  <c r="CV472" i="1" s="1"/>
  <c r="AL457" i="1"/>
  <c r="CV458" i="1" s="1"/>
  <c r="AL453" i="1"/>
  <c r="CV563" i="1"/>
  <c r="AT454" i="1"/>
  <c r="CV567" i="1"/>
  <c r="AV580" i="1"/>
  <c r="AO579" i="1"/>
  <c r="AT579" i="1"/>
  <c r="AP581" i="1"/>
  <c r="BA580" i="1"/>
  <c r="AO580" i="1"/>
  <c r="AO576" i="1"/>
  <c r="AT578" i="1"/>
  <c r="AP576" i="1"/>
  <c r="AT575" i="1"/>
  <c r="AO578" i="1"/>
  <c r="AP618" i="1"/>
  <c r="AV579" i="1"/>
  <c r="AO577" i="1"/>
  <c r="AT576" i="1"/>
  <c r="AV581" i="1"/>
  <c r="AP580" i="1"/>
  <c r="AP575" i="1"/>
  <c r="AO575" i="1"/>
  <c r="AV576" i="1"/>
  <c r="AP577" i="1"/>
  <c r="AV578" i="1"/>
  <c r="AT581" i="1"/>
  <c r="AT577" i="1"/>
  <c r="AT618" i="1"/>
  <c r="AV575" i="1"/>
  <c r="AP579" i="1"/>
  <c r="AT580" i="1"/>
  <c r="AO581" i="1"/>
  <c r="AO618" i="1"/>
  <c r="AP578" i="1"/>
  <c r="AV577" i="1"/>
  <c r="AV618" i="1"/>
  <c r="AR567" i="1"/>
  <c r="AV565" i="1"/>
  <c r="AC660" i="1"/>
  <c r="AC659" i="1"/>
  <c r="AC658" i="1"/>
  <c r="V658" i="1"/>
  <c r="Z658" i="1" s="1"/>
  <c r="AA657" i="1"/>
  <c r="V656" i="1"/>
  <c r="Z656" i="1" s="1"/>
  <c r="V655" i="1"/>
  <c r="W654" i="1"/>
  <c r="AC653" i="1"/>
  <c r="V653" i="1"/>
  <c r="Z653" i="1" s="1"/>
  <c r="AA653" i="1"/>
  <c r="V660" i="1"/>
  <c r="Z660" i="1" s="1"/>
  <c r="V659" i="1"/>
  <c r="Z659" i="1" s="1"/>
  <c r="W655" i="1"/>
  <c r="AA660" i="1"/>
  <c r="AA659" i="1"/>
  <c r="AA658" i="1"/>
  <c r="AC656" i="1"/>
  <c r="AC655" i="1"/>
  <c r="AC654" i="1"/>
  <c r="V654" i="1"/>
  <c r="Z654" i="1" s="1"/>
  <c r="AA655" i="1"/>
  <c r="AC657" i="1"/>
  <c r="V657" i="1"/>
  <c r="Z657" i="1" s="1"/>
  <c r="W660" i="1"/>
  <c r="W659" i="1"/>
  <c r="W657" i="1"/>
  <c r="AA656" i="1"/>
  <c r="AA654" i="1"/>
  <c r="W658" i="1"/>
  <c r="W656" i="1"/>
  <c r="W653" i="1"/>
  <c r="AP564" i="1"/>
  <c r="AY564" i="1" s="1"/>
  <c r="AZ564" i="1" s="1"/>
  <c r="CV562" i="1"/>
  <c r="AT567" i="1"/>
  <c r="AY567" i="1" s="1"/>
  <c r="AZ567" i="1" s="1"/>
  <c r="AT563" i="1"/>
  <c r="CV571" i="1"/>
  <c r="CV569" i="1"/>
  <c r="AL232" i="1"/>
  <c r="AM232" i="1" s="1"/>
  <c r="G652" i="1"/>
  <c r="AY560" i="1"/>
  <c r="AZ560" i="1" s="1"/>
  <c r="AY568" i="1"/>
  <c r="AZ568" i="1" s="1"/>
  <c r="AY570" i="1"/>
  <c r="AZ570" i="1" s="1"/>
  <c r="AL633" i="1"/>
  <c r="AM633" i="1" s="1"/>
  <c r="AL621" i="1"/>
  <c r="AM621" i="1" s="1"/>
  <c r="AL574" i="1"/>
  <c r="AM574" i="1" s="1"/>
  <c r="AL565" i="1"/>
  <c r="AM565" i="1" s="1"/>
  <c r="AL552" i="1"/>
  <c r="CV558" i="1" s="1"/>
  <c r="AL551" i="1"/>
  <c r="AM551" i="1" s="1"/>
  <c r="AL549" i="1"/>
  <c r="CV555" i="1" s="1"/>
  <c r="AL547" i="1"/>
  <c r="AM547" i="1" s="1"/>
  <c r="AL545" i="1"/>
  <c r="CV551" i="1" s="1"/>
  <c r="AL543" i="1"/>
  <c r="AM543" i="1" s="1"/>
  <c r="AL541" i="1"/>
  <c r="AM541" i="1" s="1"/>
  <c r="AL539" i="1"/>
  <c r="CV545" i="1" s="1"/>
  <c r="AL537" i="1"/>
  <c r="AM537" i="1" s="1"/>
  <c r="AL533" i="1"/>
  <c r="AM533" i="1" s="1"/>
  <c r="AL531" i="1"/>
  <c r="AM531" i="1" s="1"/>
  <c r="AL527" i="1"/>
  <c r="AM527" i="1" s="1"/>
  <c r="AL525" i="1"/>
  <c r="AM525" i="1" s="1"/>
  <c r="AL524" i="1"/>
  <c r="AM524" i="1" s="1"/>
  <c r="AL521" i="1"/>
  <c r="AM521" i="1" s="1"/>
  <c r="AL520" i="1"/>
  <c r="AM520" i="1" s="1"/>
  <c r="AL519" i="1"/>
  <c r="AM519" i="1" s="1"/>
  <c r="AL518" i="1"/>
  <c r="AM518" i="1" s="1"/>
  <c r="AL517" i="1"/>
  <c r="AM517" i="1" s="1"/>
  <c r="AL515" i="1"/>
  <c r="CV521" i="1" s="1"/>
  <c r="AL513" i="1"/>
  <c r="AM513" i="1" s="1"/>
  <c r="AL509" i="1"/>
  <c r="AM509" i="1" s="1"/>
  <c r="AL507" i="1"/>
  <c r="AM507" i="1" s="1"/>
  <c r="AL503" i="1"/>
  <c r="AM503" i="1" s="1"/>
  <c r="AL501" i="1"/>
  <c r="AM501" i="1" s="1"/>
  <c r="AL499" i="1"/>
  <c r="AM499" i="1" s="1"/>
  <c r="AL497" i="1"/>
  <c r="CV503" i="1" s="1"/>
  <c r="AL495" i="1"/>
  <c r="AM495" i="1" s="1"/>
  <c r="AL493" i="1"/>
  <c r="AM493" i="1" s="1"/>
  <c r="AL491" i="1"/>
  <c r="CV497" i="1" s="1"/>
  <c r="AL484" i="1"/>
  <c r="AM484" i="1" s="1"/>
  <c r="AL470" i="1"/>
  <c r="AM470" i="1" s="1"/>
  <c r="AL646" i="1"/>
  <c r="CV471" i="1" s="1"/>
  <c r="AL467" i="1"/>
  <c r="AM467" i="1" s="1"/>
  <c r="AL466" i="1"/>
  <c r="AM466" i="1" s="1"/>
  <c r="AL456" i="1"/>
  <c r="AM456" i="1" s="1"/>
  <c r="AL452" i="1"/>
  <c r="AM452" i="1" s="1"/>
  <c r="AY443" i="1"/>
  <c r="AZ443" i="1" s="1"/>
  <c r="AL429" i="1"/>
  <c r="AM429" i="1" s="1"/>
  <c r="AL426" i="1"/>
  <c r="CV427" i="1" s="1"/>
  <c r="AY375" i="1"/>
  <c r="AZ375" i="1" s="1"/>
  <c r="AY371" i="1"/>
  <c r="AZ371" i="1" s="1"/>
  <c r="AL328" i="1"/>
  <c r="AM328" i="1" s="1"/>
  <c r="AL239" i="1"/>
  <c r="AM239" i="1" s="1"/>
  <c r="AL217" i="1"/>
  <c r="CV217" i="1" s="1"/>
  <c r="AL211" i="1"/>
  <c r="CV211" i="1" s="1"/>
  <c r="AL209" i="1"/>
  <c r="AM209" i="1" s="1"/>
  <c r="AL207" i="1"/>
  <c r="AM207" i="1" s="1"/>
  <c r="AL205" i="1"/>
  <c r="AM205" i="1" s="1"/>
  <c r="AL203" i="1"/>
  <c r="AM203" i="1" s="1"/>
  <c r="AL201" i="1"/>
  <c r="CV201" i="1" s="1"/>
  <c r="AL199" i="1"/>
  <c r="AM199" i="1" s="1"/>
  <c r="AL197" i="1"/>
  <c r="CV197" i="1" s="1"/>
  <c r="AL195" i="1"/>
  <c r="AM195" i="1" s="1"/>
  <c r="AL191" i="1"/>
  <c r="CV191" i="1" s="1"/>
  <c r="AL190" i="1"/>
  <c r="AM190" i="1" s="1"/>
  <c r="AL183" i="1"/>
  <c r="AM183" i="1" s="1"/>
  <c r="AL181" i="1"/>
  <c r="AM181" i="1" s="1"/>
  <c r="AL87" i="1"/>
  <c r="AM87" i="1" s="1"/>
  <c r="AY427" i="1"/>
  <c r="AZ427" i="1" s="1"/>
  <c r="AY445" i="1"/>
  <c r="AZ445" i="1" s="1"/>
  <c r="BL568" i="1"/>
  <c r="BL569" i="1"/>
  <c r="CJ566" i="1"/>
  <c r="AL550" i="1"/>
  <c r="AM550" i="1" s="1"/>
  <c r="AL538" i="1"/>
  <c r="CV544" i="1" s="1"/>
  <c r="AL534" i="1"/>
  <c r="AM534" i="1" s="1"/>
  <c r="AL528" i="1"/>
  <c r="CV534" i="1" s="1"/>
  <c r="AL510" i="1"/>
  <c r="AM510" i="1" s="1"/>
  <c r="AL504" i="1"/>
  <c r="CV510" i="1" s="1"/>
  <c r="AL502" i="1"/>
  <c r="AM502" i="1" s="1"/>
  <c r="AL500" i="1"/>
  <c r="AM500" i="1" s="1"/>
  <c r="AL496" i="1"/>
  <c r="CV502" i="1" s="1"/>
  <c r="AL489" i="1"/>
  <c r="CV495" i="1" s="1"/>
  <c r="AL485" i="1"/>
  <c r="CV491" i="1" s="1"/>
  <c r="AL479" i="1"/>
  <c r="CV485" i="1" s="1"/>
  <c r="AL475" i="1"/>
  <c r="CV481" i="1" s="1"/>
  <c r="AL469" i="1"/>
  <c r="AM469" i="1" s="1"/>
  <c r="AL468" i="1"/>
  <c r="AM468" i="1" s="1"/>
  <c r="AL462" i="1"/>
  <c r="AM462" i="1" s="1"/>
  <c r="AL448" i="1"/>
  <c r="CV449" i="1" s="1"/>
  <c r="AR449" i="1"/>
  <c r="AL430" i="1"/>
  <c r="CV431" i="1" s="1"/>
  <c r="AR431" i="1"/>
  <c r="AP376" i="1"/>
  <c r="AY376" i="1" s="1"/>
  <c r="AZ376" i="1" s="1"/>
  <c r="AL376" i="1"/>
  <c r="AM376" i="1" s="1"/>
  <c r="AP360" i="1"/>
  <c r="AY360" i="1" s="1"/>
  <c r="AZ360" i="1" s="1"/>
  <c r="AL360" i="1"/>
  <c r="AL326" i="1"/>
  <c r="AM326" i="1" s="1"/>
  <c r="AP296" i="1"/>
  <c r="AY296" i="1" s="1"/>
  <c r="AZ296" i="1" s="1"/>
  <c r="AL296" i="1"/>
  <c r="AM296" i="1" s="1"/>
  <c r="AP282" i="1"/>
  <c r="AY282" i="1" s="1"/>
  <c r="AZ282" i="1" s="1"/>
  <c r="AL282" i="1"/>
  <c r="AP262" i="1"/>
  <c r="AY262" i="1" s="1"/>
  <c r="AZ262" i="1" s="1"/>
  <c r="AL262" i="1"/>
  <c r="AM262" i="1" s="1"/>
  <c r="AR243" i="1"/>
  <c r="AL243" i="1"/>
  <c r="AM243" i="1" s="1"/>
  <c r="AL236" i="1"/>
  <c r="AM236" i="1" s="1"/>
  <c r="AP236" i="1"/>
  <c r="AY236" i="1" s="1"/>
  <c r="AZ236" i="1" s="1"/>
  <c r="AR231" i="1"/>
  <c r="AL231" i="1"/>
  <c r="AM231" i="1" s="1"/>
  <c r="AP226" i="1"/>
  <c r="AY226" i="1" s="1"/>
  <c r="AZ226" i="1" s="1"/>
  <c r="AL226" i="1"/>
  <c r="CV226" i="1" s="1"/>
  <c r="AP32" i="1"/>
  <c r="AY32" i="1" s="1"/>
  <c r="AZ32" i="1" s="1"/>
  <c r="AL32" i="1"/>
  <c r="AM32" i="1" s="1"/>
  <c r="AL15" i="1"/>
  <c r="AM15" i="1" s="1"/>
  <c r="AY571" i="1"/>
  <c r="AZ571" i="1" s="1"/>
  <c r="AM457" i="1"/>
  <c r="AL553" i="1"/>
  <c r="AM553" i="1" s="1"/>
  <c r="AL542" i="1"/>
  <c r="CV548" i="1" s="1"/>
  <c r="AL540" i="1"/>
  <c r="CV546" i="1" s="1"/>
  <c r="AL536" i="1"/>
  <c r="AM536" i="1" s="1"/>
  <c r="AL532" i="1"/>
  <c r="CV538" i="1" s="1"/>
  <c r="AL529" i="1"/>
  <c r="CV535" i="1" s="1"/>
  <c r="AL522" i="1"/>
  <c r="AM522" i="1" s="1"/>
  <c r="AL514" i="1"/>
  <c r="AM514" i="1" s="1"/>
  <c r="AL511" i="1"/>
  <c r="AM511" i="1" s="1"/>
  <c r="AL506" i="1"/>
  <c r="CV512" i="1" s="1"/>
  <c r="AL492" i="1"/>
  <c r="AM492" i="1" s="1"/>
  <c r="AL477" i="1"/>
  <c r="AM477" i="1" s="1"/>
  <c r="AL649" i="1"/>
  <c r="CV474" i="1" s="1"/>
  <c r="AL450" i="1"/>
  <c r="CV451" i="1" s="1"/>
  <c r="AR451" i="1"/>
  <c r="AL444" i="1"/>
  <c r="CV445" i="1" s="1"/>
  <c r="AL443" i="1"/>
  <c r="AM443" i="1" s="1"/>
  <c r="AP444" i="1"/>
  <c r="AY444" i="1" s="1"/>
  <c r="AZ444" i="1" s="1"/>
  <c r="AL435" i="1"/>
  <c r="AM435" i="1" s="1"/>
  <c r="AR433" i="1"/>
  <c r="AL432" i="1"/>
  <c r="AM432" i="1" s="1"/>
  <c r="AL427" i="1"/>
  <c r="AM427" i="1" s="1"/>
  <c r="AL425" i="1"/>
  <c r="AM425" i="1" s="1"/>
  <c r="AL366" i="1"/>
  <c r="CV366" i="1" s="1"/>
  <c r="AP300" i="1"/>
  <c r="AY300" i="1" s="1"/>
  <c r="AZ300" i="1" s="1"/>
  <c r="AL300" i="1"/>
  <c r="AL252" i="1"/>
  <c r="AM252" i="1" s="1"/>
  <c r="AP238" i="1"/>
  <c r="AY238" i="1" s="1"/>
  <c r="AZ238" i="1" s="1"/>
  <c r="AL238" i="1"/>
  <c r="AM238" i="1" s="1"/>
  <c r="AR235" i="1"/>
  <c r="AL235" i="1"/>
  <c r="AM235" i="1" s="1"/>
  <c r="AL213" i="1"/>
  <c r="CV213" i="1" s="1"/>
  <c r="AL212" i="1"/>
  <c r="AL202" i="1"/>
  <c r="AM202" i="1" s="1"/>
  <c r="AL200" i="1"/>
  <c r="AL179" i="1"/>
  <c r="AM179" i="1" s="1"/>
  <c r="AL171" i="1"/>
  <c r="AM171" i="1" s="1"/>
  <c r="AL152" i="1"/>
  <c r="CV152" i="1" s="1"/>
  <c r="AP118" i="1"/>
  <c r="AY118" i="1" s="1"/>
  <c r="AZ118" i="1" s="1"/>
  <c r="AL118" i="1"/>
  <c r="AM118" i="1" s="1"/>
  <c r="AP114" i="1"/>
  <c r="AY114" i="1" s="1"/>
  <c r="AZ114" i="1" s="1"/>
  <c r="AL114" i="1"/>
  <c r="AR109" i="1"/>
  <c r="AL109" i="1"/>
  <c r="AL67" i="1"/>
  <c r="AM67" i="1" s="1"/>
  <c r="AL59" i="1"/>
  <c r="AM59" i="1" s="1"/>
  <c r="AR59" i="1"/>
  <c r="AR39" i="1"/>
  <c r="AL39" i="1"/>
  <c r="AM39" i="1" s="1"/>
  <c r="AP26" i="1"/>
  <c r="AY26" i="1" s="1"/>
  <c r="AZ26" i="1" s="1"/>
  <c r="AL26" i="1"/>
  <c r="AR445" i="1"/>
  <c r="AL292" i="1"/>
  <c r="AM292" i="1" s="1"/>
  <c r="AL256" i="1"/>
  <c r="AM256" i="1" s="1"/>
  <c r="AR171" i="1"/>
  <c r="AL548" i="1"/>
  <c r="AM548" i="1" s="1"/>
  <c r="AL546" i="1"/>
  <c r="AM546" i="1" s="1"/>
  <c r="AL544" i="1"/>
  <c r="AM544" i="1" s="1"/>
  <c r="AL535" i="1"/>
  <c r="AM535" i="1" s="1"/>
  <c r="AL530" i="1"/>
  <c r="AM530" i="1" s="1"/>
  <c r="AL526" i="1"/>
  <c r="AM526" i="1" s="1"/>
  <c r="AL512" i="1"/>
  <c r="AM512" i="1" s="1"/>
  <c r="AL508" i="1"/>
  <c r="CV514" i="1" s="1"/>
  <c r="AL505" i="1"/>
  <c r="AM505" i="1" s="1"/>
  <c r="AL498" i="1"/>
  <c r="AM498" i="1" s="1"/>
  <c r="AL494" i="1"/>
  <c r="CV500" i="1" s="1"/>
  <c r="AL490" i="1"/>
  <c r="AM490" i="1" s="1"/>
  <c r="AL486" i="1"/>
  <c r="AM486" i="1" s="1"/>
  <c r="AL645" i="1"/>
  <c r="CV470" i="1" s="1"/>
  <c r="AL455" i="1"/>
  <c r="AM455" i="1" s="1"/>
  <c r="AL454" i="1"/>
  <c r="AM454" i="1" s="1"/>
  <c r="AL451" i="1"/>
  <c r="CV452" i="1" s="1"/>
  <c r="AP452" i="1"/>
  <c r="AY452" i="1" s="1"/>
  <c r="AZ452" i="1" s="1"/>
  <c r="AP450" i="1"/>
  <c r="AY450" i="1" s="1"/>
  <c r="AZ450" i="1" s="1"/>
  <c r="AL449" i="1"/>
  <c r="AM449" i="1" s="1"/>
  <c r="AL447" i="1"/>
  <c r="CV448" i="1" s="1"/>
  <c r="AP448" i="1"/>
  <c r="AY448" i="1" s="1"/>
  <c r="AZ448" i="1" s="1"/>
  <c r="AR447" i="1"/>
  <c r="AL446" i="1"/>
  <c r="AM446" i="1" s="1"/>
  <c r="AL445" i="1"/>
  <c r="AM445" i="1" s="1"/>
  <c r="AL434" i="1"/>
  <c r="AM434" i="1" s="1"/>
  <c r="AR435" i="1"/>
  <c r="AL433" i="1"/>
  <c r="CV434" i="1" s="1"/>
  <c r="AP434" i="1"/>
  <c r="AY434" i="1" s="1"/>
  <c r="AZ434" i="1" s="1"/>
  <c r="AP432" i="1"/>
  <c r="AY432" i="1" s="1"/>
  <c r="AZ432" i="1" s="1"/>
  <c r="AL431" i="1"/>
  <c r="AR391" i="1"/>
  <c r="AL391" i="1"/>
  <c r="AM391" i="1" s="1"/>
  <c r="AR389" i="1"/>
  <c r="AL389" i="1"/>
  <c r="AM389" i="1" s="1"/>
  <c r="AL348" i="1"/>
  <c r="CV348" i="1" s="1"/>
  <c r="AL308" i="1"/>
  <c r="AL290" i="1"/>
  <c r="AM290" i="1" s="1"/>
  <c r="AL281" i="1"/>
  <c r="AM281" i="1" s="1"/>
  <c r="AR259" i="1"/>
  <c r="AL259" i="1"/>
  <c r="AM259" i="1" s="1"/>
  <c r="AL245" i="1"/>
  <c r="AM245" i="1" s="1"/>
  <c r="AR229" i="1"/>
  <c r="AL229" i="1"/>
  <c r="AM229" i="1" s="1"/>
  <c r="AP228" i="1"/>
  <c r="AY228" i="1" s="1"/>
  <c r="AZ228" i="1" s="1"/>
  <c r="AL228" i="1"/>
  <c r="AM228" i="1" s="1"/>
  <c r="AL189" i="1"/>
  <c r="AM189" i="1" s="1"/>
  <c r="AL185" i="1"/>
  <c r="AM185" i="1" s="1"/>
  <c r="AL182" i="1"/>
  <c r="AM182" i="1" s="1"/>
  <c r="AP168" i="1"/>
  <c r="AY168" i="1" s="1"/>
  <c r="AZ168" i="1" s="1"/>
  <c r="AL168" i="1"/>
  <c r="CV168" i="1" s="1"/>
  <c r="AR157" i="1"/>
  <c r="AL157" i="1"/>
  <c r="AM157" i="1" s="1"/>
  <c r="AR115" i="1"/>
  <c r="AL115" i="1"/>
  <c r="AM115" i="1" s="1"/>
  <c r="AR97" i="1"/>
  <c r="AL97" i="1"/>
  <c r="AM97" i="1" s="1"/>
  <c r="AR81" i="1"/>
  <c r="AL81" i="1"/>
  <c r="AM81" i="1" s="1"/>
  <c r="AR69" i="1"/>
  <c r="AL69" i="1"/>
  <c r="AM69" i="1" s="1"/>
  <c r="AR47" i="1"/>
  <c r="AL47" i="1"/>
  <c r="CV47" i="1" s="1"/>
  <c r="AR23" i="1"/>
  <c r="AL23" i="1"/>
  <c r="CV23" i="1" s="1"/>
  <c r="AP12" i="1"/>
  <c r="AY12" i="1" s="1"/>
  <c r="AZ12" i="1" s="1"/>
  <c r="AL12" i="1"/>
  <c r="CV561" i="1"/>
  <c r="CV565" i="1"/>
  <c r="AL442" i="1"/>
  <c r="AM442" i="1" s="1"/>
  <c r="AL428" i="1"/>
  <c r="AM428" i="1" s="1"/>
  <c r="AL332" i="1"/>
  <c r="AM332" i="1" s="1"/>
  <c r="BL566" i="1"/>
  <c r="BX565" i="1"/>
  <c r="CV5" i="1"/>
  <c r="BX562" i="1"/>
  <c r="AY167" i="1"/>
  <c r="AZ167" i="1" s="1"/>
  <c r="AY393" i="1"/>
  <c r="AZ393" i="1" s="1"/>
  <c r="AY417" i="1"/>
  <c r="AZ417" i="1" s="1"/>
  <c r="AM648" i="1"/>
  <c r="CV454" i="1"/>
  <c r="AM453" i="1"/>
  <c r="AY316" i="1"/>
  <c r="AZ316" i="1" s="1"/>
  <c r="AL642" i="1"/>
  <c r="AM642" i="1" s="1"/>
  <c r="AL554" i="1"/>
  <c r="AM554" i="1" s="1"/>
  <c r="AL476" i="1"/>
  <c r="AM476" i="1" s="1"/>
  <c r="AL474" i="1"/>
  <c r="AL461" i="1"/>
  <c r="AM461" i="1" s="1"/>
  <c r="AL441" i="1"/>
  <c r="AP442" i="1"/>
  <c r="AY442" i="1" s="1"/>
  <c r="AZ442" i="1" s="1"/>
  <c r="AL437" i="1"/>
  <c r="AP438" i="1"/>
  <c r="AY438" i="1" s="1"/>
  <c r="AZ438" i="1" s="1"/>
  <c r="AP420" i="1"/>
  <c r="AY420" i="1" s="1"/>
  <c r="AZ420" i="1" s="1"/>
  <c r="AL650" i="1"/>
  <c r="AP410" i="1"/>
  <c r="AY410" i="1" s="1"/>
  <c r="AZ410" i="1" s="1"/>
  <c r="AL410" i="1"/>
  <c r="AP406" i="1"/>
  <c r="AY406" i="1" s="1"/>
  <c r="AZ406" i="1" s="1"/>
  <c r="AL406" i="1"/>
  <c r="AP402" i="1"/>
  <c r="AY402" i="1" s="1"/>
  <c r="AZ402" i="1" s="1"/>
  <c r="AL402" i="1"/>
  <c r="AL373" i="1"/>
  <c r="AR373" i="1"/>
  <c r="AL364" i="1"/>
  <c r="AP364" i="1"/>
  <c r="AY364" i="1" s="1"/>
  <c r="AZ364" i="1" s="1"/>
  <c r="AL361" i="1"/>
  <c r="AP354" i="1"/>
  <c r="AY354" i="1" s="1"/>
  <c r="AZ354" i="1" s="1"/>
  <c r="AL354" i="1"/>
  <c r="AR349" i="1"/>
  <c r="AL349" i="1"/>
  <c r="AL340" i="1"/>
  <c r="AP340" i="1"/>
  <c r="AY340" i="1" s="1"/>
  <c r="AZ340" i="1" s="1"/>
  <c r="AL333" i="1"/>
  <c r="AR333" i="1"/>
  <c r="AP330" i="1"/>
  <c r="AY330" i="1" s="1"/>
  <c r="AZ330" i="1" s="1"/>
  <c r="AL330" i="1"/>
  <c r="AL317" i="1"/>
  <c r="AR317" i="1"/>
  <c r="AL314" i="1"/>
  <c r="AP314" i="1"/>
  <c r="AY314" i="1" s="1"/>
  <c r="AZ314" i="1" s="1"/>
  <c r="AR311" i="1"/>
  <c r="AL311" i="1"/>
  <c r="AL301" i="1"/>
  <c r="AR301" i="1"/>
  <c r="AL288" i="1"/>
  <c r="AP288" i="1"/>
  <c r="AY288" i="1" s="1"/>
  <c r="AZ288" i="1" s="1"/>
  <c r="AR285" i="1"/>
  <c r="AY285" i="1" s="1"/>
  <c r="AZ285" i="1" s="1"/>
  <c r="AL285" i="1"/>
  <c r="AR273" i="1"/>
  <c r="AL273" i="1"/>
  <c r="AL196" i="1"/>
  <c r="AL193" i="1"/>
  <c r="AL186" i="1"/>
  <c r="AR173" i="1"/>
  <c r="AL173" i="1"/>
  <c r="AM173" i="1" s="1"/>
  <c r="AL167" i="1"/>
  <c r="AR167" i="1"/>
  <c r="AL155" i="1"/>
  <c r="AP146" i="1"/>
  <c r="AY146" i="1" s="1"/>
  <c r="AZ146" i="1" s="1"/>
  <c r="AL146" i="1"/>
  <c r="AL144" i="1"/>
  <c r="AP144" i="1"/>
  <c r="AY144" i="1" s="1"/>
  <c r="AZ144" i="1" s="1"/>
  <c r="AP142" i="1"/>
  <c r="AY142" i="1" s="1"/>
  <c r="AZ142" i="1" s="1"/>
  <c r="AL142" i="1"/>
  <c r="AM142" i="1" s="1"/>
  <c r="AR141" i="1"/>
  <c r="AL141" i="1"/>
  <c r="AP136" i="1"/>
  <c r="AY136" i="1" s="1"/>
  <c r="AZ136" i="1" s="1"/>
  <c r="AL136" i="1"/>
  <c r="AP128" i="1"/>
  <c r="AY128" i="1" s="1"/>
  <c r="AZ128" i="1" s="1"/>
  <c r="AL128" i="1"/>
  <c r="AM128" i="1" s="1"/>
  <c r="AR123" i="1"/>
  <c r="AL123" i="1"/>
  <c r="AL121" i="1"/>
  <c r="AR121" i="1"/>
  <c r="AP120" i="1"/>
  <c r="AY120" i="1" s="1"/>
  <c r="AZ120" i="1" s="1"/>
  <c r="AL120" i="1"/>
  <c r="AR119" i="1"/>
  <c r="AL119" i="1"/>
  <c r="AP116" i="1"/>
  <c r="AY116" i="1" s="1"/>
  <c r="AZ116" i="1" s="1"/>
  <c r="AL116" i="1"/>
  <c r="AP112" i="1"/>
  <c r="AY112" i="1" s="1"/>
  <c r="AZ112" i="1" s="1"/>
  <c r="AL112" i="1"/>
  <c r="AP110" i="1"/>
  <c r="AY110" i="1" s="1"/>
  <c r="AZ110" i="1" s="1"/>
  <c r="AL110" i="1"/>
  <c r="AM110" i="1" s="1"/>
  <c r="AP108" i="1"/>
  <c r="AY108" i="1" s="1"/>
  <c r="AZ108" i="1" s="1"/>
  <c r="AL108" i="1"/>
  <c r="AR107" i="1"/>
  <c r="AY107" i="1" s="1"/>
  <c r="AZ107" i="1" s="1"/>
  <c r="AL107" i="1"/>
  <c r="AR105" i="1"/>
  <c r="AL105" i="1"/>
  <c r="AR101" i="1"/>
  <c r="AL101" i="1"/>
  <c r="AP98" i="1"/>
  <c r="AY98" i="1" s="1"/>
  <c r="AZ98" i="1" s="1"/>
  <c r="AL98" i="1"/>
  <c r="AR95" i="1"/>
  <c r="AL95" i="1"/>
  <c r="AP94" i="1"/>
  <c r="AY94" i="1" s="1"/>
  <c r="AZ94" i="1" s="1"/>
  <c r="AL94" i="1"/>
  <c r="AP92" i="1"/>
  <c r="AY92" i="1" s="1"/>
  <c r="AZ92" i="1" s="1"/>
  <c r="AL92" i="1"/>
  <c r="AL91" i="1"/>
  <c r="AP90" i="1"/>
  <c r="AY90" i="1" s="1"/>
  <c r="AZ90" i="1" s="1"/>
  <c r="AL90" i="1"/>
  <c r="AL84" i="1"/>
  <c r="AM84" i="1" s="1"/>
  <c r="AP82" i="1"/>
  <c r="AY82" i="1" s="1"/>
  <c r="AZ82" i="1" s="1"/>
  <c r="AL82" i="1"/>
  <c r="AL80" i="1"/>
  <c r="AM80" i="1" s="1"/>
  <c r="AL75" i="1"/>
  <c r="AP74" i="1"/>
  <c r="AY74" i="1" s="1"/>
  <c r="AZ74" i="1" s="1"/>
  <c r="AL74" i="1"/>
  <c r="AR73" i="1"/>
  <c r="AL73" i="1"/>
  <c r="AP66" i="1"/>
  <c r="AY66" i="1" s="1"/>
  <c r="AZ66" i="1" s="1"/>
  <c r="AL66" i="1"/>
  <c r="AL65" i="1"/>
  <c r="AR65" i="1"/>
  <c r="AL63" i="1"/>
  <c r="AM63" i="1" s="1"/>
  <c r="AL60" i="1"/>
  <c r="AP58" i="1"/>
  <c r="AY58" i="1" s="1"/>
  <c r="AZ58" i="1" s="1"/>
  <c r="AL58" i="1"/>
  <c r="AR57" i="1"/>
  <c r="AL57" i="1"/>
  <c r="AP56" i="1"/>
  <c r="AY56" i="1" s="1"/>
  <c r="AZ56" i="1" s="1"/>
  <c r="AL56" i="1"/>
  <c r="AL55" i="1"/>
  <c r="AR55" i="1"/>
  <c r="AP50" i="1"/>
  <c r="AY50" i="1" s="1"/>
  <c r="AZ50" i="1" s="1"/>
  <c r="AL50" i="1"/>
  <c r="AP48" i="1"/>
  <c r="AY48" i="1" s="1"/>
  <c r="AZ48" i="1" s="1"/>
  <c r="AL48" i="1"/>
  <c r="AP46" i="1"/>
  <c r="AY46" i="1" s="1"/>
  <c r="AZ46" i="1" s="1"/>
  <c r="AL46" i="1"/>
  <c r="AL45" i="1"/>
  <c r="AR45" i="1"/>
  <c r="AP44" i="1"/>
  <c r="AY44" i="1" s="1"/>
  <c r="AZ44" i="1" s="1"/>
  <c r="AL44" i="1"/>
  <c r="AR43" i="1"/>
  <c r="AL43" i="1"/>
  <c r="AR41" i="1"/>
  <c r="AL41" i="1"/>
  <c r="AL37" i="1"/>
  <c r="AR37" i="1"/>
  <c r="AL33" i="1"/>
  <c r="AR33" i="1"/>
  <c r="AL24" i="1"/>
  <c r="AP22" i="1"/>
  <c r="AY22" i="1" s="1"/>
  <c r="AZ22" i="1" s="1"/>
  <c r="AL22" i="1"/>
  <c r="AL21" i="1"/>
  <c r="AR21" i="1"/>
  <c r="AL20" i="1"/>
  <c r="AP16" i="1"/>
  <c r="AY16" i="1" s="1"/>
  <c r="AZ16" i="1" s="1"/>
  <c r="AL16" i="1"/>
  <c r="AL11" i="1"/>
  <c r="AP10" i="1"/>
  <c r="AY10" i="1" s="1"/>
  <c r="AZ10" i="1" s="1"/>
  <c r="AL10" i="1"/>
  <c r="AL8" i="1"/>
  <c r="AP6" i="1"/>
  <c r="AY6" i="1" s="1"/>
  <c r="AZ6" i="1" s="1"/>
  <c r="AL6" i="1"/>
  <c r="AP348" i="1"/>
  <c r="AY348" i="1" s="1"/>
  <c r="AZ348" i="1" s="1"/>
  <c r="AL221" i="1"/>
  <c r="AM221" i="1" s="1"/>
  <c r="AL458" i="1"/>
  <c r="AR453" i="1"/>
  <c r="AY453" i="1" s="1"/>
  <c r="AZ453" i="1" s="1"/>
  <c r="AP426" i="1"/>
  <c r="AY426" i="1" s="1"/>
  <c r="AZ426" i="1" s="1"/>
  <c r="AL390" i="1"/>
  <c r="AL387" i="1"/>
  <c r="AL385" i="1"/>
  <c r="AL383" i="1"/>
  <c r="AL375" i="1"/>
  <c r="AL374" i="1"/>
  <c r="AL372" i="1"/>
  <c r="AL371" i="1"/>
  <c r="AL367" i="1"/>
  <c r="AM367" i="1" s="1"/>
  <c r="AL365" i="1"/>
  <c r="AL359" i="1"/>
  <c r="AL331" i="1"/>
  <c r="AM331" i="1" s="1"/>
  <c r="AL323" i="1"/>
  <c r="AL320" i="1"/>
  <c r="AL316" i="1"/>
  <c r="AL310" i="1"/>
  <c r="AL299" i="1"/>
  <c r="AL295" i="1"/>
  <c r="AL291" i="1"/>
  <c r="AL279" i="1"/>
  <c r="AL277" i="1"/>
  <c r="AL275" i="1"/>
  <c r="AL266" i="1"/>
  <c r="AL264" i="1"/>
  <c r="AL261" i="1"/>
  <c r="AL258" i="1"/>
  <c r="AL255" i="1"/>
  <c r="AL253" i="1"/>
  <c r="AL248" i="1"/>
  <c r="AL246" i="1"/>
  <c r="AL244" i="1"/>
  <c r="AL241" i="1"/>
  <c r="AM241" i="1" s="1"/>
  <c r="AL304" i="1"/>
  <c r="AL303" i="1"/>
  <c r="AL302" i="1"/>
  <c r="AL28" i="1"/>
  <c r="AM28" i="1" s="1"/>
  <c r="AL38" i="1"/>
  <c r="AL13" i="1"/>
  <c r="AL7" i="1"/>
  <c r="AL111" i="1"/>
  <c r="AL86" i="1"/>
  <c r="AL103" i="1"/>
  <c r="AL96" i="1"/>
  <c r="AM96" i="1" s="1"/>
  <c r="AL125" i="1"/>
  <c r="AL122" i="1"/>
  <c r="AL64" i="1"/>
  <c r="AL145" i="1"/>
  <c r="AM145" i="1" s="1"/>
  <c r="AL174" i="1"/>
  <c r="AR15" i="1"/>
  <c r="AP84" i="1"/>
  <c r="AY84" i="1" s="1"/>
  <c r="AZ84" i="1" s="1"/>
  <c r="AR91" i="1"/>
  <c r="AR239" i="1"/>
  <c r="AR281" i="1"/>
  <c r="AR361" i="1"/>
  <c r="AL622" i="1"/>
  <c r="AM622" i="1" s="1"/>
  <c r="AL478" i="1"/>
  <c r="AL472" i="1"/>
  <c r="AL465" i="1"/>
  <c r="AM465" i="1" s="1"/>
  <c r="AL436" i="1"/>
  <c r="AR437" i="1"/>
  <c r="AP422" i="1"/>
  <c r="AY422" i="1" s="1"/>
  <c r="AZ422" i="1" s="1"/>
  <c r="AL421" i="1"/>
  <c r="AL420" i="1"/>
  <c r="AR421" i="1"/>
  <c r="AR419" i="1"/>
  <c r="AL419" i="1"/>
  <c r="AL417" i="1"/>
  <c r="AR417" i="1"/>
  <c r="AL415" i="1"/>
  <c r="AR415" i="1"/>
  <c r="AR413" i="1"/>
  <c r="AL413" i="1"/>
  <c r="AP408" i="1"/>
  <c r="AY408" i="1" s="1"/>
  <c r="AZ408" i="1" s="1"/>
  <c r="AL408" i="1"/>
  <c r="AL407" i="1"/>
  <c r="AR407" i="1"/>
  <c r="AL404" i="1"/>
  <c r="AM404" i="1" s="1"/>
  <c r="AL403" i="1"/>
  <c r="AR403" i="1"/>
  <c r="AL401" i="1"/>
  <c r="AR401" i="1"/>
  <c r="AL399" i="1"/>
  <c r="AR399" i="1"/>
  <c r="AL397" i="1"/>
  <c r="AR397" i="1"/>
  <c r="AL395" i="1"/>
  <c r="AR395" i="1"/>
  <c r="AP394" i="1"/>
  <c r="AY394" i="1" s="1"/>
  <c r="AZ394" i="1" s="1"/>
  <c r="AL394" i="1"/>
  <c r="AP380" i="1"/>
  <c r="AY380" i="1" s="1"/>
  <c r="AZ380" i="1" s="1"/>
  <c r="AL380" i="1"/>
  <c r="AP378" i="1"/>
  <c r="AY378" i="1" s="1"/>
  <c r="AZ378" i="1" s="1"/>
  <c r="AL378" i="1"/>
  <c r="AM378" i="1" s="1"/>
  <c r="AP370" i="1"/>
  <c r="AY370" i="1" s="1"/>
  <c r="AZ370" i="1" s="1"/>
  <c r="AL370" i="1"/>
  <c r="AL362" i="1"/>
  <c r="AP362" i="1"/>
  <c r="AY362" i="1" s="1"/>
  <c r="AZ362" i="1" s="1"/>
  <c r="AP352" i="1"/>
  <c r="AY352" i="1" s="1"/>
  <c r="AZ352" i="1" s="1"/>
  <c r="AL352" i="1"/>
  <c r="AR351" i="1"/>
  <c r="AL351" i="1"/>
  <c r="AL346" i="1"/>
  <c r="AP346" i="1"/>
  <c r="AY346" i="1" s="1"/>
  <c r="AZ346" i="1" s="1"/>
  <c r="AL345" i="1"/>
  <c r="AR345" i="1"/>
  <c r="AY345" i="1" s="1"/>
  <c r="AZ345" i="1" s="1"/>
  <c r="AL344" i="1"/>
  <c r="AP344" i="1"/>
  <c r="AY344" i="1" s="1"/>
  <c r="AZ344" i="1" s="1"/>
  <c r="AR343" i="1"/>
  <c r="AL343" i="1"/>
  <c r="AR337" i="1"/>
  <c r="AL337" i="1"/>
  <c r="AR335" i="1"/>
  <c r="AL335" i="1"/>
  <c r="AR325" i="1"/>
  <c r="AL325" i="1"/>
  <c r="AL319" i="1"/>
  <c r="AR319" i="1"/>
  <c r="AL306" i="1"/>
  <c r="AP306" i="1"/>
  <c r="AY306" i="1" s="1"/>
  <c r="AZ306" i="1" s="1"/>
  <c r="AL305" i="1"/>
  <c r="AR305" i="1"/>
  <c r="AL287" i="1"/>
  <c r="AR287" i="1"/>
  <c r="AP284" i="1"/>
  <c r="AY284" i="1" s="1"/>
  <c r="AZ284" i="1" s="1"/>
  <c r="AL284" i="1"/>
  <c r="AR271" i="1"/>
  <c r="AL271" i="1"/>
  <c r="AP268" i="1"/>
  <c r="AY268" i="1" s="1"/>
  <c r="AZ268" i="1" s="1"/>
  <c r="AL268" i="1"/>
  <c r="AM268" i="1" s="1"/>
  <c r="AR233" i="1"/>
  <c r="AL233" i="1"/>
  <c r="AP230" i="1"/>
  <c r="AY230" i="1" s="1"/>
  <c r="AL230" i="1"/>
  <c r="AR225" i="1"/>
  <c r="AL225" i="1"/>
  <c r="AP224" i="1"/>
  <c r="AY224" i="1" s="1"/>
  <c r="AZ224" i="1" s="1"/>
  <c r="AL224" i="1"/>
  <c r="AM224" i="1" s="1"/>
  <c r="AP220" i="1"/>
  <c r="AY220" i="1" s="1"/>
  <c r="AZ220" i="1" s="1"/>
  <c r="AL220" i="1"/>
  <c r="AR219" i="1"/>
  <c r="AL219" i="1"/>
  <c r="AL216" i="1"/>
  <c r="AM216" i="1" s="1"/>
  <c r="AL215" i="1"/>
  <c r="AM215" i="1" s="1"/>
  <c r="AL210" i="1"/>
  <c r="AM210" i="1" s="1"/>
  <c r="AL204" i="1"/>
  <c r="AL198" i="1"/>
  <c r="AL194" i="1"/>
  <c r="AL187" i="1"/>
  <c r="AL184" i="1"/>
  <c r="AM184" i="1" s="1"/>
  <c r="AL180" i="1"/>
  <c r="AP178" i="1"/>
  <c r="AY178" i="1" s="1"/>
  <c r="AZ178" i="1" s="1"/>
  <c r="AL178" i="1"/>
  <c r="AR169" i="1"/>
  <c r="AL169" i="1"/>
  <c r="AP166" i="1"/>
  <c r="AY166" i="1" s="1"/>
  <c r="AZ166" i="1" s="1"/>
  <c r="AL166" i="1"/>
  <c r="AM166" i="1" s="1"/>
  <c r="AR165" i="1"/>
  <c r="AL165" i="1"/>
  <c r="AP164" i="1"/>
  <c r="AY164" i="1" s="1"/>
  <c r="AZ164" i="1" s="1"/>
  <c r="AL164" i="1"/>
  <c r="AM164" i="1" s="1"/>
  <c r="AR161" i="1"/>
  <c r="AL161" i="1"/>
  <c r="AP154" i="1"/>
  <c r="AY154" i="1" s="1"/>
  <c r="AZ154" i="1" s="1"/>
  <c r="AL154" i="1"/>
  <c r="AM154" i="1" s="1"/>
  <c r="AL151" i="1"/>
  <c r="AM151" i="1" s="1"/>
  <c r="AR151" i="1"/>
  <c r="AR149" i="1"/>
  <c r="AL149" i="1"/>
  <c r="AR139" i="1"/>
  <c r="AL139" i="1"/>
  <c r="AP132" i="1"/>
  <c r="AY132" i="1" s="1"/>
  <c r="AZ132" i="1" s="1"/>
  <c r="AL132" i="1"/>
  <c r="AP130" i="1"/>
  <c r="AY130" i="1" s="1"/>
  <c r="AZ130" i="1" s="1"/>
  <c r="AL130" i="1"/>
  <c r="AM130" i="1" s="1"/>
  <c r="AL129" i="1"/>
  <c r="AR129" i="1"/>
  <c r="AL126" i="1"/>
  <c r="AP126" i="1"/>
  <c r="AY126" i="1" s="1"/>
  <c r="AZ126" i="1" s="1"/>
  <c r="AL113" i="1"/>
  <c r="AR113" i="1"/>
  <c r="AP104" i="1"/>
  <c r="AY104" i="1" s="1"/>
  <c r="AZ104" i="1" s="1"/>
  <c r="AL104" i="1"/>
  <c r="AP102" i="1"/>
  <c r="AY102" i="1" s="1"/>
  <c r="AZ102" i="1" s="1"/>
  <c r="AL102" i="1"/>
  <c r="AM102" i="1" s="1"/>
  <c r="AR89" i="1"/>
  <c r="AL89" i="1"/>
  <c r="AR85" i="1"/>
  <c r="AL85" i="1"/>
  <c r="AL83" i="1"/>
  <c r="AM83" i="1" s="1"/>
  <c r="AL79" i="1"/>
  <c r="AL72" i="1"/>
  <c r="AL71" i="1"/>
  <c r="AL68" i="1"/>
  <c r="AL62" i="1"/>
  <c r="AP62" i="1"/>
  <c r="AY62" i="1" s="1"/>
  <c r="AZ62" i="1" s="1"/>
  <c r="AR53" i="1"/>
  <c r="AL53" i="1"/>
  <c r="AL52" i="1"/>
  <c r="AP52" i="1"/>
  <c r="AY52" i="1" s="1"/>
  <c r="AZ52" i="1" s="1"/>
  <c r="AL51" i="1"/>
  <c r="AR51" i="1"/>
  <c r="AP40" i="1"/>
  <c r="AY40" i="1" s="1"/>
  <c r="AZ40" i="1" s="1"/>
  <c r="AL40" i="1"/>
  <c r="AR35" i="1"/>
  <c r="AL35" i="1"/>
  <c r="AR31" i="1"/>
  <c r="AL31" i="1"/>
  <c r="AL29" i="1"/>
  <c r="AR29" i="1"/>
  <c r="AR27" i="1"/>
  <c r="AL27" i="1"/>
  <c r="AR19" i="1"/>
  <c r="AL19" i="1"/>
  <c r="AP14" i="1"/>
  <c r="AY14" i="1" s="1"/>
  <c r="AZ14" i="1" s="1"/>
  <c r="AL14" i="1"/>
  <c r="CV321" i="1"/>
  <c r="AL218" i="1"/>
  <c r="AY454" i="1"/>
  <c r="AZ454" i="1" s="1"/>
  <c r="AP446" i="1"/>
  <c r="AY446" i="1" s="1"/>
  <c r="AZ446" i="1" s="1"/>
  <c r="AP436" i="1"/>
  <c r="AY436" i="1" s="1"/>
  <c r="AZ436" i="1" s="1"/>
  <c r="AP430" i="1"/>
  <c r="AY430" i="1" s="1"/>
  <c r="AZ430" i="1" s="1"/>
  <c r="AP428" i="1"/>
  <c r="AY428" i="1" s="1"/>
  <c r="AZ428" i="1" s="1"/>
  <c r="AL358" i="1"/>
  <c r="AL327" i="1"/>
  <c r="AL298" i="1"/>
  <c r="AL294" i="1"/>
  <c r="AL283" i="1"/>
  <c r="AL270" i="1"/>
  <c r="AM270" i="1" s="1"/>
  <c r="AL257" i="1"/>
  <c r="AL234" i="1"/>
  <c r="AL227" i="1"/>
  <c r="AM227" i="1" s="1"/>
  <c r="AL30" i="1"/>
  <c r="AL25" i="1"/>
  <c r="AL18" i="1"/>
  <c r="AL159" i="1"/>
  <c r="AL150" i="1"/>
  <c r="AL88" i="1"/>
  <c r="AL99" i="1"/>
  <c r="AL100" i="1"/>
  <c r="AL124" i="1"/>
  <c r="AL70" i="1"/>
  <c r="AL42" i="1"/>
  <c r="AL54" i="1"/>
  <c r="AL76" i="1"/>
  <c r="AL77" i="1"/>
  <c r="AM77" i="1" s="1"/>
  <c r="AL78" i="1"/>
  <c r="AL137" i="1"/>
  <c r="AL138" i="1"/>
  <c r="AL143" i="1"/>
  <c r="AL148" i="1"/>
  <c r="AL163" i="1"/>
  <c r="AL160" i="1"/>
  <c r="AL170" i="1"/>
  <c r="AL223" i="1"/>
  <c r="AP24" i="1"/>
  <c r="AY24" i="1" s="1"/>
  <c r="AZ24" i="1" s="1"/>
  <c r="AR67" i="1"/>
  <c r="AP80" i="1"/>
  <c r="AY80" i="1" s="1"/>
  <c r="AZ80" i="1" s="1"/>
  <c r="AR83" i="1"/>
  <c r="AP152" i="1"/>
  <c r="AY152" i="1" s="1"/>
  <c r="AZ152" i="1" s="1"/>
  <c r="AR245" i="1"/>
  <c r="AP252" i="1"/>
  <c r="AY252" i="1" s="1"/>
  <c r="AZ252" i="1" s="1"/>
  <c r="AP290" i="1"/>
  <c r="AY290" i="1" s="1"/>
  <c r="AZ290" i="1" s="1"/>
  <c r="AP366" i="1"/>
  <c r="AY366" i="1" s="1"/>
  <c r="AZ366" i="1" s="1"/>
  <c r="AP404" i="1"/>
  <c r="AY404" i="1" s="1"/>
  <c r="AZ404" i="1" s="1"/>
  <c r="AL632" i="1"/>
  <c r="AM632" i="1" s="1"/>
  <c r="AL612" i="1"/>
  <c r="AM612" i="1" s="1"/>
  <c r="AL564" i="1"/>
  <c r="AM564" i="1" s="1"/>
  <c r="AL480" i="1"/>
  <c r="AL473" i="1"/>
  <c r="AP440" i="1"/>
  <c r="AY440" i="1" s="1"/>
  <c r="AZ440" i="1" s="1"/>
  <c r="AL439" i="1"/>
  <c r="AR439" i="1"/>
  <c r="AL438" i="1"/>
  <c r="AL424" i="1"/>
  <c r="AR425" i="1"/>
  <c r="AP424" i="1"/>
  <c r="AY424" i="1" s="1"/>
  <c r="AZ424" i="1" s="1"/>
  <c r="AL423" i="1"/>
  <c r="AL422" i="1"/>
  <c r="AR423" i="1"/>
  <c r="AP418" i="1"/>
  <c r="AY418" i="1" s="1"/>
  <c r="AZ418" i="1" s="1"/>
  <c r="AL418" i="1"/>
  <c r="AP416" i="1"/>
  <c r="AY416" i="1" s="1"/>
  <c r="AZ416" i="1" s="1"/>
  <c r="AL416" i="1"/>
  <c r="AP414" i="1"/>
  <c r="AY414" i="1" s="1"/>
  <c r="AZ414" i="1" s="1"/>
  <c r="AL414" i="1"/>
  <c r="AP412" i="1"/>
  <c r="AY412" i="1" s="1"/>
  <c r="AZ412" i="1" s="1"/>
  <c r="AL412" i="1"/>
  <c r="AR411" i="1"/>
  <c r="AL411" i="1"/>
  <c r="AR409" i="1"/>
  <c r="AL409" i="1"/>
  <c r="AL405" i="1"/>
  <c r="AR405" i="1"/>
  <c r="AP400" i="1"/>
  <c r="AY400" i="1" s="1"/>
  <c r="AZ400" i="1" s="1"/>
  <c r="AL400" i="1"/>
  <c r="AP398" i="1"/>
  <c r="AY398" i="1" s="1"/>
  <c r="AZ398" i="1" s="1"/>
  <c r="AL398" i="1"/>
  <c r="AP396" i="1"/>
  <c r="AY396" i="1" s="1"/>
  <c r="AZ396" i="1" s="1"/>
  <c r="AL396" i="1"/>
  <c r="AR381" i="1"/>
  <c r="AL381" i="1"/>
  <c r="AM381" i="1" s="1"/>
  <c r="AL379" i="1"/>
  <c r="AR379" i="1"/>
  <c r="AR377" i="1"/>
  <c r="AL377" i="1"/>
  <c r="AR369" i="1"/>
  <c r="AL369" i="1"/>
  <c r="AL363" i="1"/>
  <c r="AR363" i="1"/>
  <c r="AP356" i="1"/>
  <c r="AY356" i="1" s="1"/>
  <c r="AZ356" i="1" s="1"/>
  <c r="AL356" i="1"/>
  <c r="AR355" i="1"/>
  <c r="AL355" i="1"/>
  <c r="AR353" i="1"/>
  <c r="AL353" i="1"/>
  <c r="AM353" i="1" s="1"/>
  <c r="AP350" i="1"/>
  <c r="AY350" i="1" s="1"/>
  <c r="AZ350" i="1" s="1"/>
  <c r="AL350" i="1"/>
  <c r="AR347" i="1"/>
  <c r="AL347" i="1"/>
  <c r="AL342" i="1"/>
  <c r="AP342" i="1"/>
  <c r="AY342" i="1" s="1"/>
  <c r="AZ342" i="1" s="1"/>
  <c r="AR341" i="1"/>
  <c r="AL341" i="1"/>
  <c r="AR339" i="1"/>
  <c r="AL339" i="1"/>
  <c r="AP338" i="1"/>
  <c r="AY338" i="1" s="1"/>
  <c r="AZ338" i="1" s="1"/>
  <c r="AL338" i="1"/>
  <c r="AY336" i="1"/>
  <c r="AZ336" i="1" s="1"/>
  <c r="AP334" i="1"/>
  <c r="AY334" i="1" s="1"/>
  <c r="AZ334" i="1" s="1"/>
  <c r="AL334" i="1"/>
  <c r="AL329" i="1"/>
  <c r="AR329" i="1"/>
  <c r="AL318" i="1"/>
  <c r="AP318" i="1"/>
  <c r="AY318" i="1" s="1"/>
  <c r="AZ318" i="1" s="1"/>
  <c r="AR315" i="1"/>
  <c r="AL315" i="1"/>
  <c r="AR313" i="1"/>
  <c r="AL313" i="1"/>
  <c r="AL309" i="1"/>
  <c r="AL307" i="1"/>
  <c r="AL289" i="1"/>
  <c r="AM289" i="1" s="1"/>
  <c r="AR289" i="1"/>
  <c r="AL286" i="1"/>
  <c r="AP286" i="1"/>
  <c r="AY286" i="1" s="1"/>
  <c r="AZ286" i="1" s="1"/>
  <c r="AP274" i="1"/>
  <c r="AY274" i="1" s="1"/>
  <c r="AZ274" i="1" s="1"/>
  <c r="AL274" i="1"/>
  <c r="AP272" i="1"/>
  <c r="AY272" i="1" s="1"/>
  <c r="AZ272" i="1" s="1"/>
  <c r="AL272" i="1"/>
  <c r="AL267" i="1"/>
  <c r="AR267" i="1"/>
  <c r="AL251" i="1"/>
  <c r="AR251" i="1"/>
  <c r="AP250" i="1"/>
  <c r="AY250" i="1" s="1"/>
  <c r="AZ250" i="1" s="1"/>
  <c r="AL250" i="1"/>
  <c r="AR249" i="1"/>
  <c r="AL249" i="1"/>
  <c r="AR237" i="1"/>
  <c r="AL237" i="1"/>
  <c r="AL214" i="1"/>
  <c r="AL208" i="1"/>
  <c r="AL206" i="1"/>
  <c r="AL192" i="1"/>
  <c r="AL188" i="1"/>
  <c r="AP176" i="1"/>
  <c r="AY176" i="1" s="1"/>
  <c r="AZ176" i="1" s="1"/>
  <c r="AL176" i="1"/>
  <c r="AL175" i="1"/>
  <c r="AP172" i="1"/>
  <c r="AY172" i="1" s="1"/>
  <c r="AZ172" i="1" s="1"/>
  <c r="AL172" i="1"/>
  <c r="AP162" i="1"/>
  <c r="AY162" i="1" s="1"/>
  <c r="AZ162" i="1" s="1"/>
  <c r="AL162" i="1"/>
  <c r="AP158" i="1"/>
  <c r="AY158" i="1" s="1"/>
  <c r="AZ158" i="1" s="1"/>
  <c r="AL158" i="1"/>
  <c r="AP156" i="1"/>
  <c r="AY156" i="1" s="1"/>
  <c r="AZ156" i="1" s="1"/>
  <c r="AL156" i="1"/>
  <c r="AR153" i="1"/>
  <c r="AL153" i="1"/>
  <c r="AR147" i="1"/>
  <c r="AL147" i="1"/>
  <c r="AP140" i="1"/>
  <c r="AY140" i="1" s="1"/>
  <c r="AZ140" i="1" s="1"/>
  <c r="AL140" i="1"/>
  <c r="AM140" i="1" s="1"/>
  <c r="AR135" i="1"/>
  <c r="AL135" i="1"/>
  <c r="AL134" i="1"/>
  <c r="AP134" i="1"/>
  <c r="AY134" i="1" s="1"/>
  <c r="AZ134" i="1" s="1"/>
  <c r="AL222" i="1"/>
  <c r="AR427" i="1"/>
  <c r="AL392" i="1"/>
  <c r="AL388" i="1"/>
  <c r="AL386" i="1"/>
  <c r="AL384" i="1"/>
  <c r="AL382" i="1"/>
  <c r="AM382" i="1" s="1"/>
  <c r="AL368" i="1"/>
  <c r="AL357" i="1"/>
  <c r="AL324" i="1"/>
  <c r="AL322" i="1"/>
  <c r="AL312" i="1"/>
  <c r="AL297" i="1"/>
  <c r="AL293" i="1"/>
  <c r="AL280" i="1"/>
  <c r="AM280" i="1" s="1"/>
  <c r="AL278" i="1"/>
  <c r="AM278" i="1" s="1"/>
  <c r="AL276" i="1"/>
  <c r="AL269" i="1"/>
  <c r="AL265" i="1"/>
  <c r="AL263" i="1"/>
  <c r="AL260" i="1"/>
  <c r="AL254" i="1"/>
  <c r="AL247" i="1"/>
  <c r="AL242" i="1"/>
  <c r="AL240" i="1"/>
  <c r="AL34" i="1"/>
  <c r="AL17" i="1"/>
  <c r="AL9" i="1"/>
  <c r="AL93" i="1"/>
  <c r="AL131" i="1"/>
  <c r="AL127" i="1"/>
  <c r="AL61" i="1"/>
  <c r="AL36" i="1"/>
  <c r="AL49" i="1"/>
  <c r="AL106" i="1"/>
  <c r="AL117" i="1"/>
  <c r="AM117" i="1" s="1"/>
  <c r="AL133" i="1"/>
  <c r="AL177" i="1"/>
  <c r="AM177" i="1" s="1"/>
  <c r="AP20" i="1"/>
  <c r="AY20" i="1" s="1"/>
  <c r="AZ20" i="1" s="1"/>
  <c r="AP60" i="1"/>
  <c r="AY60" i="1" s="1"/>
  <c r="AZ60" i="1" s="1"/>
  <c r="AR63" i="1"/>
  <c r="AR79" i="1"/>
  <c r="AR87" i="1"/>
  <c r="AR155" i="1"/>
  <c r="AL336" i="1"/>
  <c r="AL393" i="1"/>
  <c r="AY148" i="1"/>
  <c r="AZ148" i="1" s="1"/>
  <c r="AY160" i="1"/>
  <c r="AZ160" i="1" s="1"/>
  <c r="AY302" i="1"/>
  <c r="AZ302" i="1" s="1"/>
  <c r="AL638" i="1"/>
  <c r="AM638" i="1" s="1"/>
  <c r="AL637" i="1"/>
  <c r="AM637" i="1" s="1"/>
  <c r="AL628" i="1"/>
  <c r="AM628" i="1" s="1"/>
  <c r="AL626" i="1"/>
  <c r="AM626" i="1" s="1"/>
  <c r="AL617" i="1"/>
  <c r="AM617" i="1" s="1"/>
  <c r="AL616" i="1"/>
  <c r="AM616" i="1" s="1"/>
  <c r="AL570" i="1"/>
  <c r="AM570" i="1" s="1"/>
  <c r="AL569" i="1"/>
  <c r="AM569" i="1" s="1"/>
  <c r="AL560" i="1"/>
  <c r="AM560" i="1" s="1"/>
  <c r="AL558" i="1"/>
  <c r="AM558" i="1" s="1"/>
  <c r="AL641" i="1"/>
  <c r="AM641" i="1" s="1"/>
  <c r="AL640" i="1"/>
  <c r="AM640" i="1" s="1"/>
  <c r="AL636" i="1"/>
  <c r="AM636" i="1" s="1"/>
  <c r="AL634" i="1"/>
  <c r="AM634" i="1" s="1"/>
  <c r="AL631" i="1"/>
  <c r="AM631" i="1" s="1"/>
  <c r="AL630" i="1"/>
  <c r="AM630" i="1" s="1"/>
  <c r="AL629" i="1"/>
  <c r="AM629" i="1" s="1"/>
  <c r="AL627" i="1"/>
  <c r="AM627" i="1" s="1"/>
  <c r="AL625" i="1"/>
  <c r="AM625" i="1" s="1"/>
  <c r="AL624" i="1"/>
  <c r="AM624" i="1" s="1"/>
  <c r="AL623" i="1"/>
  <c r="AM623" i="1" s="1"/>
  <c r="AL620" i="1"/>
  <c r="AM620" i="1" s="1"/>
  <c r="AL619" i="1"/>
  <c r="AM619" i="1" s="1"/>
  <c r="AL618" i="1"/>
  <c r="AM618" i="1" s="1"/>
  <c r="AL615" i="1"/>
  <c r="AM615" i="1" s="1"/>
  <c r="AL614" i="1"/>
  <c r="AM614" i="1" s="1"/>
  <c r="AL613" i="1"/>
  <c r="AM613" i="1" s="1"/>
  <c r="AL575" i="1"/>
  <c r="AM575" i="1" s="1"/>
  <c r="AL573" i="1"/>
  <c r="AM573" i="1" s="1"/>
  <c r="AL572" i="1"/>
  <c r="AM572" i="1" s="1"/>
  <c r="AL571" i="1"/>
  <c r="AM571" i="1" s="1"/>
  <c r="AL568" i="1"/>
  <c r="AM568" i="1" s="1"/>
  <c r="AL567" i="1"/>
  <c r="AM567" i="1" s="1"/>
  <c r="AL566" i="1"/>
  <c r="AM566" i="1" s="1"/>
  <c r="AL563" i="1"/>
  <c r="AM563" i="1" s="1"/>
  <c r="AL562" i="1"/>
  <c r="AM562" i="1" s="1"/>
  <c r="AL561" i="1"/>
  <c r="AM561" i="1" s="1"/>
  <c r="AL559" i="1"/>
  <c r="AM559" i="1" s="1"/>
  <c r="AL557" i="1"/>
  <c r="AM557" i="1" s="1"/>
  <c r="AL556" i="1"/>
  <c r="AM556" i="1" s="1"/>
  <c r="AL555" i="1"/>
  <c r="AM555" i="1" s="1"/>
  <c r="AL523" i="1"/>
  <c r="AL516" i="1"/>
  <c r="AL464" i="1"/>
  <c r="AL460" i="1"/>
  <c r="AL459" i="1"/>
  <c r="AL440" i="1"/>
  <c r="AY363" i="1"/>
  <c r="AZ363" i="1" s="1"/>
  <c r="AL488" i="1"/>
  <c r="AL483" i="1"/>
  <c r="AL482" i="1"/>
  <c r="AL481" i="1"/>
  <c r="AL471" i="1"/>
  <c r="AL463" i="1"/>
  <c r="AO456" i="1"/>
  <c r="AY456" i="1" s="1"/>
  <c r="AZ456" i="1" s="1"/>
  <c r="AO488" i="1"/>
  <c r="AY488" i="1" s="1"/>
  <c r="AZ488" i="1" s="1"/>
  <c r="AL643" i="1"/>
  <c r="AM643" i="1" s="1"/>
  <c r="AL639" i="1"/>
  <c r="AM639" i="1" s="1"/>
  <c r="AL635" i="1"/>
  <c r="AM635" i="1" s="1"/>
  <c r="AL4" i="1"/>
  <c r="AM4" i="1" s="1"/>
  <c r="AY4" i="1"/>
  <c r="AZ4" i="1" s="1"/>
  <c r="AY565" i="1"/>
  <c r="AZ565" i="1" s="1"/>
  <c r="AY562" i="1"/>
  <c r="AZ562" i="1" s="1"/>
  <c r="CJ567" i="1"/>
  <c r="BL567" i="1"/>
  <c r="BX567" i="1"/>
  <c r="AY566" i="1"/>
  <c r="AZ566" i="1" s="1"/>
  <c r="AY563" i="1"/>
  <c r="AZ563" i="1" s="1"/>
  <c r="AY332" i="1"/>
  <c r="AZ332" i="1" s="1"/>
  <c r="AY561" i="1"/>
  <c r="AZ561" i="1" s="1"/>
  <c r="BX563" i="1"/>
  <c r="CJ563" i="1"/>
  <c r="CV493" i="1"/>
  <c r="AY451" i="1"/>
  <c r="AZ451" i="1" s="1"/>
  <c r="AZ234" i="1"/>
  <c r="AO457" i="1"/>
  <c r="AY457" i="1" s="1"/>
  <c r="AZ457" i="1" s="1"/>
  <c r="CK1" i="1"/>
  <c r="AY75" i="1"/>
  <c r="AZ75" i="1" s="1"/>
  <c r="AY76" i="1"/>
  <c r="AZ76" i="1" s="1"/>
  <c r="AY77" i="1"/>
  <c r="AZ77" i="1" s="1"/>
  <c r="AY78" i="1"/>
  <c r="AZ78" i="1" s="1"/>
  <c r="AY79" i="1"/>
  <c r="AZ79" i="1" s="1"/>
  <c r="AY83" i="1"/>
  <c r="AZ83" i="1" s="1"/>
  <c r="AY91" i="1"/>
  <c r="AZ91" i="1" s="1"/>
  <c r="AY105" i="1"/>
  <c r="AZ105" i="1" s="1"/>
  <c r="AY106" i="1"/>
  <c r="AZ106" i="1" s="1"/>
  <c r="AY115" i="1"/>
  <c r="AZ115" i="1" s="1"/>
  <c r="AY133" i="1"/>
  <c r="AZ133" i="1" s="1"/>
  <c r="AY135" i="1"/>
  <c r="AZ135" i="1" s="1"/>
  <c r="AY137" i="1"/>
  <c r="AZ137" i="1" s="1"/>
  <c r="AY138" i="1"/>
  <c r="AZ138" i="1" s="1"/>
  <c r="AY139" i="1"/>
  <c r="AZ139" i="1" s="1"/>
  <c r="AY141" i="1"/>
  <c r="AZ141" i="1" s="1"/>
  <c r="AY143" i="1"/>
  <c r="AZ143" i="1" s="1"/>
  <c r="AY147" i="1"/>
  <c r="AZ147" i="1" s="1"/>
  <c r="AY149" i="1"/>
  <c r="AZ149" i="1" s="1"/>
  <c r="AY153" i="1"/>
  <c r="AZ153" i="1" s="1"/>
  <c r="AY155" i="1"/>
  <c r="AZ155" i="1" s="1"/>
  <c r="AY157" i="1"/>
  <c r="AZ157" i="1" s="1"/>
  <c r="AY165" i="1"/>
  <c r="AZ165" i="1" s="1"/>
  <c r="AY169" i="1"/>
  <c r="AZ169" i="1" s="1"/>
  <c r="AY170" i="1"/>
  <c r="AZ170" i="1" s="1"/>
  <c r="AY171" i="1"/>
  <c r="AZ171" i="1" s="1"/>
  <c r="AY173" i="1"/>
  <c r="AZ173" i="1" s="1"/>
  <c r="AY174" i="1"/>
  <c r="AZ174" i="1" s="1"/>
  <c r="AY177" i="1"/>
  <c r="AZ177" i="1" s="1"/>
  <c r="AY251" i="1"/>
  <c r="AZ251" i="1" s="1"/>
  <c r="AY325" i="1"/>
  <c r="AZ325" i="1" s="1"/>
  <c r="AY409" i="1"/>
  <c r="AZ409" i="1" s="1"/>
  <c r="AY223" i="1"/>
  <c r="AZ223" i="1" s="1"/>
  <c r="AY225" i="1"/>
  <c r="AZ225" i="1" s="1"/>
  <c r="AY232" i="1"/>
  <c r="AZ232" i="1" s="1"/>
  <c r="AY233" i="1"/>
  <c r="AZ233" i="1" s="1"/>
  <c r="AY237" i="1"/>
  <c r="AZ237" i="1" s="1"/>
  <c r="AY372" i="1"/>
  <c r="AZ372" i="1" s="1"/>
  <c r="AY403" i="1"/>
  <c r="AZ403" i="1" s="1"/>
  <c r="AY369" i="1"/>
  <c r="AZ369" i="1" s="1"/>
  <c r="AY335" i="1"/>
  <c r="AZ335" i="1" s="1"/>
  <c r="AY411" i="1"/>
  <c r="AZ411" i="1" s="1"/>
  <c r="AY351" i="1"/>
  <c r="AZ351" i="1" s="1"/>
  <c r="AY397" i="1"/>
  <c r="AZ397" i="1" s="1"/>
  <c r="AY413" i="1"/>
  <c r="AZ413" i="1" s="1"/>
  <c r="AY219" i="1"/>
  <c r="AZ219" i="1" s="1"/>
  <c r="AY231" i="1"/>
  <c r="AZ231" i="1" s="1"/>
  <c r="AY267" i="1"/>
  <c r="AZ267" i="1" s="1"/>
  <c r="AY304" i="1"/>
  <c r="AZ304" i="1" s="1"/>
  <c r="AY347" i="1"/>
  <c r="AZ347" i="1" s="1"/>
  <c r="AY353" i="1"/>
  <c r="AZ353" i="1" s="1"/>
  <c r="AY355" i="1"/>
  <c r="AZ355" i="1" s="1"/>
  <c r="AY401" i="1"/>
  <c r="AZ401" i="1" s="1"/>
  <c r="BA576" i="1"/>
  <c r="AY249" i="1"/>
  <c r="AZ249" i="1" s="1"/>
  <c r="AY271" i="1"/>
  <c r="AZ271" i="1" s="1"/>
  <c r="AY273" i="1"/>
  <c r="AZ273" i="1" s="1"/>
  <c r="AY315" i="1"/>
  <c r="AZ315" i="1" s="1"/>
  <c r="AY329" i="1"/>
  <c r="AZ329" i="1" s="1"/>
  <c r="AY373" i="1"/>
  <c r="AZ373" i="1" s="1"/>
  <c r="AY381" i="1"/>
  <c r="AZ381" i="1" s="1"/>
  <c r="AY415" i="1"/>
  <c r="AZ415" i="1" s="1"/>
  <c r="AY437" i="1"/>
  <c r="AZ437" i="1" s="1"/>
  <c r="AY425" i="1"/>
  <c r="AZ425" i="1" s="1"/>
  <c r="AY307" i="1"/>
  <c r="AZ307" i="1" s="1"/>
  <c r="AY313" i="1"/>
  <c r="AZ313" i="1" s="1"/>
  <c r="AY339" i="1"/>
  <c r="AZ339" i="1" s="1"/>
  <c r="AY349" i="1"/>
  <c r="AZ349" i="1" s="1"/>
  <c r="AY421" i="1"/>
  <c r="AZ421" i="1" s="1"/>
  <c r="AM213" i="1" l="1"/>
  <c r="AM649" i="1"/>
  <c r="AM646" i="1"/>
  <c r="AM647" i="1"/>
  <c r="CV236" i="1"/>
  <c r="CV519" i="1"/>
  <c r="CV183" i="1"/>
  <c r="AM366" i="1"/>
  <c r="CV228" i="1"/>
  <c r="CV532" i="1"/>
  <c r="CV203" i="1"/>
  <c r="CV171" i="1"/>
  <c r="AM489" i="1"/>
  <c r="AM538" i="1"/>
  <c r="AM475" i="1"/>
  <c r="CV499" i="1"/>
  <c r="CV433" i="1"/>
  <c r="CV84" i="1"/>
  <c r="CV96" i="1"/>
  <c r="CV28" i="1"/>
  <c r="AM47" i="1"/>
  <c r="CV568" i="1"/>
  <c r="AM152" i="1"/>
  <c r="CV235" i="1"/>
  <c r="CV457" i="1"/>
  <c r="AM494" i="1"/>
  <c r="CV501" i="1"/>
  <c r="CV145" i="1"/>
  <c r="CV376" i="1"/>
  <c r="AM168" i="1"/>
  <c r="AM528" i="1"/>
  <c r="K656" i="1"/>
  <c r="L656" i="1" s="1"/>
  <c r="CV245" i="1"/>
  <c r="CV533" i="1"/>
  <c r="AM539" i="1"/>
  <c r="CV549" i="1"/>
  <c r="CV506" i="1"/>
  <c r="CV262" i="1"/>
  <c r="AM506" i="1"/>
  <c r="CV389" i="1"/>
  <c r="CV463" i="1"/>
  <c r="CV209" i="1"/>
  <c r="AM426" i="1"/>
  <c r="CV466" i="1"/>
  <c r="CV81" i="1"/>
  <c r="CV428" i="1"/>
  <c r="CV476" i="1"/>
  <c r="CV508" i="1"/>
  <c r="CV202" i="1"/>
  <c r="AM540" i="1"/>
  <c r="CV436" i="1"/>
  <c r="CV550" i="1"/>
  <c r="CV541" i="1"/>
  <c r="CV115" i="1"/>
  <c r="AM552" i="1"/>
  <c r="CV166" i="1"/>
  <c r="CV189" i="1"/>
  <c r="CV543" i="1"/>
  <c r="CV87" i="1"/>
  <c r="CV195" i="1"/>
  <c r="CV252" i="1"/>
  <c r="CV498" i="1"/>
  <c r="AM497" i="1"/>
  <c r="CV229" i="1"/>
  <c r="BA579" i="1" s="1"/>
  <c r="CV525" i="1"/>
  <c r="CV496" i="1"/>
  <c r="AM485" i="1"/>
  <c r="CV59" i="1"/>
  <c r="CV483" i="1"/>
  <c r="AM226" i="1"/>
  <c r="CV526" i="1"/>
  <c r="CV507" i="1"/>
  <c r="CV205" i="1"/>
  <c r="CV467" i="1"/>
  <c r="CV540" i="1"/>
  <c r="CV435" i="1"/>
  <c r="AP620" i="1"/>
  <c r="AV620" i="1"/>
  <c r="AT620" i="1"/>
  <c r="AO620" i="1"/>
  <c r="CV564" i="1"/>
  <c r="K657" i="1"/>
  <c r="L657" i="1" s="1"/>
  <c r="CV566" i="1"/>
  <c r="K659" i="1"/>
  <c r="L659" i="1" s="1"/>
  <c r="CV63" i="1"/>
  <c r="CV520" i="1"/>
  <c r="CV429" i="1"/>
  <c r="AM508" i="1"/>
  <c r="CV453" i="1"/>
  <c r="AM444" i="1"/>
  <c r="AM545" i="1"/>
  <c r="CV199" i="1"/>
  <c r="CV482" i="1"/>
  <c r="CV110" i="1"/>
  <c r="CV524" i="1"/>
  <c r="CV557" i="1"/>
  <c r="CV516" i="1"/>
  <c r="AM217" i="1"/>
  <c r="AM529" i="1"/>
  <c r="CV232" i="1"/>
  <c r="CV505" i="1"/>
  <c r="AM197" i="1"/>
  <c r="CV469" i="1"/>
  <c r="CV518" i="1"/>
  <c r="AM211" i="1"/>
  <c r="CV455" i="1"/>
  <c r="CV531" i="1"/>
  <c r="AM450" i="1"/>
  <c r="CV128" i="1"/>
  <c r="CV296" i="1"/>
  <c r="CV515" i="1"/>
  <c r="CV256" i="1"/>
  <c r="CV450" i="1"/>
  <c r="CV281" i="1"/>
  <c r="AM491" i="1"/>
  <c r="CV530" i="1"/>
  <c r="CV443" i="1"/>
  <c r="CV231" i="1"/>
  <c r="CV185" i="1"/>
  <c r="CV528" i="1"/>
  <c r="CV164" i="1"/>
  <c r="CV181" i="1"/>
  <c r="CV426" i="1"/>
  <c r="CV539" i="1"/>
  <c r="CV556" i="1"/>
  <c r="CV118" i="1"/>
  <c r="CV542" i="1"/>
  <c r="K658" i="1"/>
  <c r="L658" i="1" s="1"/>
  <c r="AM479" i="1"/>
  <c r="AM448" i="1"/>
  <c r="CV447" i="1"/>
  <c r="CV142" i="1"/>
  <c r="CV468" i="1"/>
  <c r="CV456" i="1"/>
  <c r="CV243" i="1"/>
  <c r="CV292" i="1"/>
  <c r="CV32" i="1"/>
  <c r="AM496" i="1"/>
  <c r="CV179" i="1"/>
  <c r="CV207" i="1"/>
  <c r="K660" i="1"/>
  <c r="L660" i="1" s="1"/>
  <c r="CV391" i="1"/>
  <c r="CV511" i="1"/>
  <c r="AM191" i="1"/>
  <c r="CV157" i="1"/>
  <c r="CV537" i="1"/>
  <c r="AM433" i="1"/>
  <c r="W662" i="1"/>
  <c r="W663" i="1" s="1"/>
  <c r="K653" i="1"/>
  <c r="L653" i="1" s="1"/>
  <c r="K654" i="1"/>
  <c r="L654" i="1" s="1"/>
  <c r="AA662" i="1"/>
  <c r="V662" i="1"/>
  <c r="Z655" i="1"/>
  <c r="CV270" i="1"/>
  <c r="CV39" i="1"/>
  <c r="CV69" i="1"/>
  <c r="AM549" i="1"/>
  <c r="CV490" i="1"/>
  <c r="AM451" i="1"/>
  <c r="CV523" i="1"/>
  <c r="K655" i="1"/>
  <c r="L655" i="1" s="1"/>
  <c r="CV224" i="1"/>
  <c r="CV182" i="1"/>
  <c r="BA575" i="1" s="1"/>
  <c r="CV378" i="1"/>
  <c r="CV238" i="1"/>
  <c r="CV328" i="1"/>
  <c r="CV15" i="1"/>
  <c r="AC662" i="1"/>
  <c r="CV227" i="1"/>
  <c r="CV216" i="1"/>
  <c r="CV210" i="1"/>
  <c r="CV326" i="1"/>
  <c r="CV560" i="1"/>
  <c r="AM348" i="1"/>
  <c r="CV331" i="1"/>
  <c r="CV241" i="1"/>
  <c r="CV552" i="1"/>
  <c r="CV239" i="1"/>
  <c r="CV290" i="1"/>
  <c r="CV509" i="1"/>
  <c r="CV190" i="1"/>
  <c r="AM515" i="1"/>
  <c r="AM430" i="1"/>
  <c r="CV504" i="1"/>
  <c r="AM645" i="1"/>
  <c r="AM542" i="1"/>
  <c r="CV553" i="1"/>
  <c r="CV513" i="1"/>
  <c r="CV536" i="1"/>
  <c r="CV430" i="1"/>
  <c r="CV140" i="1"/>
  <c r="CV184" i="1"/>
  <c r="CV404" i="1"/>
  <c r="CV177" i="1"/>
  <c r="CV332" i="1"/>
  <c r="CV259" i="1"/>
  <c r="CV475" i="1"/>
  <c r="CV67" i="1"/>
  <c r="CV268" i="1"/>
  <c r="CV130" i="1"/>
  <c r="CV280" i="1"/>
  <c r="CV382" i="1"/>
  <c r="CV446" i="1"/>
  <c r="AM504" i="1"/>
  <c r="AM201" i="1"/>
  <c r="CV492" i="1"/>
  <c r="CV517" i="1"/>
  <c r="AM532" i="1"/>
  <c r="CV547" i="1"/>
  <c r="CV554" i="1"/>
  <c r="CV444" i="1"/>
  <c r="AM447" i="1"/>
  <c r="CV527" i="1"/>
  <c r="CV154" i="1"/>
  <c r="CV83" i="1"/>
  <c r="CV117" i="1"/>
  <c r="CV97" i="1"/>
  <c r="AM23" i="1"/>
  <c r="CV353" i="1"/>
  <c r="BA577" i="1" s="1"/>
  <c r="CV173" i="1"/>
  <c r="CV102" i="1"/>
  <c r="CV278" i="1"/>
  <c r="CV151" i="1"/>
  <c r="CV4" i="1"/>
  <c r="AM109" i="1"/>
  <c r="CV109" i="1"/>
  <c r="AM12" i="1"/>
  <c r="CV12" i="1"/>
  <c r="AM431" i="1"/>
  <c r="CV432" i="1"/>
  <c r="AM26" i="1"/>
  <c r="CV26" i="1"/>
  <c r="AM200" i="1"/>
  <c r="CV200" i="1"/>
  <c r="AM282" i="1"/>
  <c r="CV282" i="1"/>
  <c r="AM114" i="1"/>
  <c r="CV114" i="1"/>
  <c r="AM300" i="1"/>
  <c r="CV300" i="1"/>
  <c r="AM360" i="1"/>
  <c r="CV360" i="1"/>
  <c r="AM308" i="1"/>
  <c r="CV308" i="1"/>
  <c r="AM212" i="1"/>
  <c r="CV212" i="1"/>
  <c r="AM464" i="1"/>
  <c r="CV465" i="1"/>
  <c r="CV106" i="1"/>
  <c r="AM106" i="1"/>
  <c r="AM242" i="1"/>
  <c r="CV242" i="1"/>
  <c r="AM269" i="1"/>
  <c r="CV269" i="1"/>
  <c r="AM324" i="1"/>
  <c r="CV324" i="1"/>
  <c r="CV176" i="1"/>
  <c r="AM176" i="1"/>
  <c r="AM206" i="1"/>
  <c r="CV206" i="1"/>
  <c r="CV267" i="1"/>
  <c r="AM267" i="1"/>
  <c r="AM339" i="1"/>
  <c r="CV339" i="1"/>
  <c r="AM398" i="1"/>
  <c r="CV398" i="1"/>
  <c r="AM411" i="1"/>
  <c r="CV411" i="1"/>
  <c r="AM418" i="1"/>
  <c r="CV418" i="1"/>
  <c r="AM438" i="1"/>
  <c r="CV439" i="1"/>
  <c r="AM473" i="1"/>
  <c r="CV479" i="1"/>
  <c r="AM170" i="1"/>
  <c r="CV170" i="1"/>
  <c r="AM143" i="1"/>
  <c r="CV143" i="1"/>
  <c r="AM70" i="1"/>
  <c r="CV70" i="1"/>
  <c r="AM27" i="1"/>
  <c r="CV27" i="1"/>
  <c r="AM31" i="1"/>
  <c r="CV31" i="1"/>
  <c r="AM129" i="1"/>
  <c r="CV129" i="1"/>
  <c r="CV204" i="1"/>
  <c r="AM204" i="1"/>
  <c r="AM225" i="1"/>
  <c r="CV225" i="1"/>
  <c r="CV370" i="1"/>
  <c r="AM370" i="1"/>
  <c r="AM407" i="1"/>
  <c r="CV407" i="1"/>
  <c r="AM417" i="1"/>
  <c r="CV417" i="1"/>
  <c r="AM436" i="1"/>
  <c r="CV437" i="1"/>
  <c r="AM86" i="1"/>
  <c r="CV86" i="1"/>
  <c r="AM304" i="1"/>
  <c r="CV304" i="1"/>
  <c r="AM261" i="1"/>
  <c r="CV261" i="1"/>
  <c r="CV299" i="1"/>
  <c r="AM299" i="1"/>
  <c r="AM323" i="1"/>
  <c r="CV323" i="1"/>
  <c r="AM375" i="1"/>
  <c r="CV375" i="1"/>
  <c r="AM10" i="1"/>
  <c r="CV10" i="1"/>
  <c r="CV22" i="1"/>
  <c r="AM22" i="1"/>
  <c r="AM33" i="1"/>
  <c r="CV33" i="1"/>
  <c r="CV65" i="1"/>
  <c r="AM65" i="1"/>
  <c r="CV288" i="1"/>
  <c r="AM288" i="1"/>
  <c r="CV289" i="1"/>
  <c r="BA581" i="1" s="1"/>
  <c r="CV77" i="1"/>
  <c r="BA618" i="1" s="1"/>
  <c r="CV80" i="1"/>
  <c r="CV221" i="1"/>
  <c r="CV367" i="1"/>
  <c r="CV464" i="1"/>
  <c r="AM463" i="1"/>
  <c r="CV489" i="1"/>
  <c r="AM483" i="1"/>
  <c r="AM440" i="1"/>
  <c r="CV441" i="1"/>
  <c r="CV522" i="1"/>
  <c r="AM516" i="1"/>
  <c r="AM393" i="1"/>
  <c r="CV393" i="1"/>
  <c r="CV49" i="1"/>
  <c r="AM49" i="1"/>
  <c r="AM127" i="1"/>
  <c r="CV127" i="1"/>
  <c r="CV17" i="1"/>
  <c r="AM17" i="1"/>
  <c r="CV260" i="1"/>
  <c r="AM260" i="1"/>
  <c r="AM276" i="1"/>
  <c r="CV276" i="1"/>
  <c r="AM297" i="1"/>
  <c r="CV297" i="1"/>
  <c r="AM357" i="1"/>
  <c r="CV357" i="1"/>
  <c r="AM386" i="1"/>
  <c r="CV386" i="1"/>
  <c r="AM392" i="1"/>
  <c r="CV392" i="1"/>
  <c r="AM153" i="1"/>
  <c r="CV153" i="1"/>
  <c r="CV158" i="1"/>
  <c r="AM158" i="1"/>
  <c r="AM172" i="1"/>
  <c r="CV172" i="1"/>
  <c r="AM208" i="1"/>
  <c r="CV208" i="1"/>
  <c r="AM249" i="1"/>
  <c r="CV249" i="1"/>
  <c r="CV272" i="1"/>
  <c r="AM272" i="1"/>
  <c r="AM307" i="1"/>
  <c r="CV307" i="1"/>
  <c r="AM315" i="1"/>
  <c r="CV315" i="1"/>
  <c r="AM342" i="1"/>
  <c r="CV342" i="1"/>
  <c r="AM363" i="1"/>
  <c r="CV363" i="1"/>
  <c r="AM405" i="1"/>
  <c r="CV405" i="1"/>
  <c r="AM160" i="1"/>
  <c r="CV160" i="1"/>
  <c r="AM138" i="1"/>
  <c r="CV138" i="1"/>
  <c r="CV76" i="1"/>
  <c r="AM76" i="1"/>
  <c r="AM124" i="1"/>
  <c r="CV124" i="1"/>
  <c r="AM150" i="1"/>
  <c r="CV150" i="1"/>
  <c r="AM30" i="1"/>
  <c r="CV30" i="1"/>
  <c r="AM327" i="1"/>
  <c r="CV327" i="1"/>
  <c r="AM218" i="1"/>
  <c r="CV218" i="1"/>
  <c r="CV52" i="1"/>
  <c r="AM52" i="1"/>
  <c r="AM62" i="1"/>
  <c r="CV62" i="1"/>
  <c r="CV79" i="1"/>
  <c r="AM79" i="1"/>
  <c r="AM89" i="1"/>
  <c r="CV89" i="1"/>
  <c r="CV104" i="1"/>
  <c r="AM104" i="1"/>
  <c r="AM139" i="1"/>
  <c r="CV139" i="1"/>
  <c r="AM161" i="1"/>
  <c r="CV161" i="1"/>
  <c r="CV165" i="1"/>
  <c r="AM165" i="1"/>
  <c r="CV169" i="1"/>
  <c r="AM169" i="1"/>
  <c r="AM180" i="1"/>
  <c r="CV180" i="1"/>
  <c r="AM198" i="1"/>
  <c r="CV198" i="1"/>
  <c r="AM287" i="1"/>
  <c r="CV287" i="1"/>
  <c r="AM306" i="1"/>
  <c r="CV306" i="1"/>
  <c r="AM344" i="1"/>
  <c r="CV344" i="1"/>
  <c r="AM346" i="1"/>
  <c r="CV346" i="1"/>
  <c r="AM395" i="1"/>
  <c r="CV395" i="1"/>
  <c r="AM399" i="1"/>
  <c r="CV399" i="1"/>
  <c r="AM403" i="1"/>
  <c r="CV403" i="1"/>
  <c r="AM408" i="1"/>
  <c r="CV408" i="1"/>
  <c r="AM419" i="1"/>
  <c r="CV419" i="1"/>
  <c r="AM421" i="1"/>
  <c r="CV422" i="1"/>
  <c r="AM478" i="1"/>
  <c r="CV484" i="1"/>
  <c r="AM174" i="1"/>
  <c r="CV174" i="1"/>
  <c r="AM125" i="1"/>
  <c r="CV125" i="1"/>
  <c r="AM111" i="1"/>
  <c r="CV111" i="1"/>
  <c r="AM253" i="1"/>
  <c r="CV253" i="1"/>
  <c r="AM264" i="1"/>
  <c r="CV264" i="1"/>
  <c r="AM279" i="1"/>
  <c r="CV279" i="1"/>
  <c r="AM310" i="1"/>
  <c r="CV310" i="1"/>
  <c r="AM371" i="1"/>
  <c r="CV371" i="1"/>
  <c r="CV383" i="1"/>
  <c r="AM383" i="1"/>
  <c r="AM6" i="1"/>
  <c r="CV6" i="1"/>
  <c r="AM20" i="1"/>
  <c r="CV20" i="1"/>
  <c r="CV43" i="1"/>
  <c r="AM43" i="1"/>
  <c r="CV48" i="1"/>
  <c r="AM48" i="1"/>
  <c r="AM57" i="1"/>
  <c r="CV57" i="1"/>
  <c r="AM60" i="1"/>
  <c r="CV60" i="1"/>
  <c r="AM66" i="1"/>
  <c r="CV66" i="1"/>
  <c r="AM74" i="1"/>
  <c r="CV74" i="1"/>
  <c r="CV82" i="1"/>
  <c r="AM82" i="1"/>
  <c r="AM94" i="1"/>
  <c r="CV94" i="1"/>
  <c r="AM98" i="1"/>
  <c r="CV98" i="1"/>
  <c r="AM105" i="1"/>
  <c r="CV105" i="1"/>
  <c r="CV108" i="1"/>
  <c r="AM108" i="1"/>
  <c r="AM112" i="1"/>
  <c r="CV112" i="1"/>
  <c r="AM119" i="1"/>
  <c r="CV119" i="1"/>
  <c r="CV141" i="1"/>
  <c r="AM141" i="1"/>
  <c r="AM155" i="1"/>
  <c r="CV155" i="1"/>
  <c r="AM285" i="1"/>
  <c r="CV285" i="1"/>
  <c r="AM330" i="1"/>
  <c r="CV330" i="1"/>
  <c r="AM354" i="1"/>
  <c r="CV354" i="1"/>
  <c r="AM364" i="1"/>
  <c r="CV364" i="1"/>
  <c r="AM437" i="1"/>
  <c r="CV438" i="1"/>
  <c r="CV480" i="1"/>
  <c r="AM474" i="1"/>
  <c r="AM9" i="1"/>
  <c r="CV9" i="1"/>
  <c r="AM293" i="1"/>
  <c r="CV293" i="1"/>
  <c r="CV384" i="1"/>
  <c r="AM384" i="1"/>
  <c r="AM222" i="1"/>
  <c r="CV222" i="1"/>
  <c r="AM318" i="1"/>
  <c r="CV318" i="1"/>
  <c r="AM350" i="1"/>
  <c r="CV350" i="1"/>
  <c r="AM355" i="1"/>
  <c r="CV355" i="1"/>
  <c r="AM377" i="1"/>
  <c r="CV377" i="1"/>
  <c r="AM414" i="1"/>
  <c r="CV414" i="1"/>
  <c r="AM423" i="1"/>
  <c r="CV424" i="1"/>
  <c r="AM88" i="1"/>
  <c r="CV88" i="1"/>
  <c r="AM25" i="1"/>
  <c r="CV25" i="1"/>
  <c r="AM257" i="1"/>
  <c r="CV257" i="1"/>
  <c r="AM298" i="1"/>
  <c r="CV298" i="1"/>
  <c r="AM14" i="1"/>
  <c r="CV14" i="1"/>
  <c r="AM40" i="1"/>
  <c r="CV40" i="1"/>
  <c r="CV72" i="1"/>
  <c r="AM72" i="1"/>
  <c r="CV113" i="1"/>
  <c r="AM113" i="1"/>
  <c r="AM220" i="1"/>
  <c r="CV220" i="1"/>
  <c r="AM233" i="1"/>
  <c r="CV233" i="1"/>
  <c r="AM271" i="1"/>
  <c r="CV271" i="1"/>
  <c r="AM325" i="1"/>
  <c r="CV325" i="1"/>
  <c r="AM337" i="1"/>
  <c r="CV337" i="1"/>
  <c r="AM352" i="1"/>
  <c r="CV352" i="1"/>
  <c r="CV380" i="1"/>
  <c r="AM380" i="1"/>
  <c r="AM420" i="1"/>
  <c r="CV421" i="1"/>
  <c r="AM122" i="1"/>
  <c r="CV122" i="1"/>
  <c r="AM38" i="1"/>
  <c r="CV38" i="1"/>
  <c r="AM248" i="1"/>
  <c r="CV248" i="1"/>
  <c r="AM277" i="1"/>
  <c r="CV277" i="1"/>
  <c r="AM390" i="1"/>
  <c r="CV390" i="1"/>
  <c r="AM90" i="1"/>
  <c r="CV90" i="1"/>
  <c r="AM196" i="1"/>
  <c r="CV196" i="1"/>
  <c r="AM317" i="1"/>
  <c r="CV317" i="1"/>
  <c r="AM333" i="1"/>
  <c r="CV333" i="1"/>
  <c r="AM402" i="1"/>
  <c r="CV402" i="1"/>
  <c r="AM410" i="1"/>
  <c r="CV410" i="1"/>
  <c r="CV462" i="1"/>
  <c r="CV381" i="1"/>
  <c r="CV215" i="1"/>
  <c r="Y1" i="1"/>
  <c r="CV477" i="1"/>
  <c r="AM471" i="1"/>
  <c r="CV494" i="1"/>
  <c r="AM488" i="1"/>
  <c r="AM459" i="1"/>
  <c r="CV460" i="1"/>
  <c r="CV529" i="1"/>
  <c r="AM523" i="1"/>
  <c r="AM336" i="1"/>
  <c r="CV336" i="1"/>
  <c r="AM133" i="1"/>
  <c r="CV133" i="1"/>
  <c r="CV36" i="1"/>
  <c r="AM36" i="1"/>
  <c r="AM131" i="1"/>
  <c r="CV131" i="1"/>
  <c r="AM34" i="1"/>
  <c r="CV34" i="1"/>
  <c r="AM247" i="1"/>
  <c r="CV247" i="1"/>
  <c r="CV263" i="1"/>
  <c r="AM263" i="1"/>
  <c r="CV312" i="1"/>
  <c r="AM312" i="1"/>
  <c r="AM368" i="1"/>
  <c r="CV368" i="1"/>
  <c r="AM388" i="1"/>
  <c r="CV388" i="1"/>
  <c r="AM134" i="1"/>
  <c r="CV134" i="1"/>
  <c r="CV188" i="1"/>
  <c r="AM188" i="1"/>
  <c r="AM214" i="1"/>
  <c r="CV214" i="1"/>
  <c r="AM251" i="1"/>
  <c r="CV251" i="1"/>
  <c r="AM286" i="1"/>
  <c r="CV286" i="1"/>
  <c r="AM309" i="1"/>
  <c r="CV309" i="1"/>
  <c r="AM329" i="1"/>
  <c r="CV329" i="1"/>
  <c r="AM338" i="1"/>
  <c r="CV338" i="1"/>
  <c r="AM341" i="1"/>
  <c r="CV341" i="1"/>
  <c r="CV347" i="1"/>
  <c r="AM347" i="1"/>
  <c r="AM356" i="1"/>
  <c r="CV356" i="1"/>
  <c r="CV369" i="1"/>
  <c r="AM369" i="1"/>
  <c r="AM396" i="1"/>
  <c r="CV396" i="1"/>
  <c r="AM400" i="1"/>
  <c r="CV400" i="1"/>
  <c r="AM409" i="1"/>
  <c r="CV409" i="1"/>
  <c r="AM412" i="1"/>
  <c r="CV412" i="1"/>
  <c r="AM416" i="1"/>
  <c r="CV416" i="1"/>
  <c r="AM439" i="1"/>
  <c r="CV440" i="1"/>
  <c r="CV163" i="1"/>
  <c r="AM163" i="1"/>
  <c r="CV137" i="1"/>
  <c r="AM137" i="1"/>
  <c r="CV54" i="1"/>
  <c r="AM54" i="1"/>
  <c r="AM100" i="1"/>
  <c r="CV100" i="1"/>
  <c r="AM159" i="1"/>
  <c r="CV159" i="1"/>
  <c r="AM283" i="1"/>
  <c r="CV283" i="1"/>
  <c r="AM358" i="1"/>
  <c r="CV358" i="1"/>
  <c r="CV19" i="1"/>
  <c r="AM19" i="1"/>
  <c r="CV35" i="1"/>
  <c r="AM35" i="1"/>
  <c r="CV53" i="1"/>
  <c r="AM53" i="1"/>
  <c r="AM68" i="1"/>
  <c r="CV68" i="1"/>
  <c r="AM126" i="1"/>
  <c r="CV126" i="1"/>
  <c r="CV194" i="1"/>
  <c r="AM194" i="1"/>
  <c r="AM219" i="1"/>
  <c r="CV219" i="1"/>
  <c r="AM230" i="1"/>
  <c r="CV230" i="1"/>
  <c r="CV284" i="1"/>
  <c r="AM284" i="1"/>
  <c r="AM335" i="1"/>
  <c r="CV335" i="1"/>
  <c r="AM343" i="1"/>
  <c r="CV343" i="1"/>
  <c r="AM351" i="1"/>
  <c r="CV351" i="1"/>
  <c r="AM394" i="1"/>
  <c r="CV394" i="1"/>
  <c r="AM415" i="1"/>
  <c r="CV415" i="1"/>
  <c r="AM472" i="1"/>
  <c r="CV478" i="1"/>
  <c r="AM7" i="1"/>
  <c r="CV7" i="1"/>
  <c r="AM302" i="1"/>
  <c r="CV302" i="1"/>
  <c r="AM244" i="1"/>
  <c r="CV244" i="1"/>
  <c r="CV255" i="1"/>
  <c r="AM255" i="1"/>
  <c r="AM266" i="1"/>
  <c r="CV266" i="1"/>
  <c r="CV291" i="1"/>
  <c r="BA578" i="1" s="1"/>
  <c r="AM291" i="1"/>
  <c r="AM316" i="1"/>
  <c r="CV316" i="1"/>
  <c r="AM359" i="1"/>
  <c r="CV359" i="1"/>
  <c r="AM372" i="1"/>
  <c r="CV372" i="1"/>
  <c r="AM385" i="1"/>
  <c r="CV385" i="1"/>
  <c r="AM11" i="1"/>
  <c r="CV11" i="1"/>
  <c r="AM24" i="1"/>
  <c r="CV24" i="1"/>
  <c r="CV37" i="1"/>
  <c r="AM37" i="1"/>
  <c r="AM45" i="1"/>
  <c r="CV45" i="1"/>
  <c r="CV55" i="1"/>
  <c r="AM55" i="1"/>
  <c r="CV91" i="1"/>
  <c r="AM91" i="1"/>
  <c r="AM121" i="1"/>
  <c r="CV121" i="1"/>
  <c r="CV144" i="1"/>
  <c r="AM144" i="1"/>
  <c r="AM186" i="1"/>
  <c r="CV186" i="1"/>
  <c r="CV301" i="1"/>
  <c r="AM301" i="1"/>
  <c r="AM314" i="1"/>
  <c r="CV314" i="1"/>
  <c r="AM340" i="1"/>
  <c r="CV340" i="1"/>
  <c r="AM406" i="1"/>
  <c r="CV406" i="1"/>
  <c r="AM650" i="1"/>
  <c r="CV420" i="1"/>
  <c r="CV488" i="1"/>
  <c r="AM482" i="1"/>
  <c r="AM481" i="1"/>
  <c r="CV487" i="1"/>
  <c r="AM460" i="1"/>
  <c r="CV461" i="1"/>
  <c r="AM61" i="1"/>
  <c r="CV61" i="1"/>
  <c r="AM93" i="1"/>
  <c r="CV93" i="1"/>
  <c r="AM240" i="1"/>
  <c r="CV240" i="1"/>
  <c r="AM254" i="1"/>
  <c r="CV254" i="1"/>
  <c r="AM265" i="1"/>
  <c r="CV265" i="1"/>
  <c r="AM322" i="1"/>
  <c r="CV322" i="1"/>
  <c r="AM135" i="1"/>
  <c r="CV135" i="1"/>
  <c r="CV147" i="1"/>
  <c r="AM147" i="1"/>
  <c r="AM156" i="1"/>
  <c r="CV156" i="1"/>
  <c r="AM162" i="1"/>
  <c r="CV162" i="1"/>
  <c r="AM175" i="1"/>
  <c r="CV175" i="1"/>
  <c r="AM192" i="1"/>
  <c r="CV192" i="1"/>
  <c r="AM237" i="1"/>
  <c r="CV237" i="1"/>
  <c r="AM250" i="1"/>
  <c r="CV250" i="1"/>
  <c r="AM274" i="1"/>
  <c r="CV274" i="1"/>
  <c r="AM313" i="1"/>
  <c r="CV313" i="1"/>
  <c r="AM334" i="1"/>
  <c r="CV334" i="1"/>
  <c r="CV379" i="1"/>
  <c r="AM379" i="1"/>
  <c r="AM422" i="1"/>
  <c r="CV423" i="1"/>
  <c r="AM424" i="1"/>
  <c r="CV425" i="1"/>
  <c r="CV486" i="1"/>
  <c r="AM480" i="1"/>
  <c r="AM223" i="1"/>
  <c r="CV223" i="1"/>
  <c r="CV148" i="1"/>
  <c r="AM148" i="1"/>
  <c r="AM78" i="1"/>
  <c r="CV78" i="1"/>
  <c r="AM42" i="1"/>
  <c r="CV42" i="1"/>
  <c r="CV99" i="1"/>
  <c r="AM99" i="1"/>
  <c r="CV18" i="1"/>
  <c r="AM18" i="1"/>
  <c r="AM234" i="1"/>
  <c r="CV234" i="1"/>
  <c r="AM294" i="1"/>
  <c r="CV294" i="1"/>
  <c r="AM29" i="1"/>
  <c r="CV29" i="1"/>
  <c r="AM51" i="1"/>
  <c r="CV51" i="1"/>
  <c r="AM71" i="1"/>
  <c r="CV71" i="1"/>
  <c r="AM85" i="1"/>
  <c r="CV85" i="1"/>
  <c r="AM132" i="1"/>
  <c r="CV132" i="1"/>
  <c r="AM149" i="1"/>
  <c r="CV149" i="1"/>
  <c r="CV178" i="1"/>
  <c r="AM178" i="1"/>
  <c r="AM187" i="1"/>
  <c r="CV187" i="1"/>
  <c r="AM305" i="1"/>
  <c r="CV305" i="1"/>
  <c r="AM319" i="1"/>
  <c r="CV319" i="1"/>
  <c r="AM345" i="1"/>
  <c r="CV345" i="1"/>
  <c r="AM362" i="1"/>
  <c r="CV362" i="1"/>
  <c r="AM397" i="1"/>
  <c r="CV397" i="1"/>
  <c r="AM401" i="1"/>
  <c r="CV401" i="1"/>
  <c r="AM413" i="1"/>
  <c r="CV413" i="1"/>
  <c r="AM64" i="1"/>
  <c r="CV64" i="1"/>
  <c r="AM103" i="1"/>
  <c r="CV103" i="1"/>
  <c r="CV13" i="1"/>
  <c r="AM13" i="1"/>
  <c r="AM303" i="1"/>
  <c r="CV303" i="1"/>
  <c r="AM246" i="1"/>
  <c r="CV246" i="1"/>
  <c r="AM258" i="1"/>
  <c r="CV258" i="1"/>
  <c r="CV275" i="1"/>
  <c r="AM275" i="1"/>
  <c r="CV295" i="1"/>
  <c r="AM295" i="1"/>
  <c r="AM320" i="1"/>
  <c r="CV320" i="1"/>
  <c r="AM365" i="1"/>
  <c r="CV365" i="1"/>
  <c r="AM374" i="1"/>
  <c r="CV374" i="1"/>
  <c r="CV387" i="1"/>
  <c r="AM387" i="1"/>
  <c r="CV459" i="1"/>
  <c r="AM458" i="1"/>
  <c r="AM8" i="1"/>
  <c r="CV8" i="1"/>
  <c r="CV16" i="1"/>
  <c r="AM16" i="1"/>
  <c r="CV21" i="1"/>
  <c r="AM21" i="1"/>
  <c r="AM41" i="1"/>
  <c r="CV41" i="1"/>
  <c r="CV44" i="1"/>
  <c r="AM44" i="1"/>
  <c r="AM46" i="1"/>
  <c r="CV46" i="1"/>
  <c r="AM50" i="1"/>
  <c r="CV50" i="1"/>
  <c r="CV56" i="1"/>
  <c r="AM56" i="1"/>
  <c r="AM58" i="1"/>
  <c r="CV58" i="1"/>
  <c r="CV73" i="1"/>
  <c r="AM73" i="1"/>
  <c r="CV75" i="1"/>
  <c r="AM75" i="1"/>
  <c r="AM92" i="1"/>
  <c r="CV92" i="1"/>
  <c r="AM95" i="1"/>
  <c r="CV95" i="1"/>
  <c r="AM101" i="1"/>
  <c r="CV101" i="1"/>
  <c r="AM107" i="1"/>
  <c r="CV107" i="1"/>
  <c r="AM116" i="1"/>
  <c r="CV116" i="1"/>
  <c r="AM120" i="1"/>
  <c r="CV120" i="1"/>
  <c r="AM123" i="1"/>
  <c r="CV123" i="1"/>
  <c r="CV136" i="1"/>
  <c r="AM136" i="1"/>
  <c r="CV146" i="1"/>
  <c r="AM146" i="1"/>
  <c r="AM167" i="1"/>
  <c r="CV167" i="1"/>
  <c r="CV193" i="1"/>
  <c r="AM193" i="1"/>
  <c r="AM273" i="1"/>
  <c r="CV273" i="1"/>
  <c r="AM311" i="1"/>
  <c r="CV311" i="1"/>
  <c r="AM349" i="1"/>
  <c r="CV349" i="1"/>
  <c r="AM361" i="1"/>
  <c r="CV361" i="1"/>
  <c r="AM373" i="1"/>
  <c r="CV373" i="1"/>
  <c r="AM441" i="1"/>
  <c r="CV442" i="1"/>
  <c r="AZ230" i="1"/>
  <c r="AO1" i="1"/>
  <c r="BA584" i="1" l="1"/>
  <c r="BA620" i="1" s="1"/>
  <c r="AB1" i="1"/>
  <c r="AR1" i="1"/>
</calcChain>
</file>

<file path=xl/sharedStrings.xml><?xml version="1.0" encoding="utf-8"?>
<sst xmlns="http://schemas.openxmlformats.org/spreadsheetml/2006/main" count="19838" uniqueCount="4381">
  <si>
    <t>ЗАКАЗ</t>
  </si>
  <si>
    <t>СВОБОДНЫЙ СКЛАД</t>
  </si>
  <si>
    <t>os</t>
  </si>
  <si>
    <t>s</t>
  </si>
  <si>
    <t>m</t>
  </si>
  <si>
    <t>l</t>
  </si>
  <si>
    <t>xl</t>
  </si>
  <si>
    <t>xxl</t>
  </si>
  <si>
    <t>Модель</t>
  </si>
  <si>
    <t>Артикул</t>
  </si>
  <si>
    <t>Цвет</t>
  </si>
  <si>
    <t>Фото</t>
  </si>
  <si>
    <t>FABRIC</t>
  </si>
  <si>
    <t>Себест</t>
  </si>
  <si>
    <t>EU retail</t>
  </si>
  <si>
    <t>Розница</t>
  </si>
  <si>
    <t>Рубль</t>
  </si>
  <si>
    <t>% розн</t>
  </si>
  <si>
    <t>Опт</t>
  </si>
  <si>
    <t>% опт</t>
  </si>
  <si>
    <t xml:space="preserve"> One Size</t>
  </si>
  <si>
    <t>TOTAL UNITS</t>
  </si>
  <si>
    <t>TOTAL VALUE</t>
  </si>
  <si>
    <t>Вайлдберриз</t>
  </si>
  <si>
    <t>LaModa</t>
  </si>
  <si>
    <t>Наличие</t>
  </si>
  <si>
    <t>~</t>
  </si>
  <si>
    <t>WH PRICE</t>
  </si>
  <si>
    <t>Hatteras Patchwork</t>
  </si>
  <si>
    <t>Docker Patchwork</t>
  </si>
  <si>
    <t>Ivy Cap Pigskin</t>
  </si>
  <si>
    <t>Texas Pigskin</t>
  </si>
  <si>
    <t>6-Panel Cap Pigskin</t>
  </si>
  <si>
    <t>Hatteras Pigskin</t>
  </si>
  <si>
    <t>8-Panel Cap Pigskin</t>
  </si>
  <si>
    <t>Baseball Cap Pigskin</t>
  </si>
  <si>
    <t>Группа</t>
  </si>
  <si>
    <t>Шляпа</t>
  </si>
  <si>
    <t>Бейсболка</t>
  </si>
  <si>
    <t>Кепка с ушками</t>
  </si>
  <si>
    <t>Шапка</t>
  </si>
  <si>
    <t>Свободный склад</t>
  </si>
  <si>
    <t>Wildberries</t>
  </si>
  <si>
    <t>La Moda</t>
  </si>
  <si>
    <t>Итого</t>
  </si>
  <si>
    <t>#</t>
  </si>
  <si>
    <r>
      <rPr>
        <b/>
        <sz val="14"/>
        <rFont val="Arial"/>
        <family val="2"/>
        <charset val="204"/>
      </rPr>
      <t>S</t>
    </r>
    <r>
      <rPr>
        <b/>
        <sz val="10"/>
        <rFont val="Arial"/>
        <family val="2"/>
        <charset val="204"/>
      </rPr>
      <t xml:space="preserve">     55</t>
    </r>
  </si>
  <si>
    <r>
      <rPr>
        <b/>
        <sz val="14"/>
        <rFont val="Arial"/>
        <family val="2"/>
        <charset val="204"/>
      </rPr>
      <t>M</t>
    </r>
    <r>
      <rPr>
        <b/>
        <sz val="10"/>
        <rFont val="Arial"/>
        <family val="2"/>
        <charset val="204"/>
      </rPr>
      <t xml:space="preserve">     </t>
    </r>
    <r>
      <rPr>
        <b/>
        <sz val="12"/>
        <rFont val="Arial"/>
        <family val="2"/>
        <charset val="204"/>
      </rPr>
      <t>57</t>
    </r>
  </si>
  <si>
    <r>
      <rPr>
        <b/>
        <sz val="14"/>
        <rFont val="Arial"/>
        <family val="2"/>
        <charset val="204"/>
      </rPr>
      <t>L</t>
    </r>
    <r>
      <rPr>
        <b/>
        <sz val="10"/>
        <rFont val="Arial"/>
        <family val="2"/>
        <charset val="204"/>
      </rPr>
      <t xml:space="preserve">     </t>
    </r>
    <r>
      <rPr>
        <b/>
        <sz val="12"/>
        <rFont val="Arial"/>
        <family val="2"/>
        <charset val="204"/>
      </rPr>
      <t>59</t>
    </r>
  </si>
  <si>
    <r>
      <rPr>
        <b/>
        <sz val="14"/>
        <rFont val="Arial"/>
        <family val="2"/>
        <charset val="204"/>
      </rPr>
      <t>XL</t>
    </r>
    <r>
      <rPr>
        <b/>
        <sz val="10"/>
        <rFont val="Arial"/>
        <family val="2"/>
        <charset val="204"/>
      </rPr>
      <t xml:space="preserve">     </t>
    </r>
    <r>
      <rPr>
        <b/>
        <sz val="12"/>
        <rFont val="Arial"/>
        <family val="2"/>
        <charset val="204"/>
      </rPr>
      <t>61</t>
    </r>
  </si>
  <si>
    <r>
      <rPr>
        <b/>
        <sz val="14"/>
        <rFont val="Arial"/>
        <family val="2"/>
        <charset val="204"/>
      </rPr>
      <t>XXL</t>
    </r>
    <r>
      <rPr>
        <b/>
        <sz val="10"/>
        <rFont val="Arial"/>
        <family val="2"/>
        <charset val="204"/>
      </rPr>
      <t xml:space="preserve">     </t>
    </r>
    <r>
      <rPr>
        <b/>
        <sz val="12"/>
        <rFont val="Arial"/>
        <family val="2"/>
        <charset val="204"/>
      </rPr>
      <t>63</t>
    </r>
  </si>
  <si>
    <t>склад</t>
  </si>
  <si>
    <t>цв/мод</t>
  </si>
  <si>
    <t>Кепка уточка</t>
  </si>
  <si>
    <t>Кепка восьмиклинка</t>
  </si>
  <si>
    <t>Player Pigskin</t>
  </si>
  <si>
    <t>Pork Pie Pig Skin</t>
  </si>
  <si>
    <t>Traveller Pigskin</t>
  </si>
  <si>
    <t>Перчатки</t>
  </si>
  <si>
    <t>Trucker Cap American Heritage</t>
  </si>
  <si>
    <t>59 L</t>
  </si>
  <si>
    <t>57 M</t>
  </si>
  <si>
    <t>58 M/L</t>
  </si>
  <si>
    <t>60 L/XL</t>
  </si>
  <si>
    <t>61 XL</t>
  </si>
  <si>
    <t>ONE</t>
  </si>
  <si>
    <t>55 S</t>
  </si>
  <si>
    <t>FOB -20% -4%</t>
  </si>
  <si>
    <t>Цена</t>
  </si>
  <si>
    <t>Сумма</t>
  </si>
  <si>
    <t>63 XXL</t>
  </si>
  <si>
    <t>62 XL/XXL</t>
  </si>
  <si>
    <t>56 S/M</t>
  </si>
  <si>
    <t>64 XXL/XXXL</t>
  </si>
  <si>
    <t>Опт -20%</t>
  </si>
  <si>
    <t>Панама</t>
  </si>
  <si>
    <t>s/m</t>
  </si>
  <si>
    <t>m/l</t>
  </si>
  <si>
    <t>l/xl</t>
  </si>
  <si>
    <t>xl/xxl</t>
  </si>
  <si>
    <t>tot</t>
  </si>
  <si>
    <t>7,5/XS</t>
  </si>
  <si>
    <t>8/S</t>
  </si>
  <si>
    <t>8,5/M</t>
  </si>
  <si>
    <t>9/L</t>
  </si>
  <si>
    <t>9,5/XL</t>
  </si>
  <si>
    <t>10/XXL</t>
  </si>
  <si>
    <t>Docker Pig Skin</t>
  </si>
  <si>
    <t>сбс(руб)</t>
  </si>
  <si>
    <t>Trucker Cap Camper</t>
  </si>
  <si>
    <t>Trucker Cap Hiking</t>
  </si>
  <si>
    <t>Trucker Cap Animal Nature</t>
  </si>
  <si>
    <t>Trucker Cap Canoe</t>
  </si>
  <si>
    <t>Trucker Cap Bear</t>
  </si>
  <si>
    <t>Trucker Cap Great Plains</t>
  </si>
  <si>
    <t>Trucker Cap Forest Patrol</t>
  </si>
  <si>
    <t>Trucker Cap American Heritage Classic</t>
  </si>
  <si>
    <t>Trucker Cap Gasoline</t>
  </si>
  <si>
    <t>Trucker Cap Cotton</t>
  </si>
  <si>
    <t>Stockman</t>
  </si>
  <si>
    <t>Driver Cap Patchwork</t>
  </si>
  <si>
    <t>Hatteras Calf Split</t>
  </si>
  <si>
    <t>OSFA</t>
  </si>
  <si>
    <t>Hatteras Virgin Wool/Linen</t>
  </si>
  <si>
    <t>Trucker Cap Selvage Denim</t>
  </si>
  <si>
    <t>Trucker Cap Leather</t>
  </si>
  <si>
    <t>Trucker Cap Gambling Grifter</t>
  </si>
  <si>
    <t>Trucker Cap Sun</t>
  </si>
  <si>
    <t>Trucker Cap Chrome</t>
  </si>
  <si>
    <t>Trucker Cap Sky Rider</t>
  </si>
  <si>
    <t>Trucker Cap Wild Life</t>
  </si>
  <si>
    <t>Trucker Cap Aviation</t>
  </si>
  <si>
    <t>Trucker Cap Mustang</t>
  </si>
  <si>
    <t>Trucker Cap Cool Cats</t>
  </si>
  <si>
    <t>Baseball Cap Cotton</t>
  </si>
  <si>
    <t>Western Buffalo Leather</t>
  </si>
  <si>
    <t>Baseball Pigskin</t>
  </si>
  <si>
    <t>Texas Pig Skin</t>
  </si>
  <si>
    <t>Bucket CO/PES</t>
  </si>
  <si>
    <t>Hatteras CO/PES</t>
  </si>
  <si>
    <t>Traveller Waxed Cotton</t>
  </si>
  <si>
    <t>-</t>
  </si>
  <si>
    <t>Кепка</t>
  </si>
  <si>
    <t>Шарф</t>
  </si>
  <si>
    <t>Характеристика</t>
  </si>
  <si>
    <t>В наличии</t>
  </si>
  <si>
    <t>Свободно</t>
  </si>
  <si>
    <t>Style</t>
  </si>
  <si>
    <t>Шапки</t>
  </si>
  <si>
    <t>Бабочка</t>
  </si>
  <si>
    <t>Бабочки</t>
  </si>
  <si>
    <t>Балаклава</t>
  </si>
  <si>
    <t>Балаклавы</t>
  </si>
  <si>
    <t>Бейсболки</t>
  </si>
  <si>
    <t>Берет</t>
  </si>
  <si>
    <t>Береты</t>
  </si>
  <si>
    <t>Варежки</t>
  </si>
  <si>
    <t>Галстук</t>
  </si>
  <si>
    <t>Галстуки</t>
  </si>
  <si>
    <t>Значки</t>
  </si>
  <si>
    <t>Кепки</t>
  </si>
  <si>
    <t>Козырек</t>
  </si>
  <si>
    <t>Козыреки</t>
  </si>
  <si>
    <t>Кошелек</t>
  </si>
  <si>
    <t>Кошельки</t>
  </si>
  <si>
    <t>Лента</t>
  </si>
  <si>
    <t>Наборы</t>
  </si>
  <si>
    <t>Обручи</t>
  </si>
  <si>
    <t>Панамы</t>
  </si>
  <si>
    <t>Перья</t>
  </si>
  <si>
    <t>Платок</t>
  </si>
  <si>
    <t>Шарфы</t>
  </si>
  <si>
    <t>Повязка</t>
  </si>
  <si>
    <t>Повязки</t>
  </si>
  <si>
    <t>Подставки</t>
  </si>
  <si>
    <t>Подтяжки</t>
  </si>
  <si>
    <t>Снуд</t>
  </si>
  <si>
    <t>Шляпы</t>
  </si>
  <si>
    <t>Значок</t>
  </si>
  <si>
    <t>Набор</t>
  </si>
  <si>
    <t>Обруч</t>
  </si>
  <si>
    <t>Перо</t>
  </si>
  <si>
    <t>Подставка</t>
  </si>
  <si>
    <t>Категория</t>
  </si>
  <si>
    <t>Артикул полный</t>
  </si>
  <si>
    <t>Номенклатура</t>
  </si>
  <si>
    <t>Резерв</t>
  </si>
  <si>
    <t>02-652-08-61</t>
  </si>
  <si>
    <t>Кепка STETSON арт. 6210505 KENT EF (коричневый) {371}</t>
  </si>
  <si>
    <t>02-652-08-59</t>
  </si>
  <si>
    <t>02-652-08-57</t>
  </si>
  <si>
    <t>Кепка STETSON арт. 6210505 KENT EF (синий / красный) {321}</t>
  </si>
  <si>
    <t>02-651-08-61</t>
  </si>
  <si>
    <t>02-651-08-59</t>
  </si>
  <si>
    <t>02-651-08-57</t>
  </si>
  <si>
    <t>Кепка STETSON арт. 6210505 KENT EF (темно-коричневый) {361}</t>
  </si>
  <si>
    <t>02-650-91-61</t>
  </si>
  <si>
    <t>02-650-91-59</t>
  </si>
  <si>
    <t>Кепка STETSON арт. 6210505 KENT EF (темно-серый) {331}</t>
  </si>
  <si>
    <t>02-650-91-57</t>
  </si>
  <si>
    <t>02-650-91-55</t>
  </si>
  <si>
    <t>02-649-72-61</t>
  </si>
  <si>
    <t>02-649-72-59</t>
  </si>
  <si>
    <t>02-649-72-57</t>
  </si>
  <si>
    <t>02-648-14-00</t>
  </si>
  <si>
    <t>02-648-11-00</t>
  </si>
  <si>
    <t>02-648-08-00</t>
  </si>
  <si>
    <t>02-648-06-00</t>
  </si>
  <si>
    <t>Кепка STETSON арт. 6210701 KENT PATCHWORK (темно-серый) {24}</t>
  </si>
  <si>
    <t>02-647-14-63</t>
  </si>
  <si>
    <t>02-647-14-61</t>
  </si>
  <si>
    <t>02-647-14-59</t>
  </si>
  <si>
    <t>02-647-14-57</t>
  </si>
  <si>
    <t>Кепка STETSON арт. 6210801 KENT STRUCTURE (серый) {26}</t>
  </si>
  <si>
    <t>02-646-08-63</t>
  </si>
  <si>
    <t>02-646-08-62</t>
  </si>
  <si>
    <t>02-646-08-61</t>
  </si>
  <si>
    <t>02-646-08-60</t>
  </si>
  <si>
    <t>02-646-08-59</t>
  </si>
  <si>
    <t>02-646-08-58</t>
  </si>
  <si>
    <t>Кепка STETSON арт. 6213401 KENT LINEN (оранжевый) {282}</t>
  </si>
  <si>
    <t>02-646-08-57</t>
  </si>
  <si>
    <t>Кепка STETSON арт. 6213402 KENT CHECK (голубой) {210}</t>
  </si>
  <si>
    <t>02-646-08-56</t>
  </si>
  <si>
    <t>02-645-00-63</t>
  </si>
  <si>
    <t>02-645-00-61</t>
  </si>
  <si>
    <t>02-645-00-59</t>
  </si>
  <si>
    <t>Кепка STETSON арт. 6216701 KENT STRIPES (серый / коричневый) {636}</t>
  </si>
  <si>
    <t>02-645-00-57</t>
  </si>
  <si>
    <t>02-644-08-00</t>
  </si>
  <si>
    <t>Кепка STETSON арт. 6221101 DRIVER CAP CANVAS (оливковый) {5}</t>
  </si>
  <si>
    <t>02-644-03-00</t>
  </si>
  <si>
    <t>Кепка STETSON арт. 6223101 DRIVER CAP LINEN (голубой) {20}</t>
  </si>
  <si>
    <t>02-642-08-63</t>
  </si>
  <si>
    <t>02-642-08-61</t>
  </si>
  <si>
    <t>02-642-08-59</t>
  </si>
  <si>
    <t>02-642-08-57</t>
  </si>
  <si>
    <t>Кепка STETSON арт. 6290110 RIDERS (серый) {3}</t>
  </si>
  <si>
    <t>02-641-78-61</t>
  </si>
  <si>
    <t>02-641-78-59</t>
  </si>
  <si>
    <t>Кепка STETSON арт. 6290901 DRIVER CAP HARRIS TWEED (оливковый) {41}</t>
  </si>
  <si>
    <t>02-641-78-57</t>
  </si>
  <si>
    <t>02-641-60-61</t>
  </si>
  <si>
    <t>02-641-60-59</t>
  </si>
  <si>
    <t>02-641-60-57</t>
  </si>
  <si>
    <t>Кепка STETSON арт. 6293104 RIDERS CAP LINEN (темно-синий) {25}</t>
  </si>
  <si>
    <t>02-640-09-59</t>
  </si>
  <si>
    <t>02-639-01-59</t>
  </si>
  <si>
    <t>Кепка STETSON арт. 6293501 KENT LINEN (бежевый) {371}</t>
  </si>
  <si>
    <t>02-639-01-57</t>
  </si>
  <si>
    <t>02-639-01-55</t>
  </si>
  <si>
    <t>02-638-07-57</t>
  </si>
  <si>
    <t>02-637-16-59</t>
  </si>
  <si>
    <t>02-637-16-57</t>
  </si>
  <si>
    <t>Кепка STETSON арт. 6297502 RIDERS EMBOSSED (коричневый) {68}</t>
  </si>
  <si>
    <t>02-637-16-55</t>
  </si>
  <si>
    <t>Кепка STETSON арт. 6380303 DRIVER (коричневый) {287}</t>
  </si>
  <si>
    <t>02-636-14-59</t>
  </si>
  <si>
    <t>02-636-14-57</t>
  </si>
  <si>
    <t>02-635-14-59</t>
  </si>
  <si>
    <t>02-634-16-59</t>
  </si>
  <si>
    <t>02-634-16-57</t>
  </si>
  <si>
    <t>02-634-16-55</t>
  </si>
  <si>
    <t>02-634-05-57</t>
  </si>
  <si>
    <t>02-634-05-55</t>
  </si>
  <si>
    <t>Кепка STETSON арт. 6380314 DRIVER CHECK (синий / красный) {228}</t>
  </si>
  <si>
    <t>02-633-14-00</t>
  </si>
  <si>
    <t>02-633-01-00</t>
  </si>
  <si>
    <t>02-632-14-00</t>
  </si>
  <si>
    <t>Кепка STETSON арт. 6380318 DRIVER CAP WOOL CHECK (коричневый / бежевый) {267}</t>
  </si>
  <si>
    <t>02-632-05-00</t>
  </si>
  <si>
    <t>02-631-91-00</t>
  </si>
  <si>
    <t>02-630-16-00</t>
  </si>
  <si>
    <t>02-630-08-00</t>
  </si>
  <si>
    <t>02-629-16-00</t>
  </si>
  <si>
    <t>02-629-09-00</t>
  </si>
  <si>
    <t>02-629-05-00</t>
  </si>
  <si>
    <t>02-628-08-00</t>
  </si>
  <si>
    <t>Кепка STETSON арт. 6380318 DRIVER CAP WOOL CHECK (синий / черный) {225}</t>
  </si>
  <si>
    <t>02-628-05-00</t>
  </si>
  <si>
    <t>02-627-78-00</t>
  </si>
  <si>
    <t>02-627-14-00</t>
  </si>
  <si>
    <t>02-627-08-00</t>
  </si>
  <si>
    <t>02-627-05-00</t>
  </si>
  <si>
    <t>02-626-21-00</t>
  </si>
  <si>
    <t>02-625-09-00</t>
  </si>
  <si>
    <t>02-624-05-00</t>
  </si>
  <si>
    <t>Кепка STETSON арт. 6380322 DRIVER CAP VIRGIN WOOL (синий / зеленый / коричневый) {285}</t>
  </si>
  <si>
    <t>02-623-14-00</t>
  </si>
  <si>
    <t>02-622-08-00</t>
  </si>
  <si>
    <t>02-621-08-00</t>
  </si>
  <si>
    <t>02-620-10-00</t>
  </si>
  <si>
    <t>Кепка STETSON арт. 6380502 BELFAST WOOLRICH (бордовый) {387}</t>
  </si>
  <si>
    <t>02-619-09-00</t>
  </si>
  <si>
    <t>02-618-11-00</t>
  </si>
  <si>
    <t>02-618-09-00</t>
  </si>
  <si>
    <t>02-617-05-00</t>
  </si>
  <si>
    <t>Кепка STETSON арт. 6380502 BELFAST WOOLRICH (коричневый) {356}</t>
  </si>
  <si>
    <t>02-615-13-00</t>
  </si>
  <si>
    <t>02-613-54-00</t>
  </si>
  <si>
    <t>02-612-14-00</t>
  </si>
  <si>
    <t>02-611-53-00</t>
  </si>
  <si>
    <t>02-610-91-60</t>
  </si>
  <si>
    <t>02-610-91-59</t>
  </si>
  <si>
    <t>Кепка STETSON арт. 6380502 BELFAST WOOLRICH (светло-коричневый) {365}</t>
  </si>
  <si>
    <t>02-610-91-58</t>
  </si>
  <si>
    <t>02-610-91-57</t>
  </si>
  <si>
    <t>Кепка STETSON арт. 6380502 BELFAST WOOLRICH (светло-синий) {321}</t>
  </si>
  <si>
    <t>02-609-21-63</t>
  </si>
  <si>
    <t>02-609-21-62</t>
  </si>
  <si>
    <t>02-609-21-61</t>
  </si>
  <si>
    <t>02-609-21-60</t>
  </si>
  <si>
    <t>Кепка STETSON арт. 6380502 BELFAST WOOLRICH (темно-зеленый) {351}</t>
  </si>
  <si>
    <t>02-609-21-59</t>
  </si>
  <si>
    <t>02-609-21-58</t>
  </si>
  <si>
    <t>02-609-21-57</t>
  </si>
  <si>
    <t>02-609-21-56</t>
  </si>
  <si>
    <t>Кепка STETSON арт. 6380502 BELFAST WOOLRICH (темно-коричневый) {368}</t>
  </si>
  <si>
    <t>02-608-05-63</t>
  </si>
  <si>
    <t>02-608-05-62</t>
  </si>
  <si>
    <t>02-608-05-61</t>
  </si>
  <si>
    <t>02-608-05-60</t>
  </si>
  <si>
    <t>02-608-05-59</t>
  </si>
  <si>
    <t>Кепка STETSON арт. 6380502 BELFAST WOOLRICH (темно-серый) {333}</t>
  </si>
  <si>
    <t>02-608-05-58</t>
  </si>
  <si>
    <t>02-608-05-57</t>
  </si>
  <si>
    <t>02-608-05-56</t>
  </si>
  <si>
    <t>02-607-14-62</t>
  </si>
  <si>
    <t>Кепка STETSON арт. 6380506 DRIVER CAP HERRINGBONE (светло-коричневый) {367}</t>
  </si>
  <si>
    <t>02-607-14-61</t>
  </si>
  <si>
    <t>02-607-14-60</t>
  </si>
  <si>
    <t>02-607-14-59</t>
  </si>
  <si>
    <t>02-607-14-58</t>
  </si>
  <si>
    <t>02-607-14-57</t>
  </si>
  <si>
    <t>02-606-00-63</t>
  </si>
  <si>
    <t>02-606-00-61</t>
  </si>
  <si>
    <t>Кепка STETSON арт. 6380506 DRIVER CAP HERRINGBONE (темно-серый) {331}</t>
  </si>
  <si>
    <t>02-606-00-59</t>
  </si>
  <si>
    <t>02-606-00-57</t>
  </si>
  <si>
    <t>02-605-08-63</t>
  </si>
  <si>
    <t>02-605-08-61</t>
  </si>
  <si>
    <t>02-605-08-59</t>
  </si>
  <si>
    <t>Кепка STETSON арт. 6380512 DRIVER HARRIS TWEED (синий / зеленый) {352}</t>
  </si>
  <si>
    <t>02-605-08-57</t>
  </si>
  <si>
    <t>02-604-11-63</t>
  </si>
  <si>
    <t>02-604-11-62</t>
  </si>
  <si>
    <t>02-604-11-61</t>
  </si>
  <si>
    <t>Кепка STETSON арт. 6380908 DRIVER CAP PATCHWORK (синий / коричневый) {62}</t>
  </si>
  <si>
    <t>02-604-11-59</t>
  </si>
  <si>
    <t>02-604-11-57</t>
  </si>
  <si>
    <t>Кепка STETSON арт. 6382401 DRIVER SILK (бордовый) {283}</t>
  </si>
  <si>
    <t>02-603-21-61</t>
  </si>
  <si>
    <t>02-603-21-59</t>
  </si>
  <si>
    <t>Кепка STETSON арт. 6610105 TEXAS (серый) {32}</t>
  </si>
  <si>
    <t>02-603-21-57</t>
  </si>
  <si>
    <t>02-602-03-63</t>
  </si>
  <si>
    <t>02-602-03-61</t>
  </si>
  <si>
    <t>02-602-03-59</t>
  </si>
  <si>
    <t>Кепка STETSON арт. 6610105 TEXAS (темно-синий) {2}</t>
  </si>
  <si>
    <t>02-602-03-57</t>
  </si>
  <si>
    <t>02-601-05-60</t>
  </si>
  <si>
    <t>02-601-05-59</t>
  </si>
  <si>
    <t>02-601-05-57</t>
  </si>
  <si>
    <t>Кепка STETSON арт. 6610109 TEXAS WOOL (коричневый) {61}</t>
  </si>
  <si>
    <t>02-601-05-56</t>
  </si>
  <si>
    <t>02-600-09-61</t>
  </si>
  <si>
    <t>02-600-09-59</t>
  </si>
  <si>
    <t>02-600-09-57</t>
  </si>
  <si>
    <t>Кепка STETSON арт. 6610109 TEXAS WOOL (серый) {31}</t>
  </si>
  <si>
    <t>02-599-16-61</t>
  </si>
  <si>
    <t>02-599-16-59</t>
  </si>
  <si>
    <t>02-599-16-57</t>
  </si>
  <si>
    <t>Кепка STETSON арт. 6610203 TEXAS LAMBSWOOL CHECK (коричневый) {285}</t>
  </si>
  <si>
    <t>02-598-14-61</t>
  </si>
  <si>
    <t>02-598-14-59</t>
  </si>
  <si>
    <t>02-598-14-57</t>
  </si>
  <si>
    <t>02-598-09-61</t>
  </si>
  <si>
    <t>02-598-09-59</t>
  </si>
  <si>
    <t>02-598-09-57</t>
  </si>
  <si>
    <t>02-597-02-61</t>
  </si>
  <si>
    <t>02-597-02-59</t>
  </si>
  <si>
    <t>Кепка STETSON арт. 6610312 TEXAS LAMBSWOOL CHECK (коричневый / бежевый) {267}</t>
  </si>
  <si>
    <t>02-597-02-57</t>
  </si>
  <si>
    <t>02-596-36-59</t>
  </si>
  <si>
    <t>02-596-36-57</t>
  </si>
  <si>
    <t>02-595-05-61</t>
  </si>
  <si>
    <t>02-595-05-59</t>
  </si>
  <si>
    <t>02-595-05-57</t>
  </si>
  <si>
    <t>02-594-09-60</t>
  </si>
  <si>
    <t>Кепка STETSON арт. 6610312 TEXAS LAMBSWOOL CHECK (серый / синий) {223}</t>
  </si>
  <si>
    <t>02-594-09-59</t>
  </si>
  <si>
    <t>02-594-09-58</t>
  </si>
  <si>
    <t>02-593-09-63</t>
  </si>
  <si>
    <t>02-593-09-61</t>
  </si>
  <si>
    <t>02-593-09-59</t>
  </si>
  <si>
    <t>02-593-09-57</t>
  </si>
  <si>
    <t>02-593-09-55</t>
  </si>
  <si>
    <t>Кепка STETSON арт. 6610313 TEXAS WOOL (коричневый) {256}</t>
  </si>
  <si>
    <t>02-593-02-63</t>
  </si>
  <si>
    <t>02-593-02-61</t>
  </si>
  <si>
    <t>02-593-02-59</t>
  </si>
  <si>
    <t>02-593-02-57</t>
  </si>
  <si>
    <t>02-593-02-55</t>
  </si>
  <si>
    <t>Кепка STETSON арт. 6610316 TEXAS WOOL CHECK (серый / коричневый) {261}</t>
  </si>
  <si>
    <t>02-592-09-63</t>
  </si>
  <si>
    <t>02-592-09-61</t>
  </si>
  <si>
    <t>02-592-09-59</t>
  </si>
  <si>
    <t>02-592-09-57</t>
  </si>
  <si>
    <t>Кепка STETSON арт. 6610501 TEXAS (коричневый) {356}</t>
  </si>
  <si>
    <t>02-592-09-55</t>
  </si>
  <si>
    <t>02-591-09-63</t>
  </si>
  <si>
    <t>02-591-09-61</t>
  </si>
  <si>
    <t>02-591-09-59</t>
  </si>
  <si>
    <t>Кепка STETSON арт. 6610501 TEXAS (темно-серый) {333}</t>
  </si>
  <si>
    <t>02-591-09-57</t>
  </si>
  <si>
    <t>02-591-09-55</t>
  </si>
  <si>
    <t>02-590-06-63</t>
  </si>
  <si>
    <t>02-590-06-61</t>
  </si>
  <si>
    <t>Кепка STETSON арт. 6610503 TEXAS HERRINGBONE (зеленый) {355}</t>
  </si>
  <si>
    <t>02-590-06-59</t>
  </si>
  <si>
    <t>02-590-06-57</t>
  </si>
  <si>
    <t>Кепка STETSON арт. 6610503 TEXAS HERRINGBONE (серый) {333}</t>
  </si>
  <si>
    <t>Кепка STETSON арт. 6610603 TEXAS DONEGAL WV (серый / коричневый) {427}</t>
  </si>
  <si>
    <t>02-589-08-61</t>
  </si>
  <si>
    <t>02-589-08-59</t>
  </si>
  <si>
    <t>02-589-08-57</t>
  </si>
  <si>
    <t>Кепка STETSON арт. 6610603 TEXAS DONEGAL WV (темно-серый) {471}</t>
  </si>
  <si>
    <t>02-589-08-55</t>
  </si>
  <si>
    <t>02-588-06-61</t>
  </si>
  <si>
    <t>02-588-06-59</t>
  </si>
  <si>
    <t>02-588-06-57</t>
  </si>
  <si>
    <t>Кепка STETSON арт. 6611102 TEXAS CANVAS (серый) {1}</t>
  </si>
  <si>
    <t>02-588-03-59</t>
  </si>
  <si>
    <t>Кепка STETSON арт. 6611105 TEXAS COTTON (кремовый) {71}</t>
  </si>
  <si>
    <t>02-588-03-57</t>
  </si>
  <si>
    <t>02-587-14-00</t>
  </si>
  <si>
    <t>02-587-06-00</t>
  </si>
  <si>
    <t>Кепка STETSON арт. 6611105 TEXAS COTTON (оливковый) {55}</t>
  </si>
  <si>
    <t>02-586-92-00</t>
  </si>
  <si>
    <t>02-586-00-00</t>
  </si>
  <si>
    <t>Кепка STETSON арт. 6611105 TEXAS COTTON (серый) {32}</t>
  </si>
  <si>
    <t>02-585-11-00</t>
  </si>
  <si>
    <t>Кепка STETSON арт. 6611105 TEXAS COTTON (темно-синий) {2}</t>
  </si>
  <si>
    <t>02-584-08-63</t>
  </si>
  <si>
    <t>02-584-08-62</t>
  </si>
  <si>
    <t>Кепка STETSON арт. 6611107 TEXAS ORGANIC COTTON (бежевый) {76}</t>
  </si>
  <si>
    <t>02-584-08-61</t>
  </si>
  <si>
    <t>02-584-08-59</t>
  </si>
  <si>
    <t>02-584-08-57</t>
  </si>
  <si>
    <t>02-584-08-56</t>
  </si>
  <si>
    <t>02-583-06-63</t>
  </si>
  <si>
    <t>Кепка STETSON арт. 6611107 TEXAS ORGANIC COTTON (оливковый) {61}</t>
  </si>
  <si>
    <t>02-583-06-61</t>
  </si>
  <si>
    <t>02-583-06-59</t>
  </si>
  <si>
    <t>02-583-06-57</t>
  </si>
  <si>
    <t>02-582-08-59</t>
  </si>
  <si>
    <t>Кепка STETSON арт. 6611107 TEXAS ORGANIC COTTON (темно-синий) {2}</t>
  </si>
  <si>
    <t>02-582-08-57</t>
  </si>
  <si>
    <t>02-581-14-61</t>
  </si>
  <si>
    <t>02-580-14-63</t>
  </si>
  <si>
    <t>Кепка STETSON арт. 6611107 TEXAS ORGANIC COTTON (черный) {1}</t>
  </si>
  <si>
    <t>02-580-14-61</t>
  </si>
  <si>
    <t>02-580-14-60</t>
  </si>
  <si>
    <t>02-580-14-59</t>
  </si>
  <si>
    <t>Кепка STETSON арт. 6611124 TEXAS DENIM (темно-синий) {2}</t>
  </si>
  <si>
    <t>02-580-14-57</t>
  </si>
  <si>
    <t>02-579-06-63</t>
  </si>
  <si>
    <t>02-579-06-61</t>
  </si>
  <si>
    <t>02-579-06-59</t>
  </si>
  <si>
    <t>Кепка STETSON арт. 6611128 TEXAS COTTON LINEN (голубой) {22}</t>
  </si>
  <si>
    <t>02-579-06-57</t>
  </si>
  <si>
    <t>02-578-03-63</t>
  </si>
  <si>
    <t>02-578-03-62</t>
  </si>
  <si>
    <t>Кепка STETSON арт. 6611203 TEXAS COTTON LINEN (красный) {178}</t>
  </si>
  <si>
    <t>02-578-03-61</t>
  </si>
  <si>
    <t>Кепка STETSON арт. 6613106 TEXAS LINEN (голубой) {20}</t>
  </si>
  <si>
    <t>02-578-03-59</t>
  </si>
  <si>
    <t>02-578-03-57</t>
  </si>
  <si>
    <t>02-577-00-63</t>
  </si>
  <si>
    <t>02-577-00-61</t>
  </si>
  <si>
    <t>02-577-00-59</t>
  </si>
  <si>
    <t>Кепка STETSON арт. 6613106 TEXAS LINEN (темно-синий) {2}</t>
  </si>
  <si>
    <t>02-577-00-57</t>
  </si>
  <si>
    <t>02-576-06-63</t>
  </si>
  <si>
    <t>02-576-06-61</t>
  </si>
  <si>
    <t>02-576-06-59</t>
  </si>
  <si>
    <t>02-576-06-57</t>
  </si>
  <si>
    <t>Кепка STETSON арт. 6613904 TEXAS PATCHWORK (синий / серый) {38}</t>
  </si>
  <si>
    <t>02-575-09-61</t>
  </si>
  <si>
    <t>Кепка STETSON арт. 6615301 TEXAS CHECK (синий / красный) {281}</t>
  </si>
  <si>
    <t>02-575-09-59</t>
  </si>
  <si>
    <t>02-575-09-57</t>
  </si>
  <si>
    <t>02-575-06-61</t>
  </si>
  <si>
    <t>Кепка STETSON арт. 6615701 TEXAS STRIPES (синий) {628}</t>
  </si>
  <si>
    <t>02-575-06-59</t>
  </si>
  <si>
    <t>02-575-06-57</t>
  </si>
  <si>
    <t>02-574-09-63</t>
  </si>
  <si>
    <t>02-574-09-61</t>
  </si>
  <si>
    <t>02-574-09-59</t>
  </si>
  <si>
    <t>Кепка STETSON арт. 6617101 TEXAS (серый) {3}</t>
  </si>
  <si>
    <t>Кепка STETSON арт. 6617101 TEXAS (темно-коричневый) {62}</t>
  </si>
  <si>
    <t>02-574-02-63</t>
  </si>
  <si>
    <t>02-574-02-61</t>
  </si>
  <si>
    <t>02-574-02-59</t>
  </si>
  <si>
    <t>02-574-02-57</t>
  </si>
  <si>
    <t>Кепка STETSON арт. 6617101 TEXAS (черный) {1}</t>
  </si>
  <si>
    <t>02-573-09-63</t>
  </si>
  <si>
    <t>02-573-09-61</t>
  </si>
  <si>
    <t>02-573-09-59</t>
  </si>
  <si>
    <t>02-573-09-57</t>
  </si>
  <si>
    <t>Кепка STETSON арт. 6620304 DUCK PATCHWORK (коричневый / зеленый) {274}</t>
  </si>
  <si>
    <t>02-572-16-63</t>
  </si>
  <si>
    <t>02-572-16-61</t>
  </si>
  <si>
    <t>02-572-16-59</t>
  </si>
  <si>
    <t>Кепка STETSON арт. 6620304 DUCK PATCHWORK (синий / красный) {228}</t>
  </si>
  <si>
    <t>02-571-09-61</t>
  </si>
  <si>
    <t>02-571-09-59</t>
  </si>
  <si>
    <t>02-571-09-57</t>
  </si>
  <si>
    <t>02-571-08-61</t>
  </si>
  <si>
    <t>02-571-08-59</t>
  </si>
  <si>
    <t>Кепка STETSON арт. 6620505 DUCK (коричневый) {371}</t>
  </si>
  <si>
    <t>02-571-08-57</t>
  </si>
  <si>
    <t>02-571-06-61</t>
  </si>
  <si>
    <t>02-571-06-59</t>
  </si>
  <si>
    <t>02-571-06-57</t>
  </si>
  <si>
    <t>02-570-91-63</t>
  </si>
  <si>
    <t>02-570-91-61</t>
  </si>
  <si>
    <t>Кепка STETSON арт. 6620505 DUCK (темно-коричневый) {361}</t>
  </si>
  <si>
    <t>02-570-91-59</t>
  </si>
  <si>
    <t>02-570-91-57</t>
  </si>
  <si>
    <t>02-570-05-63</t>
  </si>
  <si>
    <t>Кепка STETSON арт. 6620505 DUCK (темно-серый) {331}</t>
  </si>
  <si>
    <t>02-570-05-61</t>
  </si>
  <si>
    <t>02-570-05-59</t>
  </si>
  <si>
    <t>02-570-05-57</t>
  </si>
  <si>
    <t>02-569-14-63</t>
  </si>
  <si>
    <t>02-569-14-61</t>
  </si>
  <si>
    <t>02-569-14-59</t>
  </si>
  <si>
    <t>Кепка STETSON арт. 6620505 DUCK (темно-синий) {321}</t>
  </si>
  <si>
    <t>02-569-14-57</t>
  </si>
  <si>
    <t>02-569-09-63</t>
  </si>
  <si>
    <t>02-569-09-61</t>
  </si>
  <si>
    <t>02-569-09-59</t>
  </si>
  <si>
    <t>02-569-09-57</t>
  </si>
  <si>
    <t>02-567-16-63</t>
  </si>
  <si>
    <t>02-567-16-61</t>
  </si>
  <si>
    <t>02-567-16-59</t>
  </si>
  <si>
    <t>Кепка STETSON арт. 6620901 DUCK (коричневый) {26}</t>
  </si>
  <si>
    <t>02-567-16-57</t>
  </si>
  <si>
    <t>02-567-16-55</t>
  </si>
  <si>
    <t>02-566-09-63</t>
  </si>
  <si>
    <t>Кепка STETSON арт. 6620902 DUCK PATCHWORK (коричневый) {26}</t>
  </si>
  <si>
    <t>02-566-09-61</t>
  </si>
  <si>
    <t>02-566-09-59</t>
  </si>
  <si>
    <t>02-566-09-57</t>
  </si>
  <si>
    <t>Кепка STETSON арт. 6621101 DUCK CAP CORD (зеленый) {4}</t>
  </si>
  <si>
    <t>02-566-09-55</t>
  </si>
  <si>
    <t>02-565-14-59</t>
  </si>
  <si>
    <t>02-565-14-57</t>
  </si>
  <si>
    <t>02-565-09-59</t>
  </si>
  <si>
    <t>02-565-09-57</t>
  </si>
  <si>
    <t>02-564-09-63</t>
  </si>
  <si>
    <t>02-564-09-61</t>
  </si>
  <si>
    <t>02-564-09-59</t>
  </si>
  <si>
    <t>Кепка STETSON арт. 6621501 DUCK CAP COTTON LINEN (ярко-синий) {321}</t>
  </si>
  <si>
    <t>02-564-09-57</t>
  </si>
  <si>
    <t>Кепка STETSON арт. 6621902 DUCK CAP COTTON (розовый) {8}</t>
  </si>
  <si>
    <t>02-564-09-55</t>
  </si>
  <si>
    <t>02-563-09-63</t>
  </si>
  <si>
    <t>02-563-09-61</t>
  </si>
  <si>
    <t>02-563-09-59</t>
  </si>
  <si>
    <t>02-563-09-57</t>
  </si>
  <si>
    <t>Кепка STETSON арт. 6640102 6-PANEL (черный) {1}</t>
  </si>
  <si>
    <t>02-563-09-55</t>
  </si>
  <si>
    <t>02-562-09-61</t>
  </si>
  <si>
    <t>02-562-09-59</t>
  </si>
  <si>
    <t>02-562-09-57</t>
  </si>
  <si>
    <t>Кепка STETSON арт. 6640203 6-PANEL CAP WOOL CHECK (серый / рыжий) {237}</t>
  </si>
  <si>
    <t>02-561-16-00</t>
  </si>
  <si>
    <t>02-561-09-00</t>
  </si>
  <si>
    <t>02-560-02-00</t>
  </si>
  <si>
    <t>02-559-12-00</t>
  </si>
  <si>
    <t>Кепка STETSON арт. 6640203 6-PANEL CAP WOOL CHECK (синий / красный) {223}</t>
  </si>
  <si>
    <t>02-559-09-00</t>
  </si>
  <si>
    <t>02-559-08-00</t>
  </si>
  <si>
    <t>Кепка STETSON арт. 6640501 6-PANEL HARRIS TWEED (коричневый) {367}</t>
  </si>
  <si>
    <t>02-559-07-00</t>
  </si>
  <si>
    <t>Кепка STETSON арт. 6640502 6-PANEL HERRINGBONE (синий) {328}</t>
  </si>
  <si>
    <t>02-559-06-00</t>
  </si>
  <si>
    <t>02-559-05-00</t>
  </si>
  <si>
    <t>Кепка STETSON арт. 6640505 BROOKLIN (коричневый) {371}</t>
  </si>
  <si>
    <t>02-559-02-00</t>
  </si>
  <si>
    <t>Кепка STETSON арт. 6640505 BROOKLIN (синий / красный) {321}</t>
  </si>
  <si>
    <t>02-558-26-00</t>
  </si>
  <si>
    <t>02-556-12-00</t>
  </si>
  <si>
    <t>02-556-09-00</t>
  </si>
  <si>
    <t>02-554-14-09</t>
  </si>
  <si>
    <t>02-553-20-61</t>
  </si>
  <si>
    <t>02-553-20-59</t>
  </si>
  <si>
    <t>Кепка STETSON арт. 6640505 BROOKLIN (темно-коричневый) {361}</t>
  </si>
  <si>
    <t>02-553-16-61</t>
  </si>
  <si>
    <t>02-553-16-59</t>
  </si>
  <si>
    <t>02-553-16-57</t>
  </si>
  <si>
    <t>Кепка STETSON арт. 6640505 BROOKLIN (темно-серый) {331}</t>
  </si>
  <si>
    <t>02-553-16-55</t>
  </si>
  <si>
    <t>02-552-14-59</t>
  </si>
  <si>
    <t>02-552-14-57</t>
  </si>
  <si>
    <t>02-551-06-63</t>
  </si>
  <si>
    <t>02-551-06-62</t>
  </si>
  <si>
    <t>02-551-06-61</t>
  </si>
  <si>
    <t>02-551-06-59</t>
  </si>
  <si>
    <t>02-551-06-58</t>
  </si>
  <si>
    <t>Кепка STETSON арт. 6640601 6-PANEL DONEGAL (бежевый / синий) {427}</t>
  </si>
  <si>
    <t>02-551-06-57</t>
  </si>
  <si>
    <t>Кепка STETSON арт. 6640601 6-PANEL DONEGAL (бордовый) {483}</t>
  </si>
  <si>
    <t>02-551-06-56</t>
  </si>
  <si>
    <t>Кепка STETSON арт. 6640601 6-PANEL DONEGAL (зеленый / бежевый) {474}</t>
  </si>
  <si>
    <t>02-550-08-59</t>
  </si>
  <si>
    <t>02-550-08-58</t>
  </si>
  <si>
    <t>02-550-08-57</t>
  </si>
  <si>
    <t>02-549-95-62</t>
  </si>
  <si>
    <t>Кепка STETSON арт. 6640601 6-PANEL DONEGAL (синий) {422}</t>
  </si>
  <si>
    <t>02-549-95-61</t>
  </si>
  <si>
    <t>Кепка STETSON арт. 6640601 6-PANEL DONEGAL (темно-серый) {433}</t>
  </si>
  <si>
    <t>02-549-95-60</t>
  </si>
  <si>
    <t>02-549-95-59</t>
  </si>
  <si>
    <t>Кепка STETSON арт. 6640601 6-PANEL DONEGAL (черный / синий) {432}</t>
  </si>
  <si>
    <t>02-549-95-58</t>
  </si>
  <si>
    <t>02-549-95-57</t>
  </si>
  <si>
    <t>02-549-95-56</t>
  </si>
  <si>
    <t>Кепка STETSON арт. 6640801 6-PANEL CAP STRUCTURE (темно-серый) {26}</t>
  </si>
  <si>
    <t>02-548-32-62</t>
  </si>
  <si>
    <t>02-548-32-61</t>
  </si>
  <si>
    <t>02-548-32-60</t>
  </si>
  <si>
    <t>02-548-32-59</t>
  </si>
  <si>
    <t>Кепка STETSON арт. 6640902 6-PANEL CAP HARRIS TWEED (оливковый / черный) {41}</t>
  </si>
  <si>
    <t>02-548-32-57</t>
  </si>
  <si>
    <t>02-548-32-56</t>
  </si>
  <si>
    <t>02-547-01-63</t>
  </si>
  <si>
    <t>02-547-01-62</t>
  </si>
  <si>
    <t>02-547-01-61</t>
  </si>
  <si>
    <t>Кепка STETSON арт. 6641110 6-PANEL CAP COTTON TWILL (бежевый) {32}</t>
  </si>
  <si>
    <t>02-547-01-60</t>
  </si>
  <si>
    <t>02-547-01-59</t>
  </si>
  <si>
    <t>02-547-01-58</t>
  </si>
  <si>
    <t>02-547-01-57</t>
  </si>
  <si>
    <t>Кепка STETSON арт. 6641110 6-PANEL CAP COTTON TWILL (черный) {1}</t>
  </si>
  <si>
    <t>02-546-11-59</t>
  </si>
  <si>
    <t>02-546-11-57</t>
  </si>
  <si>
    <t>02-546-08-59</t>
  </si>
  <si>
    <t>Кепка STETSON арт. 6641113 6-PANEL CAP SOFT COTTON/CORD (серый) {3}</t>
  </si>
  <si>
    <t>02-545-14-63</t>
  </si>
  <si>
    <t>02-545-14-62</t>
  </si>
  <si>
    <t>Кепка STETSON арт. 6642501 6-PANEL CAP SILK (серый) {317}</t>
  </si>
  <si>
    <t>02-545-14-59</t>
  </si>
  <si>
    <t>Кепка STETSON арт. 6643104 6-PANEL CAP LINEN (бежевый) {7}</t>
  </si>
  <si>
    <t>02-545-14-57</t>
  </si>
  <si>
    <t>Кепка STETSON арт. 6643104 6-PANEL CAP LINEN (голубой) {20}</t>
  </si>
  <si>
    <t>02-544-14-61</t>
  </si>
  <si>
    <t>02-544-14-59</t>
  </si>
  <si>
    <t>Кепка STETSON арт. 6643401 6-PANEL LINEN (оранжевый) {282}</t>
  </si>
  <si>
    <t>02-544-08-59</t>
  </si>
  <si>
    <t>Кепка STETSON арт. 6643501 6-PANEL CAP LINEN (бежевый) {371}</t>
  </si>
  <si>
    <t>02-544-08-57</t>
  </si>
  <si>
    <t>02-543-66-09</t>
  </si>
  <si>
    <t>02-542-92-59</t>
  </si>
  <si>
    <t>02-542-92-57</t>
  </si>
  <si>
    <t>Кепка STETSON арт. 6643501 6-PANEL CAP LINEN (синий) {326}</t>
  </si>
  <si>
    <t>02-541-02-59</t>
  </si>
  <si>
    <t>02-541-02-57</t>
  </si>
  <si>
    <t>Кепка STETSON арт. 6647103 6-PANEL (темно-коричневый) {62}</t>
  </si>
  <si>
    <t>02-539-02-61</t>
  </si>
  <si>
    <t>02-539-02-59</t>
  </si>
  <si>
    <t>02-539-02-57</t>
  </si>
  <si>
    <t>Кепка STETSON арт. 6647103 6-PANEL (черный) {1}</t>
  </si>
  <si>
    <t>02-539-02-55</t>
  </si>
  <si>
    <t>02-538-08-63</t>
  </si>
  <si>
    <t>02-538-08-61</t>
  </si>
  <si>
    <t>Кепка STETSON арт. 6810203 8 PANEL CAP VIRGIN WOOL/SILK (светло-серый) {174}</t>
  </si>
  <si>
    <t>02-538-08-59</t>
  </si>
  <si>
    <t>02-538-08-57</t>
  </si>
  <si>
    <t>02-538-08-55</t>
  </si>
  <si>
    <t>02-537-03-63</t>
  </si>
  <si>
    <t>02-537-03-61</t>
  </si>
  <si>
    <t>02-537-03-59</t>
  </si>
  <si>
    <t>02-537-03-57</t>
  </si>
  <si>
    <t>Кепка STETSON арт. 6810204 8-PANEL CAP HARRIS TWEED (черный / бежевый) {171}</t>
  </si>
  <si>
    <t>02-536-02-63</t>
  </si>
  <si>
    <t>02-536-02-61</t>
  </si>
  <si>
    <t>02-536-02-59</t>
  </si>
  <si>
    <t>Кепка STETSON арт. 6816701 8-PANEL CAP STRIPES (серый / коричневый) {636}</t>
  </si>
  <si>
    <t>02-536-02-57</t>
  </si>
  <si>
    <t>02-536-02-55</t>
  </si>
  <si>
    <t>Кепка STETSON арт. 6840101 HATTERAS (синий) {21}</t>
  </si>
  <si>
    <t>02-535-36-61</t>
  </si>
  <si>
    <t>02-535-36-59</t>
  </si>
  <si>
    <t>02-535-36-57</t>
  </si>
  <si>
    <t>02-535-36-55</t>
  </si>
  <si>
    <t>Кепка STETSON арт. 6840101 HATTERAS (темно-коричневый) {6}</t>
  </si>
  <si>
    <t>02-535-16-59</t>
  </si>
  <si>
    <t>Кепка STETSON арт. 6840101 HATTERAS (темно-серый) {32}</t>
  </si>
  <si>
    <t>02-534-09-63</t>
  </si>
  <si>
    <t>02-534-09-61</t>
  </si>
  <si>
    <t>02-534-09-59</t>
  </si>
  <si>
    <t>02-534-09-57</t>
  </si>
  <si>
    <t>02-534-09-55</t>
  </si>
  <si>
    <t>02-533-14-63</t>
  </si>
  <si>
    <t>Кепка STETSON арт. 6840101 HATTERAS (черный) {1}</t>
  </si>
  <si>
    <t>02-533-14-61</t>
  </si>
  <si>
    <t>02-533-14-59</t>
  </si>
  <si>
    <t>02-533-14-57</t>
  </si>
  <si>
    <t>02-533-14-55</t>
  </si>
  <si>
    <t>02-532-36-61</t>
  </si>
  <si>
    <t>02-532-36-59</t>
  </si>
  <si>
    <t>Кепка STETSON арт. 6840102 HATTERAS EF (темно-серый) {32}</t>
  </si>
  <si>
    <t>02-532-36-57</t>
  </si>
  <si>
    <t>02-531-14-63</t>
  </si>
  <si>
    <t>02-531-14-61</t>
  </si>
  <si>
    <t>02-531-14-59</t>
  </si>
  <si>
    <t>02-531-14-57</t>
  </si>
  <si>
    <t>02-531-02-63</t>
  </si>
  <si>
    <t>Кепка STETSON арт. 6840106 HATTERAS (серый) {32}</t>
  </si>
  <si>
    <t>02-531-02-61</t>
  </si>
  <si>
    <t>02-531-02-59</t>
  </si>
  <si>
    <t>02-531-02-57</t>
  </si>
  <si>
    <t>02-531-02-55</t>
  </si>
  <si>
    <t>02-530-14-63</t>
  </si>
  <si>
    <t>02-530-14-61</t>
  </si>
  <si>
    <t>02-530-14-59</t>
  </si>
  <si>
    <t>Кепка STETSON арт. 6840106 HATTERAS (темно-синий) {2}</t>
  </si>
  <si>
    <t>Кепка STETSON арт. 6840107 HATTERAS (коричневый) {61}</t>
  </si>
  <si>
    <t>02-530-14-55</t>
  </si>
  <si>
    <t>02-529-08-63</t>
  </si>
  <si>
    <t>02-529-08-61</t>
  </si>
  <si>
    <t>02-529-08-59</t>
  </si>
  <si>
    <t>02-529-08-57</t>
  </si>
  <si>
    <t>Кепка STETSON арт. 6840309 HATTERAS VIRGIN WOOL/SILK (коричневый) {268}</t>
  </si>
  <si>
    <t>02-529-08-55</t>
  </si>
  <si>
    <t>02-529-05-63</t>
  </si>
  <si>
    <t>02-529-05-61</t>
  </si>
  <si>
    <t>02-529-05-59</t>
  </si>
  <si>
    <t>02-529-05-57</t>
  </si>
  <si>
    <t>02-529-05-55</t>
  </si>
  <si>
    <t>Кепка STETSON арт. 6840318 HATTERAS VIRGIN (коричневый / оливковый) {275}</t>
  </si>
  <si>
    <t>02-528-02-61</t>
  </si>
  <si>
    <t>02-528-02-59</t>
  </si>
  <si>
    <t>02-528-02-57</t>
  </si>
  <si>
    <t>Кепка STETSON арт. 6840321 HATTERAS WOOL CHECK (бежевый / синий) {272}</t>
  </si>
  <si>
    <t>02-526-08-61</t>
  </si>
  <si>
    <t>02-526-08-59</t>
  </si>
  <si>
    <t>02-526-08-57</t>
  </si>
  <si>
    <t>Кепка STETSON арт. 6840322 HATTERAS PATCHWORK (коричневый / зеленый) {274}</t>
  </si>
  <si>
    <t>02-526-02-59</t>
  </si>
  <si>
    <t>02-526-02-57</t>
  </si>
  <si>
    <t>Кепка STETSON арт. 6840322 HATTERAS PATCHWORK (синий / красный) {228}</t>
  </si>
  <si>
    <t>02-526-02-55</t>
  </si>
  <si>
    <t>Кепка STETSON арт. 6840323 HATTERAS VIRGIN (синий / бежевый) {227}</t>
  </si>
  <si>
    <t>02-524-16-59</t>
  </si>
  <si>
    <t>02-523-19-59</t>
  </si>
  <si>
    <t>02-523-19-57</t>
  </si>
  <si>
    <t>02-523-19-55</t>
  </si>
  <si>
    <t>02-523-13-61</t>
  </si>
  <si>
    <t>Кепка STETSON арт. 6840326 HATTERAS VIRGIN WOOL (синий / белый) {210}</t>
  </si>
  <si>
    <t>02-523-13-59</t>
  </si>
  <si>
    <t>02-523-13-57</t>
  </si>
  <si>
    <t>02-523-13-55</t>
  </si>
  <si>
    <t>02-523-03-61</t>
  </si>
  <si>
    <t>02-523-03-59</t>
  </si>
  <si>
    <t>02-523-03-57</t>
  </si>
  <si>
    <t>02-523-03-55</t>
  </si>
  <si>
    <t>Кепка STETSON арт. 6840327 HATTERAS LAMBSWOOL CHECK (коричневый / бежевый) {267}</t>
  </si>
  <si>
    <t>02-522-11-57</t>
  </si>
  <si>
    <t>02-521-05-59</t>
  </si>
  <si>
    <t>02-521-05-57</t>
  </si>
  <si>
    <t>02-521-05-55</t>
  </si>
  <si>
    <t>Кепка STETSON арт. 6840327 HATTERAS LAMBSWOOL CHECK (серый / синий) {223}</t>
  </si>
  <si>
    <t>02-518-14-63</t>
  </si>
  <si>
    <t>Кепка STETSON арт. 6840328 HATTERAS EF WOOL (коричневый) {256}</t>
  </si>
  <si>
    <t>02-518-14-61</t>
  </si>
  <si>
    <t>02-518-14-59</t>
  </si>
  <si>
    <t>Кепка STETSON арт. 6840329 HATTERAS VIRGIN WOOL (серый / бордовый) {267}</t>
  </si>
  <si>
    <t>02-518-14-57</t>
  </si>
  <si>
    <t>02-518-14-55</t>
  </si>
  <si>
    <t>02-517-06-63</t>
  </si>
  <si>
    <t>02-517-06-61</t>
  </si>
  <si>
    <t>Кепка STETSON арт. 6840330 HATTERAS WOOL CHECK (коричневый / бежевый) {267}</t>
  </si>
  <si>
    <t>02-517-06-59</t>
  </si>
  <si>
    <t>02-517-06-57</t>
  </si>
  <si>
    <t>02-516-06-61</t>
  </si>
  <si>
    <t>02-516-06-59</t>
  </si>
  <si>
    <t>02-516-06-57</t>
  </si>
  <si>
    <t>02-516-06-55</t>
  </si>
  <si>
    <t>02-516-02-63</t>
  </si>
  <si>
    <t>02-516-02-61</t>
  </si>
  <si>
    <t>Кепка STETSON арт. 6840330 HATTERAS WOOL CHECK (синий / черный) {225}</t>
  </si>
  <si>
    <t>02-516-02-59</t>
  </si>
  <si>
    <t>02-516-02-57</t>
  </si>
  <si>
    <t>02-516-02-55</t>
  </si>
  <si>
    <t>02-515-19-61</t>
  </si>
  <si>
    <t>02-515-19-59</t>
  </si>
  <si>
    <t>02-515-19-57</t>
  </si>
  <si>
    <t>Кепка STETSON арт. 6840332 HATTERAS WOOL CHECK (коричневый) {261}</t>
  </si>
  <si>
    <t>02-515-02-61</t>
  </si>
  <si>
    <t>02-515-02-59</t>
  </si>
  <si>
    <t>02-515-02-57</t>
  </si>
  <si>
    <t>02-514-09-63</t>
  </si>
  <si>
    <t>02-514-09-61</t>
  </si>
  <si>
    <t>Кепка STETSON арт. 6840333 HATTERAS VIRGIN WOOL (синий / зеленый / черный) {285}</t>
  </si>
  <si>
    <t>02-514-09-59</t>
  </si>
  <si>
    <t>02-514-09-57</t>
  </si>
  <si>
    <t>02-514-08-63</t>
  </si>
  <si>
    <t>02-514-08-61</t>
  </si>
  <si>
    <t>Кепка STETSON арт. 6840404 HATTERAS WOOL (коричневый / серый) {261}</t>
  </si>
  <si>
    <t>02-514-08-59</t>
  </si>
  <si>
    <t>02-514-08-57</t>
  </si>
  <si>
    <t>02-513-19-63</t>
  </si>
  <si>
    <t>Кепка STETSON арт. 6840404 HATTERAS WOOL (синий / черный) {221}</t>
  </si>
  <si>
    <t>02-513-19-61</t>
  </si>
  <si>
    <t>02-513-19-59</t>
  </si>
  <si>
    <t>02-513-19-57</t>
  </si>
  <si>
    <t>Кепка STETSON арт. 6840501 HATTERAS CASHMERE (темно-коричневый) {361}</t>
  </si>
  <si>
    <t>02-512-21-00</t>
  </si>
  <si>
    <t>02-512-11-00</t>
  </si>
  <si>
    <t>Кепка STETSON арт. 6840501 HATTERAS CASHMERE (темно-серый) {333}</t>
  </si>
  <si>
    <t>02-511-17-00</t>
  </si>
  <si>
    <t>02-509-14-00</t>
  </si>
  <si>
    <t>Кепка STETSON арт. 6840502 HATTERAS (бежевый / синий) {327}</t>
  </si>
  <si>
    <t>02-508-16-00</t>
  </si>
  <si>
    <t>02-507-03-59</t>
  </si>
  <si>
    <t>02-507-03-57</t>
  </si>
  <si>
    <t>02-507-03-55</t>
  </si>
  <si>
    <t>02-506-36-61</t>
  </si>
  <si>
    <t>02-506-36-59</t>
  </si>
  <si>
    <t>Кепка STETSON арт. 6840502 HATTERAS (бежевый / черный) {371}</t>
  </si>
  <si>
    <t>02-506-36-57</t>
  </si>
  <si>
    <t>02-505-14-59</t>
  </si>
  <si>
    <t>Кепка STETSON арт. 6840502 HATTERAS (светло-коричневый) {347}</t>
  </si>
  <si>
    <t>02-504-14-59</t>
  </si>
  <si>
    <t>02-504-14-57</t>
  </si>
  <si>
    <t>02-502-02-63</t>
  </si>
  <si>
    <t>Кепка STETSON арт. 6840502 HATTERAS (светло-серый) {333}</t>
  </si>
  <si>
    <t>02-502-02-61</t>
  </si>
  <si>
    <t>02-502-02-59</t>
  </si>
  <si>
    <t>02-502-02-57</t>
  </si>
  <si>
    <t>02-501-18-61</t>
  </si>
  <si>
    <t>02-501-18-59</t>
  </si>
  <si>
    <t>Кепка STETSON арт. 6840502 HATTERAS (серый) {371}</t>
  </si>
  <si>
    <t>02-501-18-57</t>
  </si>
  <si>
    <t>02-501-17-61</t>
  </si>
  <si>
    <t>02-501-17-59</t>
  </si>
  <si>
    <t>02-501-17-57</t>
  </si>
  <si>
    <t>Кепка STETSON арт. 6840502 HATTERAS (синий / коричневый) {332}</t>
  </si>
  <si>
    <t>Кепка STETSON арт. 6840502 HATTERAS (темно-серый) {331}</t>
  </si>
  <si>
    <t>02-499-66-59</t>
  </si>
  <si>
    <t>02-499-66-57</t>
  </si>
  <si>
    <t>02-498-66-61</t>
  </si>
  <si>
    <t>Кепка STETSON арт. 6840503 HATTERAS (коричневый) {363}</t>
  </si>
  <si>
    <t>02-498-66-57</t>
  </si>
  <si>
    <t>02-498-66-55</t>
  </si>
  <si>
    <t>Кепка STETSON арт. 6840510 HATTERAS HERRINGBONE (светло-коричневый) {367}</t>
  </si>
  <si>
    <t>02-497-16-59</t>
  </si>
  <si>
    <t>Кепка STETSON арт. 6840510 HATTERAS HERRINGBONE (темно-серый) {331}</t>
  </si>
  <si>
    <t>02-497-16-57</t>
  </si>
  <si>
    <t>Кепка STETSON арт. 6840511 HATTERAS HARRIS TWEED (коричневый) {375}</t>
  </si>
  <si>
    <t>02-496-09-61</t>
  </si>
  <si>
    <t>02-495-19-61</t>
  </si>
  <si>
    <t>02-495-19-59</t>
  </si>
  <si>
    <t>02-495-19-57</t>
  </si>
  <si>
    <t>Кепка STETSON арт. 6840511 HATTERAS HARRIS TWEED (синий / зеленый) {352}</t>
  </si>
  <si>
    <t>02-495-16-63</t>
  </si>
  <si>
    <t>02-495-16-59</t>
  </si>
  <si>
    <t>02-495-16-55</t>
  </si>
  <si>
    <t>02-494-19-59</t>
  </si>
  <si>
    <t>02-494-19-57</t>
  </si>
  <si>
    <t>02-494-19-55</t>
  </si>
  <si>
    <t>Кепка STETSON арт. 6840514 HATTERAS WOOLRICH (бордовый) {387}</t>
  </si>
  <si>
    <t>02-493-19-59</t>
  </si>
  <si>
    <t>02-493-19-57</t>
  </si>
  <si>
    <t>02-493-19-55</t>
  </si>
  <si>
    <t>Кепка STETSON арт. 6840514 HATTERAS WOOLRICH (коричневый) {333}</t>
  </si>
  <si>
    <t>02-492-16-61</t>
  </si>
  <si>
    <t>02-485-06-00</t>
  </si>
  <si>
    <t>02-484-48-00</t>
  </si>
  <si>
    <t>02-482-20-00</t>
  </si>
  <si>
    <t>Кепка STETSON арт. 6840514 HATTERAS WOOLRICH (светло-коричневый) {368}</t>
  </si>
  <si>
    <t>02-481-03-00</t>
  </si>
  <si>
    <t>02-480-95-00</t>
  </si>
  <si>
    <t>02-479-14-00</t>
  </si>
  <si>
    <t>02-478-20-00</t>
  </si>
  <si>
    <t>02-478-03-00</t>
  </si>
  <si>
    <t>Кепка STETSON арт. 6840514 HATTERAS WOOLRICH (синий / серый) {322}</t>
  </si>
  <si>
    <t>02-477-09-00</t>
  </si>
  <si>
    <t>02-471-06-59</t>
  </si>
  <si>
    <t>02-471-06-57</t>
  </si>
  <si>
    <t>02-470-02-59</t>
  </si>
  <si>
    <t>Кепка STETSON арт. 6840514 HATTERAS WOOLRICH (синий) {325}</t>
  </si>
  <si>
    <t>02-469-14-61</t>
  </si>
  <si>
    <t>02-469-14-59</t>
  </si>
  <si>
    <t>02-468-08-63</t>
  </si>
  <si>
    <t>Кепка STETSON арт. 6840514 HATTERAS WOOLRICH (темно-синий) {321}</t>
  </si>
  <si>
    <t>02-468-08-61</t>
  </si>
  <si>
    <t>02-468-08-59</t>
  </si>
  <si>
    <t>02-468-08-57</t>
  </si>
  <si>
    <t>02-467-09-63</t>
  </si>
  <si>
    <t>02-467-09-61</t>
  </si>
  <si>
    <t>02-467-09-59</t>
  </si>
  <si>
    <t>02-467-09-57</t>
  </si>
  <si>
    <t>02-466-14-63</t>
  </si>
  <si>
    <t>02-466-14-61</t>
  </si>
  <si>
    <t>Кепка STETSON арт. 6840518 HATTERAS EF HERRINGBONE WV (зеленый) {374}</t>
  </si>
  <si>
    <t>02-466-14-59</t>
  </si>
  <si>
    <t>02-466-14-57</t>
  </si>
  <si>
    <t>02-466-09-61</t>
  </si>
  <si>
    <t>02-466-09-59</t>
  </si>
  <si>
    <t>02-466-09-57</t>
  </si>
  <si>
    <t>02-465-06-59</t>
  </si>
  <si>
    <t>Кепка STETSON арт. 6840526 HATTERAS HARRIS TWEED (коричневый) {65}</t>
  </si>
  <si>
    <t>02-465-06-57</t>
  </si>
  <si>
    <t>02-464-09-63</t>
  </si>
  <si>
    <t>02-464-09-61</t>
  </si>
  <si>
    <t>02-464-09-59</t>
  </si>
  <si>
    <t>Кепка STETSON арт. 6840527 HATTERAS HARRIS TWEED (коричневый) {367}</t>
  </si>
  <si>
    <t>02-463-06-61</t>
  </si>
  <si>
    <t>02-463-06-57</t>
  </si>
  <si>
    <t>02-463-02-63</t>
  </si>
  <si>
    <t>Кепка STETSON арт. 6840528 HATTERAS VIRGIN WOOL (серый) {337}</t>
  </si>
  <si>
    <t>02-463-02-59</t>
  </si>
  <si>
    <t>02-461-14-59</t>
  </si>
  <si>
    <t>02-461-14-57</t>
  </si>
  <si>
    <t>02-460-03-59</t>
  </si>
  <si>
    <t>02-460-03-57</t>
  </si>
  <si>
    <t>02-458-14-57</t>
  </si>
  <si>
    <t>02-458-08-59</t>
  </si>
  <si>
    <t>02-458-08-57</t>
  </si>
  <si>
    <t>Кепка STETSON арт. 6840529 HATTERAS EF WOOL HERRINGBONE (серый) {333}</t>
  </si>
  <si>
    <t>02-457-09-59</t>
  </si>
  <si>
    <t>Кепка STETSON арт. 6840601 HATTERAS DONEGAL (бежевый / синий) {427}</t>
  </si>
  <si>
    <t>02-456-06-59</t>
  </si>
  <si>
    <t>02-456-06-57</t>
  </si>
  <si>
    <t>02-455-11-59</t>
  </si>
  <si>
    <t>02-455-11-57</t>
  </si>
  <si>
    <t>02-455-08-61</t>
  </si>
  <si>
    <t>Кепка STETSON арт. 6840601 HATTERAS DONEGAL (бордовый) {483}</t>
  </si>
  <si>
    <t>02-455-08-59</t>
  </si>
  <si>
    <t>02-455-08-55</t>
  </si>
  <si>
    <t>Кепка STETSON арт. 6840601 HATTERAS DONEGAL (зеленый / бежевый) {474}</t>
  </si>
  <si>
    <t>02-455-00-59</t>
  </si>
  <si>
    <t>02-454-08-57</t>
  </si>
  <si>
    <t>Кепка STETSON арт. 6840601 HATTERAS DONEGAL (оливковый / черный) {415}</t>
  </si>
  <si>
    <t>02-453-06-00</t>
  </si>
  <si>
    <t>02-450-08-00</t>
  </si>
  <si>
    <t>Кепка STETSON арт. 6840601 HATTERAS DONEGAL (серый) {433}</t>
  </si>
  <si>
    <t>02-448-09-00</t>
  </si>
  <si>
    <t>02-448-06-00</t>
  </si>
  <si>
    <t>02-447-06-00</t>
  </si>
  <si>
    <t>02-446-21-00</t>
  </si>
  <si>
    <t>02-445-14-95</t>
  </si>
  <si>
    <t>02-445-14-85</t>
  </si>
  <si>
    <t>02-445-14-09</t>
  </si>
  <si>
    <t>Кепка STETSON арт. 6840601 HATTERAS DONEGAL (синий) {422}</t>
  </si>
  <si>
    <t>02-444-09-85</t>
  </si>
  <si>
    <t>02-444-09-09</t>
  </si>
  <si>
    <t>02-444-09-08</t>
  </si>
  <si>
    <t>02-443-09-09</t>
  </si>
  <si>
    <t>02-441-13-00</t>
  </si>
  <si>
    <t>02-440-14-59</t>
  </si>
  <si>
    <t>Кепка STETSON арт. 6840601 HATTERAS DONEGAL (темно-серый) {471}</t>
  </si>
  <si>
    <t>02-440-14-57</t>
  </si>
  <si>
    <t>02-439-06-59</t>
  </si>
  <si>
    <t>02-439-06-57</t>
  </si>
  <si>
    <t>02-439-06-55</t>
  </si>
  <si>
    <t>02-438-14-61</t>
  </si>
  <si>
    <t>02-438-14-57</t>
  </si>
  <si>
    <t>02-438-14-56</t>
  </si>
  <si>
    <t>02-437-00-63</t>
  </si>
  <si>
    <t>02-437-00-62</t>
  </si>
  <si>
    <t>Кепка STETSON арт. 6840606 HATTERAS DONEGAL EF (зеленый / бежевый) {474}</t>
  </si>
  <si>
    <t>02-437-00-61</t>
  </si>
  <si>
    <t>Кепка STETSON арт. 6840606 HATTERAS DONEGAL EF (оливковый / черный) {415}</t>
  </si>
  <si>
    <t>02-437-00-60</t>
  </si>
  <si>
    <t>Кепка STETSON арт. 6840606 HATTERAS DONEGAL EF (серый / коричневый) {427}</t>
  </si>
  <si>
    <t>02-437-00-59</t>
  </si>
  <si>
    <t>02-437-00-58</t>
  </si>
  <si>
    <t>02-437-00-57</t>
  </si>
  <si>
    <t>02-437-00-56</t>
  </si>
  <si>
    <t>02-437-00-55</t>
  </si>
  <si>
    <t>02-436-78-62</t>
  </si>
  <si>
    <t>02-436-78-61</t>
  </si>
  <si>
    <t>02-436-78-60</t>
  </si>
  <si>
    <t>Кепка STETSON арт. 6840606 HATTERAS DONEGAL EF (темно-серый) {433}</t>
  </si>
  <si>
    <t>02-436-78-59</t>
  </si>
  <si>
    <t>02-436-78-57</t>
  </si>
  <si>
    <t>02-436-78-56</t>
  </si>
  <si>
    <t>02-436-78-55</t>
  </si>
  <si>
    <t>02-436-14-63</t>
  </si>
  <si>
    <t>02-436-14-62</t>
  </si>
  <si>
    <t>02-436-14-61</t>
  </si>
  <si>
    <t>Кепка STETSON арт. 6840606 HATTERAS DONEGAL EF (черный / синий) {432}</t>
  </si>
  <si>
    <t>02-436-14-60</t>
  </si>
  <si>
    <t>Кепка STETSON арт. 6840903 HATTERAS PATCHWORK (коричневый) {26}</t>
  </si>
  <si>
    <t>02-436-14-59</t>
  </si>
  <si>
    <t>Кепка STETSON арт. 6840907 HATTERAS PATCHWORK (коричневый / красный / синий) {62}</t>
  </si>
  <si>
    <t>02-436-14-58</t>
  </si>
  <si>
    <t>02-436-14-57</t>
  </si>
  <si>
    <t>02-436-14-56</t>
  </si>
  <si>
    <t>02-436-14-55</t>
  </si>
  <si>
    <t>02-435-26-63</t>
  </si>
  <si>
    <t>02-435-26-62</t>
  </si>
  <si>
    <t>Кепка STETSON арт. 6841103 HATTERAS WAXED COTTON (темно-серый) {3}</t>
  </si>
  <si>
    <t>02-435-26-61</t>
  </si>
  <si>
    <t>02-435-26-60</t>
  </si>
  <si>
    <t>02-435-26-59</t>
  </si>
  <si>
    <t>02-435-26-58</t>
  </si>
  <si>
    <t>02-435-26-57</t>
  </si>
  <si>
    <t>02-435-26-56</t>
  </si>
  <si>
    <t>02-435-26-55</t>
  </si>
  <si>
    <t>02-435-14-63</t>
  </si>
  <si>
    <t>02-435-14-61</t>
  </si>
  <si>
    <t>Кепка STETSON арт. 6841106 HATTERAS DELAVE (темно-синий) {2}</t>
  </si>
  <si>
    <t>02-435-14-60</t>
  </si>
  <si>
    <t>02-435-14-59</t>
  </si>
  <si>
    <t>02-435-14-58</t>
  </si>
  <si>
    <t>02-435-14-57</t>
  </si>
  <si>
    <t>02-435-14-56</t>
  </si>
  <si>
    <t>Кепка STETSON арт. 6841106 HATTERAS DELAVE (черный) {1}</t>
  </si>
  <si>
    <t>02-435-14-55</t>
  </si>
  <si>
    <t>02-434-14-63</t>
  </si>
  <si>
    <t>02-434-14-59</t>
  </si>
  <si>
    <t>02-434-14-57</t>
  </si>
  <si>
    <t>Кепка STETSON арт. 6841107 HATTERAS (бежевый) {7}</t>
  </si>
  <si>
    <t>02-434-14-55</t>
  </si>
  <si>
    <t>02-433-12-59</t>
  </si>
  <si>
    <t>02-431-06-63</t>
  </si>
  <si>
    <t>02-431-06-62</t>
  </si>
  <si>
    <t>Кепка STETSON арт. 6841107 HATTERAS (красный) {8}</t>
  </si>
  <si>
    <t>02-431-06-59</t>
  </si>
  <si>
    <t>02-431-06-57</t>
  </si>
  <si>
    <t>Кепка STETSON арт. 6841107 HATTERAS (оливковый) {4}</t>
  </si>
  <si>
    <t>02-430-08-61</t>
  </si>
  <si>
    <t>02-430-08-60</t>
  </si>
  <si>
    <t>02-430-08-59</t>
  </si>
  <si>
    <t>02-430-08-57</t>
  </si>
  <si>
    <t>02-430-08-56</t>
  </si>
  <si>
    <t>02-428-08-55</t>
  </si>
  <si>
    <t>02-425-09-63</t>
  </si>
  <si>
    <t>Кепка STETSON арт. 6841107 HATTERAS (темно-синий) {2}</t>
  </si>
  <si>
    <t>02-425-09-61</t>
  </si>
  <si>
    <t>02-425-09-59</t>
  </si>
  <si>
    <t>02-425-09-57</t>
  </si>
  <si>
    <t>02-425-08-63</t>
  </si>
  <si>
    <t>02-425-08-61</t>
  </si>
  <si>
    <t>02-425-08-59</t>
  </si>
  <si>
    <t>Кепка STETSON арт. 6841107 HATTERAS (фиолетовый) {81}</t>
  </si>
  <si>
    <t>02-424-91-63</t>
  </si>
  <si>
    <t>02-424-91-61</t>
  </si>
  <si>
    <t>02-424-91-59</t>
  </si>
  <si>
    <t>Кепка STETSON арт. 6841120 HATTERAS COTTON LINEN (кремовый) {7}</t>
  </si>
  <si>
    <t>02-423-91-63</t>
  </si>
  <si>
    <t>02-423-91-61</t>
  </si>
  <si>
    <t>02-423-91-59</t>
  </si>
  <si>
    <t>02-423-91-57</t>
  </si>
  <si>
    <t>Кепка STETSON арт. 6841122 HATTERAS DENIM (темно-синий) {2}</t>
  </si>
  <si>
    <t>02-422-05-59</t>
  </si>
  <si>
    <t>02-422-05-57</t>
  </si>
  <si>
    <t>02-421-09-63</t>
  </si>
  <si>
    <t>02-421-09-61</t>
  </si>
  <si>
    <t>Кепка STETSON арт. 6841125 HATTERAS CANVAS (серый / коричневый) {1}</t>
  </si>
  <si>
    <t>02-421-09-59</t>
  </si>
  <si>
    <t>02-421-09-57</t>
  </si>
  <si>
    <t>Кепка STETSON арт. 6841130 HATTERAS DENIM (синий) {26}</t>
  </si>
  <si>
    <t>02-420-09-59</t>
  </si>
  <si>
    <t>02-416-91-95</t>
  </si>
  <si>
    <t>Кепка STETSON арт. 6841504 HATTERAS COTTON LINEN (белый) {310}</t>
  </si>
  <si>
    <t>02-416-91-85</t>
  </si>
  <si>
    <t>02-416-91-09</t>
  </si>
  <si>
    <t>02-415-14-95</t>
  </si>
  <si>
    <t>Кепка STETSON арт. 6842202 HATTERAS SILK LINEN (коричневый) {157}</t>
  </si>
  <si>
    <t>02-415-14-85</t>
  </si>
  <si>
    <t>02-415-14-09</t>
  </si>
  <si>
    <t>Кепка STETSON арт. 6842501 HATTERAS SILK (серый) {310}</t>
  </si>
  <si>
    <t>02-414-09-95</t>
  </si>
  <si>
    <t>02-414-09-09</t>
  </si>
  <si>
    <t>Кепка STETSON арт. 6843101 HATTERAS LINEN (темно-серый) {3}</t>
  </si>
  <si>
    <t>02-413-00-59</t>
  </si>
  <si>
    <t>02-413-00-57</t>
  </si>
  <si>
    <t>02-412-09-59</t>
  </si>
  <si>
    <t>02-412-09-57</t>
  </si>
  <si>
    <t>Кепка STETSON арт. 6843309 HATTERAS LINEN COTTON (синий) {221}</t>
  </si>
  <si>
    <t>02-412-08-59</t>
  </si>
  <si>
    <t>02-412-08-57</t>
  </si>
  <si>
    <t>02-410-15-63</t>
  </si>
  <si>
    <t>Кепка STETSON арт. 6844401 HATTERAS CASHMERE (коричневый) {267}</t>
  </si>
  <si>
    <t>02-410-05-63</t>
  </si>
  <si>
    <t>02-409-00-57</t>
  </si>
  <si>
    <t>Кепка STETSON арт. 6845302 HATTERAS CHECK/DENIM (синий / красный) {281}</t>
  </si>
  <si>
    <t>02-408-00-57</t>
  </si>
  <si>
    <t>02-408-00-55</t>
  </si>
  <si>
    <t>02-406-05-63</t>
  </si>
  <si>
    <t>02-406-05-61</t>
  </si>
  <si>
    <t>02-406-05-60</t>
  </si>
  <si>
    <t>02-406-05-59</t>
  </si>
  <si>
    <t>02-406-05-56</t>
  </si>
  <si>
    <t>02-405-73-62</t>
  </si>
  <si>
    <t>02-405-73-59</t>
  </si>
  <si>
    <t>02-405-73-58</t>
  </si>
  <si>
    <t>02-404-16-61</t>
  </si>
  <si>
    <t>02-404-16-59</t>
  </si>
  <si>
    <t>Кепка STETSON арт. 6847102 HATTERAS PIGSKIN (серый) {3}</t>
  </si>
  <si>
    <t>02-404-08-63</t>
  </si>
  <si>
    <t>Кепка STETSON арт. 6847305 HATTERAS CALF LEATHER (коричневый) {7}</t>
  </si>
  <si>
    <t>02-404-08-61</t>
  </si>
  <si>
    <t>02-404-08-59</t>
  </si>
  <si>
    <t>02-404-08-57</t>
  </si>
  <si>
    <t>02-404-08-55</t>
  </si>
  <si>
    <t>02-403-05-61</t>
  </si>
  <si>
    <t>Кепка STETSON арт. 6847306 HATTERAS CALF SPLIT (коричневый) {6}</t>
  </si>
  <si>
    <t>02-403-05-59</t>
  </si>
  <si>
    <t>02-403-05-57</t>
  </si>
  <si>
    <t>02-403-00-61</t>
  </si>
  <si>
    <t>02-403-00-59</t>
  </si>
  <si>
    <t>Кепка STETSON арт. 6847901 HATTERAS EEL LEATHER (темно-коричневый) {6}</t>
  </si>
  <si>
    <t>02-403-00-57</t>
  </si>
  <si>
    <t>02-402-26-63</t>
  </si>
  <si>
    <t>02-402-26-61</t>
  </si>
  <si>
    <t>02-402-26-59</t>
  </si>
  <si>
    <t>Кепка STETSON арт. 6861101 8-PANEL CAP CORD (бежевый) {7}</t>
  </si>
  <si>
    <t>02-402-26-56</t>
  </si>
  <si>
    <t>02-402-14-63</t>
  </si>
  <si>
    <t>02-402-14-61</t>
  </si>
  <si>
    <t>02-402-14-60</t>
  </si>
  <si>
    <t>02-402-14-59</t>
  </si>
  <si>
    <t>02-402-14-58</t>
  </si>
  <si>
    <t>Кепка STETSON арт. 6861101 8-Panel Cap Cord (красный) {8}</t>
  </si>
  <si>
    <t>02-402-14-56</t>
  </si>
  <si>
    <t>Кепка STETSON арт. 6861101 8-Panel Cap Cord (темно-синий) {2}</t>
  </si>
  <si>
    <t>02-401-78-63</t>
  </si>
  <si>
    <t>02-401-78-62</t>
  </si>
  <si>
    <t>02-401-78-61</t>
  </si>
  <si>
    <t>Кепка STETSON арт. 6870802 HATTERAS VIRGIN WOOL (серый) {37}</t>
  </si>
  <si>
    <t>02-401-78-60</t>
  </si>
  <si>
    <t>02-401-78-59</t>
  </si>
  <si>
    <t>02-401-78-58</t>
  </si>
  <si>
    <t>02-401-78-57</t>
  </si>
  <si>
    <t>02-401-78-56</t>
  </si>
  <si>
    <t>02-401-14-63</t>
  </si>
  <si>
    <t>02-401-14-62</t>
  </si>
  <si>
    <t>02-401-14-61</t>
  </si>
  <si>
    <t>02-401-14-60</t>
  </si>
  <si>
    <t>Кепка STETSON арт. 6871102 HATTERAS CORD (синий) {2}</t>
  </si>
  <si>
    <t>02-401-14-59</t>
  </si>
  <si>
    <t>02-401-14-58</t>
  </si>
  <si>
    <t>02-401-14-57</t>
  </si>
  <si>
    <t>02-401-14-56</t>
  </si>
  <si>
    <t>02-400-87-00</t>
  </si>
  <si>
    <t>02-399-14-00</t>
  </si>
  <si>
    <t>02-398-60-00</t>
  </si>
  <si>
    <t>02-397-13-00</t>
  </si>
  <si>
    <t>02-396-00-00</t>
  </si>
  <si>
    <t>02-395-27-00</t>
  </si>
  <si>
    <t>02-392-18-61</t>
  </si>
  <si>
    <t>02-392-18-59</t>
  </si>
  <si>
    <t>02-392-02-61</t>
  </si>
  <si>
    <t>02-392-02-59</t>
  </si>
  <si>
    <t>02-391-14-59</t>
  </si>
  <si>
    <t>02-391-14-57</t>
  </si>
  <si>
    <t>02-390-14-63</t>
  </si>
  <si>
    <t>Кепка STETSON арт. 6897101 8-PANEL PIGSKIN (светло-коричневый) {6}</t>
  </si>
  <si>
    <t>02-390-14-61</t>
  </si>
  <si>
    <t>02-389-09-59</t>
  </si>
  <si>
    <t>Кепка STETSON арт. 7431101 ARMY CAP COTTON (черный) {1}</t>
  </si>
  <si>
    <t>02-389-09-57</t>
  </si>
  <si>
    <t>Кепка STETSON арт. 7435701 ARMY CAP STRIPES (синий) {628}</t>
  </si>
  <si>
    <t>02-388-91-00</t>
  </si>
  <si>
    <t>02-387-16-00</t>
  </si>
  <si>
    <t>Кепка STETSON арт. 7437101 ARMY CAP PIGSKIN (оливковый) {5}</t>
  </si>
  <si>
    <t>02-387-09-00</t>
  </si>
  <si>
    <t>02-387-05-00</t>
  </si>
  <si>
    <t>Кепка STETSON арт. 7491101 ARMY CAP COTTON (коричневый) {6}</t>
  </si>
  <si>
    <t>02-386-92-00</t>
  </si>
  <si>
    <t>02-385-16-00</t>
  </si>
  <si>
    <t>02-385-09-00</t>
  </si>
  <si>
    <t>Кепка STETSON арт. 7491101 ARMY CAP COTTON (темно-синий) {21}</t>
  </si>
  <si>
    <t>02-385-08-00</t>
  </si>
  <si>
    <t>02-384-09-00</t>
  </si>
  <si>
    <t>Кепка STETSON арт. 7491102 ARMY CAP (черный) {1}</t>
  </si>
  <si>
    <t>02-384-05-00</t>
  </si>
  <si>
    <t>02-383-89-00</t>
  </si>
  <si>
    <t>02-383-13-00</t>
  </si>
  <si>
    <t>02-383-12-00</t>
  </si>
  <si>
    <t>02-383-09-00</t>
  </si>
  <si>
    <t>02-383-08-00</t>
  </si>
  <si>
    <t>Кепка STETSON арт. 7491301 ARMY CAP PRINTED BABYCORD (коричневый) {262}</t>
  </si>
  <si>
    <t>02-383-07-00</t>
  </si>
  <si>
    <t>02-383-05-00</t>
  </si>
  <si>
    <t>Кепка STETSON арт. 7497105 ARMY CAP PIGSKIN (темно-коричневый) {62}</t>
  </si>
  <si>
    <t>02-383-02-00</t>
  </si>
  <si>
    <t>Кепка STETSON арт. 7497105 ARMY CAP PIGSKIN (черный) {1}</t>
  </si>
  <si>
    <t>02-382-09-00</t>
  </si>
  <si>
    <t>02-381-20-00</t>
  </si>
  <si>
    <t>02-381-11-00</t>
  </si>
  <si>
    <t>02-381-00-00</t>
  </si>
  <si>
    <t>02-380-16-00</t>
  </si>
  <si>
    <t>02-380-12-00</t>
  </si>
  <si>
    <t>02-380-09-00</t>
  </si>
  <si>
    <t>02-380-02-00</t>
  </si>
  <si>
    <t>02-379-09-95</t>
  </si>
  <si>
    <t>02-379-09-09</t>
  </si>
  <si>
    <t>02-377-03-09</t>
  </si>
  <si>
    <t>02-376-14-09</t>
  </si>
  <si>
    <t>02-376-09-95</t>
  </si>
  <si>
    <t>02-376-09-09</t>
  </si>
  <si>
    <t>02-375-09-09</t>
  </si>
  <si>
    <t>02-374-18-59</t>
  </si>
  <si>
    <t>02-374-16-59</t>
  </si>
  <si>
    <t>02-374-02-63</t>
  </si>
  <si>
    <t>02-374-02-62</t>
  </si>
  <si>
    <t>02-374-02-61</t>
  </si>
  <si>
    <t>Панама STETSON арт. 1810101 BUCKET CASHMERE EF (серый) {32}</t>
  </si>
  <si>
    <t>02-374-02-58</t>
  </si>
  <si>
    <t>02-374-02-57</t>
  </si>
  <si>
    <t>Панама STETSON арт. 1810101 BUCKET CASHMERE EF (черный) {1}</t>
  </si>
  <si>
    <t>02-374-02-56</t>
  </si>
  <si>
    <t>02-374-02-55</t>
  </si>
  <si>
    <t>Панама STETSON арт. 1810201 BUCKET CHECK (красный / синий) {268}</t>
  </si>
  <si>
    <t>02-373-91-58</t>
  </si>
  <si>
    <t>02-373-05-59</t>
  </si>
  <si>
    <t>Панама STETSON арт. 1811101 BUCKET DELAVE (кремовый) {71}</t>
  </si>
  <si>
    <t>02-373-05-57</t>
  </si>
  <si>
    <t>02-372-15-63</t>
  </si>
  <si>
    <t>02-372-15-61</t>
  </si>
  <si>
    <t>02-372-15-60</t>
  </si>
  <si>
    <t>Панама STETSON арт. 1811101 BUCKET DELAVE (темно-синий) {2}</t>
  </si>
  <si>
    <t>02-372-15-58</t>
  </si>
  <si>
    <t>02-372-15-57</t>
  </si>
  <si>
    <t>02-372-15-56</t>
  </si>
  <si>
    <t>02-372-05-62</t>
  </si>
  <si>
    <t>02-372-05-61</t>
  </si>
  <si>
    <t>02-372-05-60</t>
  </si>
  <si>
    <t>02-372-05-59</t>
  </si>
  <si>
    <t>Панама STETSON арт. 1811110 BUCKET COTTON TWILL (красный) {8}</t>
  </si>
  <si>
    <t>02-371-00-60</t>
  </si>
  <si>
    <t>02-371-00-58</t>
  </si>
  <si>
    <t>02-370-21-63</t>
  </si>
  <si>
    <t>02-370-21-59</t>
  </si>
  <si>
    <t>Панама STETSON арт. 1811110 BUCKET COTTON TWILL (синий) {23}</t>
  </si>
  <si>
    <t>02-370-13-63</t>
  </si>
  <si>
    <t>02-370-13-61</t>
  </si>
  <si>
    <t>Панама STETSON арт. 1811110 BUCKET COTTON TWILL (темно-серый) {32}</t>
  </si>
  <si>
    <t>02-370-13-59</t>
  </si>
  <si>
    <t>02-370-13-57</t>
  </si>
  <si>
    <t>02-370-13-55</t>
  </si>
  <si>
    <t>Панама STETSON арт. 1811110 BUCKET COTTON TWILL (темно-синий) {2}</t>
  </si>
  <si>
    <t>02-368-15-59</t>
  </si>
  <si>
    <t>02-368-15-57</t>
  </si>
  <si>
    <t>Панама STETSON арт. 1811110 BUCKET COTTON TWILL (черный) {1}</t>
  </si>
  <si>
    <t>02-367-36-59</t>
  </si>
  <si>
    <t>02-367-36-57</t>
  </si>
  <si>
    <t>Панама STETSON арт. 1811111 BUCKET COTTON (серый / коричневый) {67}</t>
  </si>
  <si>
    <t>02-365-17-61</t>
  </si>
  <si>
    <t>02-365-17-59</t>
  </si>
  <si>
    <t>Панама STETSON арт. 1811113 BUCKET DELAVE ORGANIC COTTON (темно-синий) {26}</t>
  </si>
  <si>
    <t>02-364-17-59</t>
  </si>
  <si>
    <t>Панама STETSON арт. 1811912 BUCKET DOUBLE SIDED COTTON (зеленый / синий) {99}</t>
  </si>
  <si>
    <t>02-363-14-61</t>
  </si>
  <si>
    <t>Панама STETSON арт. 1813902 BUCKET LINEN (голубой) {29}</t>
  </si>
  <si>
    <t>Панама STETSON арт. 1813903 BUCKET BEACH (голубой / коричневый) {99}</t>
  </si>
  <si>
    <t>02-362-14-61</t>
  </si>
  <si>
    <t>02-362-14-59</t>
  </si>
  <si>
    <t>02-361-14-61</t>
  </si>
  <si>
    <t>Панама STETSON арт. 1815202 BUCKET CHECK (голубой / коричневый) {127}</t>
  </si>
  <si>
    <t>02-361-14-59</t>
  </si>
  <si>
    <t>02-360-14-61</t>
  </si>
  <si>
    <t>Панама STETSON арт. 1891101 BUCKET COTTON LINEN (голубой) {22}</t>
  </si>
  <si>
    <t>02-360-14-59</t>
  </si>
  <si>
    <t>02-360-14-57</t>
  </si>
  <si>
    <t>02-359-02-61</t>
  </si>
  <si>
    <t>Панама STETSON арт. 1891101 BUCKET COTTON LINEN (оранжевый) {89}</t>
  </si>
  <si>
    <t>02-359-02-57</t>
  </si>
  <si>
    <t>02-358-36-63</t>
  </si>
  <si>
    <t>Панама STETSON арт. 1891101 BUCKET COTTON LINEN (ярко-зеленый) {49}</t>
  </si>
  <si>
    <t>02-358-36-59</t>
  </si>
  <si>
    <t>02-358-36-57</t>
  </si>
  <si>
    <t>02-358-36-55</t>
  </si>
  <si>
    <t>02-357-02-63</t>
  </si>
  <si>
    <t>Панама STETSON арт. 1891102 BUCKET COTTON (коричневый) {6}</t>
  </si>
  <si>
    <t>02-357-02-59</t>
  </si>
  <si>
    <t>02-357-02-57</t>
  </si>
  <si>
    <t>02-357-02-55</t>
  </si>
  <si>
    <t>Панама STETSON арт. 1891104 BUCKET CORD (оранжевый) {78}</t>
  </si>
  <si>
    <t>02-356-02-63</t>
  </si>
  <si>
    <t>02-356-02-61</t>
  </si>
  <si>
    <t>02-356-02-59</t>
  </si>
  <si>
    <t>02-356-02-57</t>
  </si>
  <si>
    <t>Панама STETSON арт. 1891104 BUCKET CORD (темно-синий) {2}</t>
  </si>
  <si>
    <t>02-355-02-61</t>
  </si>
  <si>
    <t>02-355-02-59</t>
  </si>
  <si>
    <t>02-355-02-57</t>
  </si>
  <si>
    <t>02-354-17-61</t>
  </si>
  <si>
    <t>Панама STETSON арт. 1895801 BUCKET DOUBLE SIDED (оливковый) {15}</t>
  </si>
  <si>
    <t>02-352-08-61</t>
  </si>
  <si>
    <t>Панама STETSON арт. 2811101 BUCKET DELAVE (оливковый) {61}</t>
  </si>
  <si>
    <t>Панама STETSON арт. 2811101 BUCKET DELAVE (песочный) {76}</t>
  </si>
  <si>
    <t>02-349-26-61</t>
  </si>
  <si>
    <t>02-349-26-59</t>
  </si>
  <si>
    <t>02-348-17-61</t>
  </si>
  <si>
    <t>Панама STETSON арт. 2811101 BUCKET DELAVE (черный) {1}</t>
  </si>
  <si>
    <t>02-348-17-59</t>
  </si>
  <si>
    <t>02-348-17-57</t>
  </si>
  <si>
    <t>Перчатки STETSON арт. 9495102 GLOVES SOFT SHELL GOAT NAPPA (черный) {1}</t>
  </si>
  <si>
    <t>02-347-02-61</t>
  </si>
  <si>
    <t>Перчатки STETSON арт. 9497104 GLOVES PIGSKIN (светло-коричневый) {72}</t>
  </si>
  <si>
    <t>Перчатки STETSON арт. 9497104 GLOVES PIGSKIN (темно-коричневый) {62}</t>
  </si>
  <si>
    <t>02-346-32-61</t>
  </si>
  <si>
    <t>02-345-14-61</t>
  </si>
  <si>
    <t>02-344-14-59</t>
  </si>
  <si>
    <t>Перчатки STETSON арт. 9497104 GLOVES PIGSKIN (черный) {1}</t>
  </si>
  <si>
    <t>02-344-14-57</t>
  </si>
  <si>
    <t>02-344-14-55</t>
  </si>
  <si>
    <t>02-343-19-59</t>
  </si>
  <si>
    <t>Перчатки STETSON арт. 9497204 GLOVES GOAT NUBUCK (оливковый) {5}</t>
  </si>
  <si>
    <t>02-342-18-57</t>
  </si>
  <si>
    <t>Перчатки STETSON арт. 9497204 GLOVES GOAT NUBUCK (рыжий) {72}</t>
  </si>
  <si>
    <t>02-342-18-55</t>
  </si>
  <si>
    <t>02-342-16-61</t>
  </si>
  <si>
    <t>Перчатки STETSON арт. 9497205 GLOVES GOAT NAPPA-WOOL (черный) {1}</t>
  </si>
  <si>
    <t>02-342-16-59</t>
  </si>
  <si>
    <t>02-342-16-57</t>
  </si>
  <si>
    <t>Перчатки STETSON арт. 9497206 GLOVES GOAT NAPPA (коричневый) {6}</t>
  </si>
  <si>
    <t>02-342-09-61</t>
  </si>
  <si>
    <t>02-342-09-57</t>
  </si>
  <si>
    <t>02-342-09-55</t>
  </si>
  <si>
    <t>Перчатки STETSON арт. 9497206 GLOVES GOAT NAPPA (черный) {1}</t>
  </si>
  <si>
    <t>02-342-06-57</t>
  </si>
  <si>
    <t>Перчатки STETSON арт. 9497210 GLOVES GOAT NAPPA (коричневый) {6}</t>
  </si>
  <si>
    <t>Перчатки STETSON арт. 9497210 GLOVES GOAT NAPPA (черный) {1}</t>
  </si>
  <si>
    <t>02-342-05-59</t>
  </si>
  <si>
    <t>02-342-05-57</t>
  </si>
  <si>
    <t>Перчатки STETSON арт. 9497211 GLOVES GOAT NUBUK (черный) {1}</t>
  </si>
  <si>
    <t>02-342-05-55</t>
  </si>
  <si>
    <t>Перчатки STETSON арт. 9497215 GLOVES GOAT NAPPA (черный) {1}</t>
  </si>
  <si>
    <t>02-340-14-59</t>
  </si>
  <si>
    <t>Перчатки STETSON арт. 9497216 GLOVES GOAT NAPPA (рыжий) {72}</t>
  </si>
  <si>
    <t>02-340-09-61</t>
  </si>
  <si>
    <t>Перчатки STETSON арт. 9497217 GLOVES GOAT NAPPA (черный) {1}</t>
  </si>
  <si>
    <t>02-339-06-59</t>
  </si>
  <si>
    <t>Перчатки STETSON арт. 9497221 GLOVES GOATSKIN (коричневый) {66}</t>
  </si>
  <si>
    <t>02-339-06-57</t>
  </si>
  <si>
    <t>Перчатки STETSON арт. 9497303 GLOVES COW NAPPA (коричневый) {6}</t>
  </si>
  <si>
    <t>02-336-08-57</t>
  </si>
  <si>
    <t>Перчатки STETSON арт. 9497507 GLOVES SHEEPSKIN (коричневый) {61}</t>
  </si>
  <si>
    <t>02-335-14-59</t>
  </si>
  <si>
    <t>02-335-14-57</t>
  </si>
  <si>
    <t>02-334-36-63</t>
  </si>
  <si>
    <t>Перчатки STETSON арт. 9497508 GLOVES SHEEPSKIN (темно-коричневый) {6}</t>
  </si>
  <si>
    <t>02-333-16-59</t>
  </si>
  <si>
    <t>Перчатки STETSON арт. 9497905 GLOVES DEER NAPPA (черный) {1}</t>
  </si>
  <si>
    <t>02-333-16-57</t>
  </si>
  <si>
    <t>02-333-16-55</t>
  </si>
  <si>
    <t>02-332-36-63</t>
  </si>
  <si>
    <t>02-331-16-61</t>
  </si>
  <si>
    <t>02-331-16-57</t>
  </si>
  <si>
    <t>02-331-16-55</t>
  </si>
  <si>
    <t>02-331-05-63</t>
  </si>
  <si>
    <t>02-331-05-61</t>
  </si>
  <si>
    <t>02-331-05-57</t>
  </si>
  <si>
    <t>02-331-05-55</t>
  </si>
  <si>
    <t>02-330-05-63</t>
  </si>
  <si>
    <t>02-330-05-61</t>
  </si>
  <si>
    <t>02-330-05-59</t>
  </si>
  <si>
    <t>02-330-05-57</t>
  </si>
  <si>
    <t>02-328-08-57</t>
  </si>
  <si>
    <t>02-327-34-58</t>
  </si>
  <si>
    <t>02-327-34-57</t>
  </si>
  <si>
    <t>Шапка STETSON арт. 8519301 NORTHPORT (красный) {8}</t>
  </si>
  <si>
    <t>Шапка STETSON арт. 8519301 NORTHPORT (оливковый) {52}</t>
  </si>
  <si>
    <t>02-327-34-55</t>
  </si>
  <si>
    <t>02-326-00-57</t>
  </si>
  <si>
    <t>Шапка STETSON арт. 8519301 NORTHPORT (темно-коричневый) {61}</t>
  </si>
  <si>
    <t>Шапка STETSON арт. 8519301 NORTHPORT (темно-синий) {2}</t>
  </si>
  <si>
    <t>02-325-06-61</t>
  </si>
  <si>
    <t>Шапка STETSON арт. 8519301 NORTHPORT (черный) {1}</t>
  </si>
  <si>
    <t>02-325-06-59</t>
  </si>
  <si>
    <t>Шапка STETSON арт. 8519303 BEANIE VIRGIN WOOL MÉLANGE (бордовый) {83}</t>
  </si>
  <si>
    <t>02-325-06-57</t>
  </si>
  <si>
    <t>Шапка STETSON арт. 8519303 BEANIE VIRGIN WOOL MÉLANGE (темно-серый) {13}</t>
  </si>
  <si>
    <t>02-325-06-55</t>
  </si>
  <si>
    <t>Шапка STETSON арт. 8529301 PARKMAN (оранжевый) {88}</t>
  </si>
  <si>
    <t>02-324-00-57</t>
  </si>
  <si>
    <t>Шапка STETSON арт. 8529301 PARKMAN (темно-коричневый) {61}</t>
  </si>
  <si>
    <t>02-323-18-61</t>
  </si>
  <si>
    <t>Шапка STETSON арт. 8529301 PARKMAN (темно-серый) {33}</t>
  </si>
  <si>
    <t>Шапка STETSON арт. 8529301 PARKMAN (черный) {1}</t>
  </si>
  <si>
    <t>Шапка STETSON арт. 8539201 SURTH CASHMERE (бежевый) {73}</t>
  </si>
  <si>
    <t>02-322-16-57</t>
  </si>
  <si>
    <t>Шапка STETSON арт. 8539201 SURTH CASHMERE (бордовый) {83}</t>
  </si>
  <si>
    <t>02-322-16-55</t>
  </si>
  <si>
    <t>Шапка STETSON арт. 8539201 SURTH CASHMERE (синий) {2}</t>
  </si>
  <si>
    <t>Шапка STETSON арт. 8539201 SURTH CASHMERE (черный) {1}</t>
  </si>
  <si>
    <t>02-321-16-61</t>
  </si>
  <si>
    <t>Шапка STETSON арт. 8539202 BEANIE CASHMERE MELANGE (темно-серый) {31}</t>
  </si>
  <si>
    <t>02-321-16-59</t>
  </si>
  <si>
    <t>Шапка STETSON арт. 8539302 BEANIE WOOL (синий / красный) {28}</t>
  </si>
  <si>
    <t>02-321-16-57</t>
  </si>
  <si>
    <t>Шапка STETSON арт. 8599109 BEANIE RACING (коричневый) {6}</t>
  </si>
  <si>
    <t>02-321-09-61</t>
  </si>
  <si>
    <t>Шапка STETSON арт. 8599119 BEANIE BUFFALO (синий / зеленый) {24}</t>
  </si>
  <si>
    <t>02-321-09-59</t>
  </si>
  <si>
    <t>Шапка STETSON арт. 8599120 BEANIE STRIPES (синий) {24}</t>
  </si>
  <si>
    <t>02-321-09-57</t>
  </si>
  <si>
    <t>Шапка STETSON арт. 8599123 BEANIE POMPON (синий) {28}</t>
  </si>
  <si>
    <t>Шапка STETSON арт. 8599123 BEANIE POMPON (черный) {13}</t>
  </si>
  <si>
    <t>02-321-03-61</t>
  </si>
  <si>
    <t>Шапка STETSON арт. 8599124 JOHN STETSON POMPOM (желтый / белый) {94}</t>
  </si>
  <si>
    <t>02-321-03-59</t>
  </si>
  <si>
    <t>Шапка STETSON арт. 8599124 JOHN STETSON POMPOM (зеленый / белый) {41}</t>
  </si>
  <si>
    <t>02-321-03-57</t>
  </si>
  <si>
    <t>Шапка STETSON арт. 8599124 JOHN STETSON POMPOM (синий / серый) {23}</t>
  </si>
  <si>
    <t>Шапка STETSON арт. 8599125 BEANIE POMPOM (черный) {1}</t>
  </si>
  <si>
    <t>02-321-02-63</t>
  </si>
  <si>
    <t>Шапка STETSON арт. 8599128 BEANIE EMBOSSED BADGE (зеленый) {5}</t>
  </si>
  <si>
    <t>02-321-02-61</t>
  </si>
  <si>
    <t>Шапка STETSON арт. 8599128 BEANIE EMBOSSED BADGE (черный) {1}</t>
  </si>
  <si>
    <t>02-321-02-59</t>
  </si>
  <si>
    <t>Шапка STETSON арт. 8599129 BEANIE BADGE (черный) {1}</t>
  </si>
  <si>
    <t>02-321-02-57</t>
  </si>
  <si>
    <t>Шапка STETSON арт. 8599202 BEANIE CASHMERE (синий / серый) {24}</t>
  </si>
  <si>
    <t>02-310-89-00</t>
  </si>
  <si>
    <t>Шапка STETSON арт. 8599206 BEANIE CASHMERE (серый / синий) {23}</t>
  </si>
  <si>
    <t>02-307-18-00</t>
  </si>
  <si>
    <t>Шапка STETSON арт. 8599208 BEANIE CASHMERE (бежевый) {73}</t>
  </si>
  <si>
    <t>02-300-00-00</t>
  </si>
  <si>
    <t>Шапка STETSON арт. 8599208 BEANIE CASHMERE (бордовый) {83}</t>
  </si>
  <si>
    <t>02-296-35-00</t>
  </si>
  <si>
    <t>Шапка STETSON арт. 8599208 BEANIE CASHMERE (оранжевый) {89}</t>
  </si>
  <si>
    <t>02-295-16-00</t>
  </si>
  <si>
    <t>Шапка STETSON арт. 8599208 BEANIE CASHMERE (серый) {3}</t>
  </si>
  <si>
    <t>02-293-36-00</t>
  </si>
  <si>
    <t>Шапка STETSON арт. 8599208 BEANIE CASHMERE (темно-зеленый) {4}</t>
  </si>
  <si>
    <t>02-292-14-57</t>
  </si>
  <si>
    <t>Шапка STETSON арт. 8599208 BEANIE CASHMERE (темно-серый) {32}</t>
  </si>
  <si>
    <t>02-290-09-61</t>
  </si>
  <si>
    <t>Шапка STETSON арт. 8599208 BEANIE CASHMERE (темно-синий) {2}</t>
  </si>
  <si>
    <t>02-290-09-57</t>
  </si>
  <si>
    <t>Шапка STETSON арт. 8599208 BEANIE CASHMERE (черный) {1}</t>
  </si>
  <si>
    <t>02-289-09-61</t>
  </si>
  <si>
    <t>Шапка STETSON арт. 8599211 BEANIE CASHMERE (бежевый) {73}</t>
  </si>
  <si>
    <t>02-289-09-59</t>
  </si>
  <si>
    <t>Шапка STETSON арт. 8599211 BEANIE CASHMERE (бордовый) {83}</t>
  </si>
  <si>
    <t>02-285-09-00</t>
  </si>
  <si>
    <t>02-285-05-00</t>
  </si>
  <si>
    <t>Шапка STETSON арт. 8599211 BEANIE CASHMERE (серый) {3}</t>
  </si>
  <si>
    <t>02-282-14-61</t>
  </si>
  <si>
    <t>Шапка STETSON арт. 8599211 BEANIE CASHMERE (синий) {2}</t>
  </si>
  <si>
    <t>02-282-14-57</t>
  </si>
  <si>
    <t>Шапка STETSON арт. 8599211 BEANIE CASHMERE (темно-зеленый) {4}</t>
  </si>
  <si>
    <t>02-282-14-55</t>
  </si>
  <si>
    <t>Шапка STETSON арт. 8599211 BEANIE CASHMERE (темно-серый) {32}</t>
  </si>
  <si>
    <t>02-281-27-60</t>
  </si>
  <si>
    <t>Шапка STETSON арт. 8599211 BEANIE CASHMERE (черный) {1}</t>
  </si>
  <si>
    <t>02-281-27-59</t>
  </si>
  <si>
    <t>Шапка STETSON арт. 8599212 BEANIE CASHMERE (серый / синий) {32}</t>
  </si>
  <si>
    <t>02-281-27-58</t>
  </si>
  <si>
    <t>Шапка STETSON арт. 8599213 BEANIE CASHMERE (серый) {3}</t>
  </si>
  <si>
    <t>02-281-21-62</t>
  </si>
  <si>
    <t>Шапка STETSON арт. 8599302 NASHVILLE KNIT DOCKER (темно-серый) {33}</t>
  </si>
  <si>
    <t>02-281-21-61</t>
  </si>
  <si>
    <t>02-281-21-60</t>
  </si>
  <si>
    <t>Шапка STETSON арт. 8599302 NASHVILLE KNIT DOCKER (черный) {1}</t>
  </si>
  <si>
    <t>02-281-21-59</t>
  </si>
  <si>
    <t>Шапка STETSON арт. 8599304 BEANIE MERINO (темно-серый) {33}</t>
  </si>
  <si>
    <t>02-281-21-58</t>
  </si>
  <si>
    <t>Шапка STETSON арт. 8599304 BEANIE MERINO (черный) {1}</t>
  </si>
  <si>
    <t>02-281-21-57</t>
  </si>
  <si>
    <t>Шапка STETSON арт. 8599319 ONALASKA CUFF MERINO (серый) {3}</t>
  </si>
  <si>
    <t>Шапка STETSON арт. 8599319 ONALASKA CUFF MERINO (темно-синий) {2}</t>
  </si>
  <si>
    <t>Шапка STETSON арт. 8599319 ONALASKA CUFF MERINO (черный) {1}</t>
  </si>
  <si>
    <t>Шапка STETSON арт. 8599330 BEANIE WOOL/ACRYLIC (коричневый / синий) {27}</t>
  </si>
  <si>
    <t>02-279-60-59</t>
  </si>
  <si>
    <t>Шапка STETSON арт. 8599335 WISCONSIN (зеленый) {4}</t>
  </si>
  <si>
    <t>Шапка STETSON арт. 8599335 WISCONSIN (коричневый) {6}</t>
  </si>
  <si>
    <t>02-278-95-61</t>
  </si>
  <si>
    <t>Шапка STETSON арт. 8599335 WISCONSIN (светло-коричневый) {76}</t>
  </si>
  <si>
    <t>02-278-95-59</t>
  </si>
  <si>
    <t>Шапка STETSON арт. 8599335 WISCONSIN (серо-голубой) {22}</t>
  </si>
  <si>
    <t>02-277-95-61</t>
  </si>
  <si>
    <t>Шапка STETSON арт. 8599335 WISCONSIN (темно-серый) {3}</t>
  </si>
  <si>
    <t>02-277-95-59</t>
  </si>
  <si>
    <t>Шапка STETSON арт. 8599335 WISCONSIN (темно-синий) {2}</t>
  </si>
  <si>
    <t>02-275-14-59</t>
  </si>
  <si>
    <t>Шапка STETSON арт. 8599338 OVERSIZED MERINO (темно-серый) {33}</t>
  </si>
  <si>
    <t>02-274-14-55</t>
  </si>
  <si>
    <t>Шапка STETSON арт. 8599338 OVERSIZED MERINO (темно-синий) {2}</t>
  </si>
  <si>
    <t>02-273-78-59</t>
  </si>
  <si>
    <t>Шапка STETSON арт. 8599338 OVERSIZED MERINO (черный) {1}</t>
  </si>
  <si>
    <t>02-273-78-56</t>
  </si>
  <si>
    <t>Шапка STETSON арт. 8599345 BEANIE MERINO (темно-серый) {33}</t>
  </si>
  <si>
    <t>02-273-60-62</t>
  </si>
  <si>
    <t>Шапка STETSON арт. 8599345 BEANIE MERINO (темно-синий) {2}</t>
  </si>
  <si>
    <t>Шапка STETSON арт. 8599345 BEANIE MERINO (черный) {1}</t>
  </si>
  <si>
    <t>02-273-60-59</t>
  </si>
  <si>
    <t>Шапка STETSON арт. 8599346 BEANIE WOOL (песочный) {77}</t>
  </si>
  <si>
    <t>02-272-95-63</t>
  </si>
  <si>
    <t>Шапка STETSON арт. 8599349 BEANIE WOOL (серый / красный) {32}</t>
  </si>
  <si>
    <t>02-272-95-62</t>
  </si>
  <si>
    <t>Шапка STETSON арт. 8599350 BEANIE WOOL/ACRYLIC (коричневый) {62}</t>
  </si>
  <si>
    <t>02-272-95-61</t>
  </si>
  <si>
    <t>Шапка STETSON арт. 8599352 BEANIE WOOL (зеленый / красный / синий / желтый) {99}</t>
  </si>
  <si>
    <t>02-272-95-60</t>
  </si>
  <si>
    <t>Шапка STETSON арт. 8599353 BEANIE WOOL/ACRYLIC (темно-серый) {23}</t>
  </si>
  <si>
    <t>02-272-95-59</t>
  </si>
  <si>
    <t>Шапка STETSON арт. 8599354 BEANIE WOOL/CASHMERE (черный) {1}</t>
  </si>
  <si>
    <t>02-272-95-56</t>
  </si>
  <si>
    <t>Шапка STETSON арт. 8599361 BEANIE WOOL (зеленый) {4}</t>
  </si>
  <si>
    <t>02-272-95-55</t>
  </si>
  <si>
    <t>Шапка STETSON арт. 8599361 BEANIE WOOL (коричневый) {6}</t>
  </si>
  <si>
    <t>02-271-27-61</t>
  </si>
  <si>
    <t>Шапка STETSON арт. 8599361 BEANIE WOOL (серый) {3}</t>
  </si>
  <si>
    <t>02-271-27-60</t>
  </si>
  <si>
    <t>Шапка STETSON арт. 8599361 BEANIE WOOL (синий) {2}</t>
  </si>
  <si>
    <t>02-271-21-60</t>
  </si>
  <si>
    <t>Шапка STETSON арт. 8599362 BEANIE WOOL/POLYAMIDE (синий / красный) {28}</t>
  </si>
  <si>
    <t>Шапка STETSON арт. 8599365 BEANIE MERINO WOOL (коричневый / синий) {62}</t>
  </si>
  <si>
    <t>Шапка STETSON арт. 8599365 BEANIE MERINO WOOL (серый / оранжевый) {38}</t>
  </si>
  <si>
    <t>02-270-14-62</t>
  </si>
  <si>
    <t>Шапка STETSON арт. 8599368 BEANIE EAGLE (коричневый / оранжевый) {67}</t>
  </si>
  <si>
    <t>02-270-14-61</t>
  </si>
  <si>
    <t>Шапка STETSON арт. 8599368 BEANIE EAGLE (синий) {23}</t>
  </si>
  <si>
    <t>02-270-14-60</t>
  </si>
  <si>
    <t>Шапка STETSON арт. 8699101 BEANIE PATROL (синий) {2}</t>
  </si>
  <si>
    <t>02-270-14-59</t>
  </si>
  <si>
    <t>Шапка STETSON арт. 8699203 LONG BEANIE CASHMERE (темно-синий) {2}</t>
  </si>
  <si>
    <t>02-270-14-58</t>
  </si>
  <si>
    <t>Шапка STETSON арт. 8699203 LONG BEANIE CASHMERE (черный) {1}</t>
  </si>
  <si>
    <t>02-270-14-57</t>
  </si>
  <si>
    <t>Шапка STETSON арт. 8699209 LONG BEANIE CASHMERE (серый) {71}</t>
  </si>
  <si>
    <t>02-270-14-56</t>
  </si>
  <si>
    <t>Шапка STETSON арт. 8699312 BEANIE REVERSIBLE MERINO WOOL (коричневый / оранжевый) {68}</t>
  </si>
  <si>
    <t>02-270-14-55</t>
  </si>
  <si>
    <t>Шапка STETSON арт. 8699312 BEANIE REVERSIBLE MERINO WOOL (серый / красный) {38}</t>
  </si>
  <si>
    <t>02-268-78-62</t>
  </si>
  <si>
    <t>Шапка STETSON арт. 8699312 BEANIE REVERSIBLE MERINO WOOL (темно-серый) {13}</t>
  </si>
  <si>
    <t>02-268-78-57</t>
  </si>
  <si>
    <t>Шапка STETSON арт. 8699312 BEANIE REVERSIBLE MERINO WOOL (черный / синий) {22}</t>
  </si>
  <si>
    <t>02-268-78-56</t>
  </si>
  <si>
    <t>02-268-57-62</t>
  </si>
  <si>
    <t>Шапка STETSON арт. 8699352 GEORGIA (темно-синий) {2}</t>
  </si>
  <si>
    <t>02-268-57-60</t>
  </si>
  <si>
    <t>Шапка STETSON арт. 8699352 GEORGIA (черный) {1}</t>
  </si>
  <si>
    <t>02-268-57-59</t>
  </si>
  <si>
    <t>Шапка STETSON арт. 8711101 BEANIE VISOR (синий) {23}</t>
  </si>
  <si>
    <t>02-268-57-58</t>
  </si>
  <si>
    <t>Шапка STETSON арт. 8719302 DUMBELL PEAK ALPACA (темно-коричневый) {68}</t>
  </si>
  <si>
    <t>02-268-57-57</t>
  </si>
  <si>
    <t>Шапка STETSON арт. 8810101 DOCKER (синий) {21}</t>
  </si>
  <si>
    <t>02-268-32-58</t>
  </si>
  <si>
    <t>02-268-12-60</t>
  </si>
  <si>
    <t>02-268-12-57</t>
  </si>
  <si>
    <t>02-268-06-55</t>
  </si>
  <si>
    <t>Шапка STETSON арт. 8810101 DOCKER (черный) {1}</t>
  </si>
  <si>
    <t>02-268-05-61</t>
  </si>
  <si>
    <t>02-267-06-59</t>
  </si>
  <si>
    <t>Шапка STETSON арт. 8810101 DOCKER CASHMERE (темно-серый) {32}</t>
  </si>
  <si>
    <t>02-267-06-57</t>
  </si>
  <si>
    <t>02-266-14-61</t>
  </si>
  <si>
    <t>02-265-95-63</t>
  </si>
  <si>
    <t>Шапка STETSON арт. 8811101 DOCKER COTTON (черный) {1}</t>
  </si>
  <si>
    <t>02-265-95-62</t>
  </si>
  <si>
    <t>02-265-95-61</t>
  </si>
  <si>
    <t>Шапка STETSON арт. 8820106 DOCKER WOOL (серый) {32}</t>
  </si>
  <si>
    <t>02-265-95-60</t>
  </si>
  <si>
    <t>02-265-95-59</t>
  </si>
  <si>
    <t>Шапка STETSON арт. 8820502 DOCKER WOOL HERRINGBONE (зеленый) {351}</t>
  </si>
  <si>
    <t>02-265-95-58</t>
  </si>
  <si>
    <t>02-265-95-57</t>
  </si>
  <si>
    <t>02-265-95-55</t>
  </si>
  <si>
    <t>Шапка STETSON арт. 8820502 DOCKER WOOL HERRINGBONE (серый) {333}</t>
  </si>
  <si>
    <t>02-265-74-63</t>
  </si>
  <si>
    <t>02-265-74-62</t>
  </si>
  <si>
    <t>02-265-74-61</t>
  </si>
  <si>
    <t>Шапка STETSON арт. 8820502 DOCKER WOOL HERRINGBONE (синий / серый) {322}</t>
  </si>
  <si>
    <t>02-265-74-60</t>
  </si>
  <si>
    <t>Шапка STETSON арт. 8821108 DOCKER DENIM (темно-синий) {2}</t>
  </si>
  <si>
    <t>02-265-74-59</t>
  </si>
  <si>
    <t>02-265-74-57</t>
  </si>
  <si>
    <t>02-265-74-56</t>
  </si>
  <si>
    <t>Шапка STETSON арт. 8821110 DOCKER DENIM (синий) {26}</t>
  </si>
  <si>
    <t>02-265-74-55</t>
  </si>
  <si>
    <t>02-265-57-60</t>
  </si>
  <si>
    <t>02-265-53-62</t>
  </si>
  <si>
    <t>02-265-53-61</t>
  </si>
  <si>
    <t>Шапка STETSON арт. 8827101 DOCKER PIG SKIN (черный) {1}</t>
  </si>
  <si>
    <t>02-265-53-60</t>
  </si>
  <si>
    <t>02-265-53-59</t>
  </si>
  <si>
    <t>02-265-53-58</t>
  </si>
  <si>
    <t>02-265-53-57</t>
  </si>
  <si>
    <t>02-265-08-63</t>
  </si>
  <si>
    <t>02-265-08-61</t>
  </si>
  <si>
    <t>Шапка STETSON арт. 9217101 BOMBER PIGSKIN RABBIT (коричневый) {63}</t>
  </si>
  <si>
    <t>02-265-08-59</t>
  </si>
  <si>
    <t>Шапка STETSON арт. 9217101 BOMBER PIGSKIN RABBIT (серый) {3}</t>
  </si>
  <si>
    <t>02-265-08-57</t>
  </si>
  <si>
    <t>Шапка STETSON арт. 9290101 BOMBER CAP WOOL/CASHMERE (темно-серый) {32}</t>
  </si>
  <si>
    <t>02-265-05-62</t>
  </si>
  <si>
    <t>Шапка STETSON арт. 9290101 BOMBER CAP WOOL/CASHMERE (темно-синий) {21}</t>
  </si>
  <si>
    <t>02-265-05-59</t>
  </si>
  <si>
    <t>Шапка STETSON арт. 9290303 BOMBER CAP LAMBSWOOL CHECK (коричневый) {267}</t>
  </si>
  <si>
    <t>02-265-05-57</t>
  </si>
  <si>
    <t>Шапка STETSON арт. 9290305 BOMBER CAP SHADOW PLAID (красный / черный) {218}</t>
  </si>
  <si>
    <t>02-265-05-56</t>
  </si>
  <si>
    <t>02-263-14-61</t>
  </si>
  <si>
    <t>Шапка STETSON арт. 9290501 BOMBER CAP PATCHWORK WOOL (коричневый) {348}</t>
  </si>
  <si>
    <t>02-263-14-59</t>
  </si>
  <si>
    <t>02-263-14-57</t>
  </si>
  <si>
    <t>Шапка STETSON арт. 9291104 BOMBER CAP SOFT COTTON (коричневый) {7}</t>
  </si>
  <si>
    <t>02-263-09-61</t>
  </si>
  <si>
    <t>02-263-09-59</t>
  </si>
  <si>
    <t>Шапка STETSON арт. 9291104 BOMBER CAP SOFT COTTON (темно-зеленый) {4}</t>
  </si>
  <si>
    <t>Шапка STETSON арт. 9291104 BOMBER CAP SOFT COTTON (темно-синий) {2}</t>
  </si>
  <si>
    <t>02-263-09-55</t>
  </si>
  <si>
    <t>02-262-08-63</t>
  </si>
  <si>
    <t>02-262-08-61</t>
  </si>
  <si>
    <t>Шапка STETSON арт. 9291106 BOMBER CAP SOFT COTTON/CORD (серый) {3}</t>
  </si>
  <si>
    <t>02-262-08-59</t>
  </si>
  <si>
    <t>02-261-03-61</t>
  </si>
  <si>
    <t>Шапка STETSON арт. 9291107 BOMBER CAP COTTON/PES (серый) {16}</t>
  </si>
  <si>
    <t>02-260-05-61</t>
  </si>
  <si>
    <t>02-260-05-59</t>
  </si>
  <si>
    <t>02-260-05-57</t>
  </si>
  <si>
    <t>Шапка STETSON арт. 9291501 BOMBER CAP (оливковый) {341}</t>
  </si>
  <si>
    <t>02-259-06-00</t>
  </si>
  <si>
    <t>02-257-06-00</t>
  </si>
  <si>
    <t>Шапка STETSON арт. 9291501 BOMBER CAP (синий) {321}</t>
  </si>
  <si>
    <t>02-255-00-00</t>
  </si>
  <si>
    <t>02-252-14-00</t>
  </si>
  <si>
    <t>Шапка STETSON арт. 9291901 AVIATOR (камуфляж) {56}</t>
  </si>
  <si>
    <t>02-250-21-59</t>
  </si>
  <si>
    <t>02-250-21-58</t>
  </si>
  <si>
    <t>Шапка STETSON арт. 9297102 BOMBER PIGSKIN (оливковый) {5}</t>
  </si>
  <si>
    <t>02-250-21-57</t>
  </si>
  <si>
    <t>02-249-16-59</t>
  </si>
  <si>
    <t>Шапка STETSON арт. 9297103 BOMBER PIG SKIN PATCHWORK (коричневый) {61}</t>
  </si>
  <si>
    <t>02-249-16-57</t>
  </si>
  <si>
    <t>02-249-09-57</t>
  </si>
  <si>
    <t>02-249-05-61</t>
  </si>
  <si>
    <t>02-249-05-57</t>
  </si>
  <si>
    <t>Шарф STETSON арт. 9199204 SCARF CASHMERE (серый / зеленый) {34}</t>
  </si>
  <si>
    <t>02-248-03-61</t>
  </si>
  <si>
    <t>Шарф STETSON арт. 9199204 SCARF CASHMERE (серый / синий) {23}</t>
  </si>
  <si>
    <t>02-248-03-59</t>
  </si>
  <si>
    <t>Шарф STETSON арт. 9199205 SCARF CASHMERE (темно-серый) {32}</t>
  </si>
  <si>
    <t>Шарф STETSON арт. 9199205 SCARF CASHMERE (темно-синий) {2}</t>
  </si>
  <si>
    <t>02-247-00-62</t>
  </si>
  <si>
    <t>Шарф STETSON арт. 9199205 SCARF CASHMERE (черный) {1}</t>
  </si>
  <si>
    <t>Шарф STETSON арт. 9199308 SCARF WOOL/ACRYLIC (серый) {3}</t>
  </si>
  <si>
    <t>02-247-00-59</t>
  </si>
  <si>
    <t>Шарф STETSON арт. 9199308 SCARF WOOL/ACRYLIC (темно-синий) {2}</t>
  </si>
  <si>
    <t>02-247-00-58</t>
  </si>
  <si>
    <t>Шарф STETSON арт. 9199322 SCARF WOOL PATCHWORK (темно-коричневый) {27}</t>
  </si>
  <si>
    <t>02-247-00-56</t>
  </si>
  <si>
    <t>Шарф STETSON арт. 9199324 SCARF WOOL (коричневый) {68}</t>
  </si>
  <si>
    <t>Шарф STETSON арт. 9199324 SCARF WOOL (темно-серый) {32}</t>
  </si>
  <si>
    <t>02-246-16-61</t>
  </si>
  <si>
    <t>Шарф STETSON арт. 9199401 SCARF CAMEL (коричневый) {77}</t>
  </si>
  <si>
    <t>02-246-16-59</t>
  </si>
  <si>
    <t>Шарф STETSON арт. 9199401 SCARF CAMEL (светло-серый) {27}</t>
  </si>
  <si>
    <t>02-246-16-57</t>
  </si>
  <si>
    <t>02-246-14-61</t>
  </si>
  <si>
    <t>02-246-14-59</t>
  </si>
  <si>
    <t>02-246-14-57</t>
  </si>
  <si>
    <t>02-246-09-61</t>
  </si>
  <si>
    <t>02-246-09-59</t>
  </si>
  <si>
    <t>02-246-09-57</t>
  </si>
  <si>
    <t>02-246-05-63</t>
  </si>
  <si>
    <t>02-246-05-61</t>
  </si>
  <si>
    <t>02-246-05-59</t>
  </si>
  <si>
    <t>02-246-05-57</t>
  </si>
  <si>
    <t>02-238-14-95</t>
  </si>
  <si>
    <t>02-238-14-85</t>
  </si>
  <si>
    <t>02-238-14-09</t>
  </si>
  <si>
    <t>02-238-09-95</t>
  </si>
  <si>
    <t>02-238-09-85</t>
  </si>
  <si>
    <t>02-238-09-09</t>
  </si>
  <si>
    <t>02-237-09-95</t>
  </si>
  <si>
    <t>02-237-09-10</t>
  </si>
  <si>
    <t>02-236-13-85</t>
  </si>
  <si>
    <t>02-236-13-09</t>
  </si>
  <si>
    <t>02-236-03-95</t>
  </si>
  <si>
    <t>02-236-03-10</t>
  </si>
  <si>
    <t>02-236-03-09</t>
  </si>
  <si>
    <t>02-235-91-95</t>
  </si>
  <si>
    <t>02-235-91-85</t>
  </si>
  <si>
    <t>02-235-91-80</t>
  </si>
  <si>
    <t>02-235-91-10</t>
  </si>
  <si>
    <t>02-235-91-09</t>
  </si>
  <si>
    <t>02-235-15-90</t>
  </si>
  <si>
    <t>02-235-09-95</t>
  </si>
  <si>
    <t>02-235-09-90</t>
  </si>
  <si>
    <t>02-235-09-85</t>
  </si>
  <si>
    <t>02-235-09-80</t>
  </si>
  <si>
    <t>02-233-91-63</t>
  </si>
  <si>
    <t>02-233-91-61</t>
  </si>
  <si>
    <t>02-233-91-59</t>
  </si>
  <si>
    <t>02-233-91-57</t>
  </si>
  <si>
    <t>02-233-91-55</t>
  </si>
  <si>
    <t>02-232-14-63</t>
  </si>
  <si>
    <t>02-232-14-61</t>
  </si>
  <si>
    <t>02-232-14-59</t>
  </si>
  <si>
    <t>02-232-14-57</t>
  </si>
  <si>
    <t>02-231-09-61</t>
  </si>
  <si>
    <t>02-231-09-59</t>
  </si>
  <si>
    <t>02-231-09-57</t>
  </si>
  <si>
    <t>02-231-09-55</t>
  </si>
  <si>
    <t>02-215-12-61</t>
  </si>
  <si>
    <t>02-215-12-59</t>
  </si>
  <si>
    <t>02-215-12-57</t>
  </si>
  <si>
    <t>02-215-12-55</t>
  </si>
  <si>
    <t>02-215-09-57</t>
  </si>
  <si>
    <t>02-215-09-55</t>
  </si>
  <si>
    <t>02-215-06-59</t>
  </si>
  <si>
    <t>02-215-06-57</t>
  </si>
  <si>
    <t>02-215-02-57</t>
  </si>
  <si>
    <t>02-214-18-00</t>
  </si>
  <si>
    <t>02-214-12-00</t>
  </si>
  <si>
    <t>02-214-08-00</t>
  </si>
  <si>
    <t>02-214-06-00</t>
  </si>
  <si>
    <t>02-213-19-61</t>
  </si>
  <si>
    <t>02-213-19-59</t>
  </si>
  <si>
    <t>02-213-14-61</t>
  </si>
  <si>
    <t>02-213-14-57</t>
  </si>
  <si>
    <t>02-211-05-57</t>
  </si>
  <si>
    <t>02-210-09-63</t>
  </si>
  <si>
    <t>02-210-09-61</t>
  </si>
  <si>
    <t>02-210-09-57</t>
  </si>
  <si>
    <t>02-207-06-57</t>
  </si>
  <si>
    <t>02-201-36-59</t>
  </si>
  <si>
    <t>02-201-16-59</t>
  </si>
  <si>
    <t>02-201-08-57</t>
  </si>
  <si>
    <t>02-201-03-59</t>
  </si>
  <si>
    <t>02-200-09-59</t>
  </si>
  <si>
    <t>02-196-02-59</t>
  </si>
  <si>
    <t>02-195-16-61</t>
  </si>
  <si>
    <t>02-195-16-57</t>
  </si>
  <si>
    <t>02-194-03-59</t>
  </si>
  <si>
    <t>02-194-03-57</t>
  </si>
  <si>
    <t>02-193-13-57</t>
  </si>
  <si>
    <t>02-191-13-59</t>
  </si>
  <si>
    <t>02-191-06-63</t>
  </si>
  <si>
    <t>02-191-06-59</t>
  </si>
  <si>
    <t>02-191-06-57</t>
  </si>
  <si>
    <t>02-191-06-55</t>
  </si>
  <si>
    <t>02-186-20-59</t>
  </si>
  <si>
    <t>02-186-20-57</t>
  </si>
  <si>
    <t>02-186-20-55</t>
  </si>
  <si>
    <t>02-186-09-57</t>
  </si>
  <si>
    <t>02-186-09-55</t>
  </si>
  <si>
    <t>02-186-03-59</t>
  </si>
  <si>
    <t>02-186-03-57</t>
  </si>
  <si>
    <t>02-186-03-55</t>
  </si>
  <si>
    <t>02-185-14-61</t>
  </si>
  <si>
    <t>02-185-14-59</t>
  </si>
  <si>
    <t>02-185-14-57</t>
  </si>
  <si>
    <t>02-185-14-55</t>
  </si>
  <si>
    <t>02-184-03-61</t>
  </si>
  <si>
    <t>02-184-03-57</t>
  </si>
  <si>
    <t>02-184-03-55</t>
  </si>
  <si>
    <t>02-182-36-61</t>
  </si>
  <si>
    <t>02-182-36-59</t>
  </si>
  <si>
    <t>02-182-36-57</t>
  </si>
  <si>
    <t>02-182-36-55</t>
  </si>
  <si>
    <t>02-182-20-63</t>
  </si>
  <si>
    <t>02-182-20-61</t>
  </si>
  <si>
    <t>02-182-20-59</t>
  </si>
  <si>
    <t>02-182-20-57</t>
  </si>
  <si>
    <t>02-182-09-59</t>
  </si>
  <si>
    <t>02-182-03-63</t>
  </si>
  <si>
    <t>02-182-03-59</t>
  </si>
  <si>
    <t>02-182-03-55</t>
  </si>
  <si>
    <t>02-181-36-63</t>
  </si>
  <si>
    <t>02-181-36-61</t>
  </si>
  <si>
    <t>02-181-36-59</t>
  </si>
  <si>
    <t>02-181-36-57</t>
  </si>
  <si>
    <t>02-181-06-63</t>
  </si>
  <si>
    <t>02-181-06-59</t>
  </si>
  <si>
    <t>02-181-06-57</t>
  </si>
  <si>
    <t>02-180-14-61</t>
  </si>
  <si>
    <t>02-180-14-59</t>
  </si>
  <si>
    <t>02-180-14-57</t>
  </si>
  <si>
    <t>02-178-02-63</t>
  </si>
  <si>
    <t>02-178-02-61</t>
  </si>
  <si>
    <t>02-178-02-59</t>
  </si>
  <si>
    <t>02-178-02-55</t>
  </si>
  <si>
    <t>02-177-14-63</t>
  </si>
  <si>
    <t>02-177-14-61</t>
  </si>
  <si>
    <t>02-177-14-59</t>
  </si>
  <si>
    <t>02-177-14-57</t>
  </si>
  <si>
    <t>02-177-00-61</t>
  </si>
  <si>
    <t>02-177-00-59</t>
  </si>
  <si>
    <t>02-177-00-57</t>
  </si>
  <si>
    <t>02-177-00-55</t>
  </si>
  <si>
    <t>02-176-01-57</t>
  </si>
  <si>
    <t>02-175-02-57</t>
  </si>
  <si>
    <t>02-173-02-59</t>
  </si>
  <si>
    <t>02-170-02-57</t>
  </si>
  <si>
    <t>02-169-36-63</t>
  </si>
  <si>
    <t>02-169-36-61</t>
  </si>
  <si>
    <t>Шляпа STETSON арт. 1110102 TRILBY WOOLFELT (черный) {1}</t>
  </si>
  <si>
    <t>02-169-36-59</t>
  </si>
  <si>
    <t>02-169-36-57</t>
  </si>
  <si>
    <t>02-169-36-55</t>
  </si>
  <si>
    <t>02-167-02-57</t>
  </si>
  <si>
    <t>02-166-36-57</t>
  </si>
  <si>
    <t>02-164-36-63</t>
  </si>
  <si>
    <t>Шляпа STETSON арт. 1131101 TRILBY COTTON (коричневый) {6}</t>
  </si>
  <si>
    <t>02-164-36-61</t>
  </si>
  <si>
    <t>Шляпа STETSON арт. 1148101 TRILBY WOOLFELT (бежевый) {72}</t>
  </si>
  <si>
    <t>02-164-36-59</t>
  </si>
  <si>
    <t>02-164-36-57</t>
  </si>
  <si>
    <t>Шляпа STETSON арт. 1148101 TRILBY WOOLFELT (синий) {2}</t>
  </si>
  <si>
    <t>02-164-36-55</t>
  </si>
  <si>
    <t>02-163-36-61</t>
  </si>
  <si>
    <t>Шляпа STETSON арт. 1148101 TRILBY WOOLFELT (черный) {1}</t>
  </si>
  <si>
    <t>02-162-36-61</t>
  </si>
  <si>
    <t>02-162-36-59</t>
  </si>
  <si>
    <t>02-162-36-57</t>
  </si>
  <si>
    <t>02-162-36-55</t>
  </si>
  <si>
    <t>Шляпа STETSON арт. 1187101 PLAYER PIGSKIN (темно-коричневый) {63}</t>
  </si>
  <si>
    <t>02-162-16-59</t>
  </si>
  <si>
    <t>02-162-16-57</t>
  </si>
  <si>
    <t>Шляпа STETSON арт. 1238101 TRILBY (бежевый) {77}</t>
  </si>
  <si>
    <t>02-161-36-61</t>
  </si>
  <si>
    <t>02-161-36-59</t>
  </si>
  <si>
    <t>02-161-36-57</t>
  </si>
  <si>
    <t>Шляпа STETSON арт. 1238109 TRILBY WOOLFELT (черный) {1}</t>
  </si>
  <si>
    <t>02-158-36-61</t>
  </si>
  <si>
    <t>02-158-36-59</t>
  </si>
  <si>
    <t>02-158-36-57</t>
  </si>
  <si>
    <t>Шляпа STETSON арт. 1238115 TRILBY WOOLFELT (серый) {33}</t>
  </si>
  <si>
    <t>02-154-15-61</t>
  </si>
  <si>
    <t>02-153-09-61</t>
  </si>
  <si>
    <t>Шляпа STETSON арт. 1238405 TRILBY PANAMA (кремовый) {71}</t>
  </si>
  <si>
    <t>02-153-09-59</t>
  </si>
  <si>
    <t>02-149-00-57</t>
  </si>
  <si>
    <t>Шляпа STETSON арт. 1238406 TRILBY PANAMA (бежевый / голубой) {82}</t>
  </si>
  <si>
    <t>02-144-16-00</t>
  </si>
  <si>
    <t>Шляпа STETSON арт. 1238551 TRILBY TOYO (бежевый) {77}</t>
  </si>
  <si>
    <t>02-144-09-00</t>
  </si>
  <si>
    <t>02-142-16-00</t>
  </si>
  <si>
    <t>02-142-09-00</t>
  </si>
  <si>
    <t>Шляпа STETSON арт. 1238551 TRILBY TOYO (серый) {35}</t>
  </si>
  <si>
    <t>02-142-05-00</t>
  </si>
  <si>
    <t>02-141-19-00</t>
  </si>
  <si>
    <t>02-141-16-00</t>
  </si>
  <si>
    <t>02-141-15-00</t>
  </si>
  <si>
    <t>Шляпа STETSON арт. 1328104 PLAYER WOOLFELT (черный) {1}</t>
  </si>
  <si>
    <t>02-141-14-00</t>
  </si>
  <si>
    <t>02-141-11-00</t>
  </si>
  <si>
    <t>02-141-05-00</t>
  </si>
  <si>
    <t>02-138-91-00</t>
  </si>
  <si>
    <t>Шляпа STETSON арт. 1328109 PLAYER WOOLFELT (синий) {2}</t>
  </si>
  <si>
    <t>02-138-13-00</t>
  </si>
  <si>
    <t>02-138-09-00</t>
  </si>
  <si>
    <t>02-138-05-00</t>
  </si>
  <si>
    <t>02-137-91-00</t>
  </si>
  <si>
    <t>02-137-18-00</t>
  </si>
  <si>
    <t>02-137-16-00</t>
  </si>
  <si>
    <t>02-137-09-00</t>
  </si>
  <si>
    <t>02-137-03-00</t>
  </si>
  <si>
    <t>Шляпа STETSON арт. 1328512 PLAYER TOYO (кремовый) {71}</t>
  </si>
  <si>
    <t>02-130-41-59</t>
  </si>
  <si>
    <t>Шляпа STETSON арт. 1338106 DIAMOND WOOLFELT/CASHMERE (черный) {1}</t>
  </si>
  <si>
    <t>02-130-41-57</t>
  </si>
  <si>
    <t>02-130-18-63</t>
  </si>
  <si>
    <t>02-130-18-62</t>
  </si>
  <si>
    <t>02-130-18-57</t>
  </si>
  <si>
    <t>Шляпа STETSON арт. 1338107 DIAMOND WOOLFELT (черный) {1}</t>
  </si>
  <si>
    <t>02-130-16-59</t>
  </si>
  <si>
    <t>02-130-16-58</t>
  </si>
  <si>
    <t>02-130-16-57</t>
  </si>
  <si>
    <t>02-130-16-56</t>
  </si>
  <si>
    <t>02-130-16-55</t>
  </si>
  <si>
    <t>Шляпа STETSON арт. 1338113 DIAMOND WOOLFELT (серый) {76}</t>
  </si>
  <si>
    <t>02-130-08-63</t>
  </si>
  <si>
    <t>02-130-08-62</t>
  </si>
  <si>
    <t>02-130-08-61</t>
  </si>
  <si>
    <t>02-130-08-60</t>
  </si>
  <si>
    <t>02-130-08-59</t>
  </si>
  <si>
    <t>Шляпа STETSON арт. 1338113 DIAMOND WOOLFELT (черный) {1}</t>
  </si>
  <si>
    <t>02-130-08-58</t>
  </si>
  <si>
    <t>02-130-08-57</t>
  </si>
  <si>
    <t>02-130-08-56</t>
  </si>
  <si>
    <t>02-130-02-63</t>
  </si>
  <si>
    <t>Шляпа STETSON арт. 1338114 DIAMOND WOOLFELT (черный) {1}</t>
  </si>
  <si>
    <t>02-130-02-57</t>
  </si>
  <si>
    <t>02-127-14-59</t>
  </si>
  <si>
    <t>02-123-14-61</t>
  </si>
  <si>
    <t>Шляпа STETSON арт. 1338504 PLAYER RAFFIA CROCHET (бежевый) {7}</t>
  </si>
  <si>
    <t>02-123-14-59</t>
  </si>
  <si>
    <t>02-123-14-57</t>
  </si>
  <si>
    <t>Шляпа STETSON арт. 1398116 PLAYER WOOLFELT (коричневый) {66}</t>
  </si>
  <si>
    <t>02-122-16-55</t>
  </si>
  <si>
    <t>Шляпа STETSON арт. 1398116 PLAYER WOOLFELT (черный) {1}</t>
  </si>
  <si>
    <t>02-122-08-62</t>
  </si>
  <si>
    <t>02-122-08-61</t>
  </si>
  <si>
    <t>Шляпа STETSON арт. 1398117 PLAYER WOOLFELT (черный) {1}</t>
  </si>
  <si>
    <t>02-122-08-59</t>
  </si>
  <si>
    <t>02-122-08-57</t>
  </si>
  <si>
    <t>02-122-08-56</t>
  </si>
  <si>
    <t>02-122-08-55</t>
  </si>
  <si>
    <t>Шляпа STETSON арт. 1398204 PLAYER FURFELT (черный) {1}</t>
  </si>
  <si>
    <t>02-121-91-63</t>
  </si>
  <si>
    <t>02-121-91-61</t>
  </si>
  <si>
    <t>02-121-91-59</t>
  </si>
  <si>
    <t>Шляпа STETSON арт. 1398415 PLAYER PANAMA (белый) {71}</t>
  </si>
  <si>
    <t>02-121-91-57</t>
  </si>
  <si>
    <t>02-121-91-55</t>
  </si>
  <si>
    <t>02-121-09-61</t>
  </si>
  <si>
    <t>Шляпа STETSON арт. 1398416 PLAYER PANAMA (кремовый) {7}</t>
  </si>
  <si>
    <t>02-121-09-59</t>
  </si>
  <si>
    <t>02-121-09-57</t>
  </si>
  <si>
    <t>02-116-09-63</t>
  </si>
  <si>
    <t>02-116-09-61</t>
  </si>
  <si>
    <t>02-116-09-59</t>
  </si>
  <si>
    <t>Шляпа STETSON арт. 1658104 PORK PIE WOOLFELT (темно-синий) {2}</t>
  </si>
  <si>
    <t>02-116-09-57</t>
  </si>
  <si>
    <t>02-115-14-61</t>
  </si>
  <si>
    <t>02-115-14-56</t>
  </si>
  <si>
    <t>02-115-14-55</t>
  </si>
  <si>
    <t>02-114-91-63</t>
  </si>
  <si>
    <t>Шляпа STETSON арт. 1691101 PORK PIE COTTON (бежевый) {7}</t>
  </si>
  <si>
    <t>02-114-91-61</t>
  </si>
  <si>
    <t>02-114-91-59</t>
  </si>
  <si>
    <t>02-114-91-57</t>
  </si>
  <si>
    <t>02-114-09-63</t>
  </si>
  <si>
    <t>02-114-09-61</t>
  </si>
  <si>
    <t>02-114-09-59</t>
  </si>
  <si>
    <t>Шляпа STETSON арт. 1693501 PORK PIE LINEN (серый) {330}</t>
  </si>
  <si>
    <t>02-114-09-57</t>
  </si>
  <si>
    <t>Шляпа STETSON арт. 1697101 PORK PIE PIG SKIN (черный) {1}</t>
  </si>
  <si>
    <t>02-114-08-59</t>
  </si>
  <si>
    <t>02-113-14-63</t>
  </si>
  <si>
    <t>02-113-14-61</t>
  </si>
  <si>
    <t>02-113-14-59</t>
  </si>
  <si>
    <t>02-113-14-57</t>
  </si>
  <si>
    <t>Шляпа STETSON арт. 1698107 PORKPIE (черный) {1}</t>
  </si>
  <si>
    <t>02-113-05-61</t>
  </si>
  <si>
    <t>02-113-05-57</t>
  </si>
  <si>
    <t>Шляпа STETSON арт. 2118101 FEDORA WOOLFELT (коричневый) {66}</t>
  </si>
  <si>
    <t>02-113-05-55</t>
  </si>
  <si>
    <t>02-109-73-62</t>
  </si>
  <si>
    <t>02-109-73-61</t>
  </si>
  <si>
    <t>02-109-73-60</t>
  </si>
  <si>
    <t>Шляпа STETSON арт. 2118101 FEDORA WOOLFELT (черный) {1}</t>
  </si>
  <si>
    <t>02-109-73-59</t>
  </si>
  <si>
    <t>02-109-73-58</t>
  </si>
  <si>
    <t>02-109-73-57</t>
  </si>
  <si>
    <t>02-109-73-56</t>
  </si>
  <si>
    <t>Шляпа STETSON арт. 2118201 PENN (коричневый) {63}</t>
  </si>
  <si>
    <t>02-109-73-55</t>
  </si>
  <si>
    <t>02-103-91-63</t>
  </si>
  <si>
    <t>02-103-91-61</t>
  </si>
  <si>
    <t>Шляпа STETSON арт. 2118201 PENN (кремовый) {78}</t>
  </si>
  <si>
    <t>02-103-91-59</t>
  </si>
  <si>
    <t>02-103-91-57</t>
  </si>
  <si>
    <t>02-103-09-61</t>
  </si>
  <si>
    <t>02-103-09-57</t>
  </si>
  <si>
    <t>02-101-06-63</t>
  </si>
  <si>
    <t>02-101-06-61</t>
  </si>
  <si>
    <t>02-101-06-59</t>
  </si>
  <si>
    <t>02-101-06-57</t>
  </si>
  <si>
    <t>02-101-05-63</t>
  </si>
  <si>
    <t>Шляпа STETSON арт. 2118201 PENN (темно-серый) {33}</t>
  </si>
  <si>
    <t>02-101-05-61</t>
  </si>
  <si>
    <t>02-101-05-59</t>
  </si>
  <si>
    <t>02-101-05-57</t>
  </si>
  <si>
    <t>Шляпа STETSON арт. 2118201 PENN (темно-синий) {2}</t>
  </si>
  <si>
    <t>02-101-05-55</t>
  </si>
  <si>
    <t>02-099-14-00</t>
  </si>
  <si>
    <t>02-098-91-00</t>
  </si>
  <si>
    <t>02-098-09-00</t>
  </si>
  <si>
    <t>Шляпа STETSON арт. 2118201 PENN (черный) {1}</t>
  </si>
  <si>
    <t>02-097-78-57</t>
  </si>
  <si>
    <t>02-097-57-61</t>
  </si>
  <si>
    <t>02-097-05-63</t>
  </si>
  <si>
    <t>02-097-05-61</t>
  </si>
  <si>
    <t>02-097-05-59</t>
  </si>
  <si>
    <t>Шляпа STETSON арт. 2118205 FEDORA FURFELT (синий) {2}</t>
  </si>
  <si>
    <t>02-097-05-58</t>
  </si>
  <si>
    <t>02-097-05-57</t>
  </si>
  <si>
    <t>Шляпа STETSON арт. 2118209 FEDORA FURFELT (черный) {1}</t>
  </si>
  <si>
    <t>02-097-05-56</t>
  </si>
  <si>
    <t>Шляпа STETSON арт. 2118402 FEDORA PANAMA (кремовый) {71}</t>
  </si>
  <si>
    <t>02-097-03-56</t>
  </si>
  <si>
    <t>Шляпа STETSON арт. 2128503 FEDORA TOYO (кремовый) {71}</t>
  </si>
  <si>
    <t>02-097-00-63</t>
  </si>
  <si>
    <t>02-097-00-62</t>
  </si>
  <si>
    <t>02-097-00-61</t>
  </si>
  <si>
    <t>02-097-00-59</t>
  </si>
  <si>
    <t>02-097-00-58</t>
  </si>
  <si>
    <t>Шляпа STETSON арт. 2138401 JENKINS (бежевый) {бежевый}</t>
  </si>
  <si>
    <t>02-097-00-57</t>
  </si>
  <si>
    <t>Шляпа STETSON арт. 2138402 FEDORA PANAMA (кремовый) {71}</t>
  </si>
  <si>
    <t>02-097-00-56</t>
  </si>
  <si>
    <t>Шляпа STETSON арт. 2138408 FEDORA PANAMA (бежевый) {7}</t>
  </si>
  <si>
    <t>02-097-00-55</t>
  </si>
  <si>
    <t>02-096-57-63</t>
  </si>
  <si>
    <t>02-096-57-60</t>
  </si>
  <si>
    <t>Шляпа STETSON арт. 2190501 FEDORA WOOL (темно-серый) {331}</t>
  </si>
  <si>
    <t>02-096-57-58</t>
  </si>
  <si>
    <t>02-096-32-63</t>
  </si>
  <si>
    <t>02-096-32-61</t>
  </si>
  <si>
    <t>Шляпа STETSON арт. 2193501 FEDORA LINEN (серый) {371}</t>
  </si>
  <si>
    <t>02-096-32-59</t>
  </si>
  <si>
    <t>02-096-32-57</t>
  </si>
  <si>
    <t>02-096-32-56</t>
  </si>
  <si>
    <t>02-096-32-55</t>
  </si>
  <si>
    <t>Шляпа STETSON арт. 2193501 FEDORA LINEN (темно-серый) {330}</t>
  </si>
  <si>
    <t>02-096-12-57</t>
  </si>
  <si>
    <t>02-096-08-63</t>
  </si>
  <si>
    <t>02-096-08-61</t>
  </si>
  <si>
    <t>02-096-08-60</t>
  </si>
  <si>
    <t>02-096-08-59</t>
  </si>
  <si>
    <t>Шляпа STETSON арт. 2198105 TARVESTON (черный) {1}</t>
  </si>
  <si>
    <t>02-096-08-57</t>
  </si>
  <si>
    <t>02-096-08-56</t>
  </si>
  <si>
    <t>Шляпа STETSON арт. 2198107 DARICO (черный) {1}</t>
  </si>
  <si>
    <t>02-096-08-55</t>
  </si>
  <si>
    <t>02-096-07-63</t>
  </si>
  <si>
    <t>Шляпа STETSON арт. 2198117 VIRGINIA (черный) {1}</t>
  </si>
  <si>
    <t>02-096-07-61</t>
  </si>
  <si>
    <t>Шляпа STETSON арт. 2198127 FEDORA CASHMERE (коричневый) {73}</t>
  </si>
  <si>
    <t>02-096-07-59</t>
  </si>
  <si>
    <t>02-096-07-57</t>
  </si>
  <si>
    <t>02-096-06-63</t>
  </si>
  <si>
    <t>02-096-06-61</t>
  </si>
  <si>
    <t>Шляпа STETSON арт. 2198127 FEDORA CASHMERE (черный) {1}</t>
  </si>
  <si>
    <t>02-096-06-59</t>
  </si>
  <si>
    <t>02-096-06-57</t>
  </si>
  <si>
    <t>Шляпа STETSON арт. 2198128 FEDORA WOOLFELT/CASHMERE (кремовый) {71}</t>
  </si>
  <si>
    <t>02-096-06-56</t>
  </si>
  <si>
    <t>02-096-06-55</t>
  </si>
  <si>
    <t>Шляпа STETSON арт. 2198134 FEDORA WOOLFELT (бежевый) {73}</t>
  </si>
  <si>
    <t>02-096-05-63</t>
  </si>
  <si>
    <t>02-096-05-61</t>
  </si>
  <si>
    <t>02-096-05-60</t>
  </si>
  <si>
    <t>Шляпа STETSON арт. 2198135 TRAVELLER WOOLFELT MIX (темно-коричневый) {63}</t>
  </si>
  <si>
    <t>02-096-05-59</t>
  </si>
  <si>
    <t>02-096-05-58</t>
  </si>
  <si>
    <t>02-096-05-57</t>
  </si>
  <si>
    <t>02-096-05-56</t>
  </si>
  <si>
    <t>Шляпа STETSON арт. 2198135 TRAVELLER WOOLFELT MIX (темно-серый) {10}</t>
  </si>
  <si>
    <t>02-096-05-55</t>
  </si>
  <si>
    <t>02-096-03-61</t>
  </si>
  <si>
    <t>02-096-03-59</t>
  </si>
  <si>
    <t>02-096-03-57</t>
  </si>
  <si>
    <t>Шляпа STETSON арт. 2198209 FEDORA FURFELT (серый) {33}</t>
  </si>
  <si>
    <t>02-095-74-57</t>
  </si>
  <si>
    <t>Шляпа STETSON арт. 2198209 FEDORA FURFELT (синий) {2}</t>
  </si>
  <si>
    <t>02-095-15-55</t>
  </si>
  <si>
    <t>02-095-11-63</t>
  </si>
  <si>
    <t>02-095-11-62</t>
  </si>
  <si>
    <t>Шляпа STETSON арт. 2198209 FEDORA FURFELT (черный) {1}</t>
  </si>
  <si>
    <t>02-095-11-61</t>
  </si>
  <si>
    <t>02-095-11-59</t>
  </si>
  <si>
    <t>Шляпа STETSON арт. 2198509 FEDORA RAFFIA CROCHET (коричневый) {7}</t>
  </si>
  <si>
    <t>02-095-11-58</t>
  </si>
  <si>
    <t>02-095-08-59</t>
  </si>
  <si>
    <t>02-095-08-57</t>
  </si>
  <si>
    <t>Шляпа STETSON арт. 2198512 FEDORA TOYO (коричневый) {65}</t>
  </si>
  <si>
    <t>02-094-26-63</t>
  </si>
  <si>
    <t>02-094-26-57</t>
  </si>
  <si>
    <t>02-094-26-55</t>
  </si>
  <si>
    <t>Шляпа STETSON арт. 2198512 FEDORA TOYO (песочный) {76}</t>
  </si>
  <si>
    <t>02-094-16-63</t>
  </si>
  <si>
    <t>02-094-15-63</t>
  </si>
  <si>
    <t>02-094-15-61</t>
  </si>
  <si>
    <t>02-094-15-59</t>
  </si>
  <si>
    <t>Шляпа STETSON арт. 2418502 ARIPEKA (кремовый) {71}</t>
  </si>
  <si>
    <t>02-094-15-57</t>
  </si>
  <si>
    <t>02-094-15-56</t>
  </si>
  <si>
    <t>02-094-14-64</t>
  </si>
  <si>
    <t>02-094-14-63</t>
  </si>
  <si>
    <t>02-094-14-62</t>
  </si>
  <si>
    <t>Шляпа STETSON арт. 2428501 TRAVELLER TOYO (кремовый) {71}</t>
  </si>
  <si>
    <t>02-094-14-61</t>
  </si>
  <si>
    <t>02-094-14-59</t>
  </si>
  <si>
    <t>02-094-14-57</t>
  </si>
  <si>
    <t>02-094-14-55</t>
  </si>
  <si>
    <t>Шляпа STETSON арт. 2458401 TRAVELLER PANAMA (бежевый) {7}</t>
  </si>
  <si>
    <t>02-094-12-62</t>
  </si>
  <si>
    <t>Шляпа STETSON арт. 2458502 TRAVELLER VISCOSE (белый) {10}</t>
  </si>
  <si>
    <t>02-094-12-61</t>
  </si>
  <si>
    <t>02-094-12-60</t>
  </si>
  <si>
    <t>02-094-12-58</t>
  </si>
  <si>
    <t>Шляпа STETSON арт. 2458502 TRAVELLER VISCOSE (красный) {8}</t>
  </si>
  <si>
    <t>02-094-06-57</t>
  </si>
  <si>
    <t>02-094-06-56</t>
  </si>
  <si>
    <t>Шляпа STETSON арт. 2468415 TRAVELLER PANAMA (бежевый) {7}</t>
  </si>
  <si>
    <t>02-093-74-57</t>
  </si>
  <si>
    <t>Шляпа STETSON арт. 2468418 TRAVELLER PANAMA (белый) {71}</t>
  </si>
  <si>
    <t>02-093-74-55</t>
  </si>
  <si>
    <t>02-093-65-59</t>
  </si>
  <si>
    <t>Шляпа STETSON арт. 2468423 TRAVELLER PANAMA (кремовый) {72}</t>
  </si>
  <si>
    <t>02-093-65-57</t>
  </si>
  <si>
    <t>02-093-65-55</t>
  </si>
  <si>
    <t>02-093-32-63</t>
  </si>
  <si>
    <t>Шляпа STETSON арт. 2477301 TRAVELLER CALF LEATHER (коричневый) {7}</t>
  </si>
  <si>
    <t>02-093-32-61</t>
  </si>
  <si>
    <t>02-093-32-59</t>
  </si>
  <si>
    <t>02-093-32-57</t>
  </si>
  <si>
    <t>Шляпа STETSON арт. 2478501 TRAVELLER TOYO (бежевый) {72}</t>
  </si>
  <si>
    <t>02-093-32-55</t>
  </si>
  <si>
    <t>Шляпа STETSON арт. 2478504 TRAVELLER SEAGRASS (бежевый) {7}</t>
  </si>
  <si>
    <t>02-093-15-63</t>
  </si>
  <si>
    <t>02-093-15-62</t>
  </si>
  <si>
    <t>02-093-15-61</t>
  </si>
  <si>
    <t>Шляпа STETSON арт. 2478505 TRAVELLER SEAGRASS (бежевый) {7}</t>
  </si>
  <si>
    <t>02-093-15-59</t>
  </si>
  <si>
    <t>02-093-15-57</t>
  </si>
  <si>
    <t>Шляпа STETSON арт. 2478511 TRAVELLER TOYO (светло-серый) {17}</t>
  </si>
  <si>
    <t>02-093-15-56</t>
  </si>
  <si>
    <t>02-093-08-63</t>
  </si>
  <si>
    <t>Шляпа STETSON арт. 2478515 TRAVELLER TOYO (коричневый) {65}</t>
  </si>
  <si>
    <t>02-093-08-61</t>
  </si>
  <si>
    <t>02-093-08-59</t>
  </si>
  <si>
    <t>02-093-08-57</t>
  </si>
  <si>
    <t>02-093-08-56</t>
  </si>
  <si>
    <t>02-093-05-63</t>
  </si>
  <si>
    <t>Шляпа STETSON арт. 2478515 TRAVELLER TOYO (темно-бежевый) {76}</t>
  </si>
  <si>
    <t>02-093-05-59</t>
  </si>
  <si>
    <t>02-093-05-57</t>
  </si>
  <si>
    <t>02-093-05-56</t>
  </si>
  <si>
    <t>Шляпа STETSON арт. 2478517 TRAVELLER RAFFIA CROCHET (бежевый) {7}</t>
  </si>
  <si>
    <t>02-093-01-62</t>
  </si>
  <si>
    <t>02-093-01-61</t>
  </si>
  <si>
    <t>02-093-01-59</t>
  </si>
  <si>
    <t>02-093-01-57</t>
  </si>
  <si>
    <t>Шляпа STETSON арт. 2478519 TRAVELLER TOYO (черный / бежевый) {17}</t>
  </si>
  <si>
    <t>02-092-05-63</t>
  </si>
  <si>
    <t>02-092-05-59</t>
  </si>
  <si>
    <t>02-092-05-58</t>
  </si>
  <si>
    <t>Шляпа STETSON арт. 2478520 TRAVELLER TOYO (кремовый) {77}</t>
  </si>
  <si>
    <t>02-092-05-56</t>
  </si>
  <si>
    <t>02-091-91-60</t>
  </si>
  <si>
    <t>02-091-16-61</t>
  </si>
  <si>
    <t>Шляпа STETSON арт. 2478520 TRAVELLER TOYO (темно-синий) {35}</t>
  </si>
  <si>
    <t>02-091-16-59</t>
  </si>
  <si>
    <t>02-091-16-57</t>
  </si>
  <si>
    <t>Шляпа STETSON арт. 2478522 TRAVELLER RAFFIA (кремовый) {7}</t>
  </si>
  <si>
    <t>02-091-09-60</t>
  </si>
  <si>
    <t>02-091-09-57</t>
  </si>
  <si>
    <t>Шляпа STETSON арт. 2478526 TRAVELLER RAFFIA CROCHET (песочный) {72}</t>
  </si>
  <si>
    <t>02-091-05-63</t>
  </si>
  <si>
    <t>Шляпа STETSON арт. 2478528 TRAVELLER TOYO (песочный) {7}</t>
  </si>
  <si>
    <t>02-090-91-62</t>
  </si>
  <si>
    <t>02-090-91-61</t>
  </si>
  <si>
    <t>Шляпа STETSON арт. 2498408 TRAVELLER PANAMA (бежевый) {7}</t>
  </si>
  <si>
    <t>02-090-91-60</t>
  </si>
  <si>
    <t>02-090-91-59</t>
  </si>
  <si>
    <t>02-090-14-59</t>
  </si>
  <si>
    <t>02-090-06-63</t>
  </si>
  <si>
    <t>02-090-06-62</t>
  </si>
  <si>
    <t>Шляпа STETSON арт. 2498502 TRAVELLER RAFFIA (бежевый) {7}</t>
  </si>
  <si>
    <t>02-090-06-61</t>
  </si>
  <si>
    <t>02-090-06-59</t>
  </si>
  <si>
    <t>02-090-06-58</t>
  </si>
  <si>
    <t>Шляпа STETSON арт. 2498505 TRAVELLER TOYO (коричневый) {6}</t>
  </si>
  <si>
    <t>02-090-06-57</t>
  </si>
  <si>
    <t>02-090-06-56</t>
  </si>
  <si>
    <t>02-090-06-55</t>
  </si>
  <si>
    <t>Шляпа STETSON арт. 2527102 TRAVELLER PIGSKIN (коричневый) {6}</t>
  </si>
  <si>
    <t>02-090-05-63</t>
  </si>
  <si>
    <t>02-090-05-62</t>
  </si>
  <si>
    <t>02-090-05-61</t>
  </si>
  <si>
    <t>02-090-05-60</t>
  </si>
  <si>
    <t>Шляпа STETSON арт. 2527103 TRAVELLER PIGSKIN (оливковый) {5}</t>
  </si>
  <si>
    <t>02-090-05-59</t>
  </si>
  <si>
    <t>02-090-05-58</t>
  </si>
  <si>
    <t>Шляпа STETSON арт. 2528005 SARDIS (темно-зеленый) {42}</t>
  </si>
  <si>
    <t>02-090-05-57</t>
  </si>
  <si>
    <t>02-090-05-56</t>
  </si>
  <si>
    <t>02-088-16-63</t>
  </si>
  <si>
    <t>Шляпа STETSON арт. 2528005 SARDIS (темно-серый) {66}</t>
  </si>
  <si>
    <t>02-088-16-61</t>
  </si>
  <si>
    <t>02-088-16-59</t>
  </si>
  <si>
    <t>Шляпа STETSON арт. 2528010 TRAVELLER (темно-синий) {2}</t>
  </si>
  <si>
    <t>02-088-08-63</t>
  </si>
  <si>
    <t>Шляпа STETSON арт. 2528010 TRAVELLER (черный) {1}</t>
  </si>
  <si>
    <t>02-088-08-61</t>
  </si>
  <si>
    <t>02-088-08-59</t>
  </si>
  <si>
    <t>Шляпа STETSON арт. 2528014 TRAVELLER VITAFELT (коричневый) {7}</t>
  </si>
  <si>
    <t>02-088-08-57</t>
  </si>
  <si>
    <t>02-087-91-61</t>
  </si>
  <si>
    <t>02-087-91-55</t>
  </si>
  <si>
    <t>Шляпа STETSON арт. 2528014 TRAVELLER VITAFELT (черный) {1}</t>
  </si>
  <si>
    <t>02-087-66-63</t>
  </si>
  <si>
    <t>02-087-66-62</t>
  </si>
  <si>
    <t>02-087-66-61</t>
  </si>
  <si>
    <t>02-087-66-59</t>
  </si>
  <si>
    <t>Шляпа STETSON арт. 2528101 MARLON (светло-коричневый) {67}</t>
  </si>
  <si>
    <t>02-087-66-57</t>
  </si>
  <si>
    <t>Шляпа STETSON арт. 2528108 TRAVELLER WOOLFELT (черный) {1}</t>
  </si>
  <si>
    <t>02-087-19-63</t>
  </si>
  <si>
    <t>02-087-19-61</t>
  </si>
  <si>
    <t>Шляпа STETSON арт. 2528109 TRAVELLER WOOLFELT (серый) {36}</t>
  </si>
  <si>
    <t>02-087-19-59</t>
  </si>
  <si>
    <t>02-087-19-57</t>
  </si>
  <si>
    <t>02-087-14-63</t>
  </si>
  <si>
    <t>02-087-14-61</t>
  </si>
  <si>
    <t>02-087-14-60</t>
  </si>
  <si>
    <t>02-087-14-59</t>
  </si>
  <si>
    <t>02-087-14-58</t>
  </si>
  <si>
    <t>Шляпа STETSON арт. 2528112 TRAVELLER WOOLFELT (темно-синий) {2}</t>
  </si>
  <si>
    <t>02-087-14-57</t>
  </si>
  <si>
    <t>02-087-12-63</t>
  </si>
  <si>
    <t>02-087-12-60</t>
  </si>
  <si>
    <t>02-087-12-59</t>
  </si>
  <si>
    <t>Шляпа STETSON арт. 2528113 TRAVELLER WOOLFELT (темно-коричневый) {65}</t>
  </si>
  <si>
    <t>02-087-12-58</t>
  </si>
  <si>
    <t>02-087-07-63</t>
  </si>
  <si>
    <t>02-087-07-61</t>
  </si>
  <si>
    <t>Шляпа STETSON арт. 2528114 TRAVELLER WOOLFELT (черный) {1}</t>
  </si>
  <si>
    <t>02-087-07-59</t>
  </si>
  <si>
    <t>02-087-07-57</t>
  </si>
  <si>
    <t>02-087-05-63</t>
  </si>
  <si>
    <t>02-087-05-62</t>
  </si>
  <si>
    <t>Шляпа STETSON арт. 2528116 TRAVELLER WOOLFELT (серый) {76}</t>
  </si>
  <si>
    <t>02-087-05-59</t>
  </si>
  <si>
    <t>02-087-05-57</t>
  </si>
  <si>
    <t>02-086-08-61</t>
  </si>
  <si>
    <t>Шляпа STETSON арт. 2528116 TRAVELLER WOOLFELT (черный) {1}</t>
  </si>
  <si>
    <t>02-086-08-60</t>
  </si>
  <si>
    <t>02-086-05-59</t>
  </si>
  <si>
    <t>02-086-02-62</t>
  </si>
  <si>
    <t>02-086-02-61</t>
  </si>
  <si>
    <t>Шляпа STETSON арт. 2528117 TRAVELLER WOOLFELT (темно-синий) {2}</t>
  </si>
  <si>
    <t>02-086-02-60</t>
  </si>
  <si>
    <t>02-086-02-59</t>
  </si>
  <si>
    <t>02-086-02-58</t>
  </si>
  <si>
    <t>Шляпа STETSON арт. 2541102 TRAVELLER COTTON (коричневый) {6}</t>
  </si>
  <si>
    <t>02-086-02-57</t>
  </si>
  <si>
    <t>02-084-14-61</t>
  </si>
  <si>
    <t>02-084-14-59</t>
  </si>
  <si>
    <t>Шляпа STETSON арт. 2541104 TRAVELLER WAXED COTTON (коричневый) {6}</t>
  </si>
  <si>
    <t>02-084-09-61</t>
  </si>
  <si>
    <t>Шляпа STETSON арт. 2541109 TRAVELLER COTTON (кремовый) {71}</t>
  </si>
  <si>
    <t>02-084-09-59</t>
  </si>
  <si>
    <t>02-083-09-63</t>
  </si>
  <si>
    <t>02-083-09-61</t>
  </si>
  <si>
    <t>Шляпа STETSON арт. 2541109 TRAVELLER COTTON (синий) {23}</t>
  </si>
  <si>
    <t>02-083-09-59</t>
  </si>
  <si>
    <t>02-083-09-57</t>
  </si>
  <si>
    <t>02-077-05-57</t>
  </si>
  <si>
    <t>Шляпа STETSON арт. 2541110 TRAVELLER COTTON EF (коричневый) {6}</t>
  </si>
  <si>
    <t>02-077-05-55</t>
  </si>
  <si>
    <t>02-073-09-61</t>
  </si>
  <si>
    <t>Шляпа STETSON арт. 2541114 TRAVELLER DELAVE (кремовый) {71}</t>
  </si>
  <si>
    <t>02-073-09-55</t>
  </si>
  <si>
    <t>02-073-06-63</t>
  </si>
  <si>
    <t>02-073-06-61</t>
  </si>
  <si>
    <t>02-073-06-59</t>
  </si>
  <si>
    <t>02-073-06-57</t>
  </si>
  <si>
    <t>Шляпа STETSON арт. 2541114 TRAVELLER DELAVE (оливковый) {61}</t>
  </si>
  <si>
    <t>02-072-54-55</t>
  </si>
  <si>
    <t>02-072-14-63</t>
  </si>
  <si>
    <t>02-072-14-55</t>
  </si>
  <si>
    <t>Шляпа STETSON арт. 2541114 TRAVELLER DELAVE (песочный) {76}</t>
  </si>
  <si>
    <t>02-072-08-63</t>
  </si>
  <si>
    <t>02-072-08-61</t>
  </si>
  <si>
    <t>02-072-08-59</t>
  </si>
  <si>
    <t>02-072-08-57</t>
  </si>
  <si>
    <t>Шляпа STETSON арт. 2541114 TRAVELLER DELAVE (черный) {1}</t>
  </si>
  <si>
    <t>Шляпа STETSON арт. 2541122 TRAVELLER CANVAS (оливковый) {5}</t>
  </si>
  <si>
    <t>02-072-07-61</t>
  </si>
  <si>
    <t>02-072-07-59</t>
  </si>
  <si>
    <t>02-072-07-57</t>
  </si>
  <si>
    <t>Шляпа STETSON арт. 2541129 TRAVELLER COTTON (коричневый) {6}</t>
  </si>
  <si>
    <t>02-072-06-59</t>
  </si>
  <si>
    <t>Шляпа STETSON арт. 2541132 TRAVELLER CO PES (коричневый) {6}</t>
  </si>
  <si>
    <t>02-070-91-61</t>
  </si>
  <si>
    <t>02-070-91-59</t>
  </si>
  <si>
    <t>02-070-91-55</t>
  </si>
  <si>
    <t>02-070-16-63</t>
  </si>
  <si>
    <t>Шляпа STETSON арт. 2591101 TRAVELLER COTTON (коричневый) {6}</t>
  </si>
  <si>
    <t>02-070-16-62</t>
  </si>
  <si>
    <t>02-070-16-61</t>
  </si>
  <si>
    <t>02-070-16-59</t>
  </si>
  <si>
    <t>02-070-16-58</t>
  </si>
  <si>
    <t>Шляпа STETSON арт. 2598101 YUTAN (серый) {36}</t>
  </si>
  <si>
    <t>02-070-16-57</t>
  </si>
  <si>
    <t>02-070-16-56</t>
  </si>
  <si>
    <t>02-070-14-63</t>
  </si>
  <si>
    <t>Шляпа STETSON арт. 2598101 YUTAN (черный) {1}</t>
  </si>
  <si>
    <t>02-070-14-61</t>
  </si>
  <si>
    <t>02-070-14-59</t>
  </si>
  <si>
    <t>Шляпа STETSON арт. 2598102 TRAVELLER (черный) {1}</t>
  </si>
  <si>
    <t>02-070-05-63</t>
  </si>
  <si>
    <t>02-070-05-62</t>
  </si>
  <si>
    <t>02-070-05-61</t>
  </si>
  <si>
    <t>Шляпа STETSON арт. 2598113 TRAVELLER WOOLFELT (серый) {10}</t>
  </si>
  <si>
    <t>02-070-05-59</t>
  </si>
  <si>
    <t>02-070-05-57</t>
  </si>
  <si>
    <t>02-069-91-61</t>
  </si>
  <si>
    <t>Шляпа STETSON арт. 2598118 OUTDOOR WOOLFELT (коричневый) {76}</t>
  </si>
  <si>
    <t>02-069-91-59</t>
  </si>
  <si>
    <t>Шляпа STETSON арт. 2598120 TRAVELLER WOOLFELT (черный) {1}</t>
  </si>
  <si>
    <t>02-069-16-59</t>
  </si>
  <si>
    <t>Шляпа STETSON арт. 2598123 POWELL (оливковый) {55}</t>
  </si>
  <si>
    <t>02-069-14-56</t>
  </si>
  <si>
    <t>02-069-05-63</t>
  </si>
  <si>
    <t>Шляпа STETSON арт. 2598123 POWELL (серый) {10}</t>
  </si>
  <si>
    <t>02-069-05-62</t>
  </si>
  <si>
    <t>02-069-05-61</t>
  </si>
  <si>
    <t>02-069-05-60</t>
  </si>
  <si>
    <t>02-069-05-59</t>
  </si>
  <si>
    <t>Шляпа STETSON арт. 2598123 POWELL (темно-коричневый) {63}</t>
  </si>
  <si>
    <t>02-069-05-58</t>
  </si>
  <si>
    <t>02-069-05-57</t>
  </si>
  <si>
    <t>02-069-05-55</t>
  </si>
  <si>
    <t>Шляпа STETSON арт. 2598123 POWELL (темно-серый) {20}</t>
  </si>
  <si>
    <t>02-059-15-61</t>
  </si>
  <si>
    <t>02-059-15-59</t>
  </si>
  <si>
    <t>Шляпа STETSON арт. 2598125 ATLANTA (черный) {1}</t>
  </si>
  <si>
    <t>02-059-08-63</t>
  </si>
  <si>
    <t>Шляпа STETSON арт. 2628101 TRAVELLER WOOLFELT (песочный) {79}</t>
  </si>
  <si>
    <t>02-059-08-61</t>
  </si>
  <si>
    <t>02-059-08-59</t>
  </si>
  <si>
    <t>02-059-08-57</t>
  </si>
  <si>
    <t>02-059-05-63</t>
  </si>
  <si>
    <t>Шляпа STETSON арт. 2628101 TRAVELLER WOOLFELT (черный) {1}</t>
  </si>
  <si>
    <t>02-059-05-61</t>
  </si>
  <si>
    <t>02-059-05-57</t>
  </si>
  <si>
    <t>02-059-03-61</t>
  </si>
  <si>
    <t>02-059-03-59</t>
  </si>
  <si>
    <t>02-059-03-57</t>
  </si>
  <si>
    <t>Шляпа STETSON арт. 2638211 PARKLAND (темно-синий) {2}</t>
  </si>
  <si>
    <t>02-055-09-59</t>
  </si>
  <si>
    <t>Шляпа STETSON арт. 2638211 PARKLAND (черный) {1}</t>
  </si>
  <si>
    <t>02-053-09-59</t>
  </si>
  <si>
    <t>Шляпа STETSON арт. 2718004 WESTERN VITAFELT (бежевый) {73}</t>
  </si>
  <si>
    <t>02-052-91-00</t>
  </si>
  <si>
    <t>Шляпа STETSON арт. 2791101 OUTDOOR AIR CO PE (серый) {6}</t>
  </si>
  <si>
    <t>02-052-09-00</t>
  </si>
  <si>
    <t>02-052-08-00</t>
  </si>
  <si>
    <t>02-050-14-63</t>
  </si>
  <si>
    <t>02-050-14-61</t>
  </si>
  <si>
    <t>Шляпа STETSON арт. 2791102 OUTDOOR AIR COTTON (бежевый) {7}</t>
  </si>
  <si>
    <t>02-050-14-59</t>
  </si>
  <si>
    <t>02-050-14-57</t>
  </si>
  <si>
    <t>02-050-09-61</t>
  </si>
  <si>
    <t>02-050-09-59</t>
  </si>
  <si>
    <t>Шляпа STETSON арт. 2791103 OUTDOOR (коричневый) {6}</t>
  </si>
  <si>
    <t>02-050-09-57</t>
  </si>
  <si>
    <t>02-050-09-55</t>
  </si>
  <si>
    <t>02-050-08-61</t>
  </si>
  <si>
    <t>02-046-09-63</t>
  </si>
  <si>
    <t>02-046-09-61</t>
  </si>
  <si>
    <t>Шляпа STETSON арт. 2798101 WESTERN WOOLFELT (коричневый) {67}</t>
  </si>
  <si>
    <t>02-046-09-59</t>
  </si>
  <si>
    <t>02-046-05-61</t>
  </si>
  <si>
    <t>02-046-05-59</t>
  </si>
  <si>
    <t>Шляпа STETSON арт. 2798101 WESTERN WOOLFELT (черный) {1}</t>
  </si>
  <si>
    <t>02-046-05-57</t>
  </si>
  <si>
    <t>02-037-02-59</t>
  </si>
  <si>
    <t>02-037-02-57</t>
  </si>
  <si>
    <t>02-036-09-59</t>
  </si>
  <si>
    <t>02-033-16-59</t>
  </si>
  <si>
    <t>02-033-09-61</t>
  </si>
  <si>
    <t>02-031-09-61</t>
  </si>
  <si>
    <t>Шляпа STETSON арт. 2998205 BOWLER FURFELT (синий) {22}</t>
  </si>
  <si>
    <t>02-031-09-59</t>
  </si>
  <si>
    <t>Шляпа STETSON арт. 3198501 WESTERN COMFORT 10X (белый) {7}</t>
  </si>
  <si>
    <t>02-020-02-59</t>
  </si>
  <si>
    <t>02-019-36-63</t>
  </si>
  <si>
    <t>02-019-36-61</t>
  </si>
  <si>
    <t>Шляпа STETSON арт. 3198502 WESTERN OPEN ROAD 6X (белый) {7}</t>
  </si>
  <si>
    <t>02-019-36-59</t>
  </si>
  <si>
    <t>02-019-36-57</t>
  </si>
  <si>
    <t>02-019-36-55</t>
  </si>
  <si>
    <t>02-010-07-61</t>
  </si>
  <si>
    <t>02-010-07-59</t>
  </si>
  <si>
    <t>Шляпа STETSON арт. 3598102 WESTERN (коричневый) {62}</t>
  </si>
  <si>
    <t>02-010-07-57</t>
  </si>
  <si>
    <t>02-010-05-61</t>
  </si>
  <si>
    <t>02-010-05-59</t>
  </si>
  <si>
    <t>Шляпа STETSON арт. 3598102 WESTERN (черный) {1}</t>
  </si>
  <si>
    <t>02-010-05-57</t>
  </si>
  <si>
    <t>02-006-36-61</t>
  </si>
  <si>
    <t>02-006-36-60</t>
  </si>
  <si>
    <t>Шляпа STETSON арт. 3598111 WESTERN WOOLFELT (черный) {1}</t>
  </si>
  <si>
    <t>02-006-36-59</t>
  </si>
  <si>
    <t>02-006-16-62</t>
  </si>
  <si>
    <t>02-006-16-60</t>
  </si>
  <si>
    <t>02-006-16-59</t>
  </si>
  <si>
    <t>Шляпа STETSON арт. 3598112 WESTERN WOOLFELT (черный) {1}</t>
  </si>
  <si>
    <t>02-006-16-57</t>
  </si>
  <si>
    <t>02-006-14-63</t>
  </si>
  <si>
    <t>02-006-14-61</t>
  </si>
  <si>
    <t>Шляпа STETSON арт. 3598113 WESTERN WOOLFELT (темно-коричневый) {66}</t>
  </si>
  <si>
    <t>02-006-09-63</t>
  </si>
  <si>
    <t>02-006-09-62</t>
  </si>
  <si>
    <t>02-006-09-61</t>
  </si>
  <si>
    <t>Шляпа STETSON арт. 3698503 WESTERN MONTERREY BAY MAIZE (коричневый) {6}</t>
  </si>
  <si>
    <t>02-006-09-60</t>
  </si>
  <si>
    <t>02-006-09-59</t>
  </si>
  <si>
    <t>02-006-08-61</t>
  </si>
  <si>
    <t>02-006-08-59</t>
  </si>
  <si>
    <t>02-006-05-62</t>
  </si>
  <si>
    <t>02-006-05-61</t>
  </si>
  <si>
    <t>02-006-05-60</t>
  </si>
  <si>
    <t>Шляпа STETSON арт. 3698518 WESTERN RAFFIA (коричневый) {67}</t>
  </si>
  <si>
    <t>02-006-05-59</t>
  </si>
  <si>
    <t>Шляпа STETSON арт. 3698519 WESTERN TOYO (песочный) {7}</t>
  </si>
  <si>
    <t>02-006-05-58</t>
  </si>
  <si>
    <t>02-006-05-57</t>
  </si>
  <si>
    <t>Бейсболка STETSON арт. 7711101 BASEBALL CAP COTTON (бордовый) {86}</t>
  </si>
  <si>
    <t>Бейсболка STETSON арт. 7711101 BASEBALL CAP COTTON (красный) {8}</t>
  </si>
  <si>
    <t>Бейсболка STETSON арт. 7711101 BASEBALL CAP COTTON (серый) {32}</t>
  </si>
  <si>
    <t>Бейсболка STETSON арт. 7711101 BASEBALL CAP COTTON (синий) {23}</t>
  </si>
  <si>
    <t>Бейсболка STETSON арт. 7711102 BASEBALL CAP DELAVE ORGANIC (бежевый) {71}</t>
  </si>
  <si>
    <t>1 207,37</t>
  </si>
  <si>
    <t>3 622,11</t>
  </si>
  <si>
    <t>Бейсболка STETSON арт. 7711102 BASEBALL CAP DELAVE ORGANIC (бордовый) {85}</t>
  </si>
  <si>
    <t>1 131,13</t>
  </si>
  <si>
    <t>4 524,52</t>
  </si>
  <si>
    <t>6 786,78</t>
  </si>
  <si>
    <t>Бейсболка STETSON арт. 7711102 BASEBALL CAP DELAVE ORGANIC (синий) {2}</t>
  </si>
  <si>
    <t>2 414,74</t>
  </si>
  <si>
    <t>9 658,96</t>
  </si>
  <si>
    <t>4 829,48</t>
  </si>
  <si>
    <t>Бейсболка STETSON арт. 7711102 BASEBALL CAP DELAVE ORGANIC (черный) {1}</t>
  </si>
  <si>
    <t>Бейсболка STETSON арт. 7711124 BASEBALL CAP (коричневый) {6}</t>
  </si>
  <si>
    <t>1 129,36</t>
  </si>
  <si>
    <t>Бейсболка STETSON арт. 7711135 BASEBALL CAP COTTON (кремовый) {67}</t>
  </si>
  <si>
    <t>1 654,94</t>
  </si>
  <si>
    <t>4 964,82</t>
  </si>
  <si>
    <t>Бейсболка STETSON арт. 7711136 BASEBALL CAP COTTON (черный) {1}</t>
  </si>
  <si>
    <t>Бейсболка STETSON арт. 7711137 BASEBALL CAP CO PES (коричневый) {6}</t>
  </si>
  <si>
    <t>2 937,9</t>
  </si>
  <si>
    <t>Бейсболка STETSON арт. 7717104 BASEBALL PIGSKIN (коричневый) {6}</t>
  </si>
  <si>
    <t>1 837,13</t>
  </si>
  <si>
    <t>2 042,10</t>
  </si>
  <si>
    <t>4 084,2</t>
  </si>
  <si>
    <t>Бейсболка STETSON арт. 7717105 RAWLINS (серый) {3}</t>
  </si>
  <si>
    <t>2 277,22</t>
  </si>
  <si>
    <t>Бейсболка STETSON арт. 7717105 RAWLINS (темно-коричневый) {62}</t>
  </si>
  <si>
    <t>2 197,63</t>
  </si>
  <si>
    <t>Бейсболка STETSON арт. 7717105 RAWLINS (черный) {1}</t>
  </si>
  <si>
    <t>2 179,74</t>
  </si>
  <si>
    <t>Бейсболка STETSON арт. 7720101 BASEBALL CAP EF WOOL (серый) {32}</t>
  </si>
  <si>
    <t>1 953,38</t>
  </si>
  <si>
    <t>31 254,08</t>
  </si>
  <si>
    <t>1 953,39</t>
  </si>
  <si>
    <t>3 906,78</t>
  </si>
  <si>
    <t>Бейсболка STETSON арт. 7720102 BASEBALL CASHMERE (коричневый) {6}</t>
  </si>
  <si>
    <t>1 663,06</t>
  </si>
  <si>
    <t>6 652,24</t>
  </si>
  <si>
    <t>9 978,36</t>
  </si>
  <si>
    <t>Бейсболка STETSON арт. 7720102 BASEBALL CASHMERE (синий) {21}</t>
  </si>
  <si>
    <t>19 956,72</t>
  </si>
  <si>
    <t>3 326,12</t>
  </si>
  <si>
    <t>Бейсболка STETSON арт. 7720102 BASEBALL CASHMERE (темно-серый) {32}</t>
  </si>
  <si>
    <t>1 735,71</t>
  </si>
  <si>
    <t>1 735,72</t>
  </si>
  <si>
    <t>Бейсболка STETSON арт. 7720102 BASEBALL CASHMERE (черный) {1}</t>
  </si>
  <si>
    <t>14 967,54</t>
  </si>
  <si>
    <t>Бейсболка STETSON арт. 7720303 BASEBALL CAP WOOL CHECK (коричневый / бежевый) {267}</t>
  </si>
  <si>
    <t>1 346,55</t>
  </si>
  <si>
    <t>Бейсболка STETSON арт. 7720304 BASEBALL CAP WOOL CHECK (коричневый / серый) {261}</t>
  </si>
  <si>
    <t>2 171,37</t>
  </si>
  <si>
    <t>1 954,10</t>
  </si>
  <si>
    <t>15 632,8</t>
  </si>
  <si>
    <t>1 954,1</t>
  </si>
  <si>
    <t>Бейсболка STETSON арт. 7720304 BASEBALL CAP WOOL CHECK (синий) {221}</t>
  </si>
  <si>
    <t>2 171,36</t>
  </si>
  <si>
    <t>21 713,6</t>
  </si>
  <si>
    <t>8 685,48</t>
  </si>
  <si>
    <t>Бейсболка STETSON арт. 7720501 BASEBALL EF (синий) {321}</t>
  </si>
  <si>
    <t>1 496,44</t>
  </si>
  <si>
    <t>11 971,52</t>
  </si>
  <si>
    <t>Бейсболка STETSON арт. 7720501 BASEBALL EF (темно-серый) {331}</t>
  </si>
  <si>
    <t>1 631,54</t>
  </si>
  <si>
    <t>1 732,73</t>
  </si>
  <si>
    <t>Бейсболка STETSON арт. 7720502 WOOLRICH (коричневый) {365}</t>
  </si>
  <si>
    <t>1 733,51</t>
  </si>
  <si>
    <t>1 733,50</t>
  </si>
  <si>
    <t>1 733,5</t>
  </si>
  <si>
    <t>Бейсболка STETSON арт. 7720502 WOOLRICH (серый) {333}</t>
  </si>
  <si>
    <t>1 753,68</t>
  </si>
  <si>
    <t>10 414,32</t>
  </si>
  <si>
    <t>Бейсболка STETSON арт. 7720502 WOOLRICH (синий / серый) {322}</t>
  </si>
  <si>
    <t>Бейсболка STETSON арт. 7720502 WOOLRICH (синий) {323}</t>
  </si>
  <si>
    <t>3 507,36</t>
  </si>
  <si>
    <t>Бейсболка STETSON арт. 7720502 WOOLRICH (темно-зеленый) {351}</t>
  </si>
  <si>
    <t>Бейсболка STETSON арт. 7721103 BASEBALL HERRINGBONE (кремовый) {71}</t>
  </si>
  <si>
    <t>Бейсболка STETSON арт. 7721105 BASEBALL COTTON (темно-синий) {2}</t>
  </si>
  <si>
    <t>1 225,36</t>
  </si>
  <si>
    <t>Бейсболка STETSON арт. 7721106 BASEBALL CAP CORD (бежевый) {7}</t>
  </si>
  <si>
    <t>1 432,54</t>
  </si>
  <si>
    <t>2 865,08</t>
  </si>
  <si>
    <t>Бейсболка STETSON арт. 7721106 BASEBALL CAP CORD (красный) {8}</t>
  </si>
  <si>
    <t>1 668,8</t>
  </si>
  <si>
    <t>Бейсболка STETSON арт. 7721109 BASEBALL CAP EAGLE (темно-синий) {2}</t>
  </si>
  <si>
    <t>1 372,73</t>
  </si>
  <si>
    <t>19 218,22</t>
  </si>
  <si>
    <t>Бейсболка STETSON арт. 7721901 CHAIRS (разноцветный) {94}</t>
  </si>
  <si>
    <t>1 260,38</t>
  </si>
  <si>
    <t>Бейсболка STETSON арт. 7727301 BASEBALL CAP CALF LEATHER (коричневый) {7}</t>
  </si>
  <si>
    <t>1 738,44</t>
  </si>
  <si>
    <t>8 692,2</t>
  </si>
  <si>
    <t>Бейсболка STETSON арт. 7751141 HORSESHOE (белый / красный) {86}</t>
  </si>
  <si>
    <t>Бейсболка STETSON арт. 7751142 TRUCKER CAP GREW UP (зеленый / коричневый) {64}</t>
  </si>
  <si>
    <t>1 226,49</t>
  </si>
  <si>
    <t>Бейсболка STETSON арт. 7751158 MOTORSPORT (красный / коричневый / желтый) {68}</t>
  </si>
  <si>
    <t>Бейсболка STETSON арт. 7751161 EAGLE (голубой / серый) {32}</t>
  </si>
  <si>
    <t>Бейсболка STETSON арт. 7751166 TRUCKER CAP TRUCKING (синий / серый) {23}</t>
  </si>
  <si>
    <t>Бейсболка STETSON арт. 7751167 TRUCKER CAP CONNECTING (оранжевый) {29}</t>
  </si>
  <si>
    <t>Бейсболка STETSON арт. 7751171 TRUCKER CAP AMERICAN HERITAGE CLASSIC (желтый) {9}</t>
  </si>
  <si>
    <t>Бейсболка STETSON арт. 7751171 TRUCKER CAP AMERICAN HERITAGE CLASSIC (оливковый) {5}</t>
  </si>
  <si>
    <t>18 098,08</t>
  </si>
  <si>
    <t>Бейсболка STETSON арт. 7751174 TRUCKER CAP MOONSHINE (коричневый / серый) {63}</t>
  </si>
  <si>
    <t>1 216,75</t>
  </si>
  <si>
    <t>Бейсболка STETSON арт. 7751176 TRUCKER CAP STRONGER BISON (коричневый / бордовый) {65}</t>
  </si>
  <si>
    <t>Бейсболка STETSON арт. 7751177 TRUCKER CAP FREE SPIRIT (синий / белый) {2}</t>
  </si>
  <si>
    <t>44 672,69</t>
  </si>
  <si>
    <t>Бейсболка STETSON арт. 7751178 TRUCKER CAP COLLEGE FOOTBALL (оливковый / красный) {84}</t>
  </si>
  <si>
    <t>Бейсболка STETSON арт. 7751180 TRUCKER CAP FIRE DEPT (серый / красный) {38}</t>
  </si>
  <si>
    <t>Бейсболка STETSON арт. 7751181 TRUCKER CAP FOOTBALL BEAVER (желтый / черный) {29}</t>
  </si>
  <si>
    <t>Бейсболка STETSON арт. 7751184 TRUCKER CAP CAMPING YETI (оливковый) {5}</t>
  </si>
  <si>
    <t>1 081,45</t>
  </si>
  <si>
    <t>Бейсболка STETSON арт. 7751184 TRUCKER CAP CAMPING YETI (серый) {3}</t>
  </si>
  <si>
    <t>Бейсболка STETSON арт. 7751186 TRUCKER CAP CAMPER (бежевый / черный) {67}</t>
  </si>
  <si>
    <t>Бейсболка STETSON арт. 7751188 TRUCKER CAP HARD WORK (коричневый / белый) {67}</t>
  </si>
  <si>
    <t>1 095,78</t>
  </si>
  <si>
    <t>Бейсболка STETSON арт. 7756101 TRUCKER CAP BUFFALO HORN (коричневый) {76}</t>
  </si>
  <si>
    <t>Бейсболка STETSON арт. 7756105 TRUCKER CAP ON THE ROAD (красный / коричневый) {68}</t>
  </si>
  <si>
    <t>Бейсболка STETSON арт. 7756107 TRUCKER CAP HOT SHOTS (черный / белый) {1}</t>
  </si>
  <si>
    <t>Бейсболка STETSON арт. 7756108 TRUCKER CAP FIREWALKERS (синий / желтый) {29}</t>
  </si>
  <si>
    <t>Бейсболка STETSON арт. 7756112 TRUCKER CAP HIKING (бежевый / серый) {57}</t>
  </si>
  <si>
    <t>Бейсболка STETSON арт. 7756114 TRUCKER CAP CANOE (оранжевый / синий) {28}</t>
  </si>
  <si>
    <t>Бейсболка STETSON арт. 7770103 BASEBALL CAP EF (серый) {32}</t>
  </si>
  <si>
    <t>2 130,26</t>
  </si>
  <si>
    <t>4 260,52</t>
  </si>
  <si>
    <t>3 676,08</t>
  </si>
  <si>
    <t>Бейсболка STETSON арт. 7781901 BASEBALL CAP PALM LEAF (оранжевый / розовый) {8}</t>
  </si>
  <si>
    <t>Бейсболка STETSON арт. 7781909 BASEBALL CAP COTTON (зеленый) {99}</t>
  </si>
  <si>
    <t>Бейсболка STETSON арт. 7781909 BASEBALL CAP COTTON (синий / красный) {28}</t>
  </si>
  <si>
    <t>Бейсболка STETSON арт. 7790502 BASEBALL CAP PATCHWORK WOOL (коричневый / синий) {348}</t>
  </si>
  <si>
    <t>1 398,07</t>
  </si>
  <si>
    <t>2 796,14</t>
  </si>
  <si>
    <t>Варежки STETSON арт. 9497220 MITTENS WOOL / GOAT NAPPA (коричневый / красный) {6}</t>
  </si>
  <si>
    <t>4 317,6</t>
  </si>
  <si>
    <t>2 458,94</t>
  </si>
  <si>
    <t>Кепка STETSON арт. 6127102 IVY (темно-коричневый) {63}</t>
  </si>
  <si>
    <t>2 770,54</t>
  </si>
  <si>
    <t>5 541,08</t>
  </si>
  <si>
    <t>13 852,7</t>
  </si>
  <si>
    <t>2 770,55</t>
  </si>
  <si>
    <t>5 541,1</t>
  </si>
  <si>
    <t>2 070,95</t>
  </si>
  <si>
    <t>Кепка STETSON арт. 6127102 IVY (черный) {1}</t>
  </si>
  <si>
    <t>2 700,23</t>
  </si>
  <si>
    <t>5 400,46</t>
  </si>
  <si>
    <t>8 100,69</t>
  </si>
  <si>
    <t>Кепка STETSON арт. 6170106 IVY CAP WOOL (синий) {21}</t>
  </si>
  <si>
    <t>2 178,06</t>
  </si>
  <si>
    <t>6 534,18</t>
  </si>
  <si>
    <t>2 178,05</t>
  </si>
  <si>
    <t>Кепка STETSON арт. 6170106 IVY CAP WOOL (черный) {1}</t>
  </si>
  <si>
    <t>8 712,2</t>
  </si>
  <si>
    <t>Кепка STETSON арт. 6170303 IVY VIRGIN (синий / бежевый) {227}</t>
  </si>
  <si>
    <t>1 643,08</t>
  </si>
  <si>
    <t>3 286,16</t>
  </si>
  <si>
    <t>Кепка STETSON арт. 6170504 IVY HERRINGBONE (бежевый / черный) {371}</t>
  </si>
  <si>
    <t>2 070,94</t>
  </si>
  <si>
    <t>4 141,88</t>
  </si>
  <si>
    <t>6 212,82</t>
  </si>
  <si>
    <t>Кепка STETSON арт. 6170504 IVY HERRINGBONE (зеленый / бежевый) {374}</t>
  </si>
  <si>
    <t>Кепка STETSON арт. 6170504 IVY HERRINGBONE (серый) {333}</t>
  </si>
  <si>
    <t>Кепка STETSON арт. 6170504 IVY HERRINGBONE (синий / бежевый) {327}</t>
  </si>
  <si>
    <t>12 425,64</t>
  </si>
  <si>
    <t>Кепка STETSON арт. 6170504 IVY HERRINGBONE (синий / коричневый) {332}</t>
  </si>
  <si>
    <t>Кепка STETSON арт. 6170504 IVY HERRINGBONE (синий / серый) {322}</t>
  </si>
  <si>
    <t>2 295,85</t>
  </si>
  <si>
    <t>2 295,86</t>
  </si>
  <si>
    <t>2 260,70</t>
  </si>
  <si>
    <t>4 521,4</t>
  </si>
  <si>
    <t>Кепка STETSON арт. 6170504 IVY HERRINGBONE (темно-серый) {331}</t>
  </si>
  <si>
    <t>Кепка STETSON арт. 6170602 RIDGE DONEGAL (бежевый / голубой) {427}</t>
  </si>
  <si>
    <t>2 569,47</t>
  </si>
  <si>
    <t>5 138,94</t>
  </si>
  <si>
    <t>Кепка STETSON арт. 6170602 RIDGE DONEGAL (серый) {471}</t>
  </si>
  <si>
    <t>Кепка STETSON арт. 6170602 RIDGE DONEGAL (темно-серый) {433}</t>
  </si>
  <si>
    <t>7 708,41</t>
  </si>
  <si>
    <t>Кепка STETSON арт. 6173108 IVY CAP LINEN SILK (темно-синий) {2}</t>
  </si>
  <si>
    <t>4 359,48</t>
  </si>
  <si>
    <t>2 179,75</t>
  </si>
  <si>
    <t>4 359,5</t>
  </si>
  <si>
    <t>Кепка STETSON арт. 6173401 IVY CAP LINEN (оранжевый) {282}</t>
  </si>
  <si>
    <t>1 661,55</t>
  </si>
  <si>
    <t>3 323,1</t>
  </si>
  <si>
    <t>Кепка STETSON арт. 6173501 IVY CAP LINEN (синий) {326}</t>
  </si>
  <si>
    <t>2 042,1</t>
  </si>
  <si>
    <t>10 210,5</t>
  </si>
  <si>
    <t>12 252,6</t>
  </si>
  <si>
    <t>6 126,3</t>
  </si>
  <si>
    <t>Кепка STETSON арт. 6210105 KENT EF (темно-серый) {32}</t>
  </si>
  <si>
    <t>1 821,52</t>
  </si>
  <si>
    <t>Кепка STETSON арт. 6210105 KENT EF (темно-синий) {21}</t>
  </si>
  <si>
    <t>3 643,04</t>
  </si>
  <si>
    <t>Кепка STETSON арт. 6210105 KENT EF (черный) {1}</t>
  </si>
  <si>
    <t>1 966,43</t>
  </si>
  <si>
    <t>5 899,29</t>
  </si>
  <si>
    <t>Кепка STETSON арт. 6210203 KENT EF CHECK (серый / рыжий) {237}</t>
  </si>
  <si>
    <t>2 144,67</t>
  </si>
  <si>
    <t>6 434,01</t>
  </si>
  <si>
    <t>Кепка STETSON арт. 6210203 KENT EF CHECK (синий / красный) {223}</t>
  </si>
  <si>
    <t>Кепка STETSON арт. 6210401 KENT VIRGIN (синий / бежевый) {227}</t>
  </si>
  <si>
    <t>3 047,56</t>
  </si>
  <si>
    <t>3 047,57</t>
  </si>
  <si>
    <t>Кепка STETSON арт. 6210403 KENT WOOL (коричневый / серый) {261}</t>
  </si>
  <si>
    <t>2 036,31</t>
  </si>
  <si>
    <t>4 072,62</t>
  </si>
  <si>
    <t>1 929,48</t>
  </si>
  <si>
    <t>1 398,92</t>
  </si>
  <si>
    <t>1 398,93</t>
  </si>
  <si>
    <t>5 860,14</t>
  </si>
  <si>
    <t>19 533,8</t>
  </si>
  <si>
    <t>3 906,76</t>
  </si>
  <si>
    <t>1 617,33</t>
  </si>
  <si>
    <t>3 234,66</t>
  </si>
  <si>
    <t>4 851,99</t>
  </si>
  <si>
    <t>8 086,65</t>
  </si>
  <si>
    <t>1 916,52</t>
  </si>
  <si>
    <t>3 833,04</t>
  </si>
  <si>
    <t>5 749,56</t>
  </si>
  <si>
    <t>12 169,08</t>
  </si>
  <si>
    <t>17 384,4</t>
  </si>
  <si>
    <t>5 215,32</t>
  </si>
  <si>
    <t>2 718,49</t>
  </si>
  <si>
    <t>5 436,98</t>
  </si>
  <si>
    <t>1 892,47</t>
  </si>
  <si>
    <t>1 892,48</t>
  </si>
  <si>
    <t>3 260,57</t>
  </si>
  <si>
    <t>6 521,14</t>
  </si>
  <si>
    <t>16 302,85</t>
  </si>
  <si>
    <t>1 993,95</t>
  </si>
  <si>
    <t>8 718,96</t>
  </si>
  <si>
    <t>12 190,24</t>
  </si>
  <si>
    <t>3 784,94</t>
  </si>
  <si>
    <t>7 569,88</t>
  </si>
  <si>
    <t>9 462,35</t>
  </si>
  <si>
    <t>4 591,72</t>
  </si>
  <si>
    <t>2 713,89</t>
  </si>
  <si>
    <t>11 479,3</t>
  </si>
  <si>
    <t>2 266,29</t>
  </si>
  <si>
    <t>4 532,58</t>
  </si>
  <si>
    <t>9 065,16</t>
  </si>
  <si>
    <t>6 798,87</t>
  </si>
  <si>
    <t>13 597,74</t>
  </si>
  <si>
    <t>2 760,81</t>
  </si>
  <si>
    <t>8 282,43</t>
  </si>
  <si>
    <t>16 564,86</t>
  </si>
  <si>
    <t>11 043,24</t>
  </si>
  <si>
    <t>1 826,00</t>
  </si>
  <si>
    <t>1 826</t>
  </si>
  <si>
    <t>4 289,34</t>
  </si>
  <si>
    <t>3 652</t>
  </si>
  <si>
    <t>2 469,44</t>
  </si>
  <si>
    <t>9 877,76</t>
  </si>
  <si>
    <t>2 469,43</t>
  </si>
  <si>
    <t>12 347,15</t>
  </si>
  <si>
    <t>4 938,88</t>
  </si>
  <si>
    <t>4 938,86</t>
  </si>
  <si>
    <t>22 224,87</t>
  </si>
  <si>
    <t>9 877,72</t>
  </si>
  <si>
    <t>14 816,58</t>
  </si>
  <si>
    <t>1 513,98</t>
  </si>
  <si>
    <t>4 541,94</t>
  </si>
  <si>
    <t>2 169,32</t>
  </si>
  <si>
    <t>1 758,08</t>
  </si>
  <si>
    <t>8 790,4</t>
  </si>
  <si>
    <t>1 758,09</t>
  </si>
  <si>
    <t>1 674,02</t>
  </si>
  <si>
    <t>3 348,04</t>
  </si>
  <si>
    <t>10 044,12</t>
  </si>
  <si>
    <t>8 370,1</t>
  </si>
  <si>
    <t>1 674,03</t>
  </si>
  <si>
    <t>3 348,06</t>
  </si>
  <si>
    <t>1 069,11</t>
  </si>
  <si>
    <t>2 138,22</t>
  </si>
  <si>
    <t>2 038,90</t>
  </si>
  <si>
    <t>2 038,9</t>
  </si>
  <si>
    <t>4 077,8</t>
  </si>
  <si>
    <t>6 116,7</t>
  </si>
  <si>
    <t>6 514,08</t>
  </si>
  <si>
    <t>4 917,88</t>
  </si>
  <si>
    <t>2 185,73</t>
  </si>
  <si>
    <t>6 934,04</t>
  </si>
  <si>
    <t>1 061,86</t>
  </si>
  <si>
    <t>1 045,30</t>
  </si>
  <si>
    <t>2 090,6</t>
  </si>
  <si>
    <t>1 045,3</t>
  </si>
  <si>
    <t>1 434,79</t>
  </si>
  <si>
    <t>4 304,37</t>
  </si>
  <si>
    <t>5 739,16</t>
  </si>
  <si>
    <t>8 608,74</t>
  </si>
  <si>
    <t>1 855,62</t>
  </si>
  <si>
    <t>3 711,24</t>
  </si>
  <si>
    <t>1 260,39</t>
  </si>
  <si>
    <t>2 520,78</t>
  </si>
  <si>
    <t>6 953,76</t>
  </si>
  <si>
    <t>1 738,45</t>
  </si>
  <si>
    <t>3 476,9</t>
  </si>
  <si>
    <t>5 566,86</t>
  </si>
  <si>
    <t>1 951,70</t>
  </si>
  <si>
    <t>1 951,7</t>
  </si>
  <si>
    <t>1 527,13</t>
  </si>
  <si>
    <t>3 054,26</t>
  </si>
  <si>
    <t>7 482,2</t>
  </si>
  <si>
    <t>1 200,38</t>
  </si>
  <si>
    <t>1 800,57</t>
  </si>
  <si>
    <t>8 155,47</t>
  </si>
  <si>
    <t>10 873,96</t>
  </si>
  <si>
    <t>2 260,7</t>
  </si>
  <si>
    <t>23 440,56</t>
  </si>
  <si>
    <t>2 797,86</t>
  </si>
  <si>
    <t>2 045,07</t>
  </si>
  <si>
    <t>1 836,49</t>
  </si>
  <si>
    <t>3 987,9</t>
  </si>
  <si>
    <t>7 408,32</t>
  </si>
  <si>
    <t>7 408,29</t>
  </si>
  <si>
    <t>11 331,45</t>
  </si>
  <si>
    <t>3 908,2</t>
  </si>
  <si>
    <t>13 678,7</t>
  </si>
  <si>
    <t>5 862,3</t>
  </si>
  <si>
    <t>31 265,6</t>
  </si>
  <si>
    <t>19 541</t>
  </si>
  <si>
    <t>9 858,48</t>
  </si>
  <si>
    <t>6 572,32</t>
  </si>
  <si>
    <t>2 226,44</t>
  </si>
  <si>
    <t>24 490,84</t>
  </si>
  <si>
    <t>25 403,3</t>
  </si>
  <si>
    <t>4 452,88</t>
  </si>
  <si>
    <t>3 782,19</t>
  </si>
  <si>
    <t>7 564,38</t>
  </si>
  <si>
    <t>18 910,95</t>
  </si>
  <si>
    <t>2 315,09</t>
  </si>
  <si>
    <t>2 315,10</t>
  </si>
  <si>
    <t>2 315,1</t>
  </si>
  <si>
    <t>4 630,2</t>
  </si>
  <si>
    <t>2 789,29</t>
  </si>
  <si>
    <t>4 630,18</t>
  </si>
  <si>
    <t>13 804,05</t>
  </si>
  <si>
    <t>2 760,82</t>
  </si>
  <si>
    <t>5 521,64</t>
  </si>
  <si>
    <t>6 953,8</t>
  </si>
  <si>
    <t>10 430,64</t>
  </si>
  <si>
    <t>2 527,45</t>
  </si>
  <si>
    <t>8 168,4</t>
  </si>
  <si>
    <t>2 269,85</t>
  </si>
  <si>
    <t>11 349,25</t>
  </si>
  <si>
    <t>13 619,1</t>
  </si>
  <si>
    <t>9 079,4</t>
  </si>
  <si>
    <t>4 539,7</t>
  </si>
  <si>
    <t>15 888,95</t>
  </si>
  <si>
    <t>3 005,41</t>
  </si>
  <si>
    <t>3 171,79</t>
  </si>
  <si>
    <t>19 030,74</t>
  </si>
  <si>
    <t>12 687,16</t>
  </si>
  <si>
    <t>15 027,05</t>
  </si>
  <si>
    <t>2 985,21</t>
  </si>
  <si>
    <t>14 926,05</t>
  </si>
  <si>
    <t>3 062,94</t>
  </si>
  <si>
    <t>12 251,76</t>
  </si>
  <si>
    <t>6 010,82</t>
  </si>
  <si>
    <t>1 562,54</t>
  </si>
  <si>
    <t>6 250,16</t>
  </si>
  <si>
    <t>10 937,78</t>
  </si>
  <si>
    <t>4 687,62</t>
  </si>
  <si>
    <t>3 125,08</t>
  </si>
  <si>
    <t>9 781,71</t>
  </si>
  <si>
    <t>13 042,28</t>
  </si>
  <si>
    <t>2 872,65</t>
  </si>
  <si>
    <t>5 745,3</t>
  </si>
  <si>
    <t>2 197,67</t>
  </si>
  <si>
    <t>4 395,34</t>
  </si>
  <si>
    <t>6 593,01</t>
  </si>
  <si>
    <t>2 197,68</t>
  </si>
  <si>
    <t>4 395,36</t>
  </si>
  <si>
    <t>1 977,41</t>
  </si>
  <si>
    <t>3 954,82</t>
  </si>
  <si>
    <t>2 442,91</t>
  </si>
  <si>
    <t>4 885,82</t>
  </si>
  <si>
    <t>13 673,66</t>
  </si>
  <si>
    <t>1 959,52</t>
  </si>
  <si>
    <t>1 249,48</t>
  </si>
  <si>
    <t>3 748,44</t>
  </si>
  <si>
    <t>4 997,92</t>
  </si>
  <si>
    <t>6 247,4</t>
  </si>
  <si>
    <t>2 498,96</t>
  </si>
  <si>
    <t>18 285,42</t>
  </si>
  <si>
    <t>24 380,48</t>
  </si>
  <si>
    <t>1 809,26</t>
  </si>
  <si>
    <t>8 141,67</t>
  </si>
  <si>
    <t>5 427,78</t>
  </si>
  <si>
    <t>3 618,52</t>
  </si>
  <si>
    <t>2 415,24</t>
  </si>
  <si>
    <t>7 245,72</t>
  </si>
  <si>
    <t>12 076,2</t>
  </si>
  <si>
    <t>4 830,48</t>
  </si>
  <si>
    <t>10 277,88</t>
  </si>
  <si>
    <t>1 809,25</t>
  </si>
  <si>
    <t>7 237</t>
  </si>
  <si>
    <t>9 046,25</t>
  </si>
  <si>
    <t>19 321,92</t>
  </si>
  <si>
    <t>2 476,52</t>
  </si>
  <si>
    <t>4 953,04</t>
  </si>
  <si>
    <t>2 476,51</t>
  </si>
  <si>
    <t>27 241,61</t>
  </si>
  <si>
    <t>9 906,04</t>
  </si>
  <si>
    <t>7 429,53</t>
  </si>
  <si>
    <t>4 953,02</t>
  </si>
  <si>
    <t>5 677,41</t>
  </si>
  <si>
    <t>4 411,32</t>
  </si>
  <si>
    <t>2 869,00</t>
  </si>
  <si>
    <t>5 738</t>
  </si>
  <si>
    <t>2 881,16</t>
  </si>
  <si>
    <t>14 405,8</t>
  </si>
  <si>
    <t>31 692,76</t>
  </si>
  <si>
    <t>2 869</t>
  </si>
  <si>
    <t>20 168,12</t>
  </si>
  <si>
    <t>8 607</t>
  </si>
  <si>
    <t>23 049,28</t>
  </si>
  <si>
    <t>3 095,91</t>
  </si>
  <si>
    <t>11 476</t>
  </si>
  <si>
    <t>8 643,48</t>
  </si>
  <si>
    <t>2 577,12</t>
  </si>
  <si>
    <t>7 304</t>
  </si>
  <si>
    <t>2 566,19</t>
  </si>
  <si>
    <t>5 132,38</t>
  </si>
  <si>
    <t>2 566,20</t>
  </si>
  <si>
    <t>2 566,2</t>
  </si>
  <si>
    <t>3 041,51</t>
  </si>
  <si>
    <t>24 332,08</t>
  </si>
  <si>
    <t>28 264,17</t>
  </si>
  <si>
    <t>17 286,01</t>
  </si>
  <si>
    <t>2 559,26</t>
  </si>
  <si>
    <t>5 118,52</t>
  </si>
  <si>
    <t>12 500,32</t>
  </si>
  <si>
    <t>3 555,18</t>
  </si>
  <si>
    <t>7 110,36</t>
  </si>
  <si>
    <t>3 511,56</t>
  </si>
  <si>
    <t>7 023,12</t>
  </si>
  <si>
    <t>2 752,02</t>
  </si>
  <si>
    <t>2 752,03</t>
  </si>
  <si>
    <t>25 930,44</t>
  </si>
  <si>
    <t>28 811,6</t>
  </si>
  <si>
    <t>8 617,95</t>
  </si>
  <si>
    <t>19 393,78</t>
  </si>
  <si>
    <t>60 325,65</t>
  </si>
  <si>
    <t>14 363,25</t>
  </si>
  <si>
    <t>5 578,58</t>
  </si>
  <si>
    <t>40 336,24</t>
  </si>
  <si>
    <t>8 311,62</t>
  </si>
  <si>
    <t>24 934,86</t>
  </si>
  <si>
    <t>16 623,24</t>
  </si>
  <si>
    <t>24 503,52</t>
  </si>
  <si>
    <t>3 422,89</t>
  </si>
  <si>
    <t>3 422,88</t>
  </si>
  <si>
    <t>17 114,4</t>
  </si>
  <si>
    <t>6 343,58</t>
  </si>
  <si>
    <t>2 196,93</t>
  </si>
  <si>
    <t>19 772,37</t>
  </si>
  <si>
    <t>24 166,23</t>
  </si>
  <si>
    <t>1 793,88</t>
  </si>
  <si>
    <t>3 587,76</t>
  </si>
  <si>
    <t>3 119,74</t>
  </si>
  <si>
    <t>3 071,10</t>
  </si>
  <si>
    <t>3 071,1</t>
  </si>
  <si>
    <t>3 476,88</t>
  </si>
  <si>
    <t>15 645,96</t>
  </si>
  <si>
    <t>2 263,40</t>
  </si>
  <si>
    <t>6 790,2</t>
  </si>
  <si>
    <t>1 793,89</t>
  </si>
  <si>
    <t>17 586,9</t>
  </si>
  <si>
    <t>5 381,64</t>
  </si>
  <si>
    <t>3 467,02</t>
  </si>
  <si>
    <t>9 582,6</t>
  </si>
  <si>
    <t>7 666,08</t>
  </si>
  <si>
    <t>2 422,85</t>
  </si>
  <si>
    <t>7 268,55</t>
  </si>
  <si>
    <t>3 060,94</t>
  </si>
  <si>
    <t>2 746,97</t>
  </si>
  <si>
    <t>8 240,91</t>
  </si>
  <si>
    <t>2 573,51</t>
  </si>
  <si>
    <t>5 147,02</t>
  </si>
  <si>
    <t>4 163,45</t>
  </si>
  <si>
    <t>11 724,6</t>
  </si>
  <si>
    <t>42 990,2</t>
  </si>
  <si>
    <t>23 449,2</t>
  </si>
  <si>
    <t>9 188,82</t>
  </si>
  <si>
    <t>3 175,83</t>
  </si>
  <si>
    <t>2 877,17</t>
  </si>
  <si>
    <t>8 631,51</t>
  </si>
  <si>
    <t>5 754,34</t>
  </si>
  <si>
    <t>3 042,36</t>
  </si>
  <si>
    <t>3 602,52</t>
  </si>
  <si>
    <t>7 205,04</t>
  </si>
  <si>
    <t>2 478,13</t>
  </si>
  <si>
    <t>2 215,74</t>
  </si>
  <si>
    <t>4 431,48</t>
  </si>
  <si>
    <t>17 725,92</t>
  </si>
  <si>
    <t>8 862,96</t>
  </si>
  <si>
    <t>15 510,18</t>
  </si>
  <si>
    <t>6 647,22</t>
  </si>
  <si>
    <t>2 024,31</t>
  </si>
  <si>
    <t>3 393,39</t>
  </si>
  <si>
    <t>1 089,21</t>
  </si>
  <si>
    <t>2 520,76</t>
  </si>
  <si>
    <t>1 492,44</t>
  </si>
  <si>
    <t>2 869,58</t>
  </si>
  <si>
    <t>7 173,95</t>
  </si>
  <si>
    <t>1 531,49</t>
  </si>
  <si>
    <t>6 125,96</t>
  </si>
  <si>
    <t>2 422,84</t>
  </si>
  <si>
    <t>7 268,52</t>
  </si>
  <si>
    <t>6 809,55</t>
  </si>
  <si>
    <t>10 898,7</t>
  </si>
  <si>
    <t>4 845,68</t>
  </si>
  <si>
    <t>2 214,27</t>
  </si>
  <si>
    <t>7 717,92</t>
  </si>
  <si>
    <t>1 527,14</t>
  </si>
  <si>
    <t>5 788,44</t>
  </si>
  <si>
    <t>2 314,39</t>
  </si>
  <si>
    <t>4 628,78</t>
  </si>
  <si>
    <t>6 943,17</t>
  </si>
  <si>
    <t>2 198,47</t>
  </si>
  <si>
    <t>9 771,64</t>
  </si>
  <si>
    <t>7 328,73</t>
  </si>
  <si>
    <t>2 431,59</t>
  </si>
  <si>
    <t>4 863,18</t>
  </si>
  <si>
    <t>2 431,58</t>
  </si>
  <si>
    <t>4 863,16</t>
  </si>
  <si>
    <t>3 027,96</t>
  </si>
  <si>
    <t>10 800,92</t>
  </si>
  <si>
    <t>3 479,01</t>
  </si>
  <si>
    <t>10 437,03</t>
  </si>
  <si>
    <t>6 958,02</t>
  </si>
  <si>
    <t>1 642,57</t>
  </si>
  <si>
    <t>4 927,71</t>
  </si>
  <si>
    <t>1 741,03</t>
  </si>
  <si>
    <t>1 764,12</t>
  </si>
  <si>
    <t>1 234,80</t>
  </si>
  <si>
    <t>1 430,71</t>
  </si>
  <si>
    <t>1 437,00</t>
  </si>
  <si>
    <t>14 338,35</t>
  </si>
  <si>
    <t>2 725,17</t>
  </si>
  <si>
    <t>1 747,46</t>
  </si>
  <si>
    <t>1 816,78</t>
  </si>
  <si>
    <t>2 178,42</t>
  </si>
  <si>
    <t>9 802,89</t>
  </si>
  <si>
    <t>14 159,73</t>
  </si>
  <si>
    <t>17 532,54</t>
  </si>
  <si>
    <t>15 584,48</t>
  </si>
  <si>
    <t>2 270,97</t>
  </si>
  <si>
    <t>12 382,55</t>
  </si>
  <si>
    <t>17 335,57</t>
  </si>
  <si>
    <t>24 765,1</t>
  </si>
  <si>
    <t>1 355,66</t>
  </si>
  <si>
    <t>6 778,3</t>
  </si>
  <si>
    <t>24 300,08</t>
  </si>
  <si>
    <t>3 285,14</t>
  </si>
  <si>
    <t>1 376,77</t>
  </si>
  <si>
    <t>11 014,16</t>
  </si>
  <si>
    <t>2 861,42</t>
  </si>
  <si>
    <t>4 292,13</t>
  </si>
  <si>
    <t>17 898,01</t>
  </si>
  <si>
    <t>3 482,06</t>
  </si>
  <si>
    <t>9 855,42</t>
  </si>
  <si>
    <t>19 710,84</t>
  </si>
  <si>
    <t>9 558,9</t>
  </si>
  <si>
    <t>8 260,62</t>
  </si>
  <si>
    <t>12 426,57</t>
  </si>
  <si>
    <t>20 590,95</t>
  </si>
  <si>
    <t>16 052,4</t>
  </si>
  <si>
    <t>1 668,15</t>
  </si>
  <si>
    <t>5 878,56</t>
  </si>
  <si>
    <t>11 757,12</t>
  </si>
  <si>
    <t>1 233,59</t>
  </si>
  <si>
    <t>22 446,6</t>
  </si>
  <si>
    <t>13 868,08</t>
  </si>
  <si>
    <t>15 066,18</t>
  </si>
  <si>
    <t>5 200,5</t>
  </si>
  <si>
    <t>6 863,65</t>
  </si>
  <si>
    <t>6 526,16</t>
  </si>
  <si>
    <t>11 499,12</t>
  </si>
  <si>
    <t>3 135,9</t>
  </si>
  <si>
    <t>3 784,95</t>
  </si>
  <si>
    <t>4 779,45</t>
  </si>
  <si>
    <t>1 470,54</t>
  </si>
  <si>
    <t>33 024,36</t>
  </si>
  <si>
    <t>44 032,48</t>
  </si>
  <si>
    <t>27 520,3</t>
  </si>
  <si>
    <t>1 397,14</t>
  </si>
  <si>
    <t>8 382,84</t>
  </si>
  <si>
    <t>1 323,74</t>
  </si>
  <si>
    <t>2 647,48</t>
  </si>
  <si>
    <t>6 618,7</t>
  </si>
  <si>
    <t>1 323,75</t>
  </si>
  <si>
    <t>2 647,5</t>
  </si>
  <si>
    <t>7 942,44</t>
  </si>
  <si>
    <t>22 016,24</t>
  </si>
  <si>
    <t>35 776,26</t>
  </si>
  <si>
    <t>35 776,39</t>
  </si>
  <si>
    <t>19 264,21</t>
  </si>
  <si>
    <t>6 534,15</t>
  </si>
  <si>
    <t>21 495,1</t>
  </si>
  <si>
    <t>5 762,32</t>
  </si>
  <si>
    <t>6 055,92</t>
  </si>
  <si>
    <t>2 270,98</t>
  </si>
  <si>
    <t>6 812,91</t>
  </si>
  <si>
    <t>2 131,98</t>
  </si>
  <si>
    <t>4 263,96</t>
  </si>
  <si>
    <t>1 102,69</t>
  </si>
  <si>
    <t>6 616,14</t>
  </si>
  <si>
    <t>7 909,64</t>
  </si>
  <si>
    <t>1 029,29</t>
  </si>
  <si>
    <t>4 117,16</t>
  </si>
  <si>
    <t>5 146,45</t>
  </si>
  <si>
    <t>4 088,50</t>
  </si>
  <si>
    <t>8 177</t>
  </si>
  <si>
    <t>2 273,08</t>
  </si>
  <si>
    <t>8 155,6</t>
  </si>
  <si>
    <t>4 320,34</t>
  </si>
  <si>
    <t>8 640,68</t>
  </si>
  <si>
    <t>1 135,49</t>
  </si>
  <si>
    <t>1 135,48</t>
  </si>
  <si>
    <t>3 406,44</t>
  </si>
  <si>
    <t>4 714,98</t>
  </si>
  <si>
    <t>4 601,41</t>
  </si>
  <si>
    <t>9 202,82</t>
  </si>
  <si>
    <t>13 294,44</t>
  </si>
  <si>
    <t>4 338,64</t>
  </si>
  <si>
    <t>8 677,28</t>
  </si>
  <si>
    <t>2 794,28</t>
  </si>
  <si>
    <t>5 588,56</t>
  </si>
  <si>
    <t>19 941,66</t>
  </si>
  <si>
    <t>5 521,62</t>
  </si>
  <si>
    <t>19 325,67</t>
  </si>
  <si>
    <t>27 608,1</t>
  </si>
  <si>
    <t>3 634,94</t>
  </si>
  <si>
    <t>10 904,82</t>
  </si>
  <si>
    <t>14 539,76</t>
  </si>
  <si>
    <t>7 269,88</t>
  </si>
  <si>
    <t>18 174,7</t>
  </si>
  <si>
    <t>2 573,23</t>
  </si>
  <si>
    <t>5 146,46</t>
  </si>
  <si>
    <t>4 334,67</t>
  </si>
  <si>
    <t>17 338,68</t>
  </si>
  <si>
    <t>4 868,16</t>
  </si>
  <si>
    <t>8 282,46</t>
  </si>
  <si>
    <t>4 185,71</t>
  </si>
  <si>
    <t>8 371,42</t>
  </si>
  <si>
    <t>4 825,34</t>
  </si>
  <si>
    <t>19 563,42</t>
  </si>
  <si>
    <t>4 926,70</t>
  </si>
  <si>
    <t>4 926,7</t>
  </si>
  <si>
    <t>4 926,71</t>
  </si>
  <si>
    <t>9 853,42</t>
  </si>
  <si>
    <t>4 662,32</t>
  </si>
  <si>
    <t>9 324,64</t>
  </si>
  <si>
    <t>4 920,43</t>
  </si>
  <si>
    <t>9 840,86</t>
  </si>
  <si>
    <t>5 026,27</t>
  </si>
  <si>
    <t>10 052,54</t>
  </si>
  <si>
    <t>5 026,28</t>
  </si>
  <si>
    <t>25 131,4</t>
  </si>
  <si>
    <t>3 298,08</t>
  </si>
  <si>
    <t>3 298,07</t>
  </si>
  <si>
    <t>5 043,99</t>
  </si>
  <si>
    <t>9 853,4</t>
  </si>
  <si>
    <t>10 087,98</t>
  </si>
  <si>
    <t>5 295,28</t>
  </si>
  <si>
    <t>7 720,53</t>
  </si>
  <si>
    <t>7 906,66</t>
  </si>
  <si>
    <t>7 181,28</t>
  </si>
  <si>
    <t>3 620,08</t>
  </si>
  <si>
    <t>3 185,18</t>
  </si>
  <si>
    <t>6 370,36</t>
  </si>
  <si>
    <t>2 803,40</t>
  </si>
  <si>
    <t>5 606,8</t>
  </si>
  <si>
    <t>2 902,38</t>
  </si>
  <si>
    <t>3 270,20</t>
  </si>
  <si>
    <t>6 540,4</t>
  </si>
  <si>
    <t>9 810,6</t>
  </si>
  <si>
    <t>3 270,2</t>
  </si>
  <si>
    <t>1 543,94</t>
  </si>
  <si>
    <t>4 631,82</t>
  </si>
  <si>
    <t>7 719,7</t>
  </si>
  <si>
    <t>3 634,95</t>
  </si>
  <si>
    <t>7 269,9</t>
  </si>
  <si>
    <t>10 052,56</t>
  </si>
  <si>
    <t>15 078,84</t>
  </si>
  <si>
    <t>20 140,19</t>
  </si>
  <si>
    <t>3 153,84</t>
  </si>
  <si>
    <t>2 676,92</t>
  </si>
  <si>
    <t>6 142,2</t>
  </si>
  <si>
    <t>9 213,3</t>
  </si>
  <si>
    <t>4 424,83</t>
  </si>
  <si>
    <t>5 769,52</t>
  </si>
  <si>
    <t>11 539,04</t>
  </si>
  <si>
    <t>5 769,51</t>
  </si>
  <si>
    <t>17 308,53</t>
  </si>
  <si>
    <t>3 788,14</t>
  </si>
  <si>
    <t>11 364,42</t>
  </si>
  <si>
    <t>7 576,28</t>
  </si>
  <si>
    <t>1 371,40</t>
  </si>
  <si>
    <t>1 371,4</t>
  </si>
  <si>
    <t>2 461,22</t>
  </si>
  <si>
    <t>5 493,94</t>
  </si>
  <si>
    <t>15 152,56</t>
  </si>
  <si>
    <t>5 855,1</t>
  </si>
  <si>
    <t>4 427,20</t>
  </si>
  <si>
    <t>8 854,4</t>
  </si>
  <si>
    <t>3 569,89</t>
  </si>
  <si>
    <t>5 300,16</t>
  </si>
  <si>
    <t>5 300,17</t>
  </si>
  <si>
    <t>10 600,34</t>
  </si>
  <si>
    <t>4 164,54</t>
  </si>
  <si>
    <t>4 770,83</t>
  </si>
  <si>
    <t>9 541,66</t>
  </si>
  <si>
    <t>14 312,49</t>
  </si>
  <si>
    <t>2 881,15</t>
  </si>
  <si>
    <t>2 315,11</t>
  </si>
  <si>
    <t>2 566,53</t>
  </si>
  <si>
    <t>9 683,86</t>
  </si>
  <si>
    <t>11 490,6</t>
  </si>
  <si>
    <t>6 351,66</t>
  </si>
  <si>
    <t>13 501,15</t>
  </si>
  <si>
    <t>1 176,08</t>
  </si>
  <si>
    <t>5 880,4</t>
  </si>
  <si>
    <t>1 176,09</t>
  </si>
  <si>
    <t>3 971,22</t>
  </si>
  <si>
    <t>2 413,47</t>
  </si>
  <si>
    <t>2 124,16</t>
  </si>
  <si>
    <t>10 620,8</t>
  </si>
  <si>
    <t>3 858,96</t>
  </si>
  <si>
    <t>22 599,72</t>
  </si>
  <si>
    <t>14 345</t>
  </si>
  <si>
    <t>3 400,39</t>
  </si>
  <si>
    <t>23 802,73</t>
  </si>
  <si>
    <t>17 286,96</t>
  </si>
  <si>
    <t>16 201,38</t>
  </si>
  <si>
    <t>3 777,39</t>
  </si>
  <si>
    <t>7 554,78</t>
  </si>
  <si>
    <t>3 777,38</t>
  </si>
  <si>
    <t>11 332,14</t>
  </si>
  <si>
    <t>18 886,9</t>
  </si>
  <si>
    <t>7 554,76</t>
  </si>
  <si>
    <t>3 579,23</t>
  </si>
  <si>
    <t>10 737,69</t>
  </si>
  <si>
    <t>3 782,20</t>
  </si>
  <si>
    <t>3 782,2</t>
  </si>
  <si>
    <t>11 346,57</t>
  </si>
  <si>
    <t>4 135,31</t>
  </si>
  <si>
    <t>3 687,12</t>
  </si>
  <si>
    <t>2 649,47</t>
  </si>
  <si>
    <t>2 042,11</t>
  </si>
  <si>
    <t>6 084,72</t>
  </si>
  <si>
    <t>15 879,15</t>
  </si>
  <si>
    <t>5 627,88</t>
  </si>
  <si>
    <t>4 067,92</t>
  </si>
  <si>
    <t>8 135,84</t>
  </si>
  <si>
    <t>3 479,02</t>
  </si>
  <si>
    <t>10 437,06</t>
  </si>
  <si>
    <t>2 999,79</t>
  </si>
  <si>
    <t>8 999,37</t>
  </si>
  <si>
    <t>14 998,95</t>
  </si>
  <si>
    <t>4 029,71</t>
  </si>
  <si>
    <t>12 089,13</t>
  </si>
  <si>
    <t>3 623,01</t>
  </si>
  <si>
    <t>3 108,00</t>
  </si>
  <si>
    <t>9 324</t>
  </si>
  <si>
    <t>11 508,68</t>
  </si>
  <si>
    <t>Производ:</t>
  </si>
  <si>
    <t>Stetson</t>
  </si>
  <si>
    <t>02-045-09-61</t>
  </si>
  <si>
    <t>02-050-14-56</t>
  </si>
  <si>
    <t>02-072-06-61</t>
  </si>
  <si>
    <t>02-073-09-63</t>
  </si>
  <si>
    <t>02-084-14-55</t>
  </si>
  <si>
    <t>02-092-09-57</t>
  </si>
  <si>
    <t>02-092-09-56</t>
  </si>
  <si>
    <t>02-093-08-62</t>
  </si>
  <si>
    <t>02-096-12-59</t>
  </si>
  <si>
    <t>02-124-95-57</t>
  </si>
  <si>
    <t>02-093-01-55</t>
  </si>
  <si>
    <t>02-093-01-63</t>
  </si>
  <si>
    <t>02-138-03-00</t>
  </si>
  <si>
    <t>02-152-09-61</t>
  </si>
  <si>
    <t>02-153-09-57</t>
  </si>
  <si>
    <t>02-163-36-59</t>
  </si>
  <si>
    <t>02-166-36-59</t>
  </si>
  <si>
    <t>02-166-36-61</t>
  </si>
  <si>
    <t>02-170-02-59</t>
  </si>
  <si>
    <t>02-170-02-61</t>
  </si>
  <si>
    <t>02-171-36-57</t>
  </si>
  <si>
    <t>02-181-06-61</t>
  </si>
  <si>
    <t>02-186-03-61</t>
  </si>
  <si>
    <t>02-201-09-57</t>
  </si>
  <si>
    <t>02-201-09-59</t>
  </si>
  <si>
    <t>02-201-06-59</t>
  </si>
  <si>
    <t>02-201-06-61</t>
  </si>
  <si>
    <t>02-201-08-59</t>
  </si>
  <si>
    <t>02-201-08-61</t>
  </si>
  <si>
    <t>02-201-03-57</t>
  </si>
  <si>
    <t>02-201-03-61</t>
  </si>
  <si>
    <t>02-213-14-59</t>
  </si>
  <si>
    <t>02-214-09-00</t>
  </si>
  <si>
    <t>02-214-03-00</t>
  </si>
  <si>
    <t>02-216-02-00</t>
  </si>
  <si>
    <t>02-217-12-00</t>
  </si>
  <si>
    <t>02-218-21-00</t>
  </si>
  <si>
    <t>02-092-05-57</t>
  </si>
  <si>
    <t>02-246-09-55</t>
  </si>
  <si>
    <t>02-072-54-57</t>
  </si>
  <si>
    <t>02-072-54-59</t>
  </si>
  <si>
    <t>02-072-54-61</t>
  </si>
  <si>
    <t>02-072-54-63</t>
  </si>
  <si>
    <t>02-247-00-60</t>
  </si>
  <si>
    <t>02-097-05-55</t>
  </si>
  <si>
    <t>02-097-05-62</t>
  </si>
  <si>
    <t>02-290-09-59</t>
  </si>
  <si>
    <t>02-087-12-62</t>
  </si>
  <si>
    <t>02-137-08-00</t>
  </si>
  <si>
    <t>02-214-16-00</t>
  </si>
  <si>
    <t>02-217-09-00</t>
  </si>
  <si>
    <t>02-303-16-00</t>
  </si>
  <si>
    <t>02-304-16-00</t>
  </si>
  <si>
    <t>02-305-03-00</t>
  </si>
  <si>
    <t>02-318-08-55</t>
  </si>
  <si>
    <t>02-186-09-59</t>
  </si>
  <si>
    <t>02-186-09-61</t>
  </si>
  <si>
    <t>02-186-09-63</t>
  </si>
  <si>
    <t>02-186-20-61</t>
  </si>
  <si>
    <t>02-186-20-63</t>
  </si>
  <si>
    <t>02-144-01-00</t>
  </si>
  <si>
    <t>02-260-05-63</t>
  </si>
  <si>
    <t>02-350-36-61</t>
  </si>
  <si>
    <t>02-356-02-55</t>
  </si>
  <si>
    <t>02-361-14-57</t>
  </si>
  <si>
    <t>02-361-14-63</t>
  </si>
  <si>
    <t>02-380-08-00</t>
  </si>
  <si>
    <t>02-390-14-57</t>
  </si>
  <si>
    <t>02-392-02-57</t>
  </si>
  <si>
    <t>02-394-14-00</t>
  </si>
  <si>
    <t>02-394-26-00</t>
  </si>
  <si>
    <t>02-410-15-55</t>
  </si>
  <si>
    <t>02-410-15-56</t>
  </si>
  <si>
    <t>02-410-15-61</t>
  </si>
  <si>
    <t>02-410-15-62</t>
  </si>
  <si>
    <t>02-410-05-55</t>
  </si>
  <si>
    <t>02-410-05-56</t>
  </si>
  <si>
    <t>02-410-05-57</t>
  </si>
  <si>
    <t>02-410-05-58</t>
  </si>
  <si>
    <t>02-410-05-62</t>
  </si>
  <si>
    <t>02-391-14-61</t>
  </si>
  <si>
    <t>02-455-08-57</t>
  </si>
  <si>
    <t>02-457-09-57</t>
  </si>
  <si>
    <t>02-463-06-59</t>
  </si>
  <si>
    <t>02-463-02-61</t>
  </si>
  <si>
    <t>02-478-09-00</t>
  </si>
  <si>
    <t>02-483-13-00</t>
  </si>
  <si>
    <t>02-486-17-00</t>
  </si>
  <si>
    <t>02-486-18-00</t>
  </si>
  <si>
    <t>02-201-16-57</t>
  </si>
  <si>
    <t>02-496-09-55</t>
  </si>
  <si>
    <t>02-496-09-57</t>
  </si>
  <si>
    <t>02-496-09-59</t>
  </si>
  <si>
    <t>02-496-09-63</t>
  </si>
  <si>
    <t>02-582-08-60</t>
  </si>
  <si>
    <t>02-588-03-61</t>
  </si>
  <si>
    <t>02-614-54-00</t>
  </si>
  <si>
    <t>02-675-45-57</t>
  </si>
  <si>
    <t>02-675-45-59</t>
  </si>
  <si>
    <t>02-675-45-61</t>
  </si>
  <si>
    <t>02-674-14-57</t>
  </si>
  <si>
    <t>02-674-14-59</t>
  </si>
  <si>
    <t>02-674-14-61</t>
  </si>
  <si>
    <t>02-673-14-57</t>
  </si>
  <si>
    <t>02-673-14-61</t>
  </si>
  <si>
    <t>02-673-14-59</t>
  </si>
  <si>
    <t>02-673-14-63</t>
  </si>
  <si>
    <t>02-672-06-63</t>
  </si>
  <si>
    <t>02-671-08-57</t>
  </si>
  <si>
    <t>02-671-08-59</t>
  </si>
  <si>
    <t>02-671-08-61</t>
  </si>
  <si>
    <t>02-670-16-55</t>
  </si>
  <si>
    <t>02-670-16-61</t>
  </si>
  <si>
    <t>02-670-16-59</t>
  </si>
  <si>
    <t>02-670-16-57</t>
  </si>
  <si>
    <t>02-670-16-63</t>
  </si>
  <si>
    <t>02-669-86-00</t>
  </si>
  <si>
    <t>02-668-14-00</t>
  </si>
  <si>
    <t>02-667-70-00</t>
  </si>
  <si>
    <t>02-666-14-00</t>
  </si>
  <si>
    <t>02-665-95-00</t>
  </si>
  <si>
    <t>02-664-19-57</t>
  </si>
  <si>
    <t>02-664-19-59</t>
  </si>
  <si>
    <t>02-664-19-61</t>
  </si>
  <si>
    <t>02-663-19-00</t>
  </si>
  <si>
    <t>02-663-03-00</t>
  </si>
  <si>
    <t>02-662-95-00</t>
  </si>
  <si>
    <t>02-661-95-00</t>
  </si>
  <si>
    <t>02-660-19-00</t>
  </si>
  <si>
    <t>02-659-34-00</t>
  </si>
  <si>
    <t>02-659-06-00</t>
  </si>
  <si>
    <t>02-658-21-00</t>
  </si>
  <si>
    <t>02-657-02-00</t>
  </si>
  <si>
    <t>02-656-14-55</t>
  </si>
  <si>
    <t>02-656-14-61</t>
  </si>
  <si>
    <t>02-656-14-59</t>
  </si>
  <si>
    <t>02-656-14-57</t>
  </si>
  <si>
    <t>02-654-02-55</t>
  </si>
  <si>
    <t>02-654-02-63</t>
  </si>
  <si>
    <t>02-654-02-61</t>
  </si>
  <si>
    <t>02-654-02-59</t>
  </si>
  <si>
    <t>02-654-02-57</t>
  </si>
  <si>
    <t>02-653-02-55</t>
  </si>
  <si>
    <t>02-653-02-61</t>
  </si>
  <si>
    <t>02-653-02-59</t>
  </si>
  <si>
    <t>02-653-02-57</t>
  </si>
  <si>
    <t>02-653-02-63</t>
  </si>
  <si>
    <t>02-496-11-61</t>
  </si>
  <si>
    <t>02-496-11-59</t>
  </si>
  <si>
    <t>02-496-11-57</t>
  </si>
  <si>
    <t>02-478-12-00</t>
  </si>
  <si>
    <t>02-478-02-00</t>
  </si>
  <si>
    <t>02-337-45-57</t>
  </si>
  <si>
    <t>02-337-45-59</t>
  </si>
  <si>
    <t>02-337-45-61</t>
  </si>
  <si>
    <t>02-217-06-00</t>
  </si>
  <si>
    <t>02-186-14-57</t>
  </si>
  <si>
    <t>02-186-14-61</t>
  </si>
  <si>
    <t>02-186-14-59</t>
  </si>
  <si>
    <t>02-186-06-59</t>
  </si>
  <si>
    <t>02-186-06-61</t>
  </si>
  <si>
    <t>02-654-83-61</t>
  </si>
  <si>
    <t>02-654-83-59</t>
  </si>
  <si>
    <t>02-654-83-57</t>
  </si>
  <si>
    <t>02-654-83-55</t>
  </si>
  <si>
    <t>02-654-83-63</t>
  </si>
  <si>
    <t>02-695-02-59</t>
  </si>
  <si>
    <t>02-695-02-57</t>
  </si>
  <si>
    <t>02-694-05-00</t>
  </si>
  <si>
    <t>02-693-05-57</t>
  </si>
  <si>
    <t>02-688-18-63</t>
  </si>
  <si>
    <t>02-688-18-59</t>
  </si>
  <si>
    <t>02-688-18-57</t>
  </si>
  <si>
    <t>02-688-02-63</t>
  </si>
  <si>
    <t>02-688-02-61</t>
  </si>
  <si>
    <t>02-688-02-59</t>
  </si>
  <si>
    <t>02-688-02-57</t>
  </si>
  <si>
    <t>02-688-02-55</t>
  </si>
  <si>
    <t>02-684-08-63</t>
  </si>
  <si>
    <t>02-684-08-61</t>
  </si>
  <si>
    <t>02-684-08-59</t>
  </si>
  <si>
    <t>02-684-08-57</t>
  </si>
  <si>
    <t>02-682-14-63</t>
  </si>
  <si>
    <t>02-682-14-61</t>
  </si>
  <si>
    <t>02-682-14-59</t>
  </si>
  <si>
    <t>02-682-14-57</t>
  </si>
  <si>
    <t>02-682-14-55</t>
  </si>
  <si>
    <t>02-680-16-55</t>
  </si>
  <si>
    <t>02-680-16-57</t>
  </si>
  <si>
    <t>02-680-16-59</t>
  </si>
  <si>
    <t>02-680-16-61</t>
  </si>
  <si>
    <t>02-680-16-63</t>
  </si>
  <si>
    <t>02-677-09-00</t>
  </si>
  <si>
    <t>02-701-19-59</t>
  </si>
  <si>
    <t>02-701-19-57</t>
  </si>
  <si>
    <t>02-700-02-63</t>
  </si>
  <si>
    <t>02-700-02-61</t>
  </si>
  <si>
    <t>02-700-02-59</t>
  </si>
  <si>
    <t>02-700-02-57</t>
  </si>
  <si>
    <t>02-700-02-55</t>
  </si>
  <si>
    <t>02-214-36-00</t>
  </si>
  <si>
    <t>02-214-00-00</t>
  </si>
  <si>
    <t>02-696-19-59</t>
  </si>
  <si>
    <t>02-696-19-57</t>
  </si>
  <si>
    <t>02-698-20-00</t>
  </si>
  <si>
    <t>02-697-38-00</t>
  </si>
  <si>
    <t>02-036-16-63</t>
  </si>
  <si>
    <t>Шляпа STETSON арт. 2598010 HENDERSON (черный) {черный}</t>
  </si>
  <si>
    <t>Кепка STETSON арт. 6847102 HATTERAS PIGSKIN (темно-коричневый) {63}</t>
  </si>
  <si>
    <t>Кепка STETSON арт. 6840102 HATTERAS EF (черный) {1}</t>
  </si>
  <si>
    <t>Кепка STETSON арт. 6840518 HATTERAS EF HERRINGBONE WV (серый) {371}</t>
  </si>
  <si>
    <t>Кепка STETSON арт. 6840303 HATTERAS (синий / бежевый) {227}</t>
  </si>
  <si>
    <t>Кепка STETSON арт. 6847102 HATTERAS PIGSKIN (черный) {1}</t>
  </si>
  <si>
    <t>Шапка STETSON арт. 8529301 PARKMAN (оливковый) {52}</t>
  </si>
  <si>
    <t>Шляпа STETSON арт. 2198104 CARLSON (черный) {1}</t>
  </si>
  <si>
    <t>Шляпа STETSON арт. 2458402 TRAVELLER PANAMA (кремовый) {71}</t>
  </si>
  <si>
    <t>Кепка STETSON арт. 6611105 TEXAS COTTON (черный) {1}</t>
  </si>
  <si>
    <t>Кепка STETSON арт. 6611105 TEXAS COTTON (синий) {23}</t>
  </si>
  <si>
    <t>Бейсболка STETSON арт. 7711101 BASEBALL CAP COTTON (черный) {1}</t>
  </si>
  <si>
    <t>Бейсболка STETSON арт. 7711101 BASEBALL CAP COTTON (оливковый) {55}</t>
  </si>
  <si>
    <t>Бейсболка STETSON арт. 7751101 TRUCKER CAP BEAR (бежевый) {53}</t>
  </si>
  <si>
    <t>Бейсболка STETSON арт. 7751103 TRUCKER CAP AMERICAN HERITAGE (бордовый / белый) {87}</t>
  </si>
  <si>
    <t>Бейсболка STETSON арт. 7751107 TRUCKER CAP GASOLINE (синий / красный) {28}</t>
  </si>
  <si>
    <t>Кепка STETSON арт. 6840518 HATTERAS EF HERRINGBONE WV (синий / коричневый) {332}</t>
  </si>
  <si>
    <t>Кепка STETSON арт. 6840518 HATTERAS EF HERRINGBONE WV (светло-коричневый) {347}</t>
  </si>
  <si>
    <t>Шапка STETSON арт. 8519301 NORTHPORT (серый) {75}</t>
  </si>
  <si>
    <t>Бейсболка STETSON арт. 7711101 BASEBALL CAP COTTON (темно-синий) {2}</t>
  </si>
  <si>
    <t>Бейсболка STETSON арт. 7751103 TRUCKER CAP AMERICAN HERITAGE (черный / белый) {17}</t>
  </si>
  <si>
    <t>Бейсболка STETSON арт. 7751152 GREAT PLAINS (синий / кремовый) {25}</t>
  </si>
  <si>
    <t>Бейсболка STETSON арт. 7751154 DIRT TRACK RACING (синий / желтый) {29}</t>
  </si>
  <si>
    <t>Бейсболка STETSON арт. 7751155 FOREST PATROL (оливковый) {57}</t>
  </si>
  <si>
    <t>Бейсболка STETSON арт. 7786201 CALIFORNIA (серый) {138}</t>
  </si>
  <si>
    <t>Шапка STETSON арт. 8699352 GEORGIA (светло-серый) {3}</t>
  </si>
  <si>
    <t>Шляпа STETSON арт. 1398418 PLAYER PANAMA (кремовый / синий) {72}</t>
  </si>
  <si>
    <t>Шляпа STETSON арт. 3698517 WESTERN RAFFIA CROCHET (кремовый) {7}</t>
  </si>
  <si>
    <t>Шапка STETSON арт. 8539201 SURTH CASHMERE (серый) {3}</t>
  </si>
  <si>
    <t>Бейсболка STETSON арт. 7750305 TRUCKER CAP LAMBSWOOL (коричневый / бежевый) {267}</t>
  </si>
  <si>
    <t>Бейсболка STETSON арт. 7750305 TRUCKER CAP LAMBSWOOL (серый / синий) {223}</t>
  </si>
  <si>
    <t>Кепка STETSON арт. 6640508 6 PANEL CAP HARRIS TWEED (бежевый / коричневый) {375}</t>
  </si>
  <si>
    <t>Шляпа STETSON арт. 2528112 TRAVELLER WOOLFELT (темно-зеленый) {66}</t>
  </si>
  <si>
    <t>Шляпа STETSON арт. 2118201 PENN (зеленый) {45}</t>
  </si>
  <si>
    <t>Бейсболка STETSON арт. 7751171 TRUCKER CAP AMERICAN HERITAGE CLASSIC (черный) {1}</t>
  </si>
  <si>
    <t>Бейсболка STETSON арт. 7756106 TRUCKER CAP FISHERMENS BAY (оранжевый / синий) {28}</t>
  </si>
  <si>
    <t>Бейсболка STETSON арт. 7781115 BASEBALL CAP SHAKA COTTON (черный / серый) {3}</t>
  </si>
  <si>
    <t>Бейсболка STETSON арт. 7781115 BASEBALL CAP SHAKA COTTON (черный / красный) {8}</t>
  </si>
  <si>
    <t>Кепка STETSON арт. 6840601 HATTERAS DONEGAL (зеленый) {455}</t>
  </si>
  <si>
    <t>Кепка STETSON арт. 7491102 ARMY CAP (коричневый) {6}</t>
  </si>
  <si>
    <t>Бейсболка STETSON арт. 7756113 TRUCKER CAP ANIMAL NATURE (бежевый / серый) {37}</t>
  </si>
  <si>
    <t>Кепка STETSON арт. 6382504 DRIVER CAP SILK VIRGIN WOOL (синий / серый) {322}</t>
  </si>
  <si>
    <t>Кепка STETSON арт. 6840407 HATTERAS VIRGIN WOOL SILK (коричневый) {267}</t>
  </si>
  <si>
    <t>Кепка STETSON арт. 6813103 8-PANEL CAP LINEN (коричневый) {6}</t>
  </si>
  <si>
    <t>Кепка STETSON арт. 6843116 HATTERAS LINEN (синий) {2}</t>
  </si>
  <si>
    <t>Бейсболка STETSON арт. 7713101 BASEBALL CAP LINEN (серый) {3}</t>
  </si>
  <si>
    <t>Кепка STETSON арт. 6611130 TEXAS DENIM (темно-синий) {2}</t>
  </si>
  <si>
    <t>Бейсболка STETSON арт. 7785101 BASEBALL CAP TOOTHPICK REBEL (малиновый / черный) {89}</t>
  </si>
  <si>
    <t>Бейсболка STETSON арт. 7721122 BASEBALL CAP DUCK (коричневый) {6}</t>
  </si>
  <si>
    <t>Бейсболка STETSON арт. 7751196 TRUCKER CAP CHROME (синий / оливковый) {25}</t>
  </si>
  <si>
    <t>Бейсболка STETSON арт. 7751194 TRUCKER CAP SUN (оливковый / белый) {5}</t>
  </si>
  <si>
    <t>Бейсболка STETSON арт. 7751191 TRUCKER CAP GAMBLING GRIFTER (синий / белый) {27}</t>
  </si>
  <si>
    <t>Панама STETSON арт. 1813904 BUCKET LINEN (голубой) {99}</t>
  </si>
  <si>
    <t>Бейсболка STETSON арт. 7721110 BASEBALL CAP COTTON (голубой) {3}</t>
  </si>
  <si>
    <t>Бейсболка STETSON арт. 7721110 BASEBALL CAP COTTON (оливковый) {5}</t>
  </si>
  <si>
    <t>Бейсболка STETSON арт. 7751185 TRUCKER CAP GASLAMP (синий / белый) {22}</t>
  </si>
  <si>
    <t>Бейсболка STETSON арт. 7756115 TRUCKER CAP MALIBU (синий / бежевый) {27}</t>
  </si>
  <si>
    <t>Бейсболка STETSON арт. 7751195 TRUCKER CAP TIKI LOUNGE (голубой / белый) {26}</t>
  </si>
  <si>
    <t>Бейсболка STETSON арт. 7751192 TRUCKER CAP AIR LAND SEA (розовый / серый) {83}</t>
  </si>
  <si>
    <t>Бейсболка STETSON арт. 7751192 TRUCKER CAP AIR LAND SEA (синий / голубой) {22}</t>
  </si>
  <si>
    <t>Бейсболка STETSON арт. 7751190 TRUCKER CAP ON VACATION (синий / красный) {82}</t>
  </si>
  <si>
    <t>Панама STETSON арт. 2928501 PITH HELMET (бежевый) {7}</t>
  </si>
  <si>
    <t>Шляпа STETSON арт. 2938510 BOATER PALM (коричневый) {67}</t>
  </si>
  <si>
    <t>Шляпа STETSON арт. 1698509 PORK PIE TOYO (бежевый) {77}</t>
  </si>
  <si>
    <t>Шляпа STETSON арт. 2138504 FEDORA HEMP (бежевый) {7}</t>
  </si>
  <si>
    <t>Кепка STETSON арт. 7431101 ARMY CAP COTTON (зеленый) {55}</t>
  </si>
  <si>
    <t>Бейсболка STETSON арт. 7751171 TRUCKER CAP AMERICAN HERITAGE CLASSIC (бордовый) {8}</t>
  </si>
  <si>
    <t>Бейсболка STETSON арт. 7751171 TRUCKER CAP AMERICAN HERITAGE CLASSIC (бежевый) {7}</t>
  </si>
  <si>
    <t>Кепка STETSON арт. 6842504 HATTERAS WOOL SILK (синий / серый) {322}</t>
  </si>
  <si>
    <t>Бейсболка STETSON арт. 7751103 TRUCKER CAP AMERICAN HERITAGE (синий) {27}</t>
  </si>
  <si>
    <t>Панама STETSON арт. 2811101 BUCKET DELAVE (коричневый) {6}</t>
  </si>
  <si>
    <t>Панама STETSON арт. 2811101 BUCKET DELAVE (синий) {2}</t>
  </si>
  <si>
    <t>Шляпа STETSON арт. 1698509 PORK PIE TOYO (темно-бежевый) {67}</t>
  </si>
  <si>
    <t>Шляпа STETSON арт. 2541801 TRAVELLER COTTON (бежевый) {7}</t>
  </si>
  <si>
    <t>Бейсболка STETSON арт. 7785802 BASEBALL CAP OUTDOOR (оливковый) {15}</t>
  </si>
  <si>
    <t>Кепка STETSON арт. 6845802 HATTERAS OUTDOOR WR (темно-серый) {15}</t>
  </si>
  <si>
    <t>Кепка STETSON арт. 6613303 TEXAS LINEN (красный / синий) {229}</t>
  </si>
  <si>
    <t>Кепка STETSON арт. 6613303 TEXAS LINEN (бежевый) {268}</t>
  </si>
  <si>
    <t>Шляпа STETSON арт. 1113102 TRILBY LINEN (серый) {31}</t>
  </si>
  <si>
    <t>Кепка STETSON арт. 6843905 HATTERAS PATCHWORK (коричневый / синий) {28}</t>
  </si>
  <si>
    <t>Кепка STETSON арт. 7491107 ARMY CAP DENIM (темно-синий) {2}</t>
  </si>
  <si>
    <t>Бейсболка STETSON арт. 7781122 BASEBALL CAP DIAMOND (черный) {1}</t>
  </si>
  <si>
    <t>Кепка STETSON арт. 6213903 KENT LINEN (голубой) {99}</t>
  </si>
  <si>
    <t>Шляпа STETSON арт. 3698521 WESTERN RAFFIA (бежевый) {7}</t>
  </si>
  <si>
    <t>Бейсболка STETSON арт. 7711101 BASEBALL CAP COTTON (кремовый) {71}</t>
  </si>
  <si>
    <t>Бейсболка STETSON арт. 7711101 BASEBALL CAP COTTON (небесный) {20}</t>
  </si>
  <si>
    <t>Кепка STETSON арт. 6611912 TEXAS COTTON (голубой / красный) {99}</t>
  </si>
  <si>
    <t>Бейсболка STETSON арт. 7751189 TRUCKER CAP AMERICAN HERITAGE MASTER (желтый / бордовый) {89}</t>
  </si>
  <si>
    <t>Бейсболка STETSON арт. 7751193 TRUCKER CAP AIR AND SEA (бежевый / синий) {52}</t>
  </si>
  <si>
    <t>31 374,35</t>
  </si>
  <si>
    <t>1 792,82</t>
  </si>
  <si>
    <t>25 055,1</t>
  </si>
  <si>
    <t>15 748,92</t>
  </si>
  <si>
    <t>34 094,74</t>
  </si>
  <si>
    <t>38 545,63</t>
  </si>
  <si>
    <t>1 794,46</t>
  </si>
  <si>
    <t>19 721,02</t>
  </si>
  <si>
    <t>39 745,8</t>
  </si>
  <si>
    <t>25 354,77</t>
  </si>
  <si>
    <t>1 958,6</t>
  </si>
  <si>
    <t>1 240,78</t>
  </si>
  <si>
    <t>3 722,34</t>
  </si>
  <si>
    <t>1 240,77</t>
  </si>
  <si>
    <t>6 203,85</t>
  </si>
  <si>
    <t>22 045,56</t>
  </si>
  <si>
    <t>13 663,32</t>
  </si>
  <si>
    <t>13 185,78</t>
  </si>
  <si>
    <t>8 315,3</t>
  </si>
  <si>
    <t>13 304,48</t>
  </si>
  <si>
    <t>17 357,1</t>
  </si>
  <si>
    <t>8 678,6</t>
  </si>
  <si>
    <t>11 641,42</t>
  </si>
  <si>
    <t>2 693,1</t>
  </si>
  <si>
    <t>8 685,44</t>
  </si>
  <si>
    <t>17 370,88</t>
  </si>
  <si>
    <t>6 514,11</t>
  </si>
  <si>
    <t>10 475,08</t>
  </si>
  <si>
    <t>3 263,08</t>
  </si>
  <si>
    <t>13 861,84</t>
  </si>
  <si>
    <t>27 723,68</t>
  </si>
  <si>
    <t>8 768,4</t>
  </si>
  <si>
    <t>22 797,84</t>
  </si>
  <si>
    <t>19 290,48</t>
  </si>
  <si>
    <t>14 704,32</t>
  </si>
  <si>
    <t>42 982,94</t>
  </si>
  <si>
    <t>5 871,42</t>
  </si>
  <si>
    <t>3 914,28</t>
  </si>
  <si>
    <t>1 241,24</t>
  </si>
  <si>
    <t>38 478,44</t>
  </si>
  <si>
    <t>6 301,9</t>
  </si>
  <si>
    <t>62 783,24</t>
  </si>
  <si>
    <t>76 064,31</t>
  </si>
  <si>
    <t>61 649,91</t>
  </si>
  <si>
    <t>71 234,83</t>
  </si>
  <si>
    <t>74 856,94</t>
  </si>
  <si>
    <t>2 656,68</t>
  </si>
  <si>
    <t>4 905,96</t>
  </si>
  <si>
    <t>84 515,9</t>
  </si>
  <si>
    <t>90 552,75</t>
  </si>
  <si>
    <t>100 572,18</t>
  </si>
  <si>
    <t>7 742,34</t>
  </si>
  <si>
    <t>12 043,64</t>
  </si>
  <si>
    <t>15 944,37</t>
  </si>
  <si>
    <t>14 488,44</t>
  </si>
  <si>
    <t>26 421,39</t>
  </si>
  <si>
    <t>31 314,24</t>
  </si>
  <si>
    <t>11 311,3</t>
  </si>
  <si>
    <t>35 285,75</t>
  </si>
  <si>
    <t>31 391,62</t>
  </si>
  <si>
    <t>10 866,33</t>
  </si>
  <si>
    <t>24 884,86</t>
  </si>
  <si>
    <t>38 635,84</t>
  </si>
  <si>
    <t>10 814,5</t>
  </si>
  <si>
    <t>39 142,8</t>
  </si>
  <si>
    <t>74 371,32</t>
  </si>
  <si>
    <t>17 532,48</t>
  </si>
  <si>
    <t>83 178,45</t>
  </si>
  <si>
    <t>43 057,08</t>
  </si>
  <si>
    <t>65 564,19</t>
  </si>
  <si>
    <t>63 607,05</t>
  </si>
  <si>
    <t>64 585,62</t>
  </si>
  <si>
    <t>71 435,61</t>
  </si>
  <si>
    <t>7 358,94</t>
  </si>
  <si>
    <t>26 982,78</t>
  </si>
  <si>
    <t>79 686,42</t>
  </si>
  <si>
    <t>18 110,55</t>
  </si>
  <si>
    <t>72 414,18</t>
  </si>
  <si>
    <t>4 892,85</t>
  </si>
  <si>
    <t>3 633,6</t>
  </si>
  <si>
    <t>9 785,7</t>
  </si>
  <si>
    <t>4 356,1</t>
  </si>
  <si>
    <t>21 487,18</t>
  </si>
  <si>
    <t>2 489,11</t>
  </si>
  <si>
    <t>4 978,22</t>
  </si>
  <si>
    <t>2 489,10</t>
  </si>
  <si>
    <t>9 956,4</t>
  </si>
  <si>
    <t>19 755,44</t>
  </si>
  <si>
    <t>3 277,21</t>
  </si>
  <si>
    <t>6 554,42</t>
  </si>
  <si>
    <t>9 831,63</t>
  </si>
  <si>
    <t>22 998,24</t>
  </si>
  <si>
    <t>13 415,64</t>
  </si>
  <si>
    <t>3 516,16</t>
  </si>
  <si>
    <t>36 913,12</t>
  </si>
  <si>
    <t>23 884,96</t>
  </si>
  <si>
    <t>5 200,53</t>
  </si>
  <si>
    <t>3 185,58</t>
  </si>
  <si>
    <t>5 309,3</t>
  </si>
  <si>
    <t>6 271,8</t>
  </si>
  <si>
    <t>5 226,5</t>
  </si>
  <si>
    <t>1 694,44</t>
  </si>
  <si>
    <t>4 181,2</t>
  </si>
  <si>
    <t>1 503,97</t>
  </si>
  <si>
    <t>6 015,88</t>
  </si>
  <si>
    <t>7 519,85</t>
  </si>
  <si>
    <t>3 007,94</t>
  </si>
  <si>
    <t>1 766,68</t>
  </si>
  <si>
    <t>3 533,36</t>
  </si>
  <si>
    <t>1 766,67</t>
  </si>
  <si>
    <t>5 300,01</t>
  </si>
  <si>
    <t>3 533,34</t>
  </si>
  <si>
    <t>8 145,24</t>
  </si>
  <si>
    <t>28 508,34</t>
  </si>
  <si>
    <t>15 627,04</t>
  </si>
  <si>
    <t>11 720,28</t>
  </si>
  <si>
    <t>3 672,98</t>
  </si>
  <si>
    <t>9 770,5</t>
  </si>
  <si>
    <t>35 623,04</t>
  </si>
  <si>
    <t>22 086,48</t>
  </si>
  <si>
    <t>5 215,35</t>
  </si>
  <si>
    <t>7 812,7</t>
  </si>
  <si>
    <t>2 489,1</t>
  </si>
  <si>
    <t>4 978,2</t>
  </si>
  <si>
    <t>7 467,3</t>
  </si>
  <si>
    <t>18 130,32</t>
  </si>
  <si>
    <t>15 237,85</t>
  </si>
  <si>
    <t>7 237,04</t>
  </si>
  <si>
    <t>29 718,12</t>
  </si>
  <si>
    <t>39 624,16</t>
  </si>
  <si>
    <t>13 233,96</t>
  </si>
  <si>
    <t>22 056,6</t>
  </si>
  <si>
    <t>11 524,64</t>
  </si>
  <si>
    <t>23 125,23</t>
  </si>
  <si>
    <t>13 760,1</t>
  </si>
  <si>
    <t>8 256,09</t>
  </si>
  <si>
    <t>27 520,2</t>
  </si>
  <si>
    <t>16 512,12</t>
  </si>
  <si>
    <t>5 504,04</t>
  </si>
  <si>
    <t>18 575,46</t>
  </si>
  <si>
    <t>48 835,05</t>
  </si>
  <si>
    <t>27 892,9</t>
  </si>
  <si>
    <t>22 314,32</t>
  </si>
  <si>
    <t>5 970,42</t>
  </si>
  <si>
    <t>10 268,67</t>
  </si>
  <si>
    <t>25 374,32</t>
  </si>
  <si>
    <t>34 228,8</t>
  </si>
  <si>
    <t>3 052,20</t>
  </si>
  <si>
    <t>3 052,2</t>
  </si>
  <si>
    <t>8 787,72</t>
  </si>
  <si>
    <t>4 393,86</t>
  </si>
  <si>
    <t>6 239,48</t>
  </si>
  <si>
    <t>4 526,8</t>
  </si>
  <si>
    <t>3 587,78</t>
  </si>
  <si>
    <t>1 963,70</t>
  </si>
  <si>
    <t>3 927,4</t>
  </si>
  <si>
    <t>5 891,1</t>
  </si>
  <si>
    <t>7 854,8</t>
  </si>
  <si>
    <t>2 226,40</t>
  </si>
  <si>
    <t>4 452,8</t>
  </si>
  <si>
    <t>9 016,23</t>
  </si>
  <si>
    <t>9 127,08</t>
  </si>
  <si>
    <t>10 807,56</t>
  </si>
  <si>
    <t>12 383,64</t>
  </si>
  <si>
    <t>1 957,14</t>
  </si>
  <si>
    <t>2 935,71</t>
  </si>
  <si>
    <t>7 244,22</t>
  </si>
  <si>
    <t>1 333,74</t>
  </si>
  <si>
    <t>4 048,62</t>
  </si>
  <si>
    <t>2 450,72</t>
  </si>
  <si>
    <t>2 262,26</t>
  </si>
  <si>
    <t>4 511,91</t>
  </si>
  <si>
    <t>1 973,73</t>
  </si>
  <si>
    <t>39 558,06</t>
  </si>
  <si>
    <t>13 186,02</t>
  </si>
  <si>
    <t>9 691,4</t>
  </si>
  <si>
    <t>14 868,78</t>
  </si>
  <si>
    <t>22 303,17</t>
  </si>
  <si>
    <t>7 434,39</t>
  </si>
  <si>
    <t>7 066,68</t>
  </si>
  <si>
    <t>15 258,25</t>
  </si>
  <si>
    <t>4 428,54</t>
  </si>
  <si>
    <t>13 078,5</t>
  </si>
  <si>
    <t>10 898,75</t>
  </si>
  <si>
    <t>13 078,44</t>
  </si>
  <si>
    <t>4 317,53</t>
  </si>
  <si>
    <t>6 570,28</t>
  </si>
  <si>
    <t>12 187,21</t>
  </si>
  <si>
    <t>4 605,37</t>
  </si>
  <si>
    <t>1 436,99</t>
  </si>
  <si>
    <t>7 408,8</t>
  </si>
  <si>
    <t>17 190,48</t>
  </si>
  <si>
    <t>8 584,26</t>
  </si>
  <si>
    <t>4 311</t>
  </si>
  <si>
    <t>34 949,2</t>
  </si>
  <si>
    <t>2 043,87</t>
  </si>
  <si>
    <t>15 248,94</t>
  </si>
  <si>
    <t>19 480,6</t>
  </si>
  <si>
    <t>20 083</t>
  </si>
  <si>
    <t>8 133,96</t>
  </si>
  <si>
    <t>18 414,22</t>
  </si>
  <si>
    <t>10 027,78</t>
  </si>
  <si>
    <t>16 521,24</t>
  </si>
  <si>
    <t>16 425,7</t>
  </si>
  <si>
    <t>7 647,12</t>
  </si>
  <si>
    <t>9 260,16</t>
  </si>
  <si>
    <t>10 583,04</t>
  </si>
  <si>
    <t>13 382,46</t>
  </si>
  <si>
    <t>26 081,87</t>
  </si>
  <si>
    <t>6 672,6</t>
  </si>
  <si>
    <t>13 105,95</t>
  </si>
  <si>
    <t>2 467,18</t>
  </si>
  <si>
    <t>23 943,04</t>
  </si>
  <si>
    <t>26 281,12</t>
  </si>
  <si>
    <t>6 696,08</t>
  </si>
  <si>
    <t>11 354,85</t>
  </si>
  <si>
    <t>22 709,7</t>
  </si>
  <si>
    <t>41 634,45</t>
  </si>
  <si>
    <t>6 691,23</t>
  </si>
  <si>
    <t>5 882,16</t>
  </si>
  <si>
    <t>9 266,18</t>
  </si>
  <si>
    <t>13 068,36</t>
  </si>
  <si>
    <t>27 357,4</t>
  </si>
  <si>
    <t>4 541,96</t>
  </si>
  <si>
    <t>8 527,92</t>
  </si>
  <si>
    <t>7 718,83</t>
  </si>
  <si>
    <t>5 932,23</t>
  </si>
  <si>
    <t>9 818,5</t>
  </si>
  <si>
    <t>56 251,44</t>
  </si>
  <si>
    <t>51 563,82</t>
  </si>
  <si>
    <t>20 928,55</t>
  </si>
  <si>
    <t>14 476,02</t>
  </si>
  <si>
    <t>9 023,82</t>
  </si>
  <si>
    <t>14 761,29</t>
  </si>
  <si>
    <t>20 105,12</t>
  </si>
  <si>
    <t>25 219,95</t>
  </si>
  <si>
    <t>14 362,56</t>
  </si>
  <si>
    <t>7 240,16</t>
  </si>
  <si>
    <t>3 743,50</t>
  </si>
  <si>
    <t>3 743,5</t>
  </si>
  <si>
    <t>11 230,5</t>
  </si>
  <si>
    <t>3 743,51</t>
  </si>
  <si>
    <t>14 974,04</t>
  </si>
  <si>
    <t>7 487</t>
  </si>
  <si>
    <t>6 307,68</t>
  </si>
  <si>
    <t>10 987,88</t>
  </si>
  <si>
    <t>8 030,76</t>
  </si>
  <si>
    <t>7 552,68</t>
  </si>
  <si>
    <t>7 158,63</t>
  </si>
  <si>
    <t>14 537,1</t>
  </si>
  <si>
    <t>12 114,2</t>
  </si>
  <si>
    <t>12 306,1</t>
  </si>
  <si>
    <t>17 263,02</t>
  </si>
  <si>
    <t>3 903,4</t>
  </si>
  <si>
    <t>13 281,6</t>
  </si>
  <si>
    <t>3 528,27</t>
  </si>
  <si>
    <t>14 272,3</t>
  </si>
  <si>
    <t>33 788,58</t>
  </si>
  <si>
    <t>16 311,2</t>
  </si>
  <si>
    <t>7 422,48</t>
  </si>
  <si>
    <t>4 016,32</t>
  </si>
  <si>
    <t>11 043,28</t>
  </si>
  <si>
    <t>7 948,41</t>
  </si>
  <si>
    <t>7 467,33</t>
  </si>
  <si>
    <t>3 343,57</t>
  </si>
  <si>
    <t>16 118,84</t>
  </si>
  <si>
    <t>18 115,05</t>
  </si>
  <si>
    <t>28 984,08</t>
  </si>
  <si>
    <t>15 709,6</t>
  </si>
  <si>
    <t>11 782,2</t>
  </si>
  <si>
    <t>2138401</t>
  </si>
  <si>
    <t>2138402</t>
  </si>
  <si>
    <t>2138403</t>
  </si>
  <si>
    <t>2458401</t>
  </si>
  <si>
    <t>2458402</t>
  </si>
  <si>
    <t>2458408</t>
  </si>
  <si>
    <t>2138419</t>
  </si>
  <si>
    <t>2498408</t>
  </si>
  <si>
    <t>1398424</t>
  </si>
  <si>
    <t>2498401</t>
  </si>
  <si>
    <t>1398423</t>
  </si>
  <si>
    <t>2468434</t>
  </si>
  <si>
    <t>2468439</t>
  </si>
  <si>
    <t>2498402</t>
  </si>
  <si>
    <t>2198412</t>
  </si>
  <si>
    <t>2468433</t>
  </si>
  <si>
    <t>2198407</t>
  </si>
  <si>
    <t>2468416</t>
  </si>
  <si>
    <t>2468421</t>
  </si>
  <si>
    <t>2468435</t>
  </si>
  <si>
    <t>2468437</t>
  </si>
  <si>
    <t>2798403</t>
  </si>
  <si>
    <t>3698402</t>
  </si>
  <si>
    <t>2138504</t>
  </si>
  <si>
    <t>2458504</t>
  </si>
  <si>
    <t>2458503</t>
  </si>
  <si>
    <t>2128503</t>
  </si>
  <si>
    <t>2418502</t>
  </si>
  <si>
    <t>2428501</t>
  </si>
  <si>
    <t>1328503</t>
  </si>
  <si>
    <t>1698503</t>
  </si>
  <si>
    <t>1338523</t>
  </si>
  <si>
    <t>2138507</t>
  </si>
  <si>
    <t>2478546</t>
  </si>
  <si>
    <t>3198513</t>
  </si>
  <si>
    <t>1238551</t>
  </si>
  <si>
    <t>1698509</t>
  </si>
  <si>
    <t>2018501</t>
  </si>
  <si>
    <t>2478520</t>
  </si>
  <si>
    <t>1238534</t>
  </si>
  <si>
    <t>1698513</t>
  </si>
  <si>
    <t>2098508</t>
  </si>
  <si>
    <t>2198512</t>
  </si>
  <si>
    <t>2478515</t>
  </si>
  <si>
    <t>1328525</t>
  </si>
  <si>
    <t>2478542</t>
  </si>
  <si>
    <t>2148516</t>
  </si>
  <si>
    <t>6848508</t>
  </si>
  <si>
    <t>1238572</t>
  </si>
  <si>
    <t>1338524</t>
  </si>
  <si>
    <t>1658503</t>
  </si>
  <si>
    <t>1238569</t>
  </si>
  <si>
    <t>1338520</t>
  </si>
  <si>
    <t>1238568</t>
  </si>
  <si>
    <t>2478545</t>
  </si>
  <si>
    <t>1338521</t>
  </si>
  <si>
    <t>2138502</t>
  </si>
  <si>
    <t>2148514</t>
  </si>
  <si>
    <t>2148515</t>
  </si>
  <si>
    <t>1238571</t>
  </si>
  <si>
    <t>1238570</t>
  </si>
  <si>
    <t>2478547</t>
  </si>
  <si>
    <t>1328526</t>
  </si>
  <si>
    <t>2478543</t>
  </si>
  <si>
    <t>1398508</t>
  </si>
  <si>
    <t>2198518</t>
  </si>
  <si>
    <t>2928501</t>
  </si>
  <si>
    <t>2938508</t>
  </si>
  <si>
    <t>2478538</t>
  </si>
  <si>
    <t>2478540</t>
  </si>
  <si>
    <t>2498502</t>
  </si>
  <si>
    <t>2498513</t>
  </si>
  <si>
    <t>2478530</t>
  </si>
  <si>
    <t>2478532</t>
  </si>
  <si>
    <t>2478504</t>
  </si>
  <si>
    <t>2478505</t>
  </si>
  <si>
    <t>2478541</t>
  </si>
  <si>
    <t>2478550</t>
  </si>
  <si>
    <t>2798509</t>
  </si>
  <si>
    <t>3698526</t>
  </si>
  <si>
    <t>2998501</t>
  </si>
  <si>
    <t>3698521</t>
  </si>
  <si>
    <t>2718504</t>
  </si>
  <si>
    <t>3198511</t>
  </si>
  <si>
    <t>3198512</t>
  </si>
  <si>
    <t>3698524</t>
  </si>
  <si>
    <t>3198514</t>
  </si>
  <si>
    <t>3198515</t>
  </si>
  <si>
    <t>1698516</t>
  </si>
  <si>
    <t>1813909</t>
  </si>
  <si>
    <t>2478549</t>
  </si>
  <si>
    <t>6613909</t>
  </si>
  <si>
    <t>7783901</t>
  </si>
  <si>
    <t>1338522</t>
  </si>
  <si>
    <t>6381111</t>
  </si>
  <si>
    <t>6641120</t>
  </si>
  <si>
    <t>7491108</t>
  </si>
  <si>
    <t>1691106</t>
  </si>
  <si>
    <t>6611138</t>
  </si>
  <si>
    <t>6841146</t>
  </si>
  <si>
    <t>8821114</t>
  </si>
  <si>
    <t>6173109</t>
  </si>
  <si>
    <t>6843118</t>
  </si>
  <si>
    <t>6191104</t>
  </si>
  <si>
    <t>6871107</t>
  </si>
  <si>
    <t>6841145</t>
  </si>
  <si>
    <t>6213503</t>
  </si>
  <si>
    <t>6873503</t>
  </si>
  <si>
    <t>7765101</t>
  </si>
  <si>
    <t>7765102</t>
  </si>
  <si>
    <t>7751101</t>
  </si>
  <si>
    <t>7751103</t>
  </si>
  <si>
    <t>7751107</t>
  </si>
  <si>
    <t>7751152</t>
  </si>
  <si>
    <t>7751155</t>
  </si>
  <si>
    <t>7751171</t>
  </si>
  <si>
    <t>7751179</t>
  </si>
  <si>
    <t>7751186</t>
  </si>
  <si>
    <t>7751188</t>
  </si>
  <si>
    <t>7751191</t>
  </si>
  <si>
    <t>7751193</t>
  </si>
  <si>
    <t>7751194</t>
  </si>
  <si>
    <t>7751195</t>
  </si>
  <si>
    <t>7751196</t>
  </si>
  <si>
    <t>7756106</t>
  </si>
  <si>
    <t>7756112</t>
  </si>
  <si>
    <t>7756113</t>
  </si>
  <si>
    <t>7756114</t>
  </si>
  <si>
    <t>7756115</t>
  </si>
  <si>
    <t>7761102</t>
  </si>
  <si>
    <t>7761103</t>
  </si>
  <si>
    <t>7761107</t>
  </si>
  <si>
    <t>7761116</t>
  </si>
  <si>
    <t>7761117</t>
  </si>
  <si>
    <t>7761118</t>
  </si>
  <si>
    <t>7761119</t>
  </si>
  <si>
    <t>7761120</t>
  </si>
  <si>
    <t>7761122</t>
  </si>
  <si>
    <t>7766101</t>
  </si>
  <si>
    <t>7766103</t>
  </si>
  <si>
    <t>7766104</t>
  </si>
  <si>
    <t>7761101</t>
  </si>
  <si>
    <t>7761121</t>
  </si>
  <si>
    <t>7761125</t>
  </si>
  <si>
    <t>7767901</t>
  </si>
  <si>
    <t>7721110</t>
  </si>
  <si>
    <t>7721126</t>
  </si>
  <si>
    <t>7721142</t>
  </si>
  <si>
    <t>7711141</t>
  </si>
  <si>
    <t>7721143</t>
  </si>
  <si>
    <t>7721144</t>
  </si>
  <si>
    <t>7721145</t>
  </si>
  <si>
    <t>7781115</t>
  </si>
  <si>
    <t>7781117</t>
  </si>
  <si>
    <t>7781118</t>
  </si>
  <si>
    <t>7781120</t>
  </si>
  <si>
    <t>7781122</t>
  </si>
  <si>
    <t>7781125</t>
  </si>
  <si>
    <t>7785101</t>
  </si>
  <si>
    <t>1811915</t>
  </si>
  <si>
    <t>6381902</t>
  </si>
  <si>
    <t>6223101</t>
  </si>
  <si>
    <t>6613106</t>
  </si>
  <si>
    <t>6843116</t>
  </si>
  <si>
    <t>6382505</t>
  </si>
  <si>
    <t>6872501</t>
  </si>
  <si>
    <t>6383303</t>
  </si>
  <si>
    <t>6873302</t>
  </si>
  <si>
    <t>6312501</t>
  </si>
  <si>
    <t>6382501</t>
  </si>
  <si>
    <t>6642501</t>
  </si>
  <si>
    <t>6842501</t>
  </si>
  <si>
    <t>6383904</t>
  </si>
  <si>
    <t>6843907</t>
  </si>
  <si>
    <t>8823904</t>
  </si>
  <si>
    <t>1113102</t>
  </si>
  <si>
    <t>6123101</t>
  </si>
  <si>
    <t>6383101</t>
  </si>
  <si>
    <t>6843101</t>
  </si>
  <si>
    <t>7713101</t>
  </si>
  <si>
    <t>6223303</t>
  </si>
  <si>
    <t>6873303</t>
  </si>
  <si>
    <t>6380107</t>
  </si>
  <si>
    <t>6610108</t>
  </si>
  <si>
    <t>6840103</t>
  </si>
  <si>
    <t>6611204</t>
  </si>
  <si>
    <t>6841207</t>
  </si>
  <si>
    <t>7721215</t>
  </si>
  <si>
    <t>7721141</t>
  </si>
  <si>
    <t>8831103</t>
  </si>
  <si>
    <t>1811110</t>
  </si>
  <si>
    <t>6641110</t>
  </si>
  <si>
    <t>6611105</t>
  </si>
  <si>
    <t>6911101</t>
  </si>
  <si>
    <t>7431101</t>
  </si>
  <si>
    <t>7711101</t>
  </si>
  <si>
    <t>8831101</t>
  </si>
  <si>
    <t>1111101</t>
  </si>
  <si>
    <t>1691101</t>
  </si>
  <si>
    <t>6191901</t>
  </si>
  <si>
    <t>6841905</t>
  </si>
  <si>
    <t>6223504</t>
  </si>
  <si>
    <t>6613505</t>
  </si>
  <si>
    <t>6873502</t>
  </si>
  <si>
    <t>1811916</t>
  </si>
  <si>
    <t>6211902</t>
  </si>
  <si>
    <t>6611914</t>
  </si>
  <si>
    <t>6192601</t>
  </si>
  <si>
    <t>6642601</t>
  </si>
  <si>
    <t>6213707</t>
  </si>
  <si>
    <t>6873701</t>
  </si>
  <si>
    <t>6173501</t>
  </si>
  <si>
    <t>6293501</t>
  </si>
  <si>
    <t>6643501</t>
  </si>
  <si>
    <t>6291115</t>
  </si>
  <si>
    <t>6611136</t>
  </si>
  <si>
    <t>6841134</t>
  </si>
  <si>
    <t>6212301</t>
  </si>
  <si>
    <t>6842302</t>
  </si>
  <si>
    <t>6173701</t>
  </si>
  <si>
    <t>6843711</t>
  </si>
  <si>
    <t>6383503</t>
  </si>
  <si>
    <t>6643505</t>
  </si>
  <si>
    <t>9199337</t>
  </si>
  <si>
    <t>9199338</t>
  </si>
  <si>
    <t>6383107</t>
  </si>
  <si>
    <t>6843119</t>
  </si>
  <si>
    <t>6313101</t>
  </si>
  <si>
    <t>6843120</t>
  </si>
  <si>
    <t>6813103</t>
  </si>
  <si>
    <t>6383504</t>
  </si>
  <si>
    <t>6873504</t>
  </si>
  <si>
    <t>6213405</t>
  </si>
  <si>
    <t>6843402</t>
  </si>
  <si>
    <t>6383703</t>
  </si>
  <si>
    <t>6843712</t>
  </si>
  <si>
    <t>6847511</t>
  </si>
  <si>
    <t>9397503</t>
  </si>
  <si>
    <t>9497511</t>
  </si>
  <si>
    <t>6312801</t>
  </si>
  <si>
    <t>6872802</t>
  </si>
  <si>
    <t>6382403</t>
  </si>
  <si>
    <t>6812401</t>
  </si>
  <si>
    <t>6212201</t>
  </si>
  <si>
    <t>6842203</t>
  </si>
  <si>
    <t>6382801</t>
  </si>
  <si>
    <t>6872803</t>
  </si>
  <si>
    <t>6387402</t>
  </si>
  <si>
    <t>6647401</t>
  </si>
  <si>
    <t>7717401</t>
  </si>
  <si>
    <t>6127301</t>
  </si>
  <si>
    <t>6847308</t>
  </si>
  <si>
    <t>7727303</t>
  </si>
  <si>
    <t>6617106</t>
  </si>
  <si>
    <t>7727101</t>
  </si>
  <si>
    <t>1187101</t>
  </si>
  <si>
    <t>1697101</t>
  </si>
  <si>
    <t>2527102</t>
  </si>
  <si>
    <t>6127102</t>
  </si>
  <si>
    <t>6617101</t>
  </si>
  <si>
    <t>6647102</t>
  </si>
  <si>
    <t>6647103</t>
  </si>
  <si>
    <t>6847102</t>
  </si>
  <si>
    <t>6897101</t>
  </si>
  <si>
    <t>7497105</t>
  </si>
  <si>
    <t>7717104</t>
  </si>
  <si>
    <t>7717105</t>
  </si>
  <si>
    <t>8827101</t>
  </si>
  <si>
    <t>2797301</t>
  </si>
  <si>
    <t>9497218</t>
  </si>
  <si>
    <t>9497229</t>
  </si>
  <si>
    <t>9497504</t>
  </si>
  <si>
    <t>9497906</t>
  </si>
  <si>
    <t>1811101</t>
  </si>
  <si>
    <t>2011101</t>
  </si>
  <si>
    <t>2541114</t>
  </si>
  <si>
    <t>2811101</t>
  </si>
  <si>
    <t>6121103</t>
  </si>
  <si>
    <t>6611107</t>
  </si>
  <si>
    <t>6841106</t>
  </si>
  <si>
    <t>7711102</t>
  </si>
  <si>
    <t>8821107</t>
  </si>
  <si>
    <t>1691107</t>
  </si>
  <si>
    <t>1811115</t>
  </si>
  <si>
    <t>6381109</t>
  </si>
  <si>
    <t>6841136</t>
  </si>
  <si>
    <t>1611101</t>
  </si>
  <si>
    <t>1891102</t>
  </si>
  <si>
    <t>2541102</t>
  </si>
  <si>
    <t>2791103</t>
  </si>
  <si>
    <t>2791107</t>
  </si>
  <si>
    <t>6641116</t>
  </si>
  <si>
    <t>6691101</t>
  </si>
  <si>
    <t>6841102</t>
  </si>
  <si>
    <t>7491102</t>
  </si>
  <si>
    <t>7761105</t>
  </si>
  <si>
    <t>8821101</t>
  </si>
  <si>
    <t>2795101</t>
  </si>
  <si>
    <t>2825102</t>
  </si>
  <si>
    <t>7735103</t>
  </si>
  <si>
    <t>7795124</t>
  </si>
  <si>
    <t>2541119</t>
  </si>
  <si>
    <t>2591101</t>
  </si>
  <si>
    <t>7491101</t>
  </si>
  <si>
    <t>2541129</t>
  </si>
  <si>
    <t>2541104</t>
  </si>
  <si>
    <t>2541115</t>
  </si>
  <si>
    <t>2541109</t>
  </si>
  <si>
    <t>2541134</t>
  </si>
  <si>
    <t>2541135</t>
  </si>
  <si>
    <t>2543102</t>
  </si>
  <si>
    <t>2791102</t>
  </si>
  <si>
    <t>8199301</t>
  </si>
  <si>
    <t>8199303</t>
  </si>
  <si>
    <t>6291117</t>
  </si>
  <si>
    <t>6320101</t>
  </si>
  <si>
    <t>6360101</t>
  </si>
  <si>
    <t>6610508</t>
  </si>
  <si>
    <t>8820503</t>
  </si>
  <si>
    <t>6611707</t>
  </si>
  <si>
    <t>8821701</t>
  </si>
  <si>
    <t>6613503</t>
  </si>
  <si>
    <t>8823502</t>
  </si>
  <si>
    <t>2991105</t>
  </si>
  <si>
    <t>2995101</t>
  </si>
  <si>
    <t>8699903</t>
  </si>
  <si>
    <t>8599327</t>
  </si>
  <si>
    <t>8599329</t>
  </si>
  <si>
    <t>2138417</t>
  </si>
  <si>
    <t>2458410</t>
  </si>
  <si>
    <t>2138414</t>
  </si>
  <si>
    <t>2458407</t>
  </si>
  <si>
    <t>2458409</t>
  </si>
  <si>
    <t>1328527</t>
  </si>
  <si>
    <t>2478544</t>
  </si>
  <si>
    <t>1238573</t>
  </si>
  <si>
    <t>2498514</t>
  </si>
  <si>
    <t>1238574</t>
  </si>
  <si>
    <t>2498518</t>
  </si>
  <si>
    <t>1813908</t>
  </si>
  <si>
    <t>6613908</t>
  </si>
  <si>
    <t>6883901</t>
  </si>
  <si>
    <t>6133101</t>
  </si>
  <si>
    <t>6613108</t>
  </si>
  <si>
    <t>6213203</t>
  </si>
  <si>
    <t>6613204</t>
  </si>
  <si>
    <t>6133501</t>
  </si>
  <si>
    <t>6213502</t>
  </si>
  <si>
    <t>6613506</t>
  </si>
  <si>
    <t>6382302</t>
  </si>
  <si>
    <t>6882301</t>
  </si>
  <si>
    <t>6383103</t>
  </si>
  <si>
    <t>6213905</t>
  </si>
  <si>
    <t>6883902</t>
  </si>
  <si>
    <t>6213306</t>
  </si>
  <si>
    <t>7721132</t>
  </si>
  <si>
    <t>7721133</t>
  </si>
  <si>
    <t>7751172</t>
  </si>
  <si>
    <t>7761109</t>
  </si>
  <si>
    <t>Fedora Panama 7/8</t>
  </si>
  <si>
    <t>Fedora Panama bleached 5</t>
  </si>
  <si>
    <t>Traveller Panama 7/8</t>
  </si>
  <si>
    <t>Traveller Panama bleached 5</t>
  </si>
  <si>
    <t>Traveller Panama 10</t>
  </si>
  <si>
    <t>Fedora Panama</t>
  </si>
  <si>
    <t>Traveller Panama</t>
  </si>
  <si>
    <t>Player Panama</t>
  </si>
  <si>
    <t>Player Panama Crochet</t>
  </si>
  <si>
    <t>Traveller Panama Crochet</t>
  </si>
  <si>
    <t>Outdoor Panama</t>
  </si>
  <si>
    <t>Gambler Panama</t>
  </si>
  <si>
    <t>Fedora Hemp</t>
  </si>
  <si>
    <t>Traveller Hemp</t>
  </si>
  <si>
    <t>Traveller Toyo</t>
  </si>
  <si>
    <t>Fedora Toyo</t>
  </si>
  <si>
    <t>Player Black Toyo</t>
  </si>
  <si>
    <t>Pork Pie Black Toyo</t>
  </si>
  <si>
    <t>Player Toyo</t>
  </si>
  <si>
    <t>Open Road Toyo</t>
  </si>
  <si>
    <t>Trilby Toyo</t>
  </si>
  <si>
    <t>Pork Pie Toyo</t>
  </si>
  <si>
    <t>Ladies Toyo</t>
  </si>
  <si>
    <t>Player Palm</t>
  </si>
  <si>
    <t>Traveller Palm</t>
  </si>
  <si>
    <t>Hatteras Toyo</t>
  </si>
  <si>
    <t>Trilby Raffi a</t>
  </si>
  <si>
    <t>Player Raffi a</t>
  </si>
  <si>
    <t>Pork Pie Raffi a</t>
  </si>
  <si>
    <t>Diamand Raffi a</t>
  </si>
  <si>
    <t>Traveller Raffi a</t>
  </si>
  <si>
    <t>Diamond Raffia Crochet</t>
  </si>
  <si>
    <t>Fedora Crochet</t>
  </si>
  <si>
    <t>Fedora Raffia Crochet</t>
  </si>
  <si>
    <t>Trilby Seagrass Crochet</t>
  </si>
  <si>
    <t>Trilby Raffi a Crochet</t>
  </si>
  <si>
    <t>Traveller Raffi a Crochet</t>
  </si>
  <si>
    <t>Player Wheat</t>
  </si>
  <si>
    <t>Traveller Wheat</t>
  </si>
  <si>
    <t>Player Cotton / Toyo</t>
  </si>
  <si>
    <t>Pith Helmet Toyo</t>
  </si>
  <si>
    <t>Boater Wheat</t>
  </si>
  <si>
    <t>Traveller Seagrass</t>
  </si>
  <si>
    <t>Traveller Seagrass Crochet</t>
  </si>
  <si>
    <t>Outdoor Toyo</t>
  </si>
  <si>
    <t>Western Toyo</t>
  </si>
  <si>
    <t>Campaign Hat Toyo</t>
  </si>
  <si>
    <t>Western Raffi a</t>
  </si>
  <si>
    <t>Western Seagrass</t>
  </si>
  <si>
    <t>Gambler Raffi a</t>
  </si>
  <si>
    <t>Pork Pie Raffia Sustainable</t>
  </si>
  <si>
    <t>Bucket Organic Linen Sustainable</t>
  </si>
  <si>
    <t>Traveller Raffia Sustainable</t>
  </si>
  <si>
    <t>Texas Organic Linen Sustainable</t>
  </si>
  <si>
    <t>Baseball Cap Organic Linen Sustainable</t>
  </si>
  <si>
    <t>Diamond Seagrass Crochet Sustainable</t>
  </si>
  <si>
    <t>Driver Cap Cotton Sustainable</t>
  </si>
  <si>
    <t>6-Panel Cap Cotton Sustainable</t>
  </si>
  <si>
    <t>Army Cap Cotton Sustainable</t>
  </si>
  <si>
    <t>Pork Pie Sustainable Denim</t>
  </si>
  <si>
    <t>Texas Sustainable Denim</t>
  </si>
  <si>
    <t>Hatteras Sustainable Denim</t>
  </si>
  <si>
    <t>Docker Sustainable Denim</t>
  </si>
  <si>
    <t>Ivy Cap Linen Sustainable</t>
  </si>
  <si>
    <t>Hatteras Linen Sustainable</t>
  </si>
  <si>
    <t>Ivy Cap Organic Cotton Sustainable</t>
  </si>
  <si>
    <t>Hatteras Organic Cotton Sustainable</t>
  </si>
  <si>
    <t>Kent Linen Sustainable</t>
  </si>
  <si>
    <t>Trucker Cap Ape</t>
  </si>
  <si>
    <t>Trucker Cap Inspired by Nature</t>
  </si>
  <si>
    <t>Trucker Cap Hard Work</t>
  </si>
  <si>
    <t>Trucker Cap Air and Sea</t>
  </si>
  <si>
    <t>Trucker Cap Tiki Lounge</t>
  </si>
  <si>
    <t>Trucker Cap Fishermen´s Bay</t>
  </si>
  <si>
    <t>Trucker Cap Malibu</t>
  </si>
  <si>
    <t>Trucker Cap Brickstone</t>
  </si>
  <si>
    <t>Trucker Cap Rescue Team</t>
  </si>
  <si>
    <t>Trucker Cap Wild Ones</t>
  </si>
  <si>
    <t>Trucker Cap Endurance</t>
  </si>
  <si>
    <t>Trucker Cap Riding Hot Rod</t>
  </si>
  <si>
    <t>Trucker Cap Vintage</t>
  </si>
  <si>
    <t>Trucker Cap Motel</t>
  </si>
  <si>
    <t>Trucker Cap Army</t>
  </si>
  <si>
    <t>Trucker Cap Waxed Cotton</t>
  </si>
  <si>
    <t>Baseball Cap Camp</t>
  </si>
  <si>
    <t>Baseball Cap Denim Vintage Distressed</t>
  </si>
  <si>
    <t>Baseball Cap Vintage Distressed</t>
  </si>
  <si>
    <t>Baseball Cap Leather Patch Vintage Distressed</t>
  </si>
  <si>
    <t>Baseball Cap Since 1865 Vintage Distressed</t>
  </si>
  <si>
    <t>Baseball Cap Shaka Cotton</t>
  </si>
  <si>
    <t>Baseball Cap Camo Cotton</t>
  </si>
  <si>
    <t>Baseball Cap Diamond</t>
  </si>
  <si>
    <t>Baseaball Cap Cotton</t>
  </si>
  <si>
    <t>Baseball Cap Toothpick Rebel</t>
  </si>
  <si>
    <t>Bucket Jacquard</t>
  </si>
  <si>
    <t>Driver Cap Jacquard</t>
  </si>
  <si>
    <t>Driver Cap Linen</t>
  </si>
  <si>
    <t>Texas Linen</t>
  </si>
  <si>
    <t>Hatteras Linen</t>
  </si>
  <si>
    <t>Driver Cap Silk Herringbone Check</t>
  </si>
  <si>
    <t>Hatteras Silk Herringbone Check</t>
  </si>
  <si>
    <t>Driver Cap Linen Check</t>
  </si>
  <si>
    <t>Hatteras Linen Check</t>
  </si>
  <si>
    <t>Driver Cap Silk</t>
  </si>
  <si>
    <t>6-Panel Cap Silk</t>
  </si>
  <si>
    <t>Hatteras Silk</t>
  </si>
  <si>
    <t>Trilby Linen</t>
  </si>
  <si>
    <t>Ivy Cap Linen</t>
  </si>
  <si>
    <t>Baseball Cap Linen</t>
  </si>
  <si>
    <t>Driver Cap Linen Irregular Check</t>
  </si>
  <si>
    <t>Hatteras Linen Irregular Check</t>
  </si>
  <si>
    <t>Driver Cap Virgin Wool/Linen</t>
  </si>
  <si>
    <t>Texas Virgin Wool/Linen</t>
  </si>
  <si>
    <t>Texas Cotton Jersey</t>
  </si>
  <si>
    <t>Hatteras Cotton Jersey</t>
  </si>
  <si>
    <t>Baseball Cap Cotton Jersey</t>
  </si>
  <si>
    <t>Baseball Cap Cotton Melange</t>
  </si>
  <si>
    <t>Docker Cotton Melange</t>
  </si>
  <si>
    <t>Bucket Cotton Twill</t>
  </si>
  <si>
    <t>6-Panel Cap Cotton Twill</t>
  </si>
  <si>
    <t>Texas Cotton</t>
  </si>
  <si>
    <t>Ivy Cap Cotton</t>
  </si>
  <si>
    <t>Army Cap Cotton</t>
  </si>
  <si>
    <t>Docker Cotton</t>
  </si>
  <si>
    <t>Trilby Cotton</t>
  </si>
  <si>
    <t>Pork Pie Cotton</t>
  </si>
  <si>
    <t>Ivy Cap Cotton Hawaii Print</t>
  </si>
  <si>
    <t>Hatteras Cotton Hawaii Print</t>
  </si>
  <si>
    <t>Driver Cap Linen Herringbone</t>
  </si>
  <si>
    <t>Texas Linen Herringbone</t>
  </si>
  <si>
    <t>Hatteras Linen Herringbone</t>
  </si>
  <si>
    <t>Bucket Cotton Vanlife</t>
  </si>
  <si>
    <t>Kent Cotton Vanlife</t>
  </si>
  <si>
    <t>Texas Cotton Vanlife</t>
  </si>
  <si>
    <t>Ivy Cap Donegal</t>
  </si>
  <si>
    <t>6-Panel Cap Donegal</t>
  </si>
  <si>
    <t>Kent Linen Pinstripe</t>
  </si>
  <si>
    <t>Hatteras Linen Pinstripe</t>
  </si>
  <si>
    <t>Kent Linen</t>
  </si>
  <si>
    <t>6-Panel Cap Linen</t>
  </si>
  <si>
    <t>Peabody Cotton/Linen</t>
  </si>
  <si>
    <t>Texas Cotton/Linen</t>
  </si>
  <si>
    <t>Hatteras Cotton/Linen</t>
  </si>
  <si>
    <t>Kent Silk/Linen Check</t>
  </si>
  <si>
    <t>Hatteras Silk/Linen Check</t>
  </si>
  <si>
    <t>Ivy Cap Linen Stripe</t>
  </si>
  <si>
    <t>Hatteras Linen Stripe</t>
  </si>
  <si>
    <t>Scarf Summer Patchwork</t>
  </si>
  <si>
    <t>Scarf Summer</t>
  </si>
  <si>
    <t>Driver Cap Linen/Cotton Selvage</t>
  </si>
  <si>
    <t>Hatteras Linen/Cotton Selvage</t>
  </si>
  <si>
    <t>8-Panel Cap Linen</t>
  </si>
  <si>
    <t>Kent Linen/Silk Glencheck</t>
  </si>
  <si>
    <t>Hatteras Linen/Silk Glencheck</t>
  </si>
  <si>
    <t>Driver Cap Linen Stripe</t>
  </si>
  <si>
    <t>Hatteras Lamb Nappa</t>
  </si>
  <si>
    <t>Convertible Cap Lamb Nappa</t>
  </si>
  <si>
    <t>Racing Gloves Lamb Nappa</t>
  </si>
  <si>
    <t>Driver Cap Silk/Cotton Glencheck</t>
  </si>
  <si>
    <t>8-Panel Cap Silk/Cotton Glencheck</t>
  </si>
  <si>
    <t>Kent Silk/Virgin Wool Houndstooth Check</t>
  </si>
  <si>
    <t>Hatteras Silk/Virgin Wool Houndstooth Check</t>
  </si>
  <si>
    <t>Driver Cap Silk/Virgin Wool</t>
  </si>
  <si>
    <t>Hatteras Silk/Virgin Wool</t>
  </si>
  <si>
    <t>Driver Cap Goat Suede</t>
  </si>
  <si>
    <t>6-Panel Cap Goat Suede</t>
  </si>
  <si>
    <t>Baseball Cap Goat Suede</t>
  </si>
  <si>
    <t>Ivy Cap Calf Split</t>
  </si>
  <si>
    <t>Baseball Cap Calf Split</t>
  </si>
  <si>
    <t>Army Cap Pigskin</t>
  </si>
  <si>
    <t>Summer Gloves Goat Nappa</t>
  </si>
  <si>
    <t>Gloves Goat Nubuck &amp; Nappa</t>
  </si>
  <si>
    <t>Gloves Sheep Nappa &amp; Knit</t>
  </si>
  <si>
    <t>Gloves Deer Nappa</t>
  </si>
  <si>
    <t>Bucket Delave Organic Cotton</t>
  </si>
  <si>
    <t>Ladies Delave Organic Cotton</t>
  </si>
  <si>
    <t>Traveller Delave Organic Cotton</t>
  </si>
  <si>
    <t>Ivy Cap Delave Organic Cotton</t>
  </si>
  <si>
    <t>Texas Delave Organic Cotton</t>
  </si>
  <si>
    <t>Hatteras Delave Organic Cotton</t>
  </si>
  <si>
    <t>Baseball Cap Delave Organic Cotton</t>
  </si>
  <si>
    <t>Docker Delave Organic Cotton</t>
  </si>
  <si>
    <t>Pork Pie CO/PES</t>
  </si>
  <si>
    <t>Bucket Waxed Organic Cotton</t>
  </si>
  <si>
    <t>Driver Cap Waxed Organic Cotton</t>
  </si>
  <si>
    <t>Hatteras Waxed Organic Cotton</t>
  </si>
  <si>
    <t>Traveller CO/PES</t>
  </si>
  <si>
    <t>Outdoor CO/PES</t>
  </si>
  <si>
    <t>Outdoor CO/PES Air</t>
  </si>
  <si>
    <t>6-Panel Cap CO/PES</t>
  </si>
  <si>
    <t>Duck Cap CO/PES</t>
  </si>
  <si>
    <t>Army Cap CO/PES</t>
  </si>
  <si>
    <t>Baseball Cap CO/PES</t>
  </si>
  <si>
    <t>Docker CO/PES</t>
  </si>
  <si>
    <t>Traveller Outdoor</t>
  </si>
  <si>
    <t>Bucket Outdoor</t>
  </si>
  <si>
    <t>Baseball Cap Outdoor</t>
  </si>
  <si>
    <t>Traveller Cotton</t>
  </si>
  <si>
    <t>Outdoor Air Cotton</t>
  </si>
  <si>
    <t>Basque Barascon</t>
  </si>
  <si>
    <t>Fisherman Cap Hammaburg</t>
  </si>
  <si>
    <t>Elbsegler</t>
  </si>
  <si>
    <t>Prinz Heinrich</t>
  </si>
  <si>
    <t>Duck Cap Herringbone Hammaburg</t>
  </si>
  <si>
    <t>Docker Herringbone Hammaburg</t>
  </si>
  <si>
    <t>Duck Cap Cotton Stripe Hammaburg</t>
  </si>
  <si>
    <t>Docker Cotton Stripe Hammaburg</t>
  </si>
  <si>
    <t>Duck Cap Hammaburg Herringbone Linen</t>
  </si>
  <si>
    <t>Docker Hammaburg Herringbone Linen</t>
  </si>
  <si>
    <t>Souwester Waxed Cotton Hammaburg</t>
  </si>
  <si>
    <t>Souwester Hammaburg</t>
  </si>
  <si>
    <t>Long Beanie Reversible Jersey Hammaburg</t>
  </si>
  <si>
    <t>Beanie 2-color Hammaburg</t>
  </si>
  <si>
    <t>Beanie Hammaburg</t>
  </si>
  <si>
    <t>Fedora Panama by Lierys</t>
  </si>
  <si>
    <t>Traveller Panama by Lierys</t>
  </si>
  <si>
    <t>Player Crochet Toyo by Lierys</t>
  </si>
  <si>
    <t>Traveller Crochet Toyo by Lierys</t>
  </si>
  <si>
    <t>Trilby Toyo by Lierys</t>
  </si>
  <si>
    <t>Traveller Toyo by Lierys</t>
  </si>
  <si>
    <t>Bucket Linen Print by Lierys</t>
  </si>
  <si>
    <t>Duck Cap Linen Print by Lierys</t>
  </si>
  <si>
    <t>8-Panel Cap Linen Print by Lierys</t>
  </si>
  <si>
    <t>Ivy Cap Linen/Silk by Lierys</t>
  </si>
  <si>
    <t>Duck Cap Linen/Silk by Lierys</t>
  </si>
  <si>
    <t>Driver Cap Linen Check by Lierys</t>
  </si>
  <si>
    <t>Duck Cap Linen Check by Lierys</t>
  </si>
  <si>
    <t>Ivy Cap Herringbone Linen by Lierys</t>
  </si>
  <si>
    <t>Kent Herringbone Linen by Lierys</t>
  </si>
  <si>
    <t>Duck Cap Linen Herringbone by Lierys</t>
  </si>
  <si>
    <t>Driver Cap Silk Check by Lierys</t>
  </si>
  <si>
    <t>8-Panel Cap Silk Check by Lierys</t>
  </si>
  <si>
    <t>Kent Patchwork by Lierys</t>
  </si>
  <si>
    <t>8-Panel Cap Patchwork by Lierys</t>
  </si>
  <si>
    <t>Baseball Cap Biker by Lierys</t>
  </si>
  <si>
    <t>Baseball Cap Crest by Lierys</t>
  </si>
  <si>
    <t>Trucker Cap Plowing by Lierys</t>
  </si>
  <si>
    <t>Trucker Cap by Lierys</t>
  </si>
  <si>
    <t>100% Natural Straw Sweatband 68% Cotton, 32% Polyester</t>
  </si>
  <si>
    <t>100% Hemp Sweatband 100% Cotton</t>
  </si>
  <si>
    <t>100% Viscose Sweatband 100% Cotton</t>
  </si>
  <si>
    <t>85% Viscose, 15% Polyester/ 100%Viscose Sweatband 100% Cotton</t>
  </si>
  <si>
    <t>100% Natural Straw Sweatband 100% Cotton</t>
  </si>
  <si>
    <t>100% Viscose Full Lining 100% Cotton</t>
  </si>
  <si>
    <t>100% Linen/ 100% Natural Straw Sweatband &amp; Seamtapes 100% Cotton</t>
  </si>
  <si>
    <t>100% Cotton/ 100% Natural Straw Sweatband &amp; Seamtapes 100% Cotton</t>
  </si>
  <si>
    <t>82% Cotton, 18% Ramie Sweatband &amp; Seamtapes 100% Cotton</t>
  </si>
  <si>
    <t>100% Linen Full Lining 100% Cotton</t>
  </si>
  <si>
    <t>100% Cotton Sweatband &amp; Seamtapes 100% Cotton</t>
  </si>
  <si>
    <t>97% Cotton, 3% Elastane Sweatband &amp; Seamtapes 100% Cotton</t>
  </si>
  <si>
    <t>100% Linen Sweatband &amp; Seamtapes 100% Cotton</t>
  </si>
  <si>
    <t>58% Cotton, 33% Polyester, 6% Polyacrylic, 3% Others Lining 68% Cotton, 32% Polyester</t>
  </si>
  <si>
    <t>100% Linen Full Lining 68% Cotton, 32% Polyester</t>
  </si>
  <si>
    <t>100% Silk Full Lining 68% Cotton, 32% Polyester</t>
  </si>
  <si>
    <t>100% Linen Sweatband &amp; Seamtapes 68% Cotton, 32% Polyester</t>
  </si>
  <si>
    <t>78% Linen, 12% Wool, 10% Cotton Full Lining 68% Cotton, 32% Polyester</t>
  </si>
  <si>
    <t>58% Virgin Wool, 42% Linen Full Lining 68% Cotton, 32% Polyester</t>
  </si>
  <si>
    <t>100% Cotton Sweatband &amp; Seamtapes 68% Cotton, 32% Polyester</t>
  </si>
  <si>
    <t>100% Cotton Sweatband &amp; Seamtapes (shell fabric) 100% Cotton</t>
  </si>
  <si>
    <t>100% Cotton Full Lining 68% Cotton, 32% Polyester</t>
  </si>
  <si>
    <t>34% Silk, 31% Wool, 18% Polyamide, 17% Cotton Full Lining 68% Cotton, 32% Polyester</t>
  </si>
  <si>
    <t>61% Cotton, 39% Linen Sweatband &amp; Seamtapes (shell fabric) 61% Cotton, 39% Linen</t>
  </si>
  <si>
    <t>52% Silk, 48% Linen Sweatband &amp; Seamtapes 68% Cotton, 32% Polyester</t>
  </si>
  <si>
    <t>72% Linen, 28% Cotton Sweatband &amp; Seamtapes 100% Cotton</t>
  </si>
  <si>
    <t>100% Linen Full Lining 51% Polyester, 49% Viscose</t>
  </si>
  <si>
    <t>58% Linen, 42% Silk Sweatband &amp; Seamtapes 100% Cotton</t>
  </si>
  <si>
    <t>100% Grain leather - Lamb/ 61% Cotton, 39% Linen Lining 100% Cotton</t>
  </si>
  <si>
    <t>100% Silk Full Lining 100% Cotton</t>
  </si>
  <si>
    <t>56% Silk, 44% Cotton Full Lining 100% Cotton</t>
  </si>
  <si>
    <t>56% Silk, 44% Virgin Wool Full Lining 100% Cotton</t>
  </si>
  <si>
    <t>100% Flesh split leather - Goat Full Lining 100% Cotton</t>
  </si>
  <si>
    <t>100% Grain split leather - Calf Sweatband &amp; Seamtapes 100% Cotton</t>
  </si>
  <si>
    <t>100% Leder Sweatband &amp; Seamtapes 100% Cotton</t>
  </si>
  <si>
    <t>100% Grain split leather - Pig Full Lining 100% Cotton</t>
  </si>
  <si>
    <t>100% Grain split leather - Buffalo Lining 100% Polyester</t>
  </si>
  <si>
    <t>75% Cotton, 25% Polyester</t>
  </si>
  <si>
    <t>100% Cotton Full Lining 100% Cotton</t>
  </si>
  <si>
    <t>65% Cotton, 35% Polyester/ 50% Polyester, 50% Cottonb Lining 100% Cotton/ 100% Polyester</t>
  </si>
  <si>
    <t>100% Polyamide Sweatband 100% Polyester</t>
  </si>
  <si>
    <t>100% Cotton Lining 100% Cotton</t>
  </si>
  <si>
    <t>90% Wool, 10% Cashmere Lining 100% Viscose</t>
  </si>
  <si>
    <t>90% Wool, 10% Cashmere</t>
  </si>
  <si>
    <t>46% Cotton, 38% Wool, 8% Polyester, 5% Polyamide, 3% Others Full Lining 100% Cotton</t>
  </si>
  <si>
    <t>100% Linen Lining 100% Cotton</t>
  </si>
  <si>
    <t>80% Viscose, 20% Polyester Sweatband 100% Cotton</t>
  </si>
  <si>
    <t>50% Linen, 47% Silk, 2% Polyamide, 1% Elastane Full Lining 68% Cotton, 32% Polyester</t>
  </si>
  <si>
    <t>68% Linen, 32% Virgin Wool Full Lining 68% Cotton, 32% Polyester</t>
  </si>
  <si>
    <t>Color</t>
  </si>
  <si>
    <t>StyleColor</t>
  </si>
  <si>
    <t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</si>
</sst>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3">
    <numFmt numFmtId="6" formatCode="#,##0\ &quot;₽&quot;;[Red]\-#,##0\ &quot;₽&quot;"/>
    <numFmt numFmtId="44" formatCode="_-* #,##0.00\ &quot;₽&quot;_-;\-* #,##0.00\ &quot;₽&quot;_-;_-* &quot;-&quot;??\ &quot;₽&quot;_-;_-@_-"/>
    <numFmt numFmtId="164" formatCode="_-[$€-2]\ * #,##0.00_-;\-[$€-2]\ * #,##0.00_-;_-[$€-2]\ * &quot;-&quot;??_-;_-@_-"/>
    <numFmt numFmtId="165" formatCode="_-* #,##0&quot;р.&quot;_-;\-* #,##0&quot;р.&quot;_-;_-* &quot;-&quot;??&quot;р.&quot;_-;_-@_-"/>
    <numFmt numFmtId="166" formatCode="_-[$€-2]\ * #,##0_-;\-[$€-2]\ * #,##0_-;_-[$€-2]\ * &quot;-&quot;??_-;_-@_-"/>
    <numFmt numFmtId="167" formatCode="_-* #,##0\ &quot;₽&quot;_-;\-* #,##0\ &quot;₽&quot;_-;_-* &quot;-&quot;??\ &quot;₽&quot;_-;_-@_-"/>
    <numFmt numFmtId="168" formatCode="0.0"/>
    <numFmt numFmtId="169" formatCode="_-* #,##0.00\ [$€-1]_-;\-* #,##0.00\ [$€-1]_-;_-* &quot;-&quot;??\ [$€-1]_-;_-@_-"/>
    <numFmt numFmtId="170" formatCode="#,##0.00\ [$€-1];\-#,##0.00\ [$€-1]"/>
    <numFmt numFmtId="171" formatCode="[$€-2]\ #,##0.00;[Red]\-[$€-2]\ #,##0.00"/>
    <numFmt numFmtId="172" formatCode="[$€-2]\ #,##0;[Red]\-[$€-2]\ #,##0"/>
    <numFmt numFmtId="173" formatCode="#,##0.0"/>
    <numFmt numFmtId="174" formatCode="0.000;[Red]\-0.000"/>
  </numFmts>
  <fonts count="26" x14ac:knownFonts="1">
    <font>
      <sz val="11"/>
      <color theme="1"/>
      <name val="Calibri"/>
      <family val="2"/>
      <charset val="204"/>
      <scheme val="minor"/>
    </font>
    <font>
      <b/>
      <sz val="10"/>
      <name val="Arial"/>
      <family val="2"/>
    </font>
    <font>
      <b/>
      <sz val="10"/>
      <name val="Arial"/>
      <family val="2"/>
      <charset val="204"/>
    </font>
    <font>
      <b/>
      <sz val="14"/>
      <name val="Arial"/>
      <family val="2"/>
      <charset val="204"/>
    </font>
    <font>
      <b/>
      <sz val="12"/>
      <name val="Arial"/>
      <family val="2"/>
      <charset val="204"/>
    </font>
    <font>
      <sz val="10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b/>
      <sz val="8"/>
      <name val="Arial"/>
      <family val="2"/>
      <charset val="204"/>
    </font>
    <font>
      <sz val="8"/>
      <name val="Calibri"/>
      <family val="2"/>
      <charset val="204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b/>
      <sz val="10"/>
      <color rgb="FFFF0000"/>
      <name val="Arial"/>
      <family val="2"/>
      <charset val="204"/>
    </font>
    <font>
      <b/>
      <sz val="20"/>
      <color theme="1"/>
      <name val="Calibri"/>
      <family val="2"/>
      <charset val="204"/>
      <scheme val="minor"/>
    </font>
    <font>
      <b/>
      <sz val="20"/>
      <color rgb="FFFF0000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8"/>
      <color theme="1"/>
      <name val="Calibri"/>
      <family val="2"/>
      <charset val="204"/>
      <scheme val="minor"/>
    </font>
    <font>
      <b/>
      <sz val="11"/>
      <color rgb="FFFF0000"/>
      <name val="Calibri"/>
      <family val="2"/>
      <charset val="204"/>
      <scheme val="minor"/>
    </font>
    <font>
      <b/>
      <sz val="18"/>
      <color rgb="FF00B050"/>
      <name val="Calibri"/>
      <family val="2"/>
      <charset val="204"/>
      <scheme val="minor"/>
    </font>
    <font>
      <b/>
      <sz val="10"/>
      <color rgb="FF00B050"/>
      <name val="Arial"/>
      <family val="2"/>
      <charset val="204"/>
    </font>
    <font>
      <b/>
      <sz val="8"/>
      <color theme="1"/>
      <name val="Calibri"/>
      <family val="2"/>
      <charset val="204"/>
      <scheme val="minor"/>
    </font>
    <font>
      <sz val="8"/>
      <name val="Arial"/>
      <family val="2"/>
      <charset val="204"/>
    </font>
    <font>
      <sz val="11"/>
      <color rgb="FF000000"/>
      <name val="Calibri"/>
      <family val="2"/>
      <charset val="204"/>
      <scheme val="minor"/>
    </font>
    <font>
      <sz val="10"/>
      <name val="Arial"/>
    </font>
    <font>
      <sz val="10"/>
      <name val="Arial"/>
      <family val="2"/>
      <charset val="204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F4ECC5"/>
      </patternFill>
    </fill>
    <fill>
      <patternFill patternType="solid">
        <fgColor rgb="FFFFFF00"/>
        <bgColor indexed="64"/>
      </patternFill>
    </fill>
  </fills>
  <borders count="62">
    <border>
      <left/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ck">
        <color indexed="64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ck">
        <color indexed="64"/>
      </left>
      <right/>
      <top/>
      <bottom/>
      <diagonal/>
    </border>
    <border>
      <left style="thin">
        <color rgb="FFCCC085"/>
      </left>
      <right style="thin">
        <color rgb="FFCCC085"/>
      </right>
      <top/>
      <bottom style="thin">
        <color rgb="FFCCC085"/>
      </bottom>
      <diagonal/>
    </border>
    <border>
      <left style="thin">
        <color rgb="FFCCC085"/>
      </left>
      <right/>
      <top/>
      <bottom style="thin">
        <color rgb="FFCCC085"/>
      </bottom>
      <diagonal/>
    </border>
    <border>
      <left style="thick">
        <color indexed="64"/>
      </left>
      <right style="thin">
        <color rgb="FFCCC085"/>
      </right>
      <top/>
      <bottom style="thin">
        <color rgb="FFCCC085"/>
      </bottom>
      <diagonal/>
    </border>
    <border>
      <left style="medium">
        <color indexed="64"/>
      </left>
      <right style="thin">
        <color rgb="FFCCC085"/>
      </right>
      <top style="medium">
        <color indexed="64"/>
      </top>
      <bottom style="medium">
        <color indexed="64"/>
      </bottom>
      <diagonal/>
    </border>
    <border>
      <left style="thin">
        <color rgb="FFCCC085"/>
      </left>
      <right style="thin">
        <color rgb="FFCCC085"/>
      </right>
      <top style="medium">
        <color indexed="64"/>
      </top>
      <bottom style="medium">
        <color indexed="64"/>
      </bottom>
      <diagonal/>
    </border>
    <border>
      <left style="thin">
        <color rgb="FFCCC085"/>
      </left>
      <right/>
      <top style="medium">
        <color indexed="64"/>
      </top>
      <bottom style="medium">
        <color indexed="64"/>
      </bottom>
      <diagonal/>
    </border>
    <border>
      <left style="thick">
        <color indexed="64"/>
      </left>
      <right style="thin">
        <color rgb="FFCCC085"/>
      </right>
      <top style="medium">
        <color indexed="64"/>
      </top>
      <bottom style="medium">
        <color indexed="64"/>
      </bottom>
      <diagonal/>
    </border>
    <border>
      <left/>
      <right style="thin">
        <color rgb="FFCCC085"/>
      </right>
      <top style="medium">
        <color indexed="64"/>
      </top>
      <bottom style="medium">
        <color indexed="64"/>
      </bottom>
      <diagonal/>
    </border>
  </borders>
  <cellStyleXfs count="4">
    <xf numFmtId="0" fontId="0" fillId="0" borderId="0"/>
    <xf numFmtId="44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44" fontId="10" fillId="0" borderId="0" applyFont="0" applyFill="0" applyBorder="0" applyAlignment="0" applyProtection="0"/>
  </cellStyleXfs>
  <cellXfs count="264">
    <xf numFmtId="0" fontId="0" fillId="0" borderId="0" xfId="0"/>
    <xf numFmtId="0" fontId="14" fillId="0" borderId="0" xfId="0" applyFont="1" applyFill="1" applyAlignment="1">
      <alignment horizontal="center"/>
    </xf>
    <xf numFmtId="9" fontId="14" fillId="0" borderId="0" xfId="2" applyFont="1" applyFill="1" applyAlignment="1">
      <alignment horizontal="center"/>
    </xf>
    <xf numFmtId="0" fontId="15" fillId="0" borderId="11" xfId="0" applyFont="1" applyFill="1" applyBorder="1" applyAlignment="1">
      <alignment horizontal="center"/>
    </xf>
    <xf numFmtId="0" fontId="15" fillId="0" borderId="7" xfId="0" applyFont="1" applyFill="1" applyBorder="1" applyAlignment="1">
      <alignment horizontal="center"/>
    </xf>
    <xf numFmtId="0" fontId="1" fillId="0" borderId="10" xfId="0" applyFont="1" applyFill="1" applyBorder="1" applyAlignment="1" applyProtection="1">
      <alignment horizontal="center" vertical="center" wrapText="1"/>
      <protection locked="0"/>
    </xf>
    <xf numFmtId="0" fontId="1" fillId="0" borderId="9" xfId="0" applyFont="1" applyFill="1" applyBorder="1" applyAlignment="1" applyProtection="1">
      <alignment horizontal="center" vertical="center" wrapText="1"/>
      <protection locked="0"/>
    </xf>
    <xf numFmtId="44" fontId="1" fillId="0" borderId="9" xfId="1" applyFont="1" applyFill="1" applyBorder="1" applyAlignment="1" applyProtection="1">
      <alignment horizontal="center" vertical="center" wrapText="1"/>
      <protection locked="0"/>
    </xf>
    <xf numFmtId="44" fontId="1" fillId="0" borderId="10" xfId="1" applyFont="1" applyFill="1" applyBorder="1" applyAlignment="1" applyProtection="1">
      <alignment horizontal="center" vertical="center" wrapText="1"/>
      <protection locked="0"/>
    </xf>
    <xf numFmtId="44" fontId="1" fillId="0" borderId="11" xfId="1" applyFont="1" applyFill="1" applyBorder="1" applyAlignment="1" applyProtection="1">
      <alignment horizontal="center" vertical="center" wrapText="1"/>
      <protection locked="0"/>
    </xf>
    <xf numFmtId="1" fontId="1" fillId="0" borderId="10" xfId="0" applyNumberFormat="1" applyFont="1" applyFill="1" applyBorder="1" applyAlignment="1" applyProtection="1">
      <alignment horizontal="center" vertical="center" wrapText="1"/>
      <protection locked="0"/>
    </xf>
    <xf numFmtId="1" fontId="2" fillId="0" borderId="10" xfId="0" applyNumberFormat="1" applyFont="1" applyFill="1" applyBorder="1" applyAlignment="1" applyProtection="1">
      <alignment horizontal="center" vertical="center" wrapText="1"/>
      <protection locked="0"/>
    </xf>
    <xf numFmtId="1" fontId="1" fillId="0" borderId="9" xfId="0" applyNumberFormat="1" applyFont="1" applyFill="1" applyBorder="1" applyAlignment="1" applyProtection="1">
      <alignment horizontal="center" vertical="center" wrapText="1"/>
      <protection locked="0"/>
    </xf>
    <xf numFmtId="0" fontId="0" fillId="0" borderId="0" xfId="0" applyFill="1" applyAlignment="1" applyProtection="1">
      <alignment horizontal="center" vertical="center" wrapText="1"/>
      <protection locked="0"/>
    </xf>
    <xf numFmtId="0" fontId="18" fillId="0" borderId="22" xfId="0" applyFont="1" applyFill="1" applyBorder="1" applyAlignment="1" applyProtection="1">
      <alignment horizontal="center" vertical="center"/>
      <protection locked="0"/>
    </xf>
    <xf numFmtId="0" fontId="0" fillId="0" borderId="0" xfId="0" applyFill="1"/>
    <xf numFmtId="0" fontId="12" fillId="0" borderId="0" xfId="0" applyFont="1" applyFill="1" applyAlignment="1">
      <alignment horizontal="center"/>
    </xf>
    <xf numFmtId="0" fontId="0" fillId="0" borderId="0" xfId="0" applyFill="1" applyAlignment="1">
      <alignment horizontal="center"/>
    </xf>
    <xf numFmtId="167" fontId="10" fillId="0" borderId="0" xfId="1" applyNumberFormat="1" applyFont="1" applyFill="1"/>
    <xf numFmtId="0" fontId="0" fillId="0" borderId="0" xfId="0" applyFill="1" applyAlignment="1">
      <alignment horizontal="right"/>
    </xf>
    <xf numFmtId="0" fontId="0" fillId="0" borderId="3" xfId="0" applyFill="1" applyBorder="1"/>
    <xf numFmtId="0" fontId="0" fillId="0" borderId="23" xfId="0" applyFill="1" applyBorder="1"/>
    <xf numFmtId="0" fontId="0" fillId="0" borderId="9" xfId="0" applyFill="1" applyBorder="1"/>
    <xf numFmtId="166" fontId="1" fillId="0" borderId="9" xfId="1" applyNumberFormat="1" applyFont="1" applyFill="1" applyBorder="1" applyAlignment="1" applyProtection="1">
      <alignment horizontal="center" vertical="center" wrapText="1"/>
      <protection locked="0"/>
    </xf>
    <xf numFmtId="0" fontId="0" fillId="0" borderId="0" xfId="0" applyFill="1" applyAlignment="1"/>
    <xf numFmtId="9" fontId="10" fillId="0" borderId="18" xfId="2" applyFont="1" applyFill="1" applyBorder="1" applyAlignment="1">
      <alignment wrapText="1"/>
    </xf>
    <xf numFmtId="0" fontId="18" fillId="0" borderId="15" xfId="0" applyFont="1" applyFill="1" applyBorder="1" applyAlignment="1">
      <alignment horizontal="center" vertical="center" wrapText="1"/>
    </xf>
    <xf numFmtId="169" fontId="1" fillId="0" borderId="9" xfId="0" applyNumberFormat="1" applyFont="1" applyFill="1" applyBorder="1" applyAlignment="1" applyProtection="1">
      <alignment horizontal="center" vertical="center" wrapText="1"/>
      <protection locked="0"/>
    </xf>
    <xf numFmtId="169" fontId="1" fillId="0" borderId="14" xfId="1" applyNumberFormat="1" applyFont="1" applyFill="1" applyBorder="1" applyAlignment="1" applyProtection="1">
      <alignment horizontal="center" vertical="center" wrapText="1"/>
      <protection locked="0"/>
    </xf>
    <xf numFmtId="169" fontId="6" fillId="0" borderId="14" xfId="1" applyNumberFormat="1" applyFont="1" applyFill="1" applyBorder="1" applyAlignment="1" applyProtection="1">
      <alignment horizontal="center" vertical="center" wrapText="1"/>
      <protection locked="0"/>
    </xf>
    <xf numFmtId="169" fontId="0" fillId="0" borderId="0" xfId="0" applyNumberFormat="1" applyFill="1" applyAlignment="1"/>
    <xf numFmtId="0" fontId="0" fillId="0" borderId="0" xfId="0" applyFill="1" applyAlignment="1">
      <alignment wrapText="1"/>
    </xf>
    <xf numFmtId="0" fontId="14" fillId="0" borderId="0" xfId="0" applyFont="1" applyFill="1" applyAlignment="1"/>
    <xf numFmtId="0" fontId="5" fillId="0" borderId="16" xfId="0" applyFont="1" applyFill="1" applyBorder="1" applyAlignment="1">
      <alignment horizontal="center" vertical="center"/>
    </xf>
    <xf numFmtId="0" fontId="0" fillId="0" borderId="16" xfId="0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170" fontId="1" fillId="0" borderId="13" xfId="0" applyNumberFormat="1" applyFont="1" applyFill="1" applyBorder="1" applyAlignment="1" applyProtection="1">
      <alignment horizontal="center" vertical="center" wrapText="1"/>
      <protection locked="0"/>
    </xf>
    <xf numFmtId="170" fontId="0" fillId="0" borderId="0" xfId="0" applyNumberFormat="1" applyFill="1" applyAlignment="1"/>
    <xf numFmtId="1" fontId="3" fillId="0" borderId="10" xfId="0" applyNumberFormat="1" applyFont="1" applyFill="1" applyBorder="1" applyAlignment="1" applyProtection="1">
      <alignment horizontal="center" vertical="center" wrapText="1"/>
      <protection locked="0"/>
    </xf>
    <xf numFmtId="1" fontId="3" fillId="0" borderId="11" xfId="0" applyNumberFormat="1" applyFont="1" applyFill="1" applyBorder="1" applyAlignment="1" applyProtection="1">
      <alignment horizontal="center" vertical="center" wrapText="1"/>
      <protection locked="0"/>
    </xf>
    <xf numFmtId="0" fontId="12" fillId="0" borderId="0" xfId="0" applyFont="1" applyFill="1" applyAlignment="1">
      <alignment horizontal="center" wrapText="1"/>
    </xf>
    <xf numFmtId="0" fontId="0" fillId="0" borderId="0" xfId="0" applyFill="1" applyAlignment="1">
      <alignment horizontal="center" wrapText="1"/>
    </xf>
    <xf numFmtId="170" fontId="14" fillId="0" borderId="0" xfId="0" applyNumberFormat="1" applyFont="1" applyFill="1" applyAlignment="1"/>
    <xf numFmtId="169" fontId="14" fillId="0" borderId="0" xfId="0" applyNumberFormat="1" applyFont="1" applyFill="1" applyAlignment="1"/>
    <xf numFmtId="0" fontId="0" fillId="0" borderId="7" xfId="0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169" fontId="14" fillId="0" borderId="0" xfId="1" applyNumberFormat="1" applyFont="1" applyFill="1" applyAlignment="1"/>
    <xf numFmtId="169" fontId="21" fillId="0" borderId="0" xfId="1" applyNumberFormat="1" applyFont="1" applyFill="1" applyAlignment="1"/>
    <xf numFmtId="0" fontId="16" fillId="0" borderId="9" xfId="0" applyFont="1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17" fillId="0" borderId="10" xfId="0" applyFont="1" applyFill="1" applyBorder="1" applyAlignment="1">
      <alignment horizontal="center" vertical="center"/>
    </xf>
    <xf numFmtId="44" fontId="1" fillId="0" borderId="11" xfId="1" applyFont="1" applyFill="1" applyBorder="1" applyAlignment="1" applyProtection="1">
      <alignment horizontal="center" vertical="center"/>
      <protection locked="0"/>
    </xf>
    <xf numFmtId="1" fontId="1" fillId="0" borderId="9" xfId="0" applyNumberFormat="1" applyFont="1" applyFill="1" applyBorder="1" applyAlignment="1" applyProtection="1">
      <alignment horizontal="center" vertical="center"/>
      <protection locked="0"/>
    </xf>
    <xf numFmtId="1" fontId="2" fillId="0" borderId="10" xfId="0" applyNumberFormat="1" applyFont="1" applyFill="1" applyBorder="1" applyAlignment="1" applyProtection="1">
      <alignment horizontal="center" vertical="center"/>
      <protection locked="0"/>
    </xf>
    <xf numFmtId="0" fontId="0" fillId="0" borderId="0" xfId="0" applyFill="1" applyAlignment="1" applyProtection="1">
      <alignment horizontal="center" vertical="center"/>
      <protection locked="0"/>
    </xf>
    <xf numFmtId="0" fontId="18" fillId="0" borderId="15" xfId="0" applyFont="1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16" xfId="0" applyFill="1" applyBorder="1" applyAlignment="1">
      <alignment vertical="center"/>
    </xf>
    <xf numFmtId="170" fontId="5" fillId="0" borderId="6" xfId="1" applyNumberFormat="1" applyFont="1" applyFill="1" applyBorder="1" applyAlignment="1">
      <alignment horizontal="center" vertical="center"/>
    </xf>
    <xf numFmtId="169" fontId="5" fillId="0" borderId="6" xfId="1" applyNumberFormat="1" applyFont="1" applyFill="1" applyBorder="1" applyAlignment="1">
      <alignment horizontal="center" vertical="center"/>
    </xf>
    <xf numFmtId="169" fontId="5" fillId="0" borderId="1" xfId="1" applyNumberFormat="1" applyFont="1" applyFill="1" applyBorder="1" applyAlignment="1">
      <alignment horizontal="center" vertical="center"/>
    </xf>
    <xf numFmtId="169" fontId="7" fillId="0" borderId="27" xfId="1" applyNumberFormat="1" applyFont="1" applyFill="1" applyBorder="1" applyAlignment="1">
      <alignment horizontal="center" vertical="center"/>
    </xf>
    <xf numFmtId="169" fontId="20" fillId="0" borderId="26" xfId="1" applyNumberFormat="1" applyFont="1" applyFill="1" applyBorder="1" applyAlignment="1">
      <alignment horizontal="center" vertical="center"/>
    </xf>
    <xf numFmtId="166" fontId="5" fillId="0" borderId="3" xfId="1" applyNumberFormat="1" applyFont="1" applyFill="1" applyBorder="1" applyAlignment="1">
      <alignment horizontal="center" vertical="center"/>
    </xf>
    <xf numFmtId="165" fontId="5" fillId="0" borderId="4" xfId="1" applyNumberFormat="1" applyFont="1" applyFill="1" applyBorder="1" applyAlignment="1">
      <alignment horizontal="center" vertical="center"/>
    </xf>
    <xf numFmtId="9" fontId="5" fillId="0" borderId="2" xfId="2" applyFont="1" applyFill="1" applyBorder="1" applyAlignment="1">
      <alignment horizontal="center" vertical="center"/>
    </xf>
    <xf numFmtId="164" fontId="13" fillId="0" borderId="3" xfId="1" applyNumberFormat="1" applyFont="1" applyFill="1" applyBorder="1" applyAlignment="1">
      <alignment horizontal="center" vertical="center"/>
    </xf>
    <xf numFmtId="164" fontId="5" fillId="0" borderId="3" xfId="1" applyNumberFormat="1" applyFont="1" applyFill="1" applyBorder="1" applyAlignment="1">
      <alignment horizontal="center" vertical="center"/>
    </xf>
    <xf numFmtId="165" fontId="5" fillId="0" borderId="6" xfId="1" applyNumberFormat="1" applyFont="1" applyFill="1" applyBorder="1" applyAlignment="1">
      <alignment horizontal="center" vertical="center"/>
    </xf>
    <xf numFmtId="1" fontId="5" fillId="0" borderId="16" xfId="0" applyNumberFormat="1" applyFont="1" applyFill="1" applyBorder="1" applyAlignment="1">
      <alignment horizontal="center" vertical="center"/>
    </xf>
    <xf numFmtId="1" fontId="5" fillId="0" borderId="17" xfId="0" applyNumberFormat="1" applyFont="1" applyFill="1" applyBorder="1" applyAlignment="1">
      <alignment horizontal="center" vertical="center"/>
    </xf>
    <xf numFmtId="166" fontId="5" fillId="0" borderId="5" xfId="1" applyNumberFormat="1" applyFont="1" applyFill="1" applyBorder="1" applyAlignment="1">
      <alignment horizontal="center" vertical="center"/>
    </xf>
    <xf numFmtId="0" fontId="0" fillId="0" borderId="0" xfId="0" applyFill="1" applyAlignment="1">
      <alignment vertical="center"/>
    </xf>
    <xf numFmtId="0" fontId="12" fillId="0" borderId="18" xfId="0" applyFont="1" applyFill="1" applyBorder="1" applyAlignment="1">
      <alignment horizontal="center" vertical="center"/>
    </xf>
    <xf numFmtId="164" fontId="12" fillId="0" borderId="19" xfId="0" applyNumberFormat="1" applyFont="1" applyFill="1" applyBorder="1" applyAlignment="1">
      <alignment horizontal="center" vertical="center"/>
    </xf>
    <xf numFmtId="164" fontId="12" fillId="0" borderId="18" xfId="0" applyNumberFormat="1" applyFont="1" applyFill="1" applyBorder="1" applyAlignment="1">
      <alignment horizontal="center" vertical="center"/>
    </xf>
    <xf numFmtId="1" fontId="12" fillId="0" borderId="18" xfId="0" applyNumberFormat="1" applyFont="1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12" fillId="0" borderId="21" xfId="0" applyFont="1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19" fillId="0" borderId="0" xfId="0" applyFont="1" applyFill="1" applyAlignment="1">
      <alignment horizontal="center" vertical="center"/>
    </xf>
    <xf numFmtId="0" fontId="11" fillId="0" borderId="16" xfId="0" applyFont="1" applyFill="1" applyBorder="1" applyAlignment="1">
      <alignment vertical="center"/>
    </xf>
    <xf numFmtId="168" fontId="2" fillId="0" borderId="10" xfId="0" applyNumberFormat="1" applyFont="1" applyFill="1" applyBorder="1" applyAlignment="1" applyProtection="1">
      <alignment horizontal="center" vertical="center"/>
      <protection locked="0"/>
    </xf>
    <xf numFmtId="0" fontId="0" fillId="0" borderId="19" xfId="0" applyFill="1" applyBorder="1" applyAlignment="1">
      <alignment horizontal="center"/>
    </xf>
    <xf numFmtId="0" fontId="11" fillId="0" borderId="0" xfId="0" applyFont="1" applyFill="1" applyBorder="1" applyAlignment="1">
      <alignment horizontal="center"/>
    </xf>
    <xf numFmtId="0" fontId="0" fillId="0" borderId="3" xfId="0" applyFill="1" applyBorder="1" applyAlignment="1"/>
    <xf numFmtId="166" fontId="0" fillId="0" borderId="18" xfId="0" applyNumberFormat="1" applyFill="1" applyBorder="1" applyAlignment="1"/>
    <xf numFmtId="0" fontId="0" fillId="0" borderId="6" xfId="0" applyFill="1" applyBorder="1" applyAlignment="1"/>
    <xf numFmtId="0" fontId="0" fillId="0" borderId="23" xfId="0" applyFill="1" applyBorder="1" applyAlignment="1"/>
    <xf numFmtId="166" fontId="0" fillId="0" borderId="24" xfId="0" applyNumberFormat="1" applyFill="1" applyBorder="1" applyAlignment="1"/>
    <xf numFmtId="0" fontId="0" fillId="0" borderId="25" xfId="0" applyFill="1" applyBorder="1" applyAlignment="1"/>
    <xf numFmtId="0" fontId="0" fillId="0" borderId="9" xfId="0" applyFill="1" applyBorder="1" applyAlignment="1"/>
    <xf numFmtId="166" fontId="0" fillId="0" borderId="7" xfId="0" applyNumberFormat="1" applyFill="1" applyBorder="1" applyAlignment="1"/>
    <xf numFmtId="0" fontId="0" fillId="0" borderId="13" xfId="0" applyFill="1" applyBorder="1" applyAlignment="1"/>
    <xf numFmtId="169" fontId="17" fillId="0" borderId="0" xfId="0" applyNumberFormat="1" applyFont="1" applyFill="1" applyAlignment="1"/>
    <xf numFmtId="169" fontId="0" fillId="0" borderId="0" xfId="0" applyNumberFormat="1" applyFont="1" applyFill="1" applyAlignment="1">
      <alignment horizontal="center"/>
    </xf>
    <xf numFmtId="169" fontId="0" fillId="0" borderId="0" xfId="0" applyNumberFormat="1" applyFont="1" applyFill="1" applyAlignment="1"/>
    <xf numFmtId="0" fontId="18" fillId="0" borderId="0" xfId="0" applyFont="1" applyAlignment="1">
      <alignment horizontal="center"/>
    </xf>
    <xf numFmtId="0" fontId="23" fillId="0" borderId="0" xfId="0" applyFont="1"/>
    <xf numFmtId="171" fontId="23" fillId="0" borderId="0" xfId="0" applyNumberFormat="1" applyFont="1"/>
    <xf numFmtId="0" fontId="0" fillId="0" borderId="3" xfId="0" applyBorder="1"/>
    <xf numFmtId="0" fontId="0" fillId="0" borderId="6" xfId="0" applyBorder="1"/>
    <xf numFmtId="0" fontId="0" fillId="0" borderId="23" xfId="0" applyBorder="1"/>
    <xf numFmtId="0" fontId="0" fillId="0" borderId="25" xfId="0" applyBorder="1"/>
    <xf numFmtId="0" fontId="0" fillId="0" borderId="9" xfId="0" applyBorder="1"/>
    <xf numFmtId="0" fontId="0" fillId="0" borderId="13" xfId="0" applyBorder="1"/>
    <xf numFmtId="0" fontId="0" fillId="0" borderId="0" xfId="0" applyFill="1" applyBorder="1" applyAlignment="1"/>
    <xf numFmtId="0" fontId="23" fillId="0" borderId="0" xfId="0" applyFont="1" applyBorder="1"/>
    <xf numFmtId="0" fontId="23" fillId="0" borderId="0" xfId="0" applyFont="1" applyBorder="1" applyAlignment="1">
      <alignment wrapText="1"/>
    </xf>
    <xf numFmtId="0" fontId="23" fillId="0" borderId="0" xfId="0" applyFont="1" applyBorder="1" applyAlignment="1">
      <alignment horizontal="center" wrapText="1"/>
    </xf>
    <xf numFmtId="6" fontId="23" fillId="0" borderId="0" xfId="0" applyNumberFormat="1" applyFont="1" applyBorder="1"/>
    <xf numFmtId="0" fontId="23" fillId="0" borderId="0" xfId="0" applyFont="1" applyBorder="1" applyAlignment="1"/>
    <xf numFmtId="172" fontId="23" fillId="0" borderId="0" xfId="0" applyNumberFormat="1" applyFont="1" applyBorder="1" applyAlignment="1">
      <alignment wrapText="1"/>
    </xf>
    <xf numFmtId="9" fontId="23" fillId="0" borderId="0" xfId="0" applyNumberFormat="1" applyFont="1" applyBorder="1" applyAlignment="1">
      <alignment wrapText="1"/>
    </xf>
    <xf numFmtId="0" fontId="23" fillId="0" borderId="0" xfId="0" applyFont="1" applyBorder="1" applyAlignment="1">
      <alignment horizontal="right"/>
    </xf>
    <xf numFmtId="172" fontId="12" fillId="0" borderId="0" xfId="0" applyNumberFormat="1" applyFont="1" applyBorder="1" applyAlignment="1">
      <alignment wrapText="1"/>
    </xf>
    <xf numFmtId="0" fontId="12" fillId="0" borderId="0" xfId="0" applyFont="1" applyBorder="1" applyAlignment="1">
      <alignment wrapText="1"/>
    </xf>
    <xf numFmtId="169" fontId="1" fillId="0" borderId="40" xfId="1" applyNumberFormat="1" applyFont="1" applyFill="1" applyBorder="1" applyAlignment="1" applyProtection="1">
      <alignment horizontal="center" vertical="center" wrapText="1"/>
      <protection locked="0"/>
    </xf>
    <xf numFmtId="0" fontId="0" fillId="0" borderId="46" xfId="0" applyFill="1" applyBorder="1" applyAlignment="1">
      <alignment horizontal="center" vertical="center"/>
    </xf>
    <xf numFmtId="0" fontId="5" fillId="0" borderId="46" xfId="0" applyFont="1" applyFill="1" applyBorder="1" applyAlignment="1">
      <alignment horizontal="center" vertical="center"/>
    </xf>
    <xf numFmtId="0" fontId="0" fillId="0" borderId="46" xfId="0" applyFill="1" applyBorder="1" applyAlignment="1">
      <alignment vertical="center"/>
    </xf>
    <xf numFmtId="170" fontId="5" fillId="0" borderId="45" xfId="1" applyNumberFormat="1" applyFont="1" applyFill="1" applyBorder="1" applyAlignment="1">
      <alignment horizontal="center" vertical="center"/>
    </xf>
    <xf numFmtId="169" fontId="20" fillId="0" borderId="48" xfId="1" applyNumberFormat="1" applyFont="1" applyFill="1" applyBorder="1" applyAlignment="1">
      <alignment horizontal="center" vertical="center"/>
    </xf>
    <xf numFmtId="1" fontId="5" fillId="0" borderId="49" xfId="0" applyNumberFormat="1" applyFont="1" applyFill="1" applyBorder="1" applyAlignment="1">
      <alignment horizontal="center" vertical="center"/>
    </xf>
    <xf numFmtId="166" fontId="5" fillId="0" borderId="50" xfId="1" applyNumberFormat="1" applyFont="1" applyFill="1" applyBorder="1" applyAlignment="1">
      <alignment horizontal="center" vertical="center"/>
    </xf>
    <xf numFmtId="170" fontId="5" fillId="0" borderId="44" xfId="1" applyNumberFormat="1" applyFont="1" applyFill="1" applyBorder="1" applyAlignment="1">
      <alignment horizontal="center" vertical="center"/>
    </xf>
    <xf numFmtId="0" fontId="0" fillId="0" borderId="19" xfId="0" applyBorder="1" applyAlignment="1">
      <alignment horizontal="center" wrapText="1"/>
    </xf>
    <xf numFmtId="164" fontId="0" fillId="0" borderId="0" xfId="0" applyNumberFormat="1"/>
    <xf numFmtId="166" fontId="0" fillId="0" borderId="7" xfId="0" applyNumberFormat="1" applyBorder="1" applyAlignment="1">
      <alignment wrapText="1"/>
    </xf>
    <xf numFmtId="166" fontId="12" fillId="0" borderId="0" xfId="0" applyNumberFormat="1" applyFont="1" applyAlignment="1">
      <alignment wrapText="1"/>
    </xf>
    <xf numFmtId="166" fontId="0" fillId="0" borderId="18" xfId="0" applyNumberFormat="1" applyBorder="1" applyAlignment="1">
      <alignment wrapText="1"/>
    </xf>
    <xf numFmtId="166" fontId="0" fillId="0" borderId="24" xfId="0" applyNumberFormat="1" applyBorder="1" applyAlignment="1">
      <alignment wrapText="1"/>
    </xf>
    <xf numFmtId="9" fontId="15" fillId="0" borderId="42" xfId="0" applyNumberFormat="1" applyFont="1" applyFill="1" applyBorder="1" applyAlignment="1">
      <alignment horizontal="center"/>
    </xf>
    <xf numFmtId="169" fontId="5" fillId="0" borderId="44" xfId="1" applyNumberFormat="1" applyFont="1" applyFill="1" applyBorder="1" applyAlignment="1">
      <alignment horizontal="center" vertical="center"/>
    </xf>
    <xf numFmtId="166" fontId="5" fillId="0" borderId="17" xfId="1" applyNumberFormat="1" applyFont="1" applyFill="1" applyBorder="1" applyAlignment="1">
      <alignment horizontal="center" vertical="center"/>
    </xf>
    <xf numFmtId="165" fontId="5" fillId="0" borderId="16" xfId="1" applyNumberFormat="1" applyFont="1" applyFill="1" applyBorder="1" applyAlignment="1">
      <alignment horizontal="center" vertical="center"/>
    </xf>
    <xf numFmtId="9" fontId="5" fillId="0" borderId="5" xfId="2" applyFont="1" applyFill="1" applyBorder="1" applyAlignment="1">
      <alignment horizontal="center" vertical="center"/>
    </xf>
    <xf numFmtId="164" fontId="13" fillId="0" borderId="17" xfId="1" applyNumberFormat="1" applyFont="1" applyFill="1" applyBorder="1" applyAlignment="1">
      <alignment horizontal="center" vertical="center"/>
    </xf>
    <xf numFmtId="164" fontId="5" fillId="0" borderId="17" xfId="1" applyNumberFormat="1" applyFont="1" applyFill="1" applyBorder="1" applyAlignment="1">
      <alignment horizontal="center" vertical="center"/>
    </xf>
    <xf numFmtId="165" fontId="5" fillId="0" borderId="44" xfId="1" applyNumberFormat="1" applyFont="1" applyFill="1" applyBorder="1" applyAlignment="1">
      <alignment horizontal="center" vertical="center"/>
    </xf>
    <xf numFmtId="9" fontId="5" fillId="0" borderId="1" xfId="2" applyFont="1" applyFill="1" applyBorder="1" applyAlignment="1">
      <alignment horizontal="center" vertical="center"/>
    </xf>
    <xf numFmtId="169" fontId="5" fillId="0" borderId="45" xfId="1" applyNumberFormat="1" applyFont="1" applyFill="1" applyBorder="1" applyAlignment="1">
      <alignment horizontal="center" vertical="center"/>
    </xf>
    <xf numFmtId="169" fontId="5" fillId="0" borderId="47" xfId="1" applyNumberFormat="1" applyFont="1" applyFill="1" applyBorder="1" applyAlignment="1">
      <alignment horizontal="center" vertical="center"/>
    </xf>
    <xf numFmtId="169" fontId="7" fillId="0" borderId="0" xfId="1" applyNumberFormat="1" applyFont="1" applyFill="1" applyBorder="1" applyAlignment="1">
      <alignment horizontal="center" vertical="center"/>
    </xf>
    <xf numFmtId="166" fontId="5" fillId="0" borderId="41" xfId="1" applyNumberFormat="1" applyFont="1" applyFill="1" applyBorder="1" applyAlignment="1">
      <alignment horizontal="center" vertical="center"/>
    </xf>
    <xf numFmtId="165" fontId="5" fillId="0" borderId="42" xfId="1" applyNumberFormat="1" applyFont="1" applyFill="1" applyBorder="1" applyAlignment="1">
      <alignment horizontal="center" vertical="center"/>
    </xf>
    <xf numFmtId="9" fontId="5" fillId="0" borderId="43" xfId="2" applyFont="1" applyFill="1" applyBorder="1" applyAlignment="1">
      <alignment horizontal="center" vertical="center"/>
    </xf>
    <xf numFmtId="164" fontId="13" fillId="0" borderId="41" xfId="1" applyNumberFormat="1" applyFont="1" applyFill="1" applyBorder="1" applyAlignment="1">
      <alignment horizontal="center" vertical="center"/>
    </xf>
    <xf numFmtId="164" fontId="5" fillId="0" borderId="41" xfId="1" applyNumberFormat="1" applyFont="1" applyFill="1" applyBorder="1" applyAlignment="1">
      <alignment horizontal="center" vertical="center"/>
    </xf>
    <xf numFmtId="165" fontId="5" fillId="0" borderId="45" xfId="1" applyNumberFormat="1" applyFont="1" applyFill="1" applyBorder="1" applyAlignment="1">
      <alignment horizontal="center" vertical="center"/>
    </xf>
    <xf numFmtId="169" fontId="5" fillId="0" borderId="12" xfId="1" applyNumberFormat="1" applyFont="1" applyFill="1" applyBorder="1" applyAlignment="1">
      <alignment horizontal="center" vertical="center" wrapText="1"/>
    </xf>
    <xf numFmtId="169" fontId="7" fillId="0" borderId="7" xfId="1" applyNumberFormat="1" applyFont="1" applyFill="1" applyBorder="1" applyAlignment="1">
      <alignment horizontal="center" vertical="center" wrapText="1"/>
    </xf>
    <xf numFmtId="0" fontId="0" fillId="0" borderId="51" xfId="0" applyBorder="1" applyAlignment="1">
      <alignment vertical="top"/>
    </xf>
    <xf numFmtId="0" fontId="0" fillId="0" borderId="51" xfId="0" applyBorder="1" applyAlignment="1">
      <alignment horizontal="left" vertical="top"/>
    </xf>
    <xf numFmtId="4" fontId="0" fillId="0" borderId="51" xfId="0" applyNumberFormat="1" applyBorder="1" applyAlignment="1">
      <alignment horizontal="right" vertical="top"/>
    </xf>
    <xf numFmtId="2" fontId="0" fillId="0" borderId="51" xfId="0" applyNumberFormat="1" applyBorder="1" applyAlignment="1">
      <alignment horizontal="right" vertical="top"/>
    </xf>
    <xf numFmtId="1" fontId="0" fillId="0" borderId="51" xfId="0" applyNumberFormat="1" applyBorder="1" applyAlignment="1">
      <alignment horizontal="right" vertical="top"/>
    </xf>
    <xf numFmtId="173" fontId="0" fillId="0" borderId="51" xfId="0" applyNumberFormat="1" applyBorder="1" applyAlignment="1">
      <alignment horizontal="right" vertical="top"/>
    </xf>
    <xf numFmtId="3" fontId="0" fillId="0" borderId="51" xfId="0" applyNumberFormat="1" applyBorder="1" applyAlignment="1">
      <alignment horizontal="right" vertical="top"/>
    </xf>
    <xf numFmtId="174" fontId="0" fillId="0" borderId="51" xfId="0" applyNumberFormat="1" applyBorder="1" applyAlignment="1">
      <alignment horizontal="right" vertical="top"/>
    </xf>
    <xf numFmtId="1" fontId="17" fillId="0" borderId="0" xfId="0" applyNumberFormat="1" applyFont="1" applyFill="1" applyAlignment="1">
      <alignment horizontal="center" vertical="center"/>
    </xf>
    <xf numFmtId="1" fontId="8" fillId="0" borderId="10" xfId="0" applyNumberFormat="1" applyFont="1" applyFill="1" applyBorder="1" applyAlignment="1" applyProtection="1">
      <alignment horizontal="center" vertical="center" wrapText="1"/>
      <protection locked="0"/>
    </xf>
    <xf numFmtId="1" fontId="22" fillId="0" borderId="16" xfId="0" applyNumberFormat="1" applyFont="1" applyFill="1" applyBorder="1" applyAlignment="1">
      <alignment horizontal="center" vertical="center"/>
    </xf>
    <xf numFmtId="1" fontId="0" fillId="0" borderId="0" xfId="0" applyNumberFormat="1" applyFill="1" applyAlignment="1"/>
    <xf numFmtId="0" fontId="0" fillId="0" borderId="0" xfId="0"/>
    <xf numFmtId="1" fontId="22" fillId="0" borderId="16" xfId="0" applyNumberFormat="1" applyFont="1" applyFill="1" applyBorder="1" applyAlignment="1">
      <alignment horizontal="center" vertical="center"/>
    </xf>
    <xf numFmtId="0" fontId="0" fillId="0" borderId="51" xfId="0" applyBorder="1" applyAlignment="1">
      <alignment horizontal="right" vertical="top"/>
    </xf>
    <xf numFmtId="0" fontId="0" fillId="0" borderId="52" xfId="0" applyBorder="1" applyAlignment="1">
      <alignment vertical="top"/>
    </xf>
    <xf numFmtId="0" fontId="0" fillId="0" borderId="53" xfId="0" applyBorder="1"/>
    <xf numFmtId="0" fontId="0" fillId="0" borderId="52" xfId="0" applyBorder="1"/>
    <xf numFmtId="0" fontId="0" fillId="0" borderId="51" xfId="0" applyBorder="1"/>
    <xf numFmtId="0" fontId="24" fillId="3" borderId="10" xfId="0" applyFont="1" applyFill="1" applyBorder="1" applyAlignment="1">
      <alignment horizontal="left" vertical="center"/>
    </xf>
    <xf numFmtId="0" fontId="0" fillId="4" borderId="10" xfId="0" applyFill="1" applyBorder="1"/>
    <xf numFmtId="0" fontId="0" fillId="0" borderId="54" xfId="0" applyBorder="1" applyAlignment="1">
      <alignment horizontal="left" vertical="center"/>
    </xf>
    <xf numFmtId="0" fontId="0" fillId="0" borderId="55" xfId="0" applyBorder="1" applyAlignment="1">
      <alignment horizontal="left" vertical="center"/>
    </xf>
    <xf numFmtId="0" fontId="0" fillId="0" borderId="56" xfId="0" applyBorder="1" applyAlignment="1">
      <alignment vertical="top"/>
    </xf>
    <xf numFmtId="0" fontId="0" fillId="0" borderId="54" xfId="0" applyBorder="1" applyAlignment="1">
      <alignment vertical="top"/>
    </xf>
    <xf numFmtId="0" fontId="0" fillId="0" borderId="54" xfId="0" applyBorder="1" applyAlignment="1">
      <alignment horizontal="left" vertical="top"/>
    </xf>
    <xf numFmtId="4" fontId="0" fillId="0" borderId="54" xfId="0" applyNumberFormat="1" applyBorder="1" applyAlignment="1">
      <alignment horizontal="right" vertical="top"/>
    </xf>
    <xf numFmtId="1" fontId="0" fillId="0" borderId="54" xfId="0" applyNumberFormat="1" applyBorder="1" applyAlignment="1">
      <alignment horizontal="right" vertical="top"/>
    </xf>
    <xf numFmtId="173" fontId="0" fillId="0" borderId="54" xfId="0" applyNumberFormat="1" applyBorder="1" applyAlignment="1">
      <alignment horizontal="right" vertical="top"/>
    </xf>
    <xf numFmtId="0" fontId="0" fillId="0" borderId="54" xfId="0" applyBorder="1" applyAlignment="1">
      <alignment horizontal="right" vertical="top"/>
    </xf>
    <xf numFmtId="174" fontId="0" fillId="0" borderId="54" xfId="0" applyNumberFormat="1" applyBorder="1" applyAlignment="1">
      <alignment horizontal="right" vertical="top"/>
    </xf>
    <xf numFmtId="0" fontId="24" fillId="3" borderId="57" xfId="0" applyFont="1" applyFill="1" applyBorder="1" applyAlignment="1">
      <alignment horizontal="left" vertical="center"/>
    </xf>
    <xf numFmtId="0" fontId="24" fillId="3" borderId="58" xfId="0" applyFont="1" applyFill="1" applyBorder="1" applyAlignment="1">
      <alignment horizontal="left" vertical="center"/>
    </xf>
    <xf numFmtId="0" fontId="24" fillId="3" borderId="59" xfId="0" applyFont="1" applyFill="1" applyBorder="1" applyAlignment="1">
      <alignment horizontal="left" vertical="center"/>
    </xf>
    <xf numFmtId="0" fontId="24" fillId="3" borderId="60" xfId="0" applyFont="1" applyFill="1" applyBorder="1" applyAlignment="1">
      <alignment vertical="top"/>
    </xf>
    <xf numFmtId="0" fontId="24" fillId="3" borderId="58" xfId="0" applyFont="1" applyFill="1" applyBorder="1" applyAlignment="1">
      <alignment vertical="top"/>
    </xf>
    <xf numFmtId="0" fontId="24" fillId="3" borderId="58" xfId="0" applyFont="1" applyFill="1" applyBorder="1" applyAlignment="1">
      <alignment horizontal="left" vertical="top"/>
    </xf>
    <xf numFmtId="0" fontId="0" fillId="0" borderId="7" xfId="0" applyBorder="1"/>
    <xf numFmtId="0" fontId="5" fillId="0" borderId="17" xfId="0" applyFont="1" applyFill="1" applyBorder="1" applyAlignment="1">
      <alignment horizontal="left" vertical="center"/>
    </xf>
    <xf numFmtId="0" fontId="5" fillId="0" borderId="3" xfId="0" applyFont="1" applyFill="1" applyBorder="1" applyAlignment="1">
      <alignment horizontal="left" vertical="center"/>
    </xf>
    <xf numFmtId="0" fontId="5" fillId="0" borderId="41" xfId="0" applyFont="1" applyFill="1" applyBorder="1" applyAlignment="1">
      <alignment horizontal="left" vertical="center"/>
    </xf>
    <xf numFmtId="1" fontId="5" fillId="2" borderId="16" xfId="0" applyNumberFormat="1" applyFont="1" applyFill="1" applyBorder="1" applyAlignment="1">
      <alignment horizontal="center" vertical="center"/>
    </xf>
    <xf numFmtId="0" fontId="11" fillId="0" borderId="10" xfId="0" applyFont="1" applyFill="1" applyBorder="1" applyAlignment="1">
      <alignment horizontal="center" vertical="center"/>
    </xf>
    <xf numFmtId="0" fontId="25" fillId="3" borderId="61" xfId="0" applyFont="1" applyFill="1" applyBorder="1" applyAlignment="1">
      <alignment horizontal="left" vertical="center"/>
    </xf>
    <xf numFmtId="168" fontId="1" fillId="0" borderId="9" xfId="0" applyNumberFormat="1" applyFont="1" applyFill="1" applyBorder="1" applyAlignment="1" applyProtection="1">
      <alignment horizontal="center" vertical="center" wrapText="1"/>
      <protection locked="0"/>
    </xf>
    <xf numFmtId="168" fontId="3" fillId="2" borderId="10" xfId="0" applyNumberFormat="1" applyFont="1" applyFill="1" applyBorder="1" applyAlignment="1" applyProtection="1">
      <alignment horizontal="center" vertical="center" wrapText="1"/>
      <protection locked="0"/>
    </xf>
    <xf numFmtId="168" fontId="1" fillId="0" borderId="10" xfId="0" applyNumberFormat="1" applyFont="1" applyFill="1" applyBorder="1" applyAlignment="1" applyProtection="1">
      <alignment horizontal="center" vertical="center" wrapText="1"/>
      <protection locked="0"/>
    </xf>
    <xf numFmtId="168" fontId="3" fillId="0" borderId="10" xfId="0" applyNumberFormat="1" applyFont="1" applyFill="1" applyBorder="1" applyAlignment="1" applyProtection="1">
      <alignment horizontal="center" vertical="center" wrapText="1"/>
      <protection locked="0"/>
    </xf>
    <xf numFmtId="168" fontId="1" fillId="2" borderId="10" xfId="0" applyNumberFormat="1" applyFont="1" applyFill="1" applyBorder="1" applyAlignment="1" applyProtection="1">
      <alignment horizontal="center" vertical="center" wrapText="1"/>
      <protection locked="0"/>
    </xf>
    <xf numFmtId="166" fontId="0" fillId="0" borderId="10" xfId="0" applyNumberFormat="1" applyFill="1" applyBorder="1" applyAlignment="1"/>
    <xf numFmtId="166" fontId="0" fillId="0" borderId="12" xfId="0" applyNumberFormat="1" applyFill="1" applyBorder="1" applyAlignment="1"/>
    <xf numFmtId="166" fontId="0" fillId="0" borderId="11" xfId="0" applyNumberFormat="1" applyFill="1" applyBorder="1" applyAlignment="1"/>
    <xf numFmtId="0" fontId="11" fillId="0" borderId="4" xfId="0" applyFont="1" applyFill="1" applyBorder="1" applyAlignment="1">
      <alignment horizontal="center"/>
    </xf>
    <xf numFmtId="166" fontId="0" fillId="0" borderId="4" xfId="0" applyNumberFormat="1" applyFill="1" applyBorder="1" applyAlignment="1"/>
    <xf numFmtId="166" fontId="0" fillId="0" borderId="20" xfId="0" applyNumberFormat="1" applyFill="1" applyBorder="1" applyAlignment="1"/>
    <xf numFmtId="166" fontId="0" fillId="0" borderId="2" xfId="0" applyNumberFormat="1" applyFill="1" applyBorder="1" applyAlignment="1"/>
    <xf numFmtId="166" fontId="0" fillId="0" borderId="28" xfId="0" applyNumberFormat="1" applyFill="1" applyBorder="1" applyAlignment="1"/>
    <xf numFmtId="166" fontId="0" fillId="0" borderId="29" xfId="0" applyNumberFormat="1" applyFill="1" applyBorder="1" applyAlignment="1"/>
    <xf numFmtId="166" fontId="0" fillId="0" borderId="30" xfId="0" applyNumberFormat="1" applyFill="1" applyBorder="1" applyAlignment="1"/>
    <xf numFmtId="0" fontId="0" fillId="0" borderId="31" xfId="0" applyBorder="1" applyAlignment="1">
      <alignment horizontal="center" wrapText="1"/>
    </xf>
    <xf numFmtId="0" fontId="0" fillId="0" borderId="32" xfId="0" applyBorder="1" applyAlignment="1">
      <alignment horizontal="center" wrapText="1"/>
    </xf>
    <xf numFmtId="0" fontId="0" fillId="0" borderId="33" xfId="0" applyBorder="1" applyAlignment="1">
      <alignment horizontal="center" wrapText="1"/>
    </xf>
    <xf numFmtId="0" fontId="0" fillId="0" borderId="34" xfId="0" applyBorder="1" applyAlignment="1">
      <alignment horizontal="center" wrapText="1"/>
    </xf>
    <xf numFmtId="0" fontId="0" fillId="0" borderId="35" xfId="0" applyBorder="1" applyAlignment="1">
      <alignment horizontal="center" wrapText="1"/>
    </xf>
    <xf numFmtId="166" fontId="0" fillId="0" borderId="4" xfId="0" applyNumberFormat="1" applyBorder="1" applyAlignment="1">
      <alignment wrapText="1"/>
    </xf>
    <xf numFmtId="166" fontId="0" fillId="0" borderId="20" xfId="0" applyNumberFormat="1" applyBorder="1" applyAlignment="1">
      <alignment wrapText="1"/>
    </xf>
    <xf numFmtId="166" fontId="0" fillId="0" borderId="2" xfId="0" applyNumberFormat="1" applyBorder="1" applyAlignment="1">
      <alignment wrapText="1"/>
    </xf>
    <xf numFmtId="166" fontId="0" fillId="0" borderId="28" xfId="0" applyNumberFormat="1" applyBorder="1" applyAlignment="1">
      <alignment wrapText="1"/>
    </xf>
    <xf numFmtId="166" fontId="0" fillId="0" borderId="29" xfId="0" applyNumberFormat="1" applyBorder="1" applyAlignment="1">
      <alignment wrapText="1"/>
    </xf>
    <xf numFmtId="166" fontId="0" fillId="0" borderId="30" xfId="0" applyNumberFormat="1" applyBorder="1" applyAlignment="1">
      <alignment wrapText="1"/>
    </xf>
    <xf numFmtId="166" fontId="0" fillId="0" borderId="10" xfId="0" applyNumberFormat="1" applyBorder="1" applyAlignment="1">
      <alignment wrapText="1"/>
    </xf>
    <xf numFmtId="166" fontId="0" fillId="0" borderId="12" xfId="0" applyNumberFormat="1" applyBorder="1" applyAlignment="1">
      <alignment wrapText="1"/>
    </xf>
    <xf numFmtId="166" fontId="0" fillId="0" borderId="11" xfId="0" applyNumberFormat="1" applyBorder="1" applyAlignment="1">
      <alignment wrapText="1"/>
    </xf>
    <xf numFmtId="166" fontId="12" fillId="0" borderId="9" xfId="0" applyNumberFormat="1" applyFont="1" applyBorder="1" applyAlignment="1">
      <alignment wrapText="1"/>
    </xf>
    <xf numFmtId="166" fontId="12" fillId="0" borderId="7" xfId="0" applyNumberFormat="1" applyFont="1" applyBorder="1" applyAlignment="1">
      <alignment wrapText="1"/>
    </xf>
    <xf numFmtId="166" fontId="12" fillId="0" borderId="11" xfId="0" applyNumberFormat="1" applyFont="1" applyBorder="1" applyAlignment="1">
      <alignment wrapText="1"/>
    </xf>
    <xf numFmtId="44" fontId="1" fillId="0" borderId="9" xfId="1" applyFont="1" applyFill="1" applyBorder="1" applyAlignment="1" applyProtection="1">
      <alignment horizontal="center" vertical="center" wrapText="1"/>
      <protection locked="0"/>
    </xf>
    <xf numFmtId="0" fontId="0" fillId="0" borderId="10" xfId="0" applyFill="1" applyBorder="1" applyAlignment="1">
      <alignment horizontal="center" vertical="center" wrapText="1"/>
    </xf>
    <xf numFmtId="44" fontId="1" fillId="0" borderId="13" xfId="1" applyFont="1" applyFill="1" applyBorder="1" applyAlignment="1" applyProtection="1">
      <alignment horizontal="center" vertical="center" wrapText="1"/>
      <protection locked="0"/>
    </xf>
    <xf numFmtId="0" fontId="0" fillId="0" borderId="31" xfId="0" applyFill="1" applyBorder="1" applyAlignment="1">
      <alignment horizontal="center"/>
    </xf>
    <xf numFmtId="0" fontId="0" fillId="0" borderId="35" xfId="0" applyFill="1" applyBorder="1" applyAlignment="1">
      <alignment horizontal="center"/>
    </xf>
    <xf numFmtId="0" fontId="0" fillId="0" borderId="32" xfId="0" applyFill="1" applyBorder="1" applyAlignment="1">
      <alignment horizontal="center"/>
    </xf>
    <xf numFmtId="0" fontId="0" fillId="0" borderId="33" xfId="0" applyFill="1" applyBorder="1" applyAlignment="1">
      <alignment horizontal="center"/>
    </xf>
    <xf numFmtId="0" fontId="0" fillId="0" borderId="34" xfId="0" applyFill="1" applyBorder="1" applyAlignment="1">
      <alignment horizontal="center"/>
    </xf>
    <xf numFmtId="1" fontId="14" fillId="0" borderId="14" xfId="0" applyNumberFormat="1" applyFont="1" applyFill="1" applyBorder="1" applyAlignment="1">
      <alignment horizontal="center" vertical="center"/>
    </xf>
    <xf numFmtId="0" fontId="0" fillId="0" borderId="22" xfId="0" applyFill="1" applyBorder="1" applyAlignment="1">
      <alignment horizontal="center" vertical="center"/>
    </xf>
    <xf numFmtId="164" fontId="14" fillId="0" borderId="14" xfId="0" applyNumberFormat="1" applyFont="1" applyFill="1" applyBorder="1" applyAlignment="1">
      <alignment horizontal="center" vertical="center"/>
    </xf>
    <xf numFmtId="164" fontId="14" fillId="0" borderId="7" xfId="0" applyNumberFormat="1" applyFont="1" applyFill="1" applyBorder="1" applyAlignment="1">
      <alignment horizontal="center" vertical="center"/>
    </xf>
    <xf numFmtId="0" fontId="0" fillId="0" borderId="7" xfId="0" applyFill="1" applyBorder="1" applyAlignment="1"/>
    <xf numFmtId="0" fontId="0" fillId="0" borderId="22" xfId="0" applyFill="1" applyBorder="1" applyAlignment="1"/>
    <xf numFmtId="9" fontId="15" fillId="0" borderId="36" xfId="0" applyNumberFormat="1" applyFont="1" applyFill="1" applyBorder="1" applyAlignment="1">
      <alignment horizontal="center"/>
    </xf>
    <xf numFmtId="0" fontId="0" fillId="0" borderId="8" xfId="0" applyFill="1" applyBorder="1" applyAlignment="1"/>
    <xf numFmtId="0" fontId="0" fillId="0" borderId="37" xfId="0" applyFill="1" applyBorder="1" applyAlignment="1"/>
    <xf numFmtId="0" fontId="14" fillId="0" borderId="36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0" borderId="37" xfId="0" applyFill="1" applyBorder="1" applyAlignment="1">
      <alignment horizontal="center"/>
    </xf>
    <xf numFmtId="1" fontId="14" fillId="0" borderId="36" xfId="0" applyNumberFormat="1" applyFont="1" applyFill="1" applyBorder="1" applyAlignment="1">
      <alignment horizontal="center"/>
    </xf>
    <xf numFmtId="0" fontId="18" fillId="0" borderId="14" xfId="0" applyFont="1" applyFill="1" applyBorder="1" applyAlignment="1" applyProtection="1">
      <alignment horizontal="center" vertical="center" wrapText="1"/>
      <protection locked="0"/>
    </xf>
    <xf numFmtId="0" fontId="18" fillId="0" borderId="7" xfId="0" applyFont="1" applyFill="1" applyBorder="1" applyAlignment="1" applyProtection="1">
      <alignment horizontal="center" vertical="center" wrapText="1"/>
      <protection locked="0"/>
    </xf>
    <xf numFmtId="0" fontId="18" fillId="0" borderId="22" xfId="0" applyFont="1" applyFill="1" applyBorder="1" applyAlignment="1" applyProtection="1">
      <alignment horizontal="center" vertical="center" wrapText="1"/>
      <protection locked="0"/>
    </xf>
    <xf numFmtId="0" fontId="18" fillId="0" borderId="38" xfId="0" applyFont="1" applyFill="1" applyBorder="1" applyAlignment="1" applyProtection="1">
      <alignment horizontal="center" vertical="center" wrapText="1"/>
      <protection locked="0"/>
    </xf>
    <xf numFmtId="0" fontId="18" fillId="0" borderId="15" xfId="0" applyFont="1" applyFill="1" applyBorder="1" applyAlignment="1" applyProtection="1">
      <alignment horizontal="center" vertical="center" wrapText="1"/>
      <protection locked="0"/>
    </xf>
    <xf numFmtId="0" fontId="18" fillId="0" borderId="39" xfId="0" applyFont="1" applyFill="1" applyBorder="1" applyAlignment="1">
      <alignment horizontal="center" vertical="center" wrapText="1"/>
    </xf>
    <xf numFmtId="0" fontId="18" fillId="0" borderId="15" xfId="0" applyFont="1" applyFill="1" applyBorder="1" applyAlignment="1">
      <alignment horizontal="center" vertical="center" wrapText="1"/>
    </xf>
    <xf numFmtId="0" fontId="14" fillId="0" borderId="14" xfId="0" applyFont="1" applyFill="1" applyBorder="1" applyAlignment="1"/>
    <xf numFmtId="0" fontId="18" fillId="0" borderId="38" xfId="0" applyFont="1" applyFill="1" applyBorder="1" applyAlignment="1" applyProtection="1">
      <alignment horizontal="center" vertical="center"/>
      <protection locked="0"/>
    </xf>
    <xf numFmtId="0" fontId="18" fillId="0" borderId="15" xfId="0" applyFont="1" applyFill="1" applyBorder="1" applyAlignment="1" applyProtection="1">
      <alignment horizontal="center" vertical="center"/>
      <protection locked="0"/>
    </xf>
    <xf numFmtId="0" fontId="18" fillId="0" borderId="15" xfId="0" applyFont="1" applyFill="1" applyBorder="1" applyAlignment="1">
      <alignment horizontal="center" vertical="center"/>
    </xf>
    <xf numFmtId="0" fontId="18" fillId="0" borderId="39" xfId="0" applyFont="1" applyFill="1" applyBorder="1" applyAlignment="1">
      <alignment horizontal="center" vertical="center"/>
    </xf>
  </cellXfs>
  <cellStyles count="4">
    <cellStyle name="Денежный" xfId="1" builtinId="4"/>
    <cellStyle name="Денежный 2" xfId="3" xr:uid="{C9C216A8-E6EE-4770-891B-39E8B9422C10}"/>
    <cellStyle name="Обычный" xfId="0" builtinId="0"/>
    <cellStyle name="Процентный" xfId="2" builtinId="5"/>
  </cellStyles>
  <dxfs count="12"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rgb="FFFF0000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rgb="FFFF0000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324" Type="http://schemas.openxmlformats.org/officeDocument/2006/relationships/image" Target="../media/image324.jpg"/><Relationship Id="rId531" Type="http://schemas.openxmlformats.org/officeDocument/2006/relationships/image" Target="../media/image531.jpg"/><Relationship Id="rId629" Type="http://schemas.openxmlformats.org/officeDocument/2006/relationships/image" Target="../media/image629.jpg"/><Relationship Id="rId170" Type="http://schemas.openxmlformats.org/officeDocument/2006/relationships/image" Target="../media/image170.jpg"/><Relationship Id="rId268" Type="http://schemas.openxmlformats.org/officeDocument/2006/relationships/image" Target="../media/image268.jpg"/><Relationship Id="rId475" Type="http://schemas.openxmlformats.org/officeDocument/2006/relationships/image" Target="../media/image475.jpg"/><Relationship Id="rId32" Type="http://schemas.openxmlformats.org/officeDocument/2006/relationships/image" Target="../media/image32.jpg"/><Relationship Id="rId128" Type="http://schemas.openxmlformats.org/officeDocument/2006/relationships/image" Target="../media/image128.jpg"/><Relationship Id="rId335" Type="http://schemas.openxmlformats.org/officeDocument/2006/relationships/image" Target="../media/image335.jpg"/><Relationship Id="rId542" Type="http://schemas.openxmlformats.org/officeDocument/2006/relationships/image" Target="../media/image542.jpg"/><Relationship Id="rId181" Type="http://schemas.openxmlformats.org/officeDocument/2006/relationships/image" Target="../media/image181.jpg"/><Relationship Id="rId402" Type="http://schemas.openxmlformats.org/officeDocument/2006/relationships/image" Target="../media/image402.jpg"/><Relationship Id="rId279" Type="http://schemas.openxmlformats.org/officeDocument/2006/relationships/image" Target="../media/image279.jpg"/><Relationship Id="rId486" Type="http://schemas.openxmlformats.org/officeDocument/2006/relationships/image" Target="../media/image486.jpg"/><Relationship Id="rId43" Type="http://schemas.openxmlformats.org/officeDocument/2006/relationships/image" Target="../media/image43.jpg"/><Relationship Id="rId139" Type="http://schemas.openxmlformats.org/officeDocument/2006/relationships/image" Target="../media/image139.jpg"/><Relationship Id="rId346" Type="http://schemas.openxmlformats.org/officeDocument/2006/relationships/image" Target="../media/image346.jpg"/><Relationship Id="rId553" Type="http://schemas.openxmlformats.org/officeDocument/2006/relationships/image" Target="../media/image553.jpg"/><Relationship Id="rId192" Type="http://schemas.openxmlformats.org/officeDocument/2006/relationships/image" Target="../media/image192.jpg"/><Relationship Id="rId206" Type="http://schemas.openxmlformats.org/officeDocument/2006/relationships/image" Target="../media/image206.jpg"/><Relationship Id="rId413" Type="http://schemas.openxmlformats.org/officeDocument/2006/relationships/image" Target="../media/image413.jpg"/><Relationship Id="rId497" Type="http://schemas.openxmlformats.org/officeDocument/2006/relationships/image" Target="../media/image497.jpg"/><Relationship Id="rId620" Type="http://schemas.openxmlformats.org/officeDocument/2006/relationships/image" Target="../media/image620.jpg"/><Relationship Id="rId357" Type="http://schemas.openxmlformats.org/officeDocument/2006/relationships/image" Target="../media/image357.jpg"/><Relationship Id="rId54" Type="http://schemas.openxmlformats.org/officeDocument/2006/relationships/image" Target="../media/image54.jpg"/><Relationship Id="rId217" Type="http://schemas.openxmlformats.org/officeDocument/2006/relationships/image" Target="../media/image217.jpg"/><Relationship Id="rId564" Type="http://schemas.openxmlformats.org/officeDocument/2006/relationships/image" Target="../media/image564.jpg"/><Relationship Id="rId424" Type="http://schemas.openxmlformats.org/officeDocument/2006/relationships/image" Target="../media/image424.jpg"/><Relationship Id="rId631" Type="http://schemas.openxmlformats.org/officeDocument/2006/relationships/image" Target="../media/image631.jpg"/><Relationship Id="rId270" Type="http://schemas.openxmlformats.org/officeDocument/2006/relationships/image" Target="../media/image270.jpg"/><Relationship Id="rId65" Type="http://schemas.openxmlformats.org/officeDocument/2006/relationships/image" Target="../media/image65.jpg"/><Relationship Id="rId130" Type="http://schemas.openxmlformats.org/officeDocument/2006/relationships/image" Target="../media/image130.jpg"/><Relationship Id="rId368" Type="http://schemas.openxmlformats.org/officeDocument/2006/relationships/image" Target="../media/image368.jpg"/><Relationship Id="rId575" Type="http://schemas.openxmlformats.org/officeDocument/2006/relationships/image" Target="../media/image575.jpg"/><Relationship Id="rId228" Type="http://schemas.openxmlformats.org/officeDocument/2006/relationships/image" Target="../media/image228.jpg"/><Relationship Id="rId435" Type="http://schemas.openxmlformats.org/officeDocument/2006/relationships/image" Target="../media/image435.jpg"/><Relationship Id="rId642" Type="http://schemas.openxmlformats.org/officeDocument/2006/relationships/image" Target="../media/image642.emf"/><Relationship Id="rId281" Type="http://schemas.openxmlformats.org/officeDocument/2006/relationships/image" Target="../media/image281.jpg"/><Relationship Id="rId502" Type="http://schemas.openxmlformats.org/officeDocument/2006/relationships/image" Target="../media/image502.jpg"/><Relationship Id="rId76" Type="http://schemas.openxmlformats.org/officeDocument/2006/relationships/image" Target="../media/image76.jpg"/><Relationship Id="rId141" Type="http://schemas.openxmlformats.org/officeDocument/2006/relationships/image" Target="../media/image141.jpg"/><Relationship Id="rId379" Type="http://schemas.openxmlformats.org/officeDocument/2006/relationships/image" Target="../media/image379.jpg"/><Relationship Id="rId586" Type="http://schemas.openxmlformats.org/officeDocument/2006/relationships/image" Target="../media/image586.jpg"/><Relationship Id="rId7" Type="http://schemas.openxmlformats.org/officeDocument/2006/relationships/image" Target="../media/image7.jpg"/><Relationship Id="rId239" Type="http://schemas.openxmlformats.org/officeDocument/2006/relationships/image" Target="../media/image239.jpg"/><Relationship Id="rId446" Type="http://schemas.openxmlformats.org/officeDocument/2006/relationships/image" Target="../media/image446.jpg"/><Relationship Id="rId292" Type="http://schemas.openxmlformats.org/officeDocument/2006/relationships/image" Target="../media/image292.jpg"/><Relationship Id="rId306" Type="http://schemas.openxmlformats.org/officeDocument/2006/relationships/image" Target="../media/image306.jpg"/><Relationship Id="rId87" Type="http://schemas.openxmlformats.org/officeDocument/2006/relationships/image" Target="../media/image87.jpg"/><Relationship Id="rId513" Type="http://schemas.openxmlformats.org/officeDocument/2006/relationships/image" Target="../media/image513.jpg"/><Relationship Id="rId597" Type="http://schemas.openxmlformats.org/officeDocument/2006/relationships/image" Target="../media/image597.jpg"/><Relationship Id="rId152" Type="http://schemas.openxmlformats.org/officeDocument/2006/relationships/image" Target="../media/image152.jpg"/><Relationship Id="rId457" Type="http://schemas.openxmlformats.org/officeDocument/2006/relationships/image" Target="../media/image457.jpg"/><Relationship Id="rId14" Type="http://schemas.openxmlformats.org/officeDocument/2006/relationships/image" Target="../media/image14.jpg"/><Relationship Id="rId317" Type="http://schemas.openxmlformats.org/officeDocument/2006/relationships/image" Target="../media/image317.jpg"/><Relationship Id="rId524" Type="http://schemas.openxmlformats.org/officeDocument/2006/relationships/image" Target="../media/image524.jpg"/><Relationship Id="rId98" Type="http://schemas.openxmlformats.org/officeDocument/2006/relationships/image" Target="../media/image98.jpg"/><Relationship Id="rId163" Type="http://schemas.openxmlformats.org/officeDocument/2006/relationships/image" Target="../media/image163.jpg"/><Relationship Id="rId370" Type="http://schemas.openxmlformats.org/officeDocument/2006/relationships/image" Target="../media/image370.jpg"/><Relationship Id="rId230" Type="http://schemas.openxmlformats.org/officeDocument/2006/relationships/image" Target="../media/image230.jpg"/><Relationship Id="rId468" Type="http://schemas.openxmlformats.org/officeDocument/2006/relationships/image" Target="../media/image468.jpg"/><Relationship Id="rId25" Type="http://schemas.openxmlformats.org/officeDocument/2006/relationships/image" Target="../media/image25.jpg"/><Relationship Id="rId328" Type="http://schemas.openxmlformats.org/officeDocument/2006/relationships/image" Target="../media/image328.jpg"/><Relationship Id="rId535" Type="http://schemas.openxmlformats.org/officeDocument/2006/relationships/image" Target="../media/image535.jpg"/><Relationship Id="rId174" Type="http://schemas.openxmlformats.org/officeDocument/2006/relationships/image" Target="../media/image174.jpg"/><Relationship Id="rId381" Type="http://schemas.openxmlformats.org/officeDocument/2006/relationships/image" Target="../media/image381.jpg"/><Relationship Id="rId602" Type="http://schemas.openxmlformats.org/officeDocument/2006/relationships/image" Target="../media/image602.jpg"/><Relationship Id="rId241" Type="http://schemas.openxmlformats.org/officeDocument/2006/relationships/image" Target="../media/image241.jpg"/><Relationship Id="rId479" Type="http://schemas.openxmlformats.org/officeDocument/2006/relationships/image" Target="../media/image479.jpg"/><Relationship Id="rId36" Type="http://schemas.openxmlformats.org/officeDocument/2006/relationships/image" Target="../media/image36.jpg"/><Relationship Id="rId339" Type="http://schemas.openxmlformats.org/officeDocument/2006/relationships/image" Target="../media/image339.jpg"/><Relationship Id="rId546" Type="http://schemas.openxmlformats.org/officeDocument/2006/relationships/image" Target="../media/image546.jpg"/><Relationship Id="rId101" Type="http://schemas.openxmlformats.org/officeDocument/2006/relationships/image" Target="../media/image101.jpg"/><Relationship Id="rId185" Type="http://schemas.openxmlformats.org/officeDocument/2006/relationships/image" Target="../media/image185.jpg"/><Relationship Id="rId406" Type="http://schemas.openxmlformats.org/officeDocument/2006/relationships/image" Target="../media/image406.jpg"/><Relationship Id="rId392" Type="http://schemas.openxmlformats.org/officeDocument/2006/relationships/image" Target="../media/image392.jpg"/><Relationship Id="rId613" Type="http://schemas.openxmlformats.org/officeDocument/2006/relationships/image" Target="../media/image613.jpg"/><Relationship Id="rId252" Type="http://schemas.openxmlformats.org/officeDocument/2006/relationships/image" Target="../media/image252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54" Type="http://schemas.openxmlformats.org/officeDocument/2006/relationships/image" Target="../media/image154.jpg"/><Relationship Id="rId361" Type="http://schemas.openxmlformats.org/officeDocument/2006/relationships/image" Target="../media/image361.jpg"/><Relationship Id="rId557" Type="http://schemas.openxmlformats.org/officeDocument/2006/relationships/image" Target="../media/image557.jpg"/><Relationship Id="rId599" Type="http://schemas.openxmlformats.org/officeDocument/2006/relationships/image" Target="../media/image599.jpg"/><Relationship Id="rId196" Type="http://schemas.openxmlformats.org/officeDocument/2006/relationships/image" Target="../media/image196.jpg"/><Relationship Id="rId417" Type="http://schemas.openxmlformats.org/officeDocument/2006/relationships/image" Target="../media/image417.jpg"/><Relationship Id="rId459" Type="http://schemas.openxmlformats.org/officeDocument/2006/relationships/image" Target="../media/image459.jpg"/><Relationship Id="rId624" Type="http://schemas.openxmlformats.org/officeDocument/2006/relationships/image" Target="../media/image624.jpg"/><Relationship Id="rId16" Type="http://schemas.openxmlformats.org/officeDocument/2006/relationships/image" Target="../media/image16.jpg"/><Relationship Id="rId221" Type="http://schemas.openxmlformats.org/officeDocument/2006/relationships/image" Target="../media/image221.jpg"/><Relationship Id="rId263" Type="http://schemas.openxmlformats.org/officeDocument/2006/relationships/image" Target="../media/image263.jpg"/><Relationship Id="rId319" Type="http://schemas.openxmlformats.org/officeDocument/2006/relationships/image" Target="../media/image319.jpg"/><Relationship Id="rId470" Type="http://schemas.openxmlformats.org/officeDocument/2006/relationships/image" Target="../media/image470.jpg"/><Relationship Id="rId526" Type="http://schemas.openxmlformats.org/officeDocument/2006/relationships/image" Target="../media/image526.jpg"/><Relationship Id="rId58" Type="http://schemas.openxmlformats.org/officeDocument/2006/relationships/image" Target="../media/image58.jpg"/><Relationship Id="rId123" Type="http://schemas.openxmlformats.org/officeDocument/2006/relationships/image" Target="../media/image123.jpg"/><Relationship Id="rId330" Type="http://schemas.openxmlformats.org/officeDocument/2006/relationships/image" Target="../media/image330.jpg"/><Relationship Id="rId568" Type="http://schemas.openxmlformats.org/officeDocument/2006/relationships/image" Target="../media/image568.jpg"/><Relationship Id="rId165" Type="http://schemas.openxmlformats.org/officeDocument/2006/relationships/image" Target="../media/image165.jpg"/><Relationship Id="rId372" Type="http://schemas.openxmlformats.org/officeDocument/2006/relationships/image" Target="../media/image372.jpg"/><Relationship Id="rId428" Type="http://schemas.openxmlformats.org/officeDocument/2006/relationships/image" Target="../media/image428.jpg"/><Relationship Id="rId635" Type="http://schemas.openxmlformats.org/officeDocument/2006/relationships/image" Target="../media/image635.jpg"/><Relationship Id="rId232" Type="http://schemas.openxmlformats.org/officeDocument/2006/relationships/image" Target="../media/image232.jpg"/><Relationship Id="rId274" Type="http://schemas.openxmlformats.org/officeDocument/2006/relationships/image" Target="../media/image274.jpg"/><Relationship Id="rId481" Type="http://schemas.openxmlformats.org/officeDocument/2006/relationships/image" Target="../media/image481.jp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g"/><Relationship Id="rId537" Type="http://schemas.openxmlformats.org/officeDocument/2006/relationships/image" Target="../media/image537.jpg"/><Relationship Id="rId579" Type="http://schemas.openxmlformats.org/officeDocument/2006/relationships/image" Target="../media/image579.jpg"/><Relationship Id="rId80" Type="http://schemas.openxmlformats.org/officeDocument/2006/relationships/image" Target="../media/image80.jpg"/><Relationship Id="rId176" Type="http://schemas.openxmlformats.org/officeDocument/2006/relationships/image" Target="../media/image176.jpg"/><Relationship Id="rId341" Type="http://schemas.openxmlformats.org/officeDocument/2006/relationships/image" Target="../media/image341.jpg"/><Relationship Id="rId383" Type="http://schemas.openxmlformats.org/officeDocument/2006/relationships/image" Target="../media/image383.jpg"/><Relationship Id="rId439" Type="http://schemas.openxmlformats.org/officeDocument/2006/relationships/image" Target="../media/image439.jpg"/><Relationship Id="rId590" Type="http://schemas.openxmlformats.org/officeDocument/2006/relationships/image" Target="../media/image590.jpg"/><Relationship Id="rId604" Type="http://schemas.openxmlformats.org/officeDocument/2006/relationships/image" Target="../media/image604.jpg"/><Relationship Id="rId201" Type="http://schemas.openxmlformats.org/officeDocument/2006/relationships/image" Target="../media/image201.jpg"/><Relationship Id="rId243" Type="http://schemas.openxmlformats.org/officeDocument/2006/relationships/image" Target="../media/image243.jpg"/><Relationship Id="rId285" Type="http://schemas.openxmlformats.org/officeDocument/2006/relationships/image" Target="../media/image285.jpg"/><Relationship Id="rId450" Type="http://schemas.openxmlformats.org/officeDocument/2006/relationships/image" Target="../media/image450.jpg"/><Relationship Id="rId506" Type="http://schemas.openxmlformats.org/officeDocument/2006/relationships/image" Target="../media/image506.jpg"/><Relationship Id="rId38" Type="http://schemas.openxmlformats.org/officeDocument/2006/relationships/image" Target="../media/image38.jpg"/><Relationship Id="rId103" Type="http://schemas.openxmlformats.org/officeDocument/2006/relationships/image" Target="../media/image103.jpg"/><Relationship Id="rId310" Type="http://schemas.openxmlformats.org/officeDocument/2006/relationships/image" Target="../media/image310.jpg"/><Relationship Id="rId492" Type="http://schemas.openxmlformats.org/officeDocument/2006/relationships/image" Target="../media/image492.jpg"/><Relationship Id="rId548" Type="http://schemas.openxmlformats.org/officeDocument/2006/relationships/image" Target="../media/image548.jpg"/><Relationship Id="rId91" Type="http://schemas.openxmlformats.org/officeDocument/2006/relationships/image" Target="../media/image91.jpg"/><Relationship Id="rId145" Type="http://schemas.openxmlformats.org/officeDocument/2006/relationships/image" Target="../media/image145.jpg"/><Relationship Id="rId187" Type="http://schemas.openxmlformats.org/officeDocument/2006/relationships/image" Target="../media/image187.jpg"/><Relationship Id="rId352" Type="http://schemas.openxmlformats.org/officeDocument/2006/relationships/image" Target="../media/image352.jpg"/><Relationship Id="rId394" Type="http://schemas.openxmlformats.org/officeDocument/2006/relationships/image" Target="../media/image394.jpg"/><Relationship Id="rId408" Type="http://schemas.openxmlformats.org/officeDocument/2006/relationships/image" Target="../media/image408.jpg"/><Relationship Id="rId615" Type="http://schemas.openxmlformats.org/officeDocument/2006/relationships/image" Target="../media/image615.jpg"/><Relationship Id="rId212" Type="http://schemas.openxmlformats.org/officeDocument/2006/relationships/image" Target="../media/image212.jpg"/><Relationship Id="rId254" Type="http://schemas.openxmlformats.org/officeDocument/2006/relationships/image" Target="../media/image254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296" Type="http://schemas.openxmlformats.org/officeDocument/2006/relationships/image" Target="../media/image296.jpg"/><Relationship Id="rId461" Type="http://schemas.openxmlformats.org/officeDocument/2006/relationships/image" Target="../media/image461.jpg"/><Relationship Id="rId517" Type="http://schemas.openxmlformats.org/officeDocument/2006/relationships/image" Target="../media/image517.jpg"/><Relationship Id="rId559" Type="http://schemas.openxmlformats.org/officeDocument/2006/relationships/image" Target="../media/image559.jpg"/><Relationship Id="rId60" Type="http://schemas.openxmlformats.org/officeDocument/2006/relationships/image" Target="../media/image60.jpg"/><Relationship Id="rId156" Type="http://schemas.openxmlformats.org/officeDocument/2006/relationships/image" Target="../media/image156.jpg"/><Relationship Id="rId198" Type="http://schemas.openxmlformats.org/officeDocument/2006/relationships/image" Target="../media/image198.jpg"/><Relationship Id="rId321" Type="http://schemas.openxmlformats.org/officeDocument/2006/relationships/image" Target="../media/image321.jpg"/><Relationship Id="rId363" Type="http://schemas.openxmlformats.org/officeDocument/2006/relationships/image" Target="../media/image363.jpg"/><Relationship Id="rId419" Type="http://schemas.openxmlformats.org/officeDocument/2006/relationships/image" Target="../media/image419.jpg"/><Relationship Id="rId570" Type="http://schemas.openxmlformats.org/officeDocument/2006/relationships/image" Target="../media/image570.jpg"/><Relationship Id="rId626" Type="http://schemas.openxmlformats.org/officeDocument/2006/relationships/image" Target="../media/image626.jpg"/><Relationship Id="rId223" Type="http://schemas.openxmlformats.org/officeDocument/2006/relationships/image" Target="../media/image223.jpg"/><Relationship Id="rId430" Type="http://schemas.openxmlformats.org/officeDocument/2006/relationships/image" Target="../media/image430.jpg"/><Relationship Id="rId18" Type="http://schemas.openxmlformats.org/officeDocument/2006/relationships/image" Target="../media/image18.jpg"/><Relationship Id="rId265" Type="http://schemas.openxmlformats.org/officeDocument/2006/relationships/image" Target="../media/image265.jpg"/><Relationship Id="rId472" Type="http://schemas.openxmlformats.org/officeDocument/2006/relationships/image" Target="../media/image472.jpg"/><Relationship Id="rId528" Type="http://schemas.openxmlformats.org/officeDocument/2006/relationships/image" Target="../media/image528.jpg"/><Relationship Id="rId125" Type="http://schemas.openxmlformats.org/officeDocument/2006/relationships/image" Target="../media/image125.jpg"/><Relationship Id="rId167" Type="http://schemas.openxmlformats.org/officeDocument/2006/relationships/image" Target="../media/image167.jpg"/><Relationship Id="rId332" Type="http://schemas.openxmlformats.org/officeDocument/2006/relationships/image" Target="../media/image332.jpg"/><Relationship Id="rId374" Type="http://schemas.openxmlformats.org/officeDocument/2006/relationships/image" Target="../media/image374.jpg"/><Relationship Id="rId581" Type="http://schemas.openxmlformats.org/officeDocument/2006/relationships/image" Target="../media/image581.jpg"/><Relationship Id="rId71" Type="http://schemas.openxmlformats.org/officeDocument/2006/relationships/image" Target="../media/image71.jpg"/><Relationship Id="rId234" Type="http://schemas.openxmlformats.org/officeDocument/2006/relationships/image" Target="../media/image234.jpg"/><Relationship Id="rId637" Type="http://schemas.openxmlformats.org/officeDocument/2006/relationships/image" Target="../media/image637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76" Type="http://schemas.openxmlformats.org/officeDocument/2006/relationships/image" Target="../media/image276.jpg"/><Relationship Id="rId441" Type="http://schemas.openxmlformats.org/officeDocument/2006/relationships/image" Target="../media/image441.jpg"/><Relationship Id="rId483" Type="http://schemas.openxmlformats.org/officeDocument/2006/relationships/image" Target="../media/image483.jpg"/><Relationship Id="rId539" Type="http://schemas.openxmlformats.org/officeDocument/2006/relationships/image" Target="../media/image539.jpg"/><Relationship Id="rId40" Type="http://schemas.openxmlformats.org/officeDocument/2006/relationships/image" Target="../media/image40.jpg"/><Relationship Id="rId136" Type="http://schemas.openxmlformats.org/officeDocument/2006/relationships/image" Target="../media/image136.jpg"/><Relationship Id="rId178" Type="http://schemas.openxmlformats.org/officeDocument/2006/relationships/image" Target="../media/image178.jpg"/><Relationship Id="rId301" Type="http://schemas.openxmlformats.org/officeDocument/2006/relationships/image" Target="../media/image301.jpg"/><Relationship Id="rId343" Type="http://schemas.openxmlformats.org/officeDocument/2006/relationships/image" Target="../media/image343.jpg"/><Relationship Id="rId550" Type="http://schemas.openxmlformats.org/officeDocument/2006/relationships/image" Target="../media/image550.jpg"/><Relationship Id="rId82" Type="http://schemas.openxmlformats.org/officeDocument/2006/relationships/image" Target="../media/image82.jpg"/><Relationship Id="rId203" Type="http://schemas.openxmlformats.org/officeDocument/2006/relationships/image" Target="../media/image203.jpg"/><Relationship Id="rId385" Type="http://schemas.openxmlformats.org/officeDocument/2006/relationships/image" Target="../media/image385.jpg"/><Relationship Id="rId592" Type="http://schemas.openxmlformats.org/officeDocument/2006/relationships/image" Target="../media/image592.jpg"/><Relationship Id="rId606" Type="http://schemas.openxmlformats.org/officeDocument/2006/relationships/image" Target="../media/image606.jpg"/><Relationship Id="rId245" Type="http://schemas.openxmlformats.org/officeDocument/2006/relationships/image" Target="../media/image245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452" Type="http://schemas.openxmlformats.org/officeDocument/2006/relationships/image" Target="../media/image452.jpg"/><Relationship Id="rId494" Type="http://schemas.openxmlformats.org/officeDocument/2006/relationships/image" Target="../media/image494.jpg"/><Relationship Id="rId508" Type="http://schemas.openxmlformats.org/officeDocument/2006/relationships/image" Target="../media/image508.jpg"/><Relationship Id="rId105" Type="http://schemas.openxmlformats.org/officeDocument/2006/relationships/image" Target="../media/image105.jpg"/><Relationship Id="rId147" Type="http://schemas.openxmlformats.org/officeDocument/2006/relationships/image" Target="../media/image147.jpg"/><Relationship Id="rId312" Type="http://schemas.openxmlformats.org/officeDocument/2006/relationships/image" Target="../media/image312.jpg"/><Relationship Id="rId354" Type="http://schemas.openxmlformats.org/officeDocument/2006/relationships/image" Target="../media/image354.jpg"/><Relationship Id="rId51" Type="http://schemas.openxmlformats.org/officeDocument/2006/relationships/image" Target="../media/image51.jpg"/><Relationship Id="rId93" Type="http://schemas.openxmlformats.org/officeDocument/2006/relationships/image" Target="../media/image93.jpg"/><Relationship Id="rId189" Type="http://schemas.openxmlformats.org/officeDocument/2006/relationships/image" Target="../media/image189.jpg"/><Relationship Id="rId396" Type="http://schemas.openxmlformats.org/officeDocument/2006/relationships/image" Target="../media/image396.jpg"/><Relationship Id="rId561" Type="http://schemas.openxmlformats.org/officeDocument/2006/relationships/image" Target="../media/image561.jpg"/><Relationship Id="rId617" Type="http://schemas.openxmlformats.org/officeDocument/2006/relationships/image" Target="../media/image617.jpg"/><Relationship Id="rId214" Type="http://schemas.openxmlformats.org/officeDocument/2006/relationships/image" Target="../media/image214.jpg"/><Relationship Id="rId256" Type="http://schemas.openxmlformats.org/officeDocument/2006/relationships/image" Target="../media/image256.jpg"/><Relationship Id="rId298" Type="http://schemas.openxmlformats.org/officeDocument/2006/relationships/image" Target="../media/image298.jpg"/><Relationship Id="rId421" Type="http://schemas.openxmlformats.org/officeDocument/2006/relationships/image" Target="../media/image421.jpg"/><Relationship Id="rId463" Type="http://schemas.openxmlformats.org/officeDocument/2006/relationships/image" Target="../media/image463.jpg"/><Relationship Id="rId519" Type="http://schemas.openxmlformats.org/officeDocument/2006/relationships/image" Target="../media/image519.jpg"/><Relationship Id="rId116" Type="http://schemas.openxmlformats.org/officeDocument/2006/relationships/image" Target="../media/image116.jpg"/><Relationship Id="rId158" Type="http://schemas.openxmlformats.org/officeDocument/2006/relationships/image" Target="../media/image158.jpg"/><Relationship Id="rId323" Type="http://schemas.openxmlformats.org/officeDocument/2006/relationships/image" Target="../media/image323.jpg"/><Relationship Id="rId530" Type="http://schemas.openxmlformats.org/officeDocument/2006/relationships/image" Target="../media/image530.jpg"/><Relationship Id="rId20" Type="http://schemas.openxmlformats.org/officeDocument/2006/relationships/image" Target="../media/image20.jpg"/><Relationship Id="rId62" Type="http://schemas.openxmlformats.org/officeDocument/2006/relationships/image" Target="../media/image62.jpg"/><Relationship Id="rId365" Type="http://schemas.openxmlformats.org/officeDocument/2006/relationships/image" Target="../media/image365.jpg"/><Relationship Id="rId572" Type="http://schemas.openxmlformats.org/officeDocument/2006/relationships/image" Target="../media/image572.jpg"/><Relationship Id="rId628" Type="http://schemas.openxmlformats.org/officeDocument/2006/relationships/image" Target="../media/image628.jpg"/><Relationship Id="rId225" Type="http://schemas.openxmlformats.org/officeDocument/2006/relationships/image" Target="../media/image225.jpg"/><Relationship Id="rId267" Type="http://schemas.openxmlformats.org/officeDocument/2006/relationships/image" Target="../media/image267.jpg"/><Relationship Id="rId432" Type="http://schemas.openxmlformats.org/officeDocument/2006/relationships/image" Target="../media/image432.jpg"/><Relationship Id="rId474" Type="http://schemas.openxmlformats.org/officeDocument/2006/relationships/image" Target="../media/image474.jpg"/><Relationship Id="rId127" Type="http://schemas.openxmlformats.org/officeDocument/2006/relationships/image" Target="../media/image127.jpg"/><Relationship Id="rId31" Type="http://schemas.openxmlformats.org/officeDocument/2006/relationships/image" Target="../media/image31.jpg"/><Relationship Id="rId73" Type="http://schemas.openxmlformats.org/officeDocument/2006/relationships/image" Target="../media/image73.jpg"/><Relationship Id="rId169" Type="http://schemas.openxmlformats.org/officeDocument/2006/relationships/image" Target="../media/image169.jpg"/><Relationship Id="rId334" Type="http://schemas.openxmlformats.org/officeDocument/2006/relationships/image" Target="../media/image334.jpg"/><Relationship Id="rId376" Type="http://schemas.openxmlformats.org/officeDocument/2006/relationships/image" Target="../media/image376.jpg"/><Relationship Id="rId541" Type="http://schemas.openxmlformats.org/officeDocument/2006/relationships/image" Target="../media/image541.jpg"/><Relationship Id="rId583" Type="http://schemas.openxmlformats.org/officeDocument/2006/relationships/image" Target="../media/image583.jpg"/><Relationship Id="rId639" Type="http://schemas.openxmlformats.org/officeDocument/2006/relationships/image" Target="../media/image639.jpg"/><Relationship Id="rId4" Type="http://schemas.openxmlformats.org/officeDocument/2006/relationships/image" Target="../media/image4.jpg"/><Relationship Id="rId180" Type="http://schemas.openxmlformats.org/officeDocument/2006/relationships/image" Target="../media/image180.jpg"/><Relationship Id="rId236" Type="http://schemas.openxmlformats.org/officeDocument/2006/relationships/image" Target="../media/image236.jpg"/><Relationship Id="rId278" Type="http://schemas.openxmlformats.org/officeDocument/2006/relationships/image" Target="../media/image278.jpg"/><Relationship Id="rId401" Type="http://schemas.openxmlformats.org/officeDocument/2006/relationships/image" Target="../media/image401.jpg"/><Relationship Id="rId443" Type="http://schemas.openxmlformats.org/officeDocument/2006/relationships/image" Target="../media/image443.jpg"/><Relationship Id="rId303" Type="http://schemas.openxmlformats.org/officeDocument/2006/relationships/image" Target="../media/image303.jpg"/><Relationship Id="rId485" Type="http://schemas.openxmlformats.org/officeDocument/2006/relationships/image" Target="../media/image485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345" Type="http://schemas.openxmlformats.org/officeDocument/2006/relationships/image" Target="../media/image345.jpg"/><Relationship Id="rId387" Type="http://schemas.openxmlformats.org/officeDocument/2006/relationships/image" Target="../media/image387.jpg"/><Relationship Id="rId510" Type="http://schemas.openxmlformats.org/officeDocument/2006/relationships/image" Target="../media/image510.jpg"/><Relationship Id="rId552" Type="http://schemas.openxmlformats.org/officeDocument/2006/relationships/image" Target="../media/image552.jpg"/><Relationship Id="rId594" Type="http://schemas.openxmlformats.org/officeDocument/2006/relationships/image" Target="../media/image594.jpg"/><Relationship Id="rId608" Type="http://schemas.openxmlformats.org/officeDocument/2006/relationships/image" Target="../media/image608.jpg"/><Relationship Id="rId191" Type="http://schemas.openxmlformats.org/officeDocument/2006/relationships/image" Target="../media/image191.jpg"/><Relationship Id="rId205" Type="http://schemas.openxmlformats.org/officeDocument/2006/relationships/image" Target="../media/image205.jpg"/><Relationship Id="rId247" Type="http://schemas.openxmlformats.org/officeDocument/2006/relationships/image" Target="../media/image247.jpg"/><Relationship Id="rId412" Type="http://schemas.openxmlformats.org/officeDocument/2006/relationships/image" Target="../media/image412.jpg"/><Relationship Id="rId107" Type="http://schemas.openxmlformats.org/officeDocument/2006/relationships/image" Target="../media/image107.jpg"/><Relationship Id="rId289" Type="http://schemas.openxmlformats.org/officeDocument/2006/relationships/image" Target="../media/image289.jpg"/><Relationship Id="rId454" Type="http://schemas.openxmlformats.org/officeDocument/2006/relationships/image" Target="../media/image454.jpg"/><Relationship Id="rId496" Type="http://schemas.openxmlformats.org/officeDocument/2006/relationships/image" Target="../media/image496.jpg"/><Relationship Id="rId11" Type="http://schemas.openxmlformats.org/officeDocument/2006/relationships/image" Target="../media/image11.jpg"/><Relationship Id="rId53" Type="http://schemas.openxmlformats.org/officeDocument/2006/relationships/image" Target="../media/image53.jpg"/><Relationship Id="rId149" Type="http://schemas.openxmlformats.org/officeDocument/2006/relationships/image" Target="../media/image149.jpg"/><Relationship Id="rId314" Type="http://schemas.openxmlformats.org/officeDocument/2006/relationships/image" Target="../media/image314.jpg"/><Relationship Id="rId356" Type="http://schemas.openxmlformats.org/officeDocument/2006/relationships/image" Target="../media/image356.jpg"/><Relationship Id="rId398" Type="http://schemas.openxmlformats.org/officeDocument/2006/relationships/image" Target="../media/image398.jpg"/><Relationship Id="rId521" Type="http://schemas.openxmlformats.org/officeDocument/2006/relationships/image" Target="../media/image521.jpg"/><Relationship Id="rId563" Type="http://schemas.openxmlformats.org/officeDocument/2006/relationships/image" Target="../media/image563.jpg"/><Relationship Id="rId619" Type="http://schemas.openxmlformats.org/officeDocument/2006/relationships/image" Target="../media/image619.jp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216" Type="http://schemas.openxmlformats.org/officeDocument/2006/relationships/image" Target="../media/image216.jpg"/><Relationship Id="rId423" Type="http://schemas.openxmlformats.org/officeDocument/2006/relationships/image" Target="../media/image423.jpg"/><Relationship Id="rId258" Type="http://schemas.openxmlformats.org/officeDocument/2006/relationships/image" Target="../media/image258.jpg"/><Relationship Id="rId465" Type="http://schemas.openxmlformats.org/officeDocument/2006/relationships/image" Target="../media/image465.jpg"/><Relationship Id="rId630" Type="http://schemas.openxmlformats.org/officeDocument/2006/relationships/image" Target="../media/image630.jpg"/><Relationship Id="rId22" Type="http://schemas.openxmlformats.org/officeDocument/2006/relationships/image" Target="../media/image22.jp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325" Type="http://schemas.openxmlformats.org/officeDocument/2006/relationships/image" Target="../media/image325.jpg"/><Relationship Id="rId367" Type="http://schemas.openxmlformats.org/officeDocument/2006/relationships/image" Target="../media/image367.jpg"/><Relationship Id="rId532" Type="http://schemas.openxmlformats.org/officeDocument/2006/relationships/image" Target="../media/image532.jpg"/><Relationship Id="rId574" Type="http://schemas.openxmlformats.org/officeDocument/2006/relationships/image" Target="../media/image574.jpg"/><Relationship Id="rId171" Type="http://schemas.openxmlformats.org/officeDocument/2006/relationships/image" Target="../media/image171.jpg"/><Relationship Id="rId227" Type="http://schemas.openxmlformats.org/officeDocument/2006/relationships/image" Target="../media/image227.jpg"/><Relationship Id="rId269" Type="http://schemas.openxmlformats.org/officeDocument/2006/relationships/image" Target="../media/image269.jpg"/><Relationship Id="rId434" Type="http://schemas.openxmlformats.org/officeDocument/2006/relationships/image" Target="../media/image434.jpg"/><Relationship Id="rId476" Type="http://schemas.openxmlformats.org/officeDocument/2006/relationships/image" Target="../media/image476.jpg"/><Relationship Id="rId641" Type="http://schemas.openxmlformats.org/officeDocument/2006/relationships/image" Target="../media/image641.emf"/><Relationship Id="rId33" Type="http://schemas.openxmlformats.org/officeDocument/2006/relationships/image" Target="../media/image33.jpg"/><Relationship Id="rId129" Type="http://schemas.openxmlformats.org/officeDocument/2006/relationships/image" Target="../media/image129.jpg"/><Relationship Id="rId280" Type="http://schemas.openxmlformats.org/officeDocument/2006/relationships/image" Target="../media/image280.jpg"/><Relationship Id="rId336" Type="http://schemas.openxmlformats.org/officeDocument/2006/relationships/image" Target="../media/image336.jpg"/><Relationship Id="rId501" Type="http://schemas.openxmlformats.org/officeDocument/2006/relationships/image" Target="../media/image501.jpg"/><Relationship Id="rId543" Type="http://schemas.openxmlformats.org/officeDocument/2006/relationships/image" Target="../media/image543.jpg"/><Relationship Id="rId75" Type="http://schemas.openxmlformats.org/officeDocument/2006/relationships/image" Target="../media/image75.jpg"/><Relationship Id="rId140" Type="http://schemas.openxmlformats.org/officeDocument/2006/relationships/image" Target="../media/image140.jpg"/><Relationship Id="rId182" Type="http://schemas.openxmlformats.org/officeDocument/2006/relationships/image" Target="../media/image182.jpg"/><Relationship Id="rId378" Type="http://schemas.openxmlformats.org/officeDocument/2006/relationships/image" Target="../media/image378.jpg"/><Relationship Id="rId403" Type="http://schemas.openxmlformats.org/officeDocument/2006/relationships/image" Target="../media/image403.jpg"/><Relationship Id="rId585" Type="http://schemas.openxmlformats.org/officeDocument/2006/relationships/image" Target="../media/image585.jpg"/><Relationship Id="rId6" Type="http://schemas.openxmlformats.org/officeDocument/2006/relationships/image" Target="../media/image6.jpg"/><Relationship Id="rId238" Type="http://schemas.openxmlformats.org/officeDocument/2006/relationships/image" Target="../media/image238.jpg"/><Relationship Id="rId445" Type="http://schemas.openxmlformats.org/officeDocument/2006/relationships/image" Target="../media/image445.jpg"/><Relationship Id="rId487" Type="http://schemas.openxmlformats.org/officeDocument/2006/relationships/image" Target="../media/image487.jpg"/><Relationship Id="rId610" Type="http://schemas.openxmlformats.org/officeDocument/2006/relationships/image" Target="../media/image610.jp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jpg"/><Relationship Id="rId512" Type="http://schemas.openxmlformats.org/officeDocument/2006/relationships/image" Target="../media/image512.jp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jpg"/><Relationship Id="rId389" Type="http://schemas.openxmlformats.org/officeDocument/2006/relationships/image" Target="../media/image389.jpg"/><Relationship Id="rId554" Type="http://schemas.openxmlformats.org/officeDocument/2006/relationships/image" Target="../media/image554.jpg"/><Relationship Id="rId596" Type="http://schemas.openxmlformats.org/officeDocument/2006/relationships/image" Target="../media/image596.jpg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49" Type="http://schemas.openxmlformats.org/officeDocument/2006/relationships/image" Target="../media/image249.jpg"/><Relationship Id="rId414" Type="http://schemas.openxmlformats.org/officeDocument/2006/relationships/image" Target="../media/image414.jpg"/><Relationship Id="rId456" Type="http://schemas.openxmlformats.org/officeDocument/2006/relationships/image" Target="../media/image456.jpg"/><Relationship Id="rId498" Type="http://schemas.openxmlformats.org/officeDocument/2006/relationships/image" Target="../media/image498.jpg"/><Relationship Id="rId621" Type="http://schemas.openxmlformats.org/officeDocument/2006/relationships/image" Target="../media/image621.jpg"/><Relationship Id="rId13" Type="http://schemas.openxmlformats.org/officeDocument/2006/relationships/image" Target="../media/image13.jpg"/><Relationship Id="rId109" Type="http://schemas.openxmlformats.org/officeDocument/2006/relationships/image" Target="../media/image109.jp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23" Type="http://schemas.openxmlformats.org/officeDocument/2006/relationships/image" Target="../media/image523.jpg"/><Relationship Id="rId55" Type="http://schemas.openxmlformats.org/officeDocument/2006/relationships/image" Target="../media/image55.jpg"/><Relationship Id="rId97" Type="http://schemas.openxmlformats.org/officeDocument/2006/relationships/image" Target="../media/image97.jpg"/><Relationship Id="rId120" Type="http://schemas.openxmlformats.org/officeDocument/2006/relationships/image" Target="../media/image120.jpg"/><Relationship Id="rId358" Type="http://schemas.openxmlformats.org/officeDocument/2006/relationships/image" Target="../media/image358.jpg"/><Relationship Id="rId565" Type="http://schemas.openxmlformats.org/officeDocument/2006/relationships/image" Target="../media/image565.jpg"/><Relationship Id="rId162" Type="http://schemas.openxmlformats.org/officeDocument/2006/relationships/image" Target="../media/image162.jpg"/><Relationship Id="rId218" Type="http://schemas.openxmlformats.org/officeDocument/2006/relationships/image" Target="../media/image218.jpg"/><Relationship Id="rId425" Type="http://schemas.openxmlformats.org/officeDocument/2006/relationships/image" Target="../media/image425.jpg"/><Relationship Id="rId467" Type="http://schemas.openxmlformats.org/officeDocument/2006/relationships/image" Target="../media/image467.jpg"/><Relationship Id="rId632" Type="http://schemas.openxmlformats.org/officeDocument/2006/relationships/image" Target="../media/image632.jp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jpg"/><Relationship Id="rId327" Type="http://schemas.openxmlformats.org/officeDocument/2006/relationships/image" Target="../media/image327.jpg"/><Relationship Id="rId369" Type="http://schemas.openxmlformats.org/officeDocument/2006/relationships/image" Target="../media/image369.jpg"/><Relationship Id="rId534" Type="http://schemas.openxmlformats.org/officeDocument/2006/relationships/image" Target="../media/image534.jpg"/><Relationship Id="rId576" Type="http://schemas.openxmlformats.org/officeDocument/2006/relationships/image" Target="../media/image576.jpg"/><Relationship Id="rId173" Type="http://schemas.openxmlformats.org/officeDocument/2006/relationships/image" Target="../media/image173.jpg"/><Relationship Id="rId229" Type="http://schemas.openxmlformats.org/officeDocument/2006/relationships/image" Target="../media/image229.jpg"/><Relationship Id="rId380" Type="http://schemas.openxmlformats.org/officeDocument/2006/relationships/image" Target="../media/image380.jpg"/><Relationship Id="rId436" Type="http://schemas.openxmlformats.org/officeDocument/2006/relationships/image" Target="../media/image436.jpg"/><Relationship Id="rId601" Type="http://schemas.openxmlformats.org/officeDocument/2006/relationships/image" Target="../media/image601.jpg"/><Relationship Id="rId643" Type="http://schemas.openxmlformats.org/officeDocument/2006/relationships/image" Target="../media/image643.emf"/><Relationship Id="rId240" Type="http://schemas.openxmlformats.org/officeDocument/2006/relationships/image" Target="../media/image240.jpg"/><Relationship Id="rId478" Type="http://schemas.openxmlformats.org/officeDocument/2006/relationships/image" Target="../media/image478.jpg"/><Relationship Id="rId35" Type="http://schemas.openxmlformats.org/officeDocument/2006/relationships/image" Target="../media/image35.jp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282" Type="http://schemas.openxmlformats.org/officeDocument/2006/relationships/image" Target="../media/image282.jpg"/><Relationship Id="rId338" Type="http://schemas.openxmlformats.org/officeDocument/2006/relationships/image" Target="../media/image338.jpg"/><Relationship Id="rId503" Type="http://schemas.openxmlformats.org/officeDocument/2006/relationships/image" Target="../media/image503.jpg"/><Relationship Id="rId545" Type="http://schemas.openxmlformats.org/officeDocument/2006/relationships/image" Target="../media/image545.jpg"/><Relationship Id="rId587" Type="http://schemas.openxmlformats.org/officeDocument/2006/relationships/image" Target="../media/image587.jpg"/><Relationship Id="rId8" Type="http://schemas.openxmlformats.org/officeDocument/2006/relationships/image" Target="../media/image8.jpg"/><Relationship Id="rId142" Type="http://schemas.openxmlformats.org/officeDocument/2006/relationships/image" Target="../media/image142.jpg"/><Relationship Id="rId184" Type="http://schemas.openxmlformats.org/officeDocument/2006/relationships/image" Target="../media/image184.jpg"/><Relationship Id="rId391" Type="http://schemas.openxmlformats.org/officeDocument/2006/relationships/image" Target="../media/image391.jpg"/><Relationship Id="rId405" Type="http://schemas.openxmlformats.org/officeDocument/2006/relationships/image" Target="../media/image405.jpg"/><Relationship Id="rId447" Type="http://schemas.openxmlformats.org/officeDocument/2006/relationships/image" Target="../media/image447.jpg"/><Relationship Id="rId612" Type="http://schemas.openxmlformats.org/officeDocument/2006/relationships/image" Target="../media/image612.jpg"/><Relationship Id="rId251" Type="http://schemas.openxmlformats.org/officeDocument/2006/relationships/image" Target="../media/image251.jpg"/><Relationship Id="rId489" Type="http://schemas.openxmlformats.org/officeDocument/2006/relationships/image" Target="../media/image489.jpg"/><Relationship Id="rId46" Type="http://schemas.openxmlformats.org/officeDocument/2006/relationships/image" Target="../media/image46.jpg"/><Relationship Id="rId293" Type="http://schemas.openxmlformats.org/officeDocument/2006/relationships/image" Target="../media/image293.jpg"/><Relationship Id="rId307" Type="http://schemas.openxmlformats.org/officeDocument/2006/relationships/image" Target="../media/image307.jpg"/><Relationship Id="rId349" Type="http://schemas.openxmlformats.org/officeDocument/2006/relationships/image" Target="../media/image349.jpg"/><Relationship Id="rId514" Type="http://schemas.openxmlformats.org/officeDocument/2006/relationships/image" Target="../media/image514.jpg"/><Relationship Id="rId556" Type="http://schemas.openxmlformats.org/officeDocument/2006/relationships/image" Target="../media/image556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53" Type="http://schemas.openxmlformats.org/officeDocument/2006/relationships/image" Target="../media/image153.jpg"/><Relationship Id="rId195" Type="http://schemas.openxmlformats.org/officeDocument/2006/relationships/image" Target="../media/image195.jpg"/><Relationship Id="rId209" Type="http://schemas.openxmlformats.org/officeDocument/2006/relationships/image" Target="../media/image209.jpg"/><Relationship Id="rId360" Type="http://schemas.openxmlformats.org/officeDocument/2006/relationships/image" Target="../media/image360.jpg"/><Relationship Id="rId416" Type="http://schemas.openxmlformats.org/officeDocument/2006/relationships/image" Target="../media/image416.jpg"/><Relationship Id="rId598" Type="http://schemas.openxmlformats.org/officeDocument/2006/relationships/image" Target="../media/image598.jpg"/><Relationship Id="rId220" Type="http://schemas.openxmlformats.org/officeDocument/2006/relationships/image" Target="../media/image220.jpg"/><Relationship Id="rId458" Type="http://schemas.openxmlformats.org/officeDocument/2006/relationships/image" Target="../media/image458.jpg"/><Relationship Id="rId623" Type="http://schemas.openxmlformats.org/officeDocument/2006/relationships/image" Target="../media/image623.jpg"/><Relationship Id="rId15" Type="http://schemas.openxmlformats.org/officeDocument/2006/relationships/image" Target="../media/image15.jpg"/><Relationship Id="rId57" Type="http://schemas.openxmlformats.org/officeDocument/2006/relationships/image" Target="../media/image57.jpg"/><Relationship Id="rId262" Type="http://schemas.openxmlformats.org/officeDocument/2006/relationships/image" Target="../media/image262.jpg"/><Relationship Id="rId318" Type="http://schemas.openxmlformats.org/officeDocument/2006/relationships/image" Target="../media/image318.jpg"/><Relationship Id="rId525" Type="http://schemas.openxmlformats.org/officeDocument/2006/relationships/image" Target="../media/image525.jpg"/><Relationship Id="rId567" Type="http://schemas.openxmlformats.org/officeDocument/2006/relationships/image" Target="../media/image567.jpg"/><Relationship Id="rId99" Type="http://schemas.openxmlformats.org/officeDocument/2006/relationships/image" Target="../media/image99.jpg"/><Relationship Id="rId122" Type="http://schemas.openxmlformats.org/officeDocument/2006/relationships/image" Target="../media/image122.jpg"/><Relationship Id="rId164" Type="http://schemas.openxmlformats.org/officeDocument/2006/relationships/image" Target="../media/image164.jpg"/><Relationship Id="rId371" Type="http://schemas.openxmlformats.org/officeDocument/2006/relationships/image" Target="../media/image371.jpg"/><Relationship Id="rId427" Type="http://schemas.openxmlformats.org/officeDocument/2006/relationships/image" Target="../media/image427.jpg"/><Relationship Id="rId469" Type="http://schemas.openxmlformats.org/officeDocument/2006/relationships/image" Target="../media/image469.jpg"/><Relationship Id="rId634" Type="http://schemas.openxmlformats.org/officeDocument/2006/relationships/image" Target="../media/image634.jpg"/><Relationship Id="rId26" Type="http://schemas.openxmlformats.org/officeDocument/2006/relationships/image" Target="../media/image26.jpg"/><Relationship Id="rId231" Type="http://schemas.openxmlformats.org/officeDocument/2006/relationships/image" Target="../media/image231.jpg"/><Relationship Id="rId273" Type="http://schemas.openxmlformats.org/officeDocument/2006/relationships/image" Target="../media/image273.jpg"/><Relationship Id="rId329" Type="http://schemas.openxmlformats.org/officeDocument/2006/relationships/image" Target="../media/image329.jpg"/><Relationship Id="rId480" Type="http://schemas.openxmlformats.org/officeDocument/2006/relationships/image" Target="../media/image480.jpg"/><Relationship Id="rId536" Type="http://schemas.openxmlformats.org/officeDocument/2006/relationships/image" Target="../media/image536.jpg"/><Relationship Id="rId68" Type="http://schemas.openxmlformats.org/officeDocument/2006/relationships/image" Target="../media/image68.jpg"/><Relationship Id="rId133" Type="http://schemas.openxmlformats.org/officeDocument/2006/relationships/image" Target="../media/image133.jpg"/><Relationship Id="rId175" Type="http://schemas.openxmlformats.org/officeDocument/2006/relationships/image" Target="../media/image175.jpg"/><Relationship Id="rId340" Type="http://schemas.openxmlformats.org/officeDocument/2006/relationships/image" Target="../media/image340.jpg"/><Relationship Id="rId578" Type="http://schemas.openxmlformats.org/officeDocument/2006/relationships/image" Target="../media/image578.jpg"/><Relationship Id="rId200" Type="http://schemas.openxmlformats.org/officeDocument/2006/relationships/image" Target="../media/image200.jpg"/><Relationship Id="rId382" Type="http://schemas.openxmlformats.org/officeDocument/2006/relationships/image" Target="../media/image382.jpg"/><Relationship Id="rId438" Type="http://schemas.openxmlformats.org/officeDocument/2006/relationships/image" Target="../media/image438.jpg"/><Relationship Id="rId603" Type="http://schemas.openxmlformats.org/officeDocument/2006/relationships/image" Target="../media/image603.jpg"/><Relationship Id="rId242" Type="http://schemas.openxmlformats.org/officeDocument/2006/relationships/image" Target="../media/image242.jpg"/><Relationship Id="rId284" Type="http://schemas.openxmlformats.org/officeDocument/2006/relationships/image" Target="../media/image284.jpg"/><Relationship Id="rId491" Type="http://schemas.openxmlformats.org/officeDocument/2006/relationships/image" Target="../media/image491.jpg"/><Relationship Id="rId505" Type="http://schemas.openxmlformats.org/officeDocument/2006/relationships/image" Target="../media/image505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44" Type="http://schemas.openxmlformats.org/officeDocument/2006/relationships/image" Target="../media/image144.jpg"/><Relationship Id="rId547" Type="http://schemas.openxmlformats.org/officeDocument/2006/relationships/image" Target="../media/image547.jpg"/><Relationship Id="rId589" Type="http://schemas.openxmlformats.org/officeDocument/2006/relationships/image" Target="../media/image589.jpg"/><Relationship Id="rId90" Type="http://schemas.openxmlformats.org/officeDocument/2006/relationships/image" Target="../media/image90.jpg"/><Relationship Id="rId186" Type="http://schemas.openxmlformats.org/officeDocument/2006/relationships/image" Target="../media/image186.jpg"/><Relationship Id="rId351" Type="http://schemas.openxmlformats.org/officeDocument/2006/relationships/image" Target="../media/image351.jpg"/><Relationship Id="rId393" Type="http://schemas.openxmlformats.org/officeDocument/2006/relationships/image" Target="../media/image393.jpg"/><Relationship Id="rId407" Type="http://schemas.openxmlformats.org/officeDocument/2006/relationships/image" Target="../media/image407.jpg"/><Relationship Id="rId449" Type="http://schemas.openxmlformats.org/officeDocument/2006/relationships/image" Target="../media/image449.jpg"/><Relationship Id="rId614" Type="http://schemas.openxmlformats.org/officeDocument/2006/relationships/image" Target="../media/image614.jpg"/><Relationship Id="rId211" Type="http://schemas.openxmlformats.org/officeDocument/2006/relationships/image" Target="../media/image211.jpg"/><Relationship Id="rId253" Type="http://schemas.openxmlformats.org/officeDocument/2006/relationships/image" Target="../media/image253.jpg"/><Relationship Id="rId295" Type="http://schemas.openxmlformats.org/officeDocument/2006/relationships/image" Target="../media/image295.jpg"/><Relationship Id="rId309" Type="http://schemas.openxmlformats.org/officeDocument/2006/relationships/image" Target="../media/image309.jpg"/><Relationship Id="rId460" Type="http://schemas.openxmlformats.org/officeDocument/2006/relationships/image" Target="../media/image460.jpg"/><Relationship Id="rId516" Type="http://schemas.openxmlformats.org/officeDocument/2006/relationships/image" Target="../media/image516.jpg"/><Relationship Id="rId48" Type="http://schemas.openxmlformats.org/officeDocument/2006/relationships/image" Target="../media/image48.jpg"/><Relationship Id="rId113" Type="http://schemas.openxmlformats.org/officeDocument/2006/relationships/image" Target="../media/image113.jpg"/><Relationship Id="rId320" Type="http://schemas.openxmlformats.org/officeDocument/2006/relationships/image" Target="../media/image320.jpg"/><Relationship Id="rId558" Type="http://schemas.openxmlformats.org/officeDocument/2006/relationships/image" Target="../media/image558.jpg"/><Relationship Id="rId155" Type="http://schemas.openxmlformats.org/officeDocument/2006/relationships/image" Target="../media/image155.jpg"/><Relationship Id="rId197" Type="http://schemas.openxmlformats.org/officeDocument/2006/relationships/image" Target="../media/image197.jpg"/><Relationship Id="rId362" Type="http://schemas.openxmlformats.org/officeDocument/2006/relationships/image" Target="../media/image362.jpg"/><Relationship Id="rId418" Type="http://schemas.openxmlformats.org/officeDocument/2006/relationships/image" Target="../media/image418.jpg"/><Relationship Id="rId625" Type="http://schemas.openxmlformats.org/officeDocument/2006/relationships/image" Target="../media/image625.jpg"/><Relationship Id="rId222" Type="http://schemas.openxmlformats.org/officeDocument/2006/relationships/image" Target="../media/image222.jpg"/><Relationship Id="rId264" Type="http://schemas.openxmlformats.org/officeDocument/2006/relationships/image" Target="../media/image264.jpg"/><Relationship Id="rId471" Type="http://schemas.openxmlformats.org/officeDocument/2006/relationships/image" Target="../media/image471.jpg"/><Relationship Id="rId17" Type="http://schemas.openxmlformats.org/officeDocument/2006/relationships/image" Target="../media/image17.jpg"/><Relationship Id="rId59" Type="http://schemas.openxmlformats.org/officeDocument/2006/relationships/image" Target="../media/image59.jpg"/><Relationship Id="rId124" Type="http://schemas.openxmlformats.org/officeDocument/2006/relationships/image" Target="../media/image124.jpg"/><Relationship Id="rId527" Type="http://schemas.openxmlformats.org/officeDocument/2006/relationships/image" Target="../media/image527.jpg"/><Relationship Id="rId569" Type="http://schemas.openxmlformats.org/officeDocument/2006/relationships/image" Target="../media/image569.jpg"/><Relationship Id="rId70" Type="http://schemas.openxmlformats.org/officeDocument/2006/relationships/image" Target="../media/image70.jpg"/><Relationship Id="rId166" Type="http://schemas.openxmlformats.org/officeDocument/2006/relationships/image" Target="../media/image166.jpg"/><Relationship Id="rId331" Type="http://schemas.openxmlformats.org/officeDocument/2006/relationships/image" Target="../media/image331.jpg"/><Relationship Id="rId373" Type="http://schemas.openxmlformats.org/officeDocument/2006/relationships/image" Target="../media/image373.jpg"/><Relationship Id="rId429" Type="http://schemas.openxmlformats.org/officeDocument/2006/relationships/image" Target="../media/image429.jpg"/><Relationship Id="rId580" Type="http://schemas.openxmlformats.org/officeDocument/2006/relationships/image" Target="../media/image580.jpg"/><Relationship Id="rId636" Type="http://schemas.openxmlformats.org/officeDocument/2006/relationships/image" Target="../media/image636.jpg"/><Relationship Id="rId1" Type="http://schemas.openxmlformats.org/officeDocument/2006/relationships/image" Target="../media/image1.jpg"/><Relationship Id="rId233" Type="http://schemas.openxmlformats.org/officeDocument/2006/relationships/image" Target="../media/image233.jpg"/><Relationship Id="rId440" Type="http://schemas.openxmlformats.org/officeDocument/2006/relationships/image" Target="../media/image440.jpg"/><Relationship Id="rId28" Type="http://schemas.openxmlformats.org/officeDocument/2006/relationships/image" Target="../media/image28.jpg"/><Relationship Id="rId275" Type="http://schemas.openxmlformats.org/officeDocument/2006/relationships/image" Target="../media/image275.jpg"/><Relationship Id="rId300" Type="http://schemas.openxmlformats.org/officeDocument/2006/relationships/image" Target="../media/image300.jpg"/><Relationship Id="rId482" Type="http://schemas.openxmlformats.org/officeDocument/2006/relationships/image" Target="../media/image482.jpg"/><Relationship Id="rId538" Type="http://schemas.openxmlformats.org/officeDocument/2006/relationships/image" Target="../media/image538.jpg"/><Relationship Id="rId81" Type="http://schemas.openxmlformats.org/officeDocument/2006/relationships/image" Target="../media/image81.jpg"/><Relationship Id="rId135" Type="http://schemas.openxmlformats.org/officeDocument/2006/relationships/image" Target="../media/image135.jpg"/><Relationship Id="rId177" Type="http://schemas.openxmlformats.org/officeDocument/2006/relationships/image" Target="../media/image177.jpg"/><Relationship Id="rId342" Type="http://schemas.openxmlformats.org/officeDocument/2006/relationships/image" Target="../media/image342.jpg"/><Relationship Id="rId384" Type="http://schemas.openxmlformats.org/officeDocument/2006/relationships/image" Target="../media/image384.jpg"/><Relationship Id="rId591" Type="http://schemas.openxmlformats.org/officeDocument/2006/relationships/image" Target="../media/image591.jpg"/><Relationship Id="rId605" Type="http://schemas.openxmlformats.org/officeDocument/2006/relationships/image" Target="../media/image605.jpg"/><Relationship Id="rId202" Type="http://schemas.openxmlformats.org/officeDocument/2006/relationships/image" Target="../media/image202.jpg"/><Relationship Id="rId244" Type="http://schemas.openxmlformats.org/officeDocument/2006/relationships/image" Target="../media/image244.jpg"/><Relationship Id="rId39" Type="http://schemas.openxmlformats.org/officeDocument/2006/relationships/image" Target="../media/image39.jpg"/><Relationship Id="rId286" Type="http://schemas.openxmlformats.org/officeDocument/2006/relationships/image" Target="../media/image286.jpg"/><Relationship Id="rId451" Type="http://schemas.openxmlformats.org/officeDocument/2006/relationships/image" Target="../media/image451.jpg"/><Relationship Id="rId493" Type="http://schemas.openxmlformats.org/officeDocument/2006/relationships/image" Target="../media/image493.jpg"/><Relationship Id="rId507" Type="http://schemas.openxmlformats.org/officeDocument/2006/relationships/image" Target="../media/image507.jpg"/><Relationship Id="rId549" Type="http://schemas.openxmlformats.org/officeDocument/2006/relationships/image" Target="../media/image549.jpg"/><Relationship Id="rId50" Type="http://schemas.openxmlformats.org/officeDocument/2006/relationships/image" Target="../media/image50.jpg"/><Relationship Id="rId104" Type="http://schemas.openxmlformats.org/officeDocument/2006/relationships/image" Target="../media/image104.jpg"/><Relationship Id="rId146" Type="http://schemas.openxmlformats.org/officeDocument/2006/relationships/image" Target="../media/image146.jpg"/><Relationship Id="rId188" Type="http://schemas.openxmlformats.org/officeDocument/2006/relationships/image" Target="../media/image188.jpg"/><Relationship Id="rId311" Type="http://schemas.openxmlformats.org/officeDocument/2006/relationships/image" Target="../media/image311.jpg"/><Relationship Id="rId353" Type="http://schemas.openxmlformats.org/officeDocument/2006/relationships/image" Target="../media/image353.jpg"/><Relationship Id="rId395" Type="http://schemas.openxmlformats.org/officeDocument/2006/relationships/image" Target="../media/image395.jpg"/><Relationship Id="rId409" Type="http://schemas.openxmlformats.org/officeDocument/2006/relationships/image" Target="../media/image409.jpg"/><Relationship Id="rId560" Type="http://schemas.openxmlformats.org/officeDocument/2006/relationships/image" Target="../media/image560.jpg"/><Relationship Id="rId92" Type="http://schemas.openxmlformats.org/officeDocument/2006/relationships/image" Target="../media/image92.jpg"/><Relationship Id="rId213" Type="http://schemas.openxmlformats.org/officeDocument/2006/relationships/image" Target="../media/image213.jpg"/><Relationship Id="rId420" Type="http://schemas.openxmlformats.org/officeDocument/2006/relationships/image" Target="../media/image420.jpg"/><Relationship Id="rId616" Type="http://schemas.openxmlformats.org/officeDocument/2006/relationships/image" Target="../media/image616.jpg"/><Relationship Id="rId255" Type="http://schemas.openxmlformats.org/officeDocument/2006/relationships/image" Target="../media/image255.jpg"/><Relationship Id="rId297" Type="http://schemas.openxmlformats.org/officeDocument/2006/relationships/image" Target="../media/image297.jpg"/><Relationship Id="rId462" Type="http://schemas.openxmlformats.org/officeDocument/2006/relationships/image" Target="../media/image462.jpg"/><Relationship Id="rId518" Type="http://schemas.openxmlformats.org/officeDocument/2006/relationships/image" Target="../media/image518.jpg"/><Relationship Id="rId115" Type="http://schemas.openxmlformats.org/officeDocument/2006/relationships/image" Target="../media/image115.jpg"/><Relationship Id="rId157" Type="http://schemas.openxmlformats.org/officeDocument/2006/relationships/image" Target="../media/image157.jpg"/><Relationship Id="rId322" Type="http://schemas.openxmlformats.org/officeDocument/2006/relationships/image" Target="../media/image322.jpg"/><Relationship Id="rId364" Type="http://schemas.openxmlformats.org/officeDocument/2006/relationships/image" Target="../media/image364.jpg"/><Relationship Id="rId61" Type="http://schemas.openxmlformats.org/officeDocument/2006/relationships/image" Target="../media/image61.jpg"/><Relationship Id="rId199" Type="http://schemas.openxmlformats.org/officeDocument/2006/relationships/image" Target="../media/image199.jpg"/><Relationship Id="rId571" Type="http://schemas.openxmlformats.org/officeDocument/2006/relationships/image" Target="../media/image571.jpg"/><Relationship Id="rId627" Type="http://schemas.openxmlformats.org/officeDocument/2006/relationships/image" Target="../media/image627.jp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66" Type="http://schemas.openxmlformats.org/officeDocument/2006/relationships/image" Target="../media/image266.jpg"/><Relationship Id="rId431" Type="http://schemas.openxmlformats.org/officeDocument/2006/relationships/image" Target="../media/image431.jpg"/><Relationship Id="rId473" Type="http://schemas.openxmlformats.org/officeDocument/2006/relationships/image" Target="../media/image473.jpg"/><Relationship Id="rId529" Type="http://schemas.openxmlformats.org/officeDocument/2006/relationships/image" Target="../media/image529.jpg"/><Relationship Id="rId30" Type="http://schemas.openxmlformats.org/officeDocument/2006/relationships/image" Target="../media/image30.jpg"/><Relationship Id="rId126" Type="http://schemas.openxmlformats.org/officeDocument/2006/relationships/image" Target="../media/image126.jpg"/><Relationship Id="rId168" Type="http://schemas.openxmlformats.org/officeDocument/2006/relationships/image" Target="../media/image168.jpg"/><Relationship Id="rId333" Type="http://schemas.openxmlformats.org/officeDocument/2006/relationships/image" Target="../media/image333.jpg"/><Relationship Id="rId540" Type="http://schemas.openxmlformats.org/officeDocument/2006/relationships/image" Target="../media/image540.jpg"/><Relationship Id="rId72" Type="http://schemas.openxmlformats.org/officeDocument/2006/relationships/image" Target="../media/image72.jpg"/><Relationship Id="rId375" Type="http://schemas.openxmlformats.org/officeDocument/2006/relationships/image" Target="../media/image375.jpg"/><Relationship Id="rId582" Type="http://schemas.openxmlformats.org/officeDocument/2006/relationships/image" Target="../media/image582.jpg"/><Relationship Id="rId638" Type="http://schemas.openxmlformats.org/officeDocument/2006/relationships/image" Target="../media/image638.jpg"/><Relationship Id="rId3" Type="http://schemas.openxmlformats.org/officeDocument/2006/relationships/image" Target="../media/image3.jpg"/><Relationship Id="rId235" Type="http://schemas.openxmlformats.org/officeDocument/2006/relationships/image" Target="../media/image235.jpg"/><Relationship Id="rId277" Type="http://schemas.openxmlformats.org/officeDocument/2006/relationships/image" Target="../media/image277.jpg"/><Relationship Id="rId400" Type="http://schemas.openxmlformats.org/officeDocument/2006/relationships/image" Target="../media/image400.jpg"/><Relationship Id="rId442" Type="http://schemas.openxmlformats.org/officeDocument/2006/relationships/image" Target="../media/image442.jpg"/><Relationship Id="rId484" Type="http://schemas.openxmlformats.org/officeDocument/2006/relationships/image" Target="../media/image484.jpg"/><Relationship Id="rId137" Type="http://schemas.openxmlformats.org/officeDocument/2006/relationships/image" Target="../media/image137.jpg"/><Relationship Id="rId302" Type="http://schemas.openxmlformats.org/officeDocument/2006/relationships/image" Target="../media/image302.jpg"/><Relationship Id="rId344" Type="http://schemas.openxmlformats.org/officeDocument/2006/relationships/image" Target="../media/image344.jpg"/><Relationship Id="rId41" Type="http://schemas.openxmlformats.org/officeDocument/2006/relationships/image" Target="../media/image41.jpg"/><Relationship Id="rId83" Type="http://schemas.openxmlformats.org/officeDocument/2006/relationships/image" Target="../media/image83.jpg"/><Relationship Id="rId179" Type="http://schemas.openxmlformats.org/officeDocument/2006/relationships/image" Target="../media/image179.jpg"/><Relationship Id="rId386" Type="http://schemas.openxmlformats.org/officeDocument/2006/relationships/image" Target="../media/image386.jpg"/><Relationship Id="rId551" Type="http://schemas.openxmlformats.org/officeDocument/2006/relationships/image" Target="../media/image551.jpg"/><Relationship Id="rId593" Type="http://schemas.openxmlformats.org/officeDocument/2006/relationships/image" Target="../media/image593.jpg"/><Relationship Id="rId607" Type="http://schemas.openxmlformats.org/officeDocument/2006/relationships/image" Target="../media/image607.jpg"/><Relationship Id="rId190" Type="http://schemas.openxmlformats.org/officeDocument/2006/relationships/image" Target="../media/image190.jpg"/><Relationship Id="rId204" Type="http://schemas.openxmlformats.org/officeDocument/2006/relationships/image" Target="../media/image204.jpg"/><Relationship Id="rId246" Type="http://schemas.openxmlformats.org/officeDocument/2006/relationships/image" Target="../media/image246.jpg"/><Relationship Id="rId288" Type="http://schemas.openxmlformats.org/officeDocument/2006/relationships/image" Target="../media/image288.jpg"/><Relationship Id="rId411" Type="http://schemas.openxmlformats.org/officeDocument/2006/relationships/image" Target="../media/image411.jpg"/><Relationship Id="rId453" Type="http://schemas.openxmlformats.org/officeDocument/2006/relationships/image" Target="../media/image453.jpg"/><Relationship Id="rId509" Type="http://schemas.openxmlformats.org/officeDocument/2006/relationships/image" Target="../media/image509.jpg"/><Relationship Id="rId106" Type="http://schemas.openxmlformats.org/officeDocument/2006/relationships/image" Target="../media/image106.jpg"/><Relationship Id="rId313" Type="http://schemas.openxmlformats.org/officeDocument/2006/relationships/image" Target="../media/image313.jpg"/><Relationship Id="rId495" Type="http://schemas.openxmlformats.org/officeDocument/2006/relationships/image" Target="../media/image495.jpg"/><Relationship Id="rId10" Type="http://schemas.openxmlformats.org/officeDocument/2006/relationships/image" Target="../media/image10.jpg"/><Relationship Id="rId52" Type="http://schemas.openxmlformats.org/officeDocument/2006/relationships/image" Target="../media/image52.jpg"/><Relationship Id="rId94" Type="http://schemas.openxmlformats.org/officeDocument/2006/relationships/image" Target="../media/image94.jpg"/><Relationship Id="rId148" Type="http://schemas.openxmlformats.org/officeDocument/2006/relationships/image" Target="../media/image148.jpg"/><Relationship Id="rId355" Type="http://schemas.openxmlformats.org/officeDocument/2006/relationships/image" Target="../media/image355.jpg"/><Relationship Id="rId397" Type="http://schemas.openxmlformats.org/officeDocument/2006/relationships/image" Target="../media/image397.jpg"/><Relationship Id="rId520" Type="http://schemas.openxmlformats.org/officeDocument/2006/relationships/image" Target="../media/image520.jpg"/><Relationship Id="rId562" Type="http://schemas.openxmlformats.org/officeDocument/2006/relationships/image" Target="../media/image562.jpg"/><Relationship Id="rId618" Type="http://schemas.openxmlformats.org/officeDocument/2006/relationships/image" Target="../media/image618.jpg"/><Relationship Id="rId215" Type="http://schemas.openxmlformats.org/officeDocument/2006/relationships/image" Target="../media/image215.jpg"/><Relationship Id="rId257" Type="http://schemas.openxmlformats.org/officeDocument/2006/relationships/image" Target="../media/image257.jpg"/><Relationship Id="rId422" Type="http://schemas.openxmlformats.org/officeDocument/2006/relationships/image" Target="../media/image422.jpg"/><Relationship Id="rId464" Type="http://schemas.openxmlformats.org/officeDocument/2006/relationships/image" Target="../media/image464.jpg"/><Relationship Id="rId299" Type="http://schemas.openxmlformats.org/officeDocument/2006/relationships/image" Target="../media/image299.jpg"/><Relationship Id="rId63" Type="http://schemas.openxmlformats.org/officeDocument/2006/relationships/image" Target="../media/image63.jpg"/><Relationship Id="rId159" Type="http://schemas.openxmlformats.org/officeDocument/2006/relationships/image" Target="../media/image159.jpg"/><Relationship Id="rId366" Type="http://schemas.openxmlformats.org/officeDocument/2006/relationships/image" Target="../media/image366.jpg"/><Relationship Id="rId573" Type="http://schemas.openxmlformats.org/officeDocument/2006/relationships/image" Target="../media/image573.jpg"/><Relationship Id="rId226" Type="http://schemas.openxmlformats.org/officeDocument/2006/relationships/image" Target="../media/image226.jpg"/><Relationship Id="rId433" Type="http://schemas.openxmlformats.org/officeDocument/2006/relationships/image" Target="../media/image433.jpg"/><Relationship Id="rId640" Type="http://schemas.openxmlformats.org/officeDocument/2006/relationships/image" Target="../media/image640.emf"/><Relationship Id="rId74" Type="http://schemas.openxmlformats.org/officeDocument/2006/relationships/image" Target="../media/image74.jpg"/><Relationship Id="rId377" Type="http://schemas.openxmlformats.org/officeDocument/2006/relationships/image" Target="../media/image377.jpg"/><Relationship Id="rId500" Type="http://schemas.openxmlformats.org/officeDocument/2006/relationships/image" Target="../media/image500.jpg"/><Relationship Id="rId584" Type="http://schemas.openxmlformats.org/officeDocument/2006/relationships/image" Target="../media/image584.jpg"/><Relationship Id="rId5" Type="http://schemas.openxmlformats.org/officeDocument/2006/relationships/image" Target="../media/image5.jpg"/><Relationship Id="rId237" Type="http://schemas.openxmlformats.org/officeDocument/2006/relationships/image" Target="../media/image237.jpg"/><Relationship Id="rId444" Type="http://schemas.openxmlformats.org/officeDocument/2006/relationships/image" Target="../media/image444.jp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88" Type="http://schemas.openxmlformats.org/officeDocument/2006/relationships/image" Target="../media/image388.jpg"/><Relationship Id="rId511" Type="http://schemas.openxmlformats.org/officeDocument/2006/relationships/image" Target="../media/image511.jpg"/><Relationship Id="rId609" Type="http://schemas.openxmlformats.org/officeDocument/2006/relationships/image" Target="../media/image609.jp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595" Type="http://schemas.openxmlformats.org/officeDocument/2006/relationships/image" Target="../media/image595.jpg"/><Relationship Id="rId248" Type="http://schemas.openxmlformats.org/officeDocument/2006/relationships/image" Target="../media/image248.jpg"/><Relationship Id="rId455" Type="http://schemas.openxmlformats.org/officeDocument/2006/relationships/image" Target="../media/image455.jpg"/><Relationship Id="rId12" Type="http://schemas.openxmlformats.org/officeDocument/2006/relationships/image" Target="../media/image12.jpg"/><Relationship Id="rId108" Type="http://schemas.openxmlformats.org/officeDocument/2006/relationships/image" Target="../media/image108.jpg"/><Relationship Id="rId315" Type="http://schemas.openxmlformats.org/officeDocument/2006/relationships/image" Target="../media/image315.jpg"/><Relationship Id="rId522" Type="http://schemas.openxmlformats.org/officeDocument/2006/relationships/image" Target="../media/image522.jpg"/><Relationship Id="rId96" Type="http://schemas.openxmlformats.org/officeDocument/2006/relationships/image" Target="../media/image96.jpg"/><Relationship Id="rId161" Type="http://schemas.openxmlformats.org/officeDocument/2006/relationships/image" Target="../media/image161.jpg"/><Relationship Id="rId399" Type="http://schemas.openxmlformats.org/officeDocument/2006/relationships/image" Target="../media/image399.jpg"/><Relationship Id="rId259" Type="http://schemas.openxmlformats.org/officeDocument/2006/relationships/image" Target="../media/image259.jpg"/><Relationship Id="rId466" Type="http://schemas.openxmlformats.org/officeDocument/2006/relationships/image" Target="../media/image466.jpg"/><Relationship Id="rId23" Type="http://schemas.openxmlformats.org/officeDocument/2006/relationships/image" Target="../media/image23.jpg"/><Relationship Id="rId119" Type="http://schemas.openxmlformats.org/officeDocument/2006/relationships/image" Target="../media/image119.jpg"/><Relationship Id="rId326" Type="http://schemas.openxmlformats.org/officeDocument/2006/relationships/image" Target="../media/image326.jpg"/><Relationship Id="rId533" Type="http://schemas.openxmlformats.org/officeDocument/2006/relationships/image" Target="../media/image533.jpg"/><Relationship Id="rId172" Type="http://schemas.openxmlformats.org/officeDocument/2006/relationships/image" Target="../media/image172.jpg"/><Relationship Id="rId477" Type="http://schemas.openxmlformats.org/officeDocument/2006/relationships/image" Target="../media/image477.jpg"/><Relationship Id="rId600" Type="http://schemas.openxmlformats.org/officeDocument/2006/relationships/image" Target="../media/image600.jpg"/><Relationship Id="rId337" Type="http://schemas.openxmlformats.org/officeDocument/2006/relationships/image" Target="../media/image337.jpg"/><Relationship Id="rId34" Type="http://schemas.openxmlformats.org/officeDocument/2006/relationships/image" Target="../media/image34.jpg"/><Relationship Id="rId544" Type="http://schemas.openxmlformats.org/officeDocument/2006/relationships/image" Target="../media/image544.jpg"/><Relationship Id="rId183" Type="http://schemas.openxmlformats.org/officeDocument/2006/relationships/image" Target="../media/image183.jpg"/><Relationship Id="rId390" Type="http://schemas.openxmlformats.org/officeDocument/2006/relationships/image" Target="../media/image390.jpg"/><Relationship Id="rId404" Type="http://schemas.openxmlformats.org/officeDocument/2006/relationships/image" Target="../media/image404.jpg"/><Relationship Id="rId611" Type="http://schemas.openxmlformats.org/officeDocument/2006/relationships/image" Target="../media/image611.jpg"/><Relationship Id="rId250" Type="http://schemas.openxmlformats.org/officeDocument/2006/relationships/image" Target="../media/image250.jpg"/><Relationship Id="rId488" Type="http://schemas.openxmlformats.org/officeDocument/2006/relationships/image" Target="../media/image488.jpg"/><Relationship Id="rId45" Type="http://schemas.openxmlformats.org/officeDocument/2006/relationships/image" Target="../media/image45.jpg"/><Relationship Id="rId110" Type="http://schemas.openxmlformats.org/officeDocument/2006/relationships/image" Target="../media/image110.jpg"/><Relationship Id="rId348" Type="http://schemas.openxmlformats.org/officeDocument/2006/relationships/image" Target="../media/image348.jpg"/><Relationship Id="rId555" Type="http://schemas.openxmlformats.org/officeDocument/2006/relationships/image" Target="../media/image555.jp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415" Type="http://schemas.openxmlformats.org/officeDocument/2006/relationships/image" Target="../media/image415.jpg"/><Relationship Id="rId622" Type="http://schemas.openxmlformats.org/officeDocument/2006/relationships/image" Target="../media/image622.jpg"/><Relationship Id="rId261" Type="http://schemas.openxmlformats.org/officeDocument/2006/relationships/image" Target="../media/image261.jpg"/><Relationship Id="rId499" Type="http://schemas.openxmlformats.org/officeDocument/2006/relationships/image" Target="../media/image499.jpg"/><Relationship Id="rId56" Type="http://schemas.openxmlformats.org/officeDocument/2006/relationships/image" Target="../media/image56.jpg"/><Relationship Id="rId359" Type="http://schemas.openxmlformats.org/officeDocument/2006/relationships/image" Target="../media/image359.jpg"/><Relationship Id="rId566" Type="http://schemas.openxmlformats.org/officeDocument/2006/relationships/image" Target="../media/image566.jpg"/><Relationship Id="rId121" Type="http://schemas.openxmlformats.org/officeDocument/2006/relationships/image" Target="../media/image121.jpg"/><Relationship Id="rId219" Type="http://schemas.openxmlformats.org/officeDocument/2006/relationships/image" Target="../media/image219.jpg"/><Relationship Id="rId426" Type="http://schemas.openxmlformats.org/officeDocument/2006/relationships/image" Target="../media/image426.jpg"/><Relationship Id="rId633" Type="http://schemas.openxmlformats.org/officeDocument/2006/relationships/image" Target="../media/image633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577" Type="http://schemas.openxmlformats.org/officeDocument/2006/relationships/image" Target="../media/image577.jpg"/><Relationship Id="rId132" Type="http://schemas.openxmlformats.org/officeDocument/2006/relationships/image" Target="../media/image132.jpg"/><Relationship Id="rId437" Type="http://schemas.openxmlformats.org/officeDocument/2006/relationships/image" Target="../media/image437.jpg"/><Relationship Id="rId283" Type="http://schemas.openxmlformats.org/officeDocument/2006/relationships/image" Target="../media/image283.jpg"/><Relationship Id="rId490" Type="http://schemas.openxmlformats.org/officeDocument/2006/relationships/image" Target="../media/image490.jpg"/><Relationship Id="rId504" Type="http://schemas.openxmlformats.org/officeDocument/2006/relationships/image" Target="../media/image504.jpg"/><Relationship Id="rId78" Type="http://schemas.openxmlformats.org/officeDocument/2006/relationships/image" Target="../media/image78.jpg"/><Relationship Id="rId143" Type="http://schemas.openxmlformats.org/officeDocument/2006/relationships/image" Target="../media/image143.jpg"/><Relationship Id="rId350" Type="http://schemas.openxmlformats.org/officeDocument/2006/relationships/image" Target="../media/image350.jpg"/><Relationship Id="rId588" Type="http://schemas.openxmlformats.org/officeDocument/2006/relationships/image" Target="../media/image588.jpg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448" Type="http://schemas.openxmlformats.org/officeDocument/2006/relationships/image" Target="../media/image448.jpg"/><Relationship Id="rId294" Type="http://schemas.openxmlformats.org/officeDocument/2006/relationships/image" Target="../media/image294.jpg"/><Relationship Id="rId308" Type="http://schemas.openxmlformats.org/officeDocument/2006/relationships/image" Target="../media/image308.jpg"/><Relationship Id="rId515" Type="http://schemas.openxmlformats.org/officeDocument/2006/relationships/image" Target="../media/image51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330200</xdr:colOff>
      <xdr:row>3</xdr:row>
      <xdr:rowOff>47352</xdr:rowOff>
    </xdr:from>
    <xdr:to>
      <xdr:col>7</xdr:col>
      <xdr:colOff>2108200</xdr:colOff>
      <xdr:row>3</xdr:row>
      <xdr:rowOff>1238524</xdr:rowOff>
    </xdr:to>
    <xdr:pic>
      <xdr:nvPicPr>
        <xdr:cNvPr id="1295" name="Рисунок 1294">
          <a:extLst>
            <a:ext uri="{FF2B5EF4-FFF2-40B4-BE49-F238E27FC236}">
              <a16:creationId xmlns:a16="http://schemas.microsoft.com/office/drawing/2014/main" id="{79A0AC04-F801-4E3B-A8DE-A2C61C91B8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28502"/>
          <a:ext cx="1778000" cy="119117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</xdr:row>
      <xdr:rowOff>49221</xdr:rowOff>
    </xdr:from>
    <xdr:to>
      <xdr:col>7</xdr:col>
      <xdr:colOff>2108200</xdr:colOff>
      <xdr:row>4</xdr:row>
      <xdr:rowOff>1836729</xdr:rowOff>
    </xdr:to>
    <xdr:pic>
      <xdr:nvPicPr>
        <xdr:cNvPr id="1297" name="Рисунок 1296">
          <a:extLst>
            <a:ext uri="{FF2B5EF4-FFF2-40B4-BE49-F238E27FC236}">
              <a16:creationId xmlns:a16="http://schemas.microsoft.com/office/drawing/2014/main" id="{C6C73D20-B509-4572-BCE9-F10C861F4C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16246"/>
          <a:ext cx="1778000" cy="178750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</xdr:row>
      <xdr:rowOff>48457</xdr:rowOff>
    </xdr:from>
    <xdr:to>
      <xdr:col>7</xdr:col>
      <xdr:colOff>2108200</xdr:colOff>
      <xdr:row>5</xdr:row>
      <xdr:rowOff>980243</xdr:rowOff>
    </xdr:to>
    <xdr:pic>
      <xdr:nvPicPr>
        <xdr:cNvPr id="1299" name="Рисунок 1298">
          <a:extLst>
            <a:ext uri="{FF2B5EF4-FFF2-40B4-BE49-F238E27FC236}">
              <a16:creationId xmlns:a16="http://schemas.microsoft.com/office/drawing/2014/main" id="{E55E2B8E-1DD9-4C2F-91FF-9328C9D01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01432"/>
          <a:ext cx="1778000" cy="93178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</xdr:row>
      <xdr:rowOff>49213</xdr:rowOff>
    </xdr:from>
    <xdr:to>
      <xdr:col>7</xdr:col>
      <xdr:colOff>2108200</xdr:colOff>
      <xdr:row>6</xdr:row>
      <xdr:rowOff>1827213</xdr:rowOff>
    </xdr:to>
    <xdr:pic>
      <xdr:nvPicPr>
        <xdr:cNvPr id="1301" name="Рисунок 1300">
          <a:extLst>
            <a:ext uri="{FF2B5EF4-FFF2-40B4-BE49-F238E27FC236}">
              <a16:creationId xmlns:a16="http://schemas.microsoft.com/office/drawing/2014/main" id="{B6EA1F4B-4B75-4DB5-ADA5-6678CABF8A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8308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</xdr:row>
      <xdr:rowOff>49213</xdr:rowOff>
    </xdr:from>
    <xdr:to>
      <xdr:col>7</xdr:col>
      <xdr:colOff>2108200</xdr:colOff>
      <xdr:row>7</xdr:row>
      <xdr:rowOff>1827213</xdr:rowOff>
    </xdr:to>
    <xdr:pic>
      <xdr:nvPicPr>
        <xdr:cNvPr id="1303" name="Рисунок 1302">
          <a:extLst>
            <a:ext uri="{FF2B5EF4-FFF2-40B4-BE49-F238E27FC236}">
              <a16:creationId xmlns:a16="http://schemas.microsoft.com/office/drawing/2014/main" id="{5C70A893-0104-4A30-945F-8FBBA18326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073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</xdr:row>
      <xdr:rowOff>50333</xdr:rowOff>
    </xdr:from>
    <xdr:to>
      <xdr:col>7</xdr:col>
      <xdr:colOff>2108200</xdr:colOff>
      <xdr:row>8</xdr:row>
      <xdr:rowOff>1187916</xdr:rowOff>
    </xdr:to>
    <xdr:pic>
      <xdr:nvPicPr>
        <xdr:cNvPr id="1305" name="Рисунок 1304">
          <a:extLst>
            <a:ext uri="{FF2B5EF4-FFF2-40B4-BE49-F238E27FC236}">
              <a16:creationId xmlns:a16="http://schemas.microsoft.com/office/drawing/2014/main" id="{49C4F7E9-894D-4D8C-B412-431F9EDA6B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584858"/>
          <a:ext cx="1778000" cy="113758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</xdr:row>
      <xdr:rowOff>50814</xdr:rowOff>
    </xdr:from>
    <xdr:to>
      <xdr:col>7</xdr:col>
      <xdr:colOff>2108200</xdr:colOff>
      <xdr:row>9</xdr:row>
      <xdr:rowOff>1111236</xdr:rowOff>
    </xdr:to>
    <xdr:pic>
      <xdr:nvPicPr>
        <xdr:cNvPr id="1307" name="Рисунок 1306">
          <a:extLst>
            <a:ext uri="{FF2B5EF4-FFF2-40B4-BE49-F238E27FC236}">
              <a16:creationId xmlns:a16="http://schemas.microsoft.com/office/drawing/2014/main" id="{03DD14FC-E6C5-4C27-871B-A59C46EE2F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0823589"/>
          <a:ext cx="1778000" cy="106042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</xdr:row>
      <xdr:rowOff>49213</xdr:rowOff>
    </xdr:from>
    <xdr:to>
      <xdr:col>7</xdr:col>
      <xdr:colOff>2108200</xdr:colOff>
      <xdr:row>10</xdr:row>
      <xdr:rowOff>1827213</xdr:rowOff>
    </xdr:to>
    <xdr:pic>
      <xdr:nvPicPr>
        <xdr:cNvPr id="1309" name="Рисунок 1308">
          <a:extLst>
            <a:ext uri="{FF2B5EF4-FFF2-40B4-BE49-F238E27FC236}">
              <a16:creationId xmlns:a16="http://schemas.microsoft.com/office/drawing/2014/main" id="{A6AED7E5-CA9B-4595-A2AB-36428BC597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19840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</xdr:row>
      <xdr:rowOff>50814</xdr:rowOff>
    </xdr:from>
    <xdr:to>
      <xdr:col>7</xdr:col>
      <xdr:colOff>2108200</xdr:colOff>
      <xdr:row>11</xdr:row>
      <xdr:rowOff>1111236</xdr:rowOff>
    </xdr:to>
    <xdr:pic>
      <xdr:nvPicPr>
        <xdr:cNvPr id="1311" name="Рисунок 1310">
          <a:extLst>
            <a:ext uri="{FF2B5EF4-FFF2-40B4-BE49-F238E27FC236}">
              <a16:creationId xmlns:a16="http://schemas.microsoft.com/office/drawing/2014/main" id="{394756AA-5CD6-4CAA-94B7-16A1D0EFF8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3862064"/>
          <a:ext cx="1778000" cy="106042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</xdr:row>
      <xdr:rowOff>48002</xdr:rowOff>
    </xdr:from>
    <xdr:to>
      <xdr:col>7</xdr:col>
      <xdr:colOff>2108200</xdr:colOff>
      <xdr:row>12</xdr:row>
      <xdr:rowOff>1152148</xdr:rowOff>
    </xdr:to>
    <xdr:pic>
      <xdr:nvPicPr>
        <xdr:cNvPr id="1313" name="Рисунок 1312">
          <a:extLst>
            <a:ext uri="{FF2B5EF4-FFF2-40B4-BE49-F238E27FC236}">
              <a16:creationId xmlns:a16="http://schemas.microsoft.com/office/drawing/2014/main" id="{ACC227D1-4D81-49FA-B896-626319E24C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021302"/>
          <a:ext cx="1778000" cy="110414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</xdr:row>
      <xdr:rowOff>50633</xdr:rowOff>
    </xdr:from>
    <xdr:to>
      <xdr:col>7</xdr:col>
      <xdr:colOff>2108200</xdr:colOff>
      <xdr:row>13</xdr:row>
      <xdr:rowOff>1092369</xdr:rowOff>
    </xdr:to>
    <xdr:pic>
      <xdr:nvPicPr>
        <xdr:cNvPr id="1315" name="Рисунок 1314">
          <a:extLst>
            <a:ext uri="{FF2B5EF4-FFF2-40B4-BE49-F238E27FC236}">
              <a16:creationId xmlns:a16="http://schemas.microsoft.com/office/drawing/2014/main" id="{0AB5392D-9150-4917-B91C-61104190F3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224083"/>
          <a:ext cx="1778000" cy="104173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</xdr:row>
      <xdr:rowOff>47932</xdr:rowOff>
    </xdr:from>
    <xdr:to>
      <xdr:col>7</xdr:col>
      <xdr:colOff>2108200</xdr:colOff>
      <xdr:row>14</xdr:row>
      <xdr:rowOff>1190318</xdr:rowOff>
    </xdr:to>
    <xdr:pic>
      <xdr:nvPicPr>
        <xdr:cNvPr id="1317" name="Рисунок 1316">
          <a:extLst>
            <a:ext uri="{FF2B5EF4-FFF2-40B4-BE49-F238E27FC236}">
              <a16:creationId xmlns:a16="http://schemas.microsoft.com/office/drawing/2014/main" id="{0909BC6D-6128-4570-84C3-3C5856EE09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364382"/>
          <a:ext cx="1778000" cy="114238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</xdr:row>
      <xdr:rowOff>48487</xdr:rowOff>
    </xdr:from>
    <xdr:to>
      <xdr:col>7</xdr:col>
      <xdr:colOff>2108200</xdr:colOff>
      <xdr:row>15</xdr:row>
      <xdr:rowOff>1227864</xdr:rowOff>
    </xdr:to>
    <xdr:pic>
      <xdr:nvPicPr>
        <xdr:cNvPr id="1319" name="Рисунок 1318">
          <a:extLst>
            <a:ext uri="{FF2B5EF4-FFF2-40B4-BE49-F238E27FC236}">
              <a16:creationId xmlns:a16="http://schemas.microsoft.com/office/drawing/2014/main" id="{819055E4-60A1-42BB-92B4-AEF212A7C0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8603187"/>
          <a:ext cx="1778000" cy="117937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</xdr:row>
      <xdr:rowOff>50814</xdr:rowOff>
    </xdr:from>
    <xdr:to>
      <xdr:col>7</xdr:col>
      <xdr:colOff>2108200</xdr:colOff>
      <xdr:row>16</xdr:row>
      <xdr:rowOff>1111236</xdr:rowOff>
    </xdr:to>
    <xdr:pic>
      <xdr:nvPicPr>
        <xdr:cNvPr id="1321" name="Рисунок 1320">
          <a:extLst>
            <a:ext uri="{FF2B5EF4-FFF2-40B4-BE49-F238E27FC236}">
              <a16:creationId xmlns:a16="http://schemas.microsoft.com/office/drawing/2014/main" id="{FC9BA4C7-7F25-421C-BB6F-8341B7C38D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9881864"/>
          <a:ext cx="1778000" cy="106042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</xdr:row>
      <xdr:rowOff>46948</xdr:rowOff>
    </xdr:from>
    <xdr:to>
      <xdr:col>7</xdr:col>
      <xdr:colOff>2108200</xdr:colOff>
      <xdr:row>17</xdr:row>
      <xdr:rowOff>1010327</xdr:rowOff>
    </xdr:to>
    <xdr:pic>
      <xdr:nvPicPr>
        <xdr:cNvPr id="1323" name="Рисунок 1322">
          <a:extLst>
            <a:ext uri="{FF2B5EF4-FFF2-40B4-BE49-F238E27FC236}">
              <a16:creationId xmlns:a16="http://schemas.microsoft.com/office/drawing/2014/main" id="{13BCC550-2A7D-4745-906C-95C38D5583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1040048"/>
          <a:ext cx="1778000" cy="96337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</xdr:row>
      <xdr:rowOff>48685</xdr:rowOff>
    </xdr:from>
    <xdr:to>
      <xdr:col>7</xdr:col>
      <xdr:colOff>2108200</xdr:colOff>
      <xdr:row>18</xdr:row>
      <xdr:rowOff>1160988</xdr:rowOff>
    </xdr:to>
    <xdr:pic>
      <xdr:nvPicPr>
        <xdr:cNvPr id="1325" name="Рисунок 1324">
          <a:extLst>
            <a:ext uri="{FF2B5EF4-FFF2-40B4-BE49-F238E27FC236}">
              <a16:creationId xmlns:a16="http://schemas.microsoft.com/office/drawing/2014/main" id="{F3F52ECF-8FB9-4A8C-A0D9-DD76C58C69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2099060"/>
          <a:ext cx="1778000" cy="111230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</xdr:row>
      <xdr:rowOff>49667</xdr:rowOff>
    </xdr:from>
    <xdr:to>
      <xdr:col>7</xdr:col>
      <xdr:colOff>2108200</xdr:colOff>
      <xdr:row>19</xdr:row>
      <xdr:rowOff>1264783</xdr:rowOff>
    </xdr:to>
    <xdr:pic>
      <xdr:nvPicPr>
        <xdr:cNvPr id="1327" name="Рисунок 1326">
          <a:extLst>
            <a:ext uri="{FF2B5EF4-FFF2-40B4-BE49-F238E27FC236}">
              <a16:creationId xmlns:a16="http://schemas.microsoft.com/office/drawing/2014/main" id="{116254A8-DF20-4B1A-9BFD-B92EF61D1B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3309717"/>
          <a:ext cx="1778000" cy="121511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</xdr:row>
      <xdr:rowOff>47490</xdr:rowOff>
    </xdr:from>
    <xdr:to>
      <xdr:col>7</xdr:col>
      <xdr:colOff>2108200</xdr:colOff>
      <xdr:row>20</xdr:row>
      <xdr:rowOff>1076460</xdr:rowOff>
    </xdr:to>
    <xdr:pic>
      <xdr:nvPicPr>
        <xdr:cNvPr id="1329" name="Рисунок 1328">
          <a:extLst>
            <a:ext uri="{FF2B5EF4-FFF2-40B4-BE49-F238E27FC236}">
              <a16:creationId xmlns:a16="http://schemas.microsoft.com/office/drawing/2014/main" id="{83B3B8E2-E59C-4F6D-A37B-B1733A3254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4621990"/>
          <a:ext cx="1778000" cy="102897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</xdr:row>
      <xdr:rowOff>49668</xdr:rowOff>
    </xdr:from>
    <xdr:to>
      <xdr:col>7</xdr:col>
      <xdr:colOff>2108200</xdr:colOff>
      <xdr:row>22</xdr:row>
      <xdr:rowOff>1264784</xdr:rowOff>
    </xdr:to>
    <xdr:pic>
      <xdr:nvPicPr>
        <xdr:cNvPr id="1333" name="Рисунок 1332">
          <a:extLst>
            <a:ext uri="{FF2B5EF4-FFF2-40B4-BE49-F238E27FC236}">
              <a16:creationId xmlns:a16="http://schemas.microsoft.com/office/drawing/2014/main" id="{91C3023C-6089-4A93-B097-198F3C1DEC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6500593"/>
          <a:ext cx="1778000" cy="121511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</xdr:row>
      <xdr:rowOff>49157</xdr:rowOff>
    </xdr:from>
    <xdr:to>
      <xdr:col>7</xdr:col>
      <xdr:colOff>2108200</xdr:colOff>
      <xdr:row>23</xdr:row>
      <xdr:rowOff>1141471</xdr:rowOff>
    </xdr:to>
    <xdr:pic>
      <xdr:nvPicPr>
        <xdr:cNvPr id="1335" name="Рисунок 1334">
          <a:extLst>
            <a:ext uri="{FF2B5EF4-FFF2-40B4-BE49-F238E27FC236}">
              <a16:creationId xmlns:a16="http://schemas.microsoft.com/office/drawing/2014/main" id="{E6497CE0-4BC7-43A6-86E1-47506B3F45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7814532"/>
          <a:ext cx="1778000" cy="109231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</xdr:row>
      <xdr:rowOff>48378</xdr:rowOff>
    </xdr:from>
    <xdr:to>
      <xdr:col>7</xdr:col>
      <xdr:colOff>2108200</xdr:colOff>
      <xdr:row>24</xdr:row>
      <xdr:rowOff>1132719</xdr:rowOff>
    </xdr:to>
    <xdr:pic>
      <xdr:nvPicPr>
        <xdr:cNvPr id="1337" name="Рисунок 1336">
          <a:extLst>
            <a:ext uri="{FF2B5EF4-FFF2-40B4-BE49-F238E27FC236}">
              <a16:creationId xmlns:a16="http://schemas.microsoft.com/office/drawing/2014/main" id="{BDCC455E-3B22-4A9D-82AC-7BCA3D1ED7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004378"/>
          <a:ext cx="1778000" cy="108434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</xdr:row>
      <xdr:rowOff>48003</xdr:rowOff>
    </xdr:from>
    <xdr:to>
      <xdr:col>7</xdr:col>
      <xdr:colOff>2108200</xdr:colOff>
      <xdr:row>25</xdr:row>
      <xdr:rowOff>1152149</xdr:rowOff>
    </xdr:to>
    <xdr:pic>
      <xdr:nvPicPr>
        <xdr:cNvPr id="1339" name="Рисунок 1338">
          <a:extLst>
            <a:ext uri="{FF2B5EF4-FFF2-40B4-BE49-F238E27FC236}">
              <a16:creationId xmlns:a16="http://schemas.microsoft.com/office/drawing/2014/main" id="{8D16AA46-C5CE-45D7-8609-5DB8B912E0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185103"/>
          <a:ext cx="1778000" cy="110414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</xdr:row>
      <xdr:rowOff>47489</xdr:rowOff>
    </xdr:from>
    <xdr:to>
      <xdr:col>7</xdr:col>
      <xdr:colOff>2108200</xdr:colOff>
      <xdr:row>26</xdr:row>
      <xdr:rowOff>1076459</xdr:rowOff>
    </xdr:to>
    <xdr:pic>
      <xdr:nvPicPr>
        <xdr:cNvPr id="1341" name="Рисунок 1340">
          <a:extLst>
            <a:ext uri="{FF2B5EF4-FFF2-40B4-BE49-F238E27FC236}">
              <a16:creationId xmlns:a16="http://schemas.microsoft.com/office/drawing/2014/main" id="{0816FAC0-5D2A-4A5F-AC1B-F91276C752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384739"/>
          <a:ext cx="1778000" cy="102897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</xdr:row>
      <xdr:rowOff>49213</xdr:rowOff>
    </xdr:from>
    <xdr:to>
      <xdr:col>7</xdr:col>
      <xdr:colOff>2108200</xdr:colOff>
      <xdr:row>27</xdr:row>
      <xdr:rowOff>1827213</xdr:rowOff>
    </xdr:to>
    <xdr:pic>
      <xdr:nvPicPr>
        <xdr:cNvPr id="1343" name="Рисунок 1342">
          <a:extLst>
            <a:ext uri="{FF2B5EF4-FFF2-40B4-BE49-F238E27FC236}">
              <a16:creationId xmlns:a16="http://schemas.microsoft.com/office/drawing/2014/main" id="{F79E7187-364A-4809-82AC-6DF682CB7C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25104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</xdr:row>
      <xdr:rowOff>49668</xdr:rowOff>
    </xdr:from>
    <xdr:to>
      <xdr:col>7</xdr:col>
      <xdr:colOff>2108200</xdr:colOff>
      <xdr:row>28</xdr:row>
      <xdr:rowOff>1264784</xdr:rowOff>
    </xdr:to>
    <xdr:pic>
      <xdr:nvPicPr>
        <xdr:cNvPr id="1345" name="Рисунок 1344">
          <a:extLst>
            <a:ext uri="{FF2B5EF4-FFF2-40B4-BE49-F238E27FC236}">
              <a16:creationId xmlns:a16="http://schemas.microsoft.com/office/drawing/2014/main" id="{4F66B4E8-3DA1-4ADB-821D-A6720BBEB2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4387293"/>
          <a:ext cx="1778000" cy="121511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</xdr:row>
      <xdr:rowOff>48521</xdr:rowOff>
    </xdr:from>
    <xdr:to>
      <xdr:col>7</xdr:col>
      <xdr:colOff>2108200</xdr:colOff>
      <xdr:row>29</xdr:row>
      <xdr:rowOff>1123051</xdr:rowOff>
    </xdr:to>
    <xdr:pic>
      <xdr:nvPicPr>
        <xdr:cNvPr id="1347" name="Рисунок 1346">
          <a:extLst>
            <a:ext uri="{FF2B5EF4-FFF2-40B4-BE49-F238E27FC236}">
              <a16:creationId xmlns:a16="http://schemas.microsoft.com/office/drawing/2014/main" id="{74665749-3CA1-41E8-922C-22FAD1E253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700596"/>
          <a:ext cx="1778000" cy="107453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</xdr:row>
      <xdr:rowOff>48192</xdr:rowOff>
    </xdr:from>
    <xdr:to>
      <xdr:col>7</xdr:col>
      <xdr:colOff>2108200</xdr:colOff>
      <xdr:row>30</xdr:row>
      <xdr:rowOff>1218634</xdr:rowOff>
    </xdr:to>
    <xdr:pic>
      <xdr:nvPicPr>
        <xdr:cNvPr id="1349" name="Рисунок 1348">
          <a:extLst>
            <a:ext uri="{FF2B5EF4-FFF2-40B4-BE49-F238E27FC236}">
              <a16:creationId xmlns:a16="http://schemas.microsoft.com/office/drawing/2014/main" id="{E1AB365A-E8AC-4CA2-9DD7-4F14AD598D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871842"/>
          <a:ext cx="1778000" cy="117044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</xdr:row>
      <xdr:rowOff>49213</xdr:rowOff>
    </xdr:from>
    <xdr:to>
      <xdr:col>7</xdr:col>
      <xdr:colOff>2108200</xdr:colOff>
      <xdr:row>31</xdr:row>
      <xdr:rowOff>1827213</xdr:rowOff>
    </xdr:to>
    <xdr:pic>
      <xdr:nvPicPr>
        <xdr:cNvPr id="1351" name="Рисунок 1350">
          <a:extLst>
            <a:ext uri="{FF2B5EF4-FFF2-40B4-BE49-F238E27FC236}">
              <a16:creationId xmlns:a16="http://schemas.microsoft.com/office/drawing/2014/main" id="{D783BB76-37F5-422D-8832-FB834F2FAF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81396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</xdr:row>
      <xdr:rowOff>49213</xdr:rowOff>
    </xdr:from>
    <xdr:to>
      <xdr:col>7</xdr:col>
      <xdr:colOff>2108200</xdr:colOff>
      <xdr:row>32</xdr:row>
      <xdr:rowOff>1827213</xdr:rowOff>
    </xdr:to>
    <xdr:pic>
      <xdr:nvPicPr>
        <xdr:cNvPr id="1353" name="Рисунок 1352">
          <a:extLst>
            <a:ext uri="{FF2B5EF4-FFF2-40B4-BE49-F238E27FC236}">
              <a16:creationId xmlns:a16="http://schemas.microsoft.com/office/drawing/2014/main" id="{ADA6F44B-7975-4D47-810C-913F4872B0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00161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</xdr:row>
      <xdr:rowOff>49213</xdr:rowOff>
    </xdr:from>
    <xdr:to>
      <xdr:col>7</xdr:col>
      <xdr:colOff>2108200</xdr:colOff>
      <xdr:row>33</xdr:row>
      <xdr:rowOff>1827213</xdr:rowOff>
    </xdr:to>
    <xdr:pic>
      <xdr:nvPicPr>
        <xdr:cNvPr id="1355" name="Рисунок 1354">
          <a:extLst>
            <a:ext uri="{FF2B5EF4-FFF2-40B4-BE49-F238E27FC236}">
              <a16:creationId xmlns:a16="http://schemas.microsoft.com/office/drawing/2014/main" id="{C2674F65-47B4-411B-8092-1B3EA38EE3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8925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</xdr:row>
      <xdr:rowOff>49213</xdr:rowOff>
    </xdr:from>
    <xdr:to>
      <xdr:col>7</xdr:col>
      <xdr:colOff>2108200</xdr:colOff>
      <xdr:row>34</xdr:row>
      <xdr:rowOff>1827213</xdr:rowOff>
    </xdr:to>
    <xdr:pic>
      <xdr:nvPicPr>
        <xdr:cNvPr id="1357" name="Рисунок 1356">
          <a:extLst>
            <a:ext uri="{FF2B5EF4-FFF2-40B4-BE49-F238E27FC236}">
              <a16:creationId xmlns:a16="http://schemas.microsoft.com/office/drawing/2014/main" id="{90C46EA6-4C4D-4340-95D0-BE5D2FB3A6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37689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</xdr:row>
      <xdr:rowOff>48964</xdr:rowOff>
    </xdr:from>
    <xdr:to>
      <xdr:col>7</xdr:col>
      <xdr:colOff>2108200</xdr:colOff>
      <xdr:row>35</xdr:row>
      <xdr:rowOff>1198808</xdr:rowOff>
    </xdr:to>
    <xdr:pic>
      <xdr:nvPicPr>
        <xdr:cNvPr id="1359" name="Рисунок 1358">
          <a:extLst>
            <a:ext uri="{FF2B5EF4-FFF2-40B4-BE49-F238E27FC236}">
              <a16:creationId xmlns:a16="http://schemas.microsoft.com/office/drawing/2014/main" id="{862F2C7F-31A2-4275-8B8E-573CE2DEE0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5645139"/>
          <a:ext cx="1778000" cy="114984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</xdr:row>
      <xdr:rowOff>48261</xdr:rowOff>
    </xdr:from>
    <xdr:to>
      <xdr:col>7</xdr:col>
      <xdr:colOff>2108200</xdr:colOff>
      <xdr:row>36</xdr:row>
      <xdr:rowOff>1132841</xdr:rowOff>
    </xdr:to>
    <xdr:pic>
      <xdr:nvPicPr>
        <xdr:cNvPr id="1361" name="Рисунок 1360">
          <a:extLst>
            <a:ext uri="{FF2B5EF4-FFF2-40B4-BE49-F238E27FC236}">
              <a16:creationId xmlns:a16="http://schemas.microsoft.com/office/drawing/2014/main" id="{EE2E8DC6-3511-401F-A332-AB30E4ACAD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6892211"/>
          <a:ext cx="1778000" cy="108458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</xdr:row>
      <xdr:rowOff>48961</xdr:rowOff>
    </xdr:from>
    <xdr:to>
      <xdr:col>7</xdr:col>
      <xdr:colOff>2108200</xdr:colOff>
      <xdr:row>37</xdr:row>
      <xdr:rowOff>874961</xdr:rowOff>
    </xdr:to>
    <xdr:pic>
      <xdr:nvPicPr>
        <xdr:cNvPr id="1363" name="Рисунок 1362">
          <a:extLst>
            <a:ext uri="{FF2B5EF4-FFF2-40B4-BE49-F238E27FC236}">
              <a16:creationId xmlns:a16="http://schemas.microsoft.com/office/drawing/2014/main" id="{7F6E1964-EAB4-477D-A206-F53B9B5D6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074011"/>
          <a:ext cx="1778000" cy="826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</xdr:row>
      <xdr:rowOff>48543</xdr:rowOff>
    </xdr:from>
    <xdr:to>
      <xdr:col>7</xdr:col>
      <xdr:colOff>2108200</xdr:colOff>
      <xdr:row>38</xdr:row>
      <xdr:rowOff>1075409</xdr:rowOff>
    </xdr:to>
    <xdr:pic>
      <xdr:nvPicPr>
        <xdr:cNvPr id="1365" name="Рисунок 1364">
          <a:extLst>
            <a:ext uri="{FF2B5EF4-FFF2-40B4-BE49-F238E27FC236}">
              <a16:creationId xmlns:a16="http://schemas.microsoft.com/office/drawing/2014/main" id="{207E8022-583B-4B61-9BC0-3B27DC771E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997518"/>
          <a:ext cx="1778000" cy="102686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</xdr:row>
      <xdr:rowOff>46794</xdr:rowOff>
    </xdr:from>
    <xdr:to>
      <xdr:col>7</xdr:col>
      <xdr:colOff>2108200</xdr:colOff>
      <xdr:row>39</xdr:row>
      <xdr:rowOff>943803</xdr:rowOff>
    </xdr:to>
    <xdr:pic>
      <xdr:nvPicPr>
        <xdr:cNvPr id="1367" name="Рисунок 1366">
          <a:extLst>
            <a:ext uri="{FF2B5EF4-FFF2-40B4-BE49-F238E27FC236}">
              <a16:creationId xmlns:a16="http://schemas.microsoft.com/office/drawing/2014/main" id="{D306D2E7-7917-471F-9568-EFAC9BB119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119719"/>
          <a:ext cx="1778000" cy="897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</xdr:row>
      <xdr:rowOff>47141</xdr:rowOff>
    </xdr:from>
    <xdr:to>
      <xdr:col>7</xdr:col>
      <xdr:colOff>2108200</xdr:colOff>
      <xdr:row>40</xdr:row>
      <xdr:rowOff>1162532</xdr:rowOff>
    </xdr:to>
    <xdr:pic>
      <xdr:nvPicPr>
        <xdr:cNvPr id="1369" name="Рисунок 1368">
          <a:extLst>
            <a:ext uri="{FF2B5EF4-FFF2-40B4-BE49-F238E27FC236}">
              <a16:creationId xmlns:a16="http://schemas.microsoft.com/office/drawing/2014/main" id="{C4B58B60-0FAA-4175-BC7A-315DDCA7A7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1110666"/>
          <a:ext cx="1778000" cy="111539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</xdr:row>
      <xdr:rowOff>49213</xdr:rowOff>
    </xdr:from>
    <xdr:to>
      <xdr:col>7</xdr:col>
      <xdr:colOff>2108200</xdr:colOff>
      <xdr:row>43</xdr:row>
      <xdr:rowOff>1827213</xdr:rowOff>
    </xdr:to>
    <xdr:pic>
      <xdr:nvPicPr>
        <xdr:cNvPr id="1375" name="Рисунок 1374">
          <a:extLst>
            <a:ext uri="{FF2B5EF4-FFF2-40B4-BE49-F238E27FC236}">
              <a16:creationId xmlns:a16="http://schemas.microsoft.com/office/drawing/2014/main" id="{285FEA08-D444-49D8-B77F-97C202CD1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1607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</xdr:row>
      <xdr:rowOff>47464</xdr:rowOff>
    </xdr:from>
    <xdr:to>
      <xdr:col>7</xdr:col>
      <xdr:colOff>2108200</xdr:colOff>
      <xdr:row>44</xdr:row>
      <xdr:rowOff>1371767</xdr:rowOff>
    </xdr:to>
    <xdr:pic>
      <xdr:nvPicPr>
        <xdr:cNvPr id="1377" name="Рисунок 1376">
          <a:extLst>
            <a:ext uri="{FF2B5EF4-FFF2-40B4-BE49-F238E27FC236}">
              <a16:creationId xmlns:a16="http://schemas.microsoft.com/office/drawing/2014/main" id="{6D0A3E60-6361-45A0-949D-CF13179DF0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035414"/>
          <a:ext cx="1778000" cy="132430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</xdr:row>
      <xdr:rowOff>49213</xdr:rowOff>
    </xdr:from>
    <xdr:to>
      <xdr:col>7</xdr:col>
      <xdr:colOff>2108200</xdr:colOff>
      <xdr:row>45</xdr:row>
      <xdr:rowOff>1827213</xdr:rowOff>
    </xdr:to>
    <xdr:pic>
      <xdr:nvPicPr>
        <xdr:cNvPr id="1379" name="Рисунок 1378">
          <a:extLst>
            <a:ext uri="{FF2B5EF4-FFF2-40B4-BE49-F238E27FC236}">
              <a16:creationId xmlns:a16="http://schemas.microsoft.com/office/drawing/2014/main" id="{42ED2593-DD57-4982-91F0-41429C8D28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74563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</xdr:row>
      <xdr:rowOff>48506</xdr:rowOff>
    </xdr:from>
    <xdr:to>
      <xdr:col>7</xdr:col>
      <xdr:colOff>2108200</xdr:colOff>
      <xdr:row>46</xdr:row>
      <xdr:rowOff>1084970</xdr:rowOff>
    </xdr:to>
    <xdr:pic>
      <xdr:nvPicPr>
        <xdr:cNvPr id="1381" name="Рисунок 1380">
          <a:extLst>
            <a:ext uri="{FF2B5EF4-FFF2-40B4-BE49-F238E27FC236}">
              <a16:creationId xmlns:a16="http://schemas.microsoft.com/office/drawing/2014/main" id="{1D5DE5BD-F77D-49C5-B664-D51F5911FF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9332106"/>
          <a:ext cx="1778000" cy="103646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</xdr:row>
      <xdr:rowOff>50006</xdr:rowOff>
    </xdr:from>
    <xdr:to>
      <xdr:col>7</xdr:col>
      <xdr:colOff>2108200</xdr:colOff>
      <xdr:row>47</xdr:row>
      <xdr:rowOff>1169194</xdr:rowOff>
    </xdr:to>
    <xdr:pic>
      <xdr:nvPicPr>
        <xdr:cNvPr id="1383" name="Рисунок 1382">
          <a:extLst>
            <a:ext uri="{FF2B5EF4-FFF2-40B4-BE49-F238E27FC236}">
              <a16:creationId xmlns:a16="http://schemas.microsoft.com/office/drawing/2014/main" id="{237EDD1E-6E45-46CB-B703-2446E2D3C3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0467081"/>
          <a:ext cx="1778000" cy="111918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</xdr:row>
      <xdr:rowOff>49213</xdr:rowOff>
    </xdr:from>
    <xdr:to>
      <xdr:col>7</xdr:col>
      <xdr:colOff>2108200</xdr:colOff>
      <xdr:row>48</xdr:row>
      <xdr:rowOff>1827213</xdr:rowOff>
    </xdr:to>
    <xdr:pic>
      <xdr:nvPicPr>
        <xdr:cNvPr id="1385" name="Рисунок 1384">
          <a:extLst>
            <a:ext uri="{FF2B5EF4-FFF2-40B4-BE49-F238E27FC236}">
              <a16:creationId xmlns:a16="http://schemas.microsoft.com/office/drawing/2014/main" id="{C6268BC0-6631-4F42-8736-AA25053D52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16854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</xdr:row>
      <xdr:rowOff>49213</xdr:rowOff>
    </xdr:from>
    <xdr:to>
      <xdr:col>7</xdr:col>
      <xdr:colOff>2108200</xdr:colOff>
      <xdr:row>49</xdr:row>
      <xdr:rowOff>1827213</xdr:rowOff>
    </xdr:to>
    <xdr:pic>
      <xdr:nvPicPr>
        <xdr:cNvPr id="1387" name="Рисунок 1386">
          <a:extLst>
            <a:ext uri="{FF2B5EF4-FFF2-40B4-BE49-F238E27FC236}">
              <a16:creationId xmlns:a16="http://schemas.microsoft.com/office/drawing/2014/main" id="{919A6A8D-7CBC-4C86-A453-EF58C6C112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35619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</xdr:row>
      <xdr:rowOff>47532</xdr:rowOff>
    </xdr:from>
    <xdr:to>
      <xdr:col>7</xdr:col>
      <xdr:colOff>2108200</xdr:colOff>
      <xdr:row>50</xdr:row>
      <xdr:rowOff>704944</xdr:rowOff>
    </xdr:to>
    <xdr:pic>
      <xdr:nvPicPr>
        <xdr:cNvPr id="1389" name="Рисунок 1388">
          <a:extLst>
            <a:ext uri="{FF2B5EF4-FFF2-40B4-BE49-F238E27FC236}">
              <a16:creationId xmlns:a16="http://schemas.microsoft.com/office/drawing/2014/main" id="{5EA516BC-C1B0-4C84-BBBE-BF1DCB23B5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5436657"/>
          <a:ext cx="1778000" cy="65741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</xdr:row>
      <xdr:rowOff>50161</xdr:rowOff>
    </xdr:from>
    <xdr:to>
      <xdr:col>7</xdr:col>
      <xdr:colOff>2108200</xdr:colOff>
      <xdr:row>51</xdr:row>
      <xdr:rowOff>1026169</xdr:rowOff>
    </xdr:to>
    <xdr:pic>
      <xdr:nvPicPr>
        <xdr:cNvPr id="1391" name="Рисунок 1390">
          <a:extLst>
            <a:ext uri="{FF2B5EF4-FFF2-40B4-BE49-F238E27FC236}">
              <a16:creationId xmlns:a16="http://schemas.microsoft.com/office/drawing/2014/main" id="{2F5F5E93-263F-4988-B66E-FE77646D27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6191761"/>
          <a:ext cx="1778000" cy="97600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</xdr:row>
      <xdr:rowOff>50316</xdr:rowOff>
    </xdr:from>
    <xdr:to>
      <xdr:col>7</xdr:col>
      <xdr:colOff>2108200</xdr:colOff>
      <xdr:row>52</xdr:row>
      <xdr:rowOff>1187935</xdr:rowOff>
    </xdr:to>
    <xdr:pic>
      <xdr:nvPicPr>
        <xdr:cNvPr id="1393" name="Рисунок 1392">
          <a:extLst>
            <a:ext uri="{FF2B5EF4-FFF2-40B4-BE49-F238E27FC236}">
              <a16:creationId xmlns:a16="http://schemas.microsoft.com/office/drawing/2014/main" id="{A78323C2-B1C5-4095-81AB-F24126E439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7268241"/>
          <a:ext cx="1778000" cy="113761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</xdr:row>
      <xdr:rowOff>49213</xdr:rowOff>
    </xdr:from>
    <xdr:to>
      <xdr:col>7</xdr:col>
      <xdr:colOff>2108200</xdr:colOff>
      <xdr:row>53</xdr:row>
      <xdr:rowOff>1827213</xdr:rowOff>
    </xdr:to>
    <xdr:pic>
      <xdr:nvPicPr>
        <xdr:cNvPr id="1395" name="Рисунок 1394">
          <a:extLst>
            <a:ext uri="{FF2B5EF4-FFF2-40B4-BE49-F238E27FC236}">
              <a16:creationId xmlns:a16="http://schemas.microsoft.com/office/drawing/2014/main" id="{17EB07FE-5371-4292-8792-CD7E69790A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5053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</xdr:row>
      <xdr:rowOff>51234</xdr:rowOff>
    </xdr:from>
    <xdr:to>
      <xdr:col>7</xdr:col>
      <xdr:colOff>2108200</xdr:colOff>
      <xdr:row>54</xdr:row>
      <xdr:rowOff>1244166</xdr:rowOff>
    </xdr:to>
    <xdr:pic>
      <xdr:nvPicPr>
        <xdr:cNvPr id="1397" name="Рисунок 1396">
          <a:extLst>
            <a:ext uri="{FF2B5EF4-FFF2-40B4-BE49-F238E27FC236}">
              <a16:creationId xmlns:a16="http://schemas.microsoft.com/office/drawing/2014/main" id="{776C4717-D11B-42DD-BEEF-4A371F5041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0383834"/>
          <a:ext cx="1778000" cy="119293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</xdr:row>
      <xdr:rowOff>49213</xdr:rowOff>
    </xdr:from>
    <xdr:to>
      <xdr:col>7</xdr:col>
      <xdr:colOff>2108200</xdr:colOff>
      <xdr:row>55</xdr:row>
      <xdr:rowOff>1827213</xdr:rowOff>
    </xdr:to>
    <xdr:pic>
      <xdr:nvPicPr>
        <xdr:cNvPr id="1399" name="Рисунок 1398">
          <a:extLst>
            <a:ext uri="{FF2B5EF4-FFF2-40B4-BE49-F238E27FC236}">
              <a16:creationId xmlns:a16="http://schemas.microsoft.com/office/drawing/2014/main" id="{5C221387-3427-46C0-B7FB-2E13E785EA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16772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</xdr:row>
      <xdr:rowOff>48034</xdr:rowOff>
    </xdr:from>
    <xdr:to>
      <xdr:col>7</xdr:col>
      <xdr:colOff>2108200</xdr:colOff>
      <xdr:row>56</xdr:row>
      <xdr:rowOff>1314044</xdr:rowOff>
    </xdr:to>
    <xdr:pic>
      <xdr:nvPicPr>
        <xdr:cNvPr id="1401" name="Рисунок 1400">
          <a:extLst>
            <a:ext uri="{FF2B5EF4-FFF2-40B4-BE49-F238E27FC236}">
              <a16:creationId xmlns:a16="http://schemas.microsoft.com/office/drawing/2014/main" id="{BDBD43F1-CE27-438B-93D3-AAA859C62A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3552459"/>
          <a:ext cx="1778000" cy="12660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</xdr:row>
      <xdr:rowOff>48884</xdr:rowOff>
    </xdr:from>
    <xdr:to>
      <xdr:col>7</xdr:col>
      <xdr:colOff>2108200</xdr:colOff>
      <xdr:row>57</xdr:row>
      <xdr:rowOff>1236987</xdr:rowOff>
    </xdr:to>
    <xdr:pic>
      <xdr:nvPicPr>
        <xdr:cNvPr id="1403" name="Рисунок 1402">
          <a:extLst>
            <a:ext uri="{FF2B5EF4-FFF2-40B4-BE49-F238E27FC236}">
              <a16:creationId xmlns:a16="http://schemas.microsoft.com/office/drawing/2014/main" id="{7C0221FE-BA27-45C1-AE28-2B7A7D2397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915384"/>
          <a:ext cx="1778000" cy="118810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</xdr:row>
      <xdr:rowOff>46912</xdr:rowOff>
    </xdr:from>
    <xdr:to>
      <xdr:col>7</xdr:col>
      <xdr:colOff>2108200</xdr:colOff>
      <xdr:row>58</xdr:row>
      <xdr:rowOff>1248483</xdr:rowOff>
    </xdr:to>
    <xdr:pic>
      <xdr:nvPicPr>
        <xdr:cNvPr id="1405" name="Рисунок 1404">
          <a:extLst>
            <a:ext uri="{FF2B5EF4-FFF2-40B4-BE49-F238E27FC236}">
              <a16:creationId xmlns:a16="http://schemas.microsoft.com/office/drawing/2014/main" id="{63D4E910-DCDA-4D93-AA71-E7F9F1602E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6199287"/>
          <a:ext cx="1778000" cy="120157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</xdr:row>
      <xdr:rowOff>50831</xdr:rowOff>
    </xdr:from>
    <xdr:to>
      <xdr:col>7</xdr:col>
      <xdr:colOff>2108200</xdr:colOff>
      <xdr:row>59</xdr:row>
      <xdr:rowOff>949288</xdr:rowOff>
    </xdr:to>
    <xdr:pic>
      <xdr:nvPicPr>
        <xdr:cNvPr id="1407" name="Рисунок 1406">
          <a:extLst>
            <a:ext uri="{FF2B5EF4-FFF2-40B4-BE49-F238E27FC236}">
              <a16:creationId xmlns:a16="http://schemas.microsoft.com/office/drawing/2014/main" id="{3FEEF6A4-607B-49EE-A958-03B7040816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498606"/>
          <a:ext cx="1778000" cy="89845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</xdr:row>
      <xdr:rowOff>48822</xdr:rowOff>
    </xdr:from>
    <xdr:to>
      <xdr:col>7</xdr:col>
      <xdr:colOff>2108200</xdr:colOff>
      <xdr:row>60</xdr:row>
      <xdr:rowOff>1189426</xdr:rowOff>
    </xdr:to>
    <xdr:pic>
      <xdr:nvPicPr>
        <xdr:cNvPr id="1409" name="Рисунок 1408">
          <a:extLst>
            <a:ext uri="{FF2B5EF4-FFF2-40B4-BE49-F238E27FC236}">
              <a16:creationId xmlns:a16="http://schemas.microsoft.com/office/drawing/2014/main" id="{E423DB67-8C35-4A77-AFE0-2DCD3C414A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8496722"/>
          <a:ext cx="1778000" cy="114060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</xdr:row>
      <xdr:rowOff>48580</xdr:rowOff>
    </xdr:from>
    <xdr:to>
      <xdr:col>7</xdr:col>
      <xdr:colOff>2108200</xdr:colOff>
      <xdr:row>61</xdr:row>
      <xdr:rowOff>951543</xdr:rowOff>
    </xdr:to>
    <xdr:pic>
      <xdr:nvPicPr>
        <xdr:cNvPr id="1411" name="Рисунок 1410">
          <a:extLst>
            <a:ext uri="{FF2B5EF4-FFF2-40B4-BE49-F238E27FC236}">
              <a16:creationId xmlns:a16="http://schemas.microsoft.com/office/drawing/2014/main" id="{FF598938-6FE3-4A18-9229-7D0C3431B7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734730"/>
          <a:ext cx="1778000" cy="90296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</xdr:row>
      <xdr:rowOff>47706</xdr:rowOff>
    </xdr:from>
    <xdr:to>
      <xdr:col>7</xdr:col>
      <xdr:colOff>2108200</xdr:colOff>
      <xdr:row>62</xdr:row>
      <xdr:rowOff>1009575</xdr:rowOff>
    </xdr:to>
    <xdr:pic>
      <xdr:nvPicPr>
        <xdr:cNvPr id="1413" name="Рисунок 1412">
          <a:extLst>
            <a:ext uri="{FF2B5EF4-FFF2-40B4-BE49-F238E27FC236}">
              <a16:creationId xmlns:a16="http://schemas.microsoft.com/office/drawing/2014/main" id="{D7E88436-9407-4EB7-B493-5D6810ECF2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733981"/>
          <a:ext cx="1778000" cy="96186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</xdr:row>
      <xdr:rowOff>51029</xdr:rowOff>
    </xdr:from>
    <xdr:to>
      <xdr:col>7</xdr:col>
      <xdr:colOff>2108200</xdr:colOff>
      <xdr:row>63</xdr:row>
      <xdr:rowOff>1139600</xdr:rowOff>
    </xdr:to>
    <xdr:pic>
      <xdr:nvPicPr>
        <xdr:cNvPr id="1415" name="Рисунок 1414">
          <a:extLst>
            <a:ext uri="{FF2B5EF4-FFF2-40B4-BE49-F238E27FC236}">
              <a16:creationId xmlns:a16="http://schemas.microsoft.com/office/drawing/2014/main" id="{A141DCDC-EE58-41C9-BE53-7F95A180C4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794579"/>
          <a:ext cx="1778000" cy="108857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</xdr:row>
      <xdr:rowOff>47569</xdr:rowOff>
    </xdr:from>
    <xdr:to>
      <xdr:col>7</xdr:col>
      <xdr:colOff>2108200</xdr:colOff>
      <xdr:row>64</xdr:row>
      <xdr:rowOff>1133533</xdr:rowOff>
    </xdr:to>
    <xdr:pic>
      <xdr:nvPicPr>
        <xdr:cNvPr id="1417" name="Рисунок 1416">
          <a:extLst>
            <a:ext uri="{FF2B5EF4-FFF2-40B4-BE49-F238E27FC236}">
              <a16:creationId xmlns:a16="http://schemas.microsoft.com/office/drawing/2014/main" id="{9450DF99-B6C5-46FF-9660-D328958534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981744"/>
          <a:ext cx="1778000" cy="108596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65</xdr:row>
      <xdr:rowOff>49213</xdr:rowOff>
    </xdr:from>
    <xdr:to>
      <xdr:col>7</xdr:col>
      <xdr:colOff>2108200</xdr:colOff>
      <xdr:row>65</xdr:row>
      <xdr:rowOff>1827213</xdr:rowOff>
    </xdr:to>
    <xdr:pic>
      <xdr:nvPicPr>
        <xdr:cNvPr id="1419" name="Рисунок 1418">
          <a:extLst>
            <a:ext uri="{FF2B5EF4-FFF2-40B4-BE49-F238E27FC236}">
              <a16:creationId xmlns:a16="http://schemas.microsoft.com/office/drawing/2014/main" id="{997669E0-9B03-42E9-87E4-8F5CB88BD2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41644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66</xdr:row>
      <xdr:rowOff>49213</xdr:rowOff>
    </xdr:from>
    <xdr:to>
      <xdr:col>7</xdr:col>
      <xdr:colOff>2108200</xdr:colOff>
      <xdr:row>66</xdr:row>
      <xdr:rowOff>1827213</xdr:rowOff>
    </xdr:to>
    <xdr:pic>
      <xdr:nvPicPr>
        <xdr:cNvPr id="1421" name="Рисунок 1420">
          <a:extLst>
            <a:ext uri="{FF2B5EF4-FFF2-40B4-BE49-F238E27FC236}">
              <a16:creationId xmlns:a16="http://schemas.microsoft.com/office/drawing/2014/main" id="{77674E1D-793B-4164-A537-6E0476CC0E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60409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67</xdr:row>
      <xdr:rowOff>50583</xdr:rowOff>
    </xdr:from>
    <xdr:to>
      <xdr:col>7</xdr:col>
      <xdr:colOff>2108200</xdr:colOff>
      <xdr:row>67</xdr:row>
      <xdr:rowOff>1206721</xdr:rowOff>
    </xdr:to>
    <xdr:pic>
      <xdr:nvPicPr>
        <xdr:cNvPr id="1423" name="Рисунок 1422">
          <a:extLst>
            <a:ext uri="{FF2B5EF4-FFF2-40B4-BE49-F238E27FC236}">
              <a16:creationId xmlns:a16="http://schemas.microsoft.com/office/drawing/2014/main" id="{9D527415-D783-4992-9029-BB0B3A94F4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7918708"/>
          <a:ext cx="1778000" cy="115613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68</xdr:row>
      <xdr:rowOff>47383</xdr:rowOff>
    </xdr:from>
    <xdr:to>
      <xdr:col>7</xdr:col>
      <xdr:colOff>2108200</xdr:colOff>
      <xdr:row>68</xdr:row>
      <xdr:rowOff>1257540</xdr:rowOff>
    </xdr:to>
    <xdr:pic>
      <xdr:nvPicPr>
        <xdr:cNvPr id="1425" name="Рисунок 1424">
          <a:extLst>
            <a:ext uri="{FF2B5EF4-FFF2-40B4-BE49-F238E27FC236}">
              <a16:creationId xmlns:a16="http://schemas.microsoft.com/office/drawing/2014/main" id="{E3F7C65A-564C-4557-AA4C-06803FF0F3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9172808"/>
          <a:ext cx="1778000" cy="121015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69</xdr:row>
      <xdr:rowOff>46713</xdr:rowOff>
    </xdr:from>
    <xdr:to>
      <xdr:col>7</xdr:col>
      <xdr:colOff>2108200</xdr:colOff>
      <xdr:row>69</xdr:row>
      <xdr:rowOff>1096281</xdr:rowOff>
    </xdr:to>
    <xdr:pic>
      <xdr:nvPicPr>
        <xdr:cNvPr id="1427" name="Рисунок 1426">
          <a:extLst>
            <a:ext uri="{FF2B5EF4-FFF2-40B4-BE49-F238E27FC236}">
              <a16:creationId xmlns:a16="http://schemas.microsoft.com/office/drawing/2014/main" id="{0A4A8CC3-C4AD-4A6D-B7D9-3ACABA6F87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0477063"/>
          <a:ext cx="1778000" cy="104956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70</xdr:row>
      <xdr:rowOff>49665</xdr:rowOff>
    </xdr:from>
    <xdr:to>
      <xdr:col>7</xdr:col>
      <xdr:colOff>2108200</xdr:colOff>
      <xdr:row>70</xdr:row>
      <xdr:rowOff>855208</xdr:rowOff>
    </xdr:to>
    <xdr:pic>
      <xdr:nvPicPr>
        <xdr:cNvPr id="1429" name="Рисунок 1428">
          <a:extLst>
            <a:ext uri="{FF2B5EF4-FFF2-40B4-BE49-F238E27FC236}">
              <a16:creationId xmlns:a16="http://schemas.microsoft.com/office/drawing/2014/main" id="{BCD539DF-426C-4B2D-8793-D53CA96490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1623015"/>
          <a:ext cx="1778000" cy="80554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71</xdr:row>
      <xdr:rowOff>48406</xdr:rowOff>
    </xdr:from>
    <xdr:to>
      <xdr:col>7</xdr:col>
      <xdr:colOff>2108200</xdr:colOff>
      <xdr:row>71</xdr:row>
      <xdr:rowOff>1113639</xdr:rowOff>
    </xdr:to>
    <xdr:pic>
      <xdr:nvPicPr>
        <xdr:cNvPr id="1431" name="Рисунок 1430">
          <a:extLst>
            <a:ext uri="{FF2B5EF4-FFF2-40B4-BE49-F238E27FC236}">
              <a16:creationId xmlns:a16="http://schemas.microsoft.com/office/drawing/2014/main" id="{D60A9057-1C10-4D1A-9E20-258E74B67E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2526631"/>
          <a:ext cx="1778000" cy="10652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72</xdr:row>
      <xdr:rowOff>46577</xdr:rowOff>
    </xdr:from>
    <xdr:to>
      <xdr:col>7</xdr:col>
      <xdr:colOff>2108200</xdr:colOff>
      <xdr:row>72</xdr:row>
      <xdr:rowOff>1058326</xdr:rowOff>
    </xdr:to>
    <xdr:pic>
      <xdr:nvPicPr>
        <xdr:cNvPr id="1433" name="Рисунок 1432">
          <a:extLst>
            <a:ext uri="{FF2B5EF4-FFF2-40B4-BE49-F238E27FC236}">
              <a16:creationId xmlns:a16="http://schemas.microsoft.com/office/drawing/2014/main" id="{00AB37A0-8416-4EF7-933B-47F0B52B7A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3686852"/>
          <a:ext cx="1778000" cy="101174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73</xdr:row>
      <xdr:rowOff>50800</xdr:rowOff>
    </xdr:from>
    <xdr:to>
      <xdr:col>7</xdr:col>
      <xdr:colOff>2108200</xdr:colOff>
      <xdr:row>73</xdr:row>
      <xdr:rowOff>939800</xdr:rowOff>
    </xdr:to>
    <xdr:pic>
      <xdr:nvPicPr>
        <xdr:cNvPr id="1435" name="Рисунок 1434">
          <a:extLst>
            <a:ext uri="{FF2B5EF4-FFF2-40B4-BE49-F238E27FC236}">
              <a16:creationId xmlns:a16="http://schemas.microsoft.com/office/drawing/2014/main" id="{24FF3A02-AFD6-4D15-A089-FEFCE0A7A4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4795975"/>
          <a:ext cx="1778000" cy="889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74</xdr:row>
      <xdr:rowOff>48760</xdr:rowOff>
    </xdr:from>
    <xdr:to>
      <xdr:col>7</xdr:col>
      <xdr:colOff>2108200</xdr:colOff>
      <xdr:row>74</xdr:row>
      <xdr:rowOff>1322835</xdr:rowOff>
    </xdr:to>
    <xdr:pic>
      <xdr:nvPicPr>
        <xdr:cNvPr id="1437" name="Рисунок 1436">
          <a:extLst>
            <a:ext uri="{FF2B5EF4-FFF2-40B4-BE49-F238E27FC236}">
              <a16:creationId xmlns:a16="http://schemas.microsoft.com/office/drawing/2014/main" id="{B58B89A7-1847-431E-8B9E-9414C55AB1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5784535"/>
          <a:ext cx="1778000" cy="127407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75</xdr:row>
      <xdr:rowOff>48878</xdr:rowOff>
    </xdr:from>
    <xdr:to>
      <xdr:col>7</xdr:col>
      <xdr:colOff>2108200</xdr:colOff>
      <xdr:row>75</xdr:row>
      <xdr:rowOff>1132217</xdr:rowOff>
    </xdr:to>
    <xdr:pic>
      <xdr:nvPicPr>
        <xdr:cNvPr id="1439" name="Рисунок 1438">
          <a:extLst>
            <a:ext uri="{FF2B5EF4-FFF2-40B4-BE49-F238E27FC236}">
              <a16:creationId xmlns:a16="http://schemas.microsoft.com/office/drawing/2014/main" id="{623E9F7E-E42A-4181-86D9-540C155985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7156253"/>
          <a:ext cx="1778000" cy="108333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76</xdr:row>
      <xdr:rowOff>47625</xdr:rowOff>
    </xdr:from>
    <xdr:to>
      <xdr:col>7</xdr:col>
      <xdr:colOff>2108200</xdr:colOff>
      <xdr:row>76</xdr:row>
      <xdr:rowOff>1114425</xdr:rowOff>
    </xdr:to>
    <xdr:pic>
      <xdr:nvPicPr>
        <xdr:cNvPr id="1441" name="Рисунок 1440">
          <a:extLst>
            <a:ext uri="{FF2B5EF4-FFF2-40B4-BE49-F238E27FC236}">
              <a16:creationId xmlns:a16="http://schemas.microsoft.com/office/drawing/2014/main" id="{E6AB292A-0446-43DE-BD73-5C3E7801CB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8336100"/>
          <a:ext cx="1778000" cy="10668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77</xdr:row>
      <xdr:rowOff>48760</xdr:rowOff>
    </xdr:from>
    <xdr:to>
      <xdr:col>7</xdr:col>
      <xdr:colOff>2108200</xdr:colOff>
      <xdr:row>77</xdr:row>
      <xdr:rowOff>1322835</xdr:rowOff>
    </xdr:to>
    <xdr:pic>
      <xdr:nvPicPr>
        <xdr:cNvPr id="1443" name="Рисунок 1442">
          <a:extLst>
            <a:ext uri="{FF2B5EF4-FFF2-40B4-BE49-F238E27FC236}">
              <a16:creationId xmlns:a16="http://schemas.microsoft.com/office/drawing/2014/main" id="{5326F544-B8E8-4BFD-8DC7-4588B10700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99499285"/>
          <a:ext cx="1778000" cy="127407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78</xdr:row>
      <xdr:rowOff>46546</xdr:rowOff>
    </xdr:from>
    <xdr:to>
      <xdr:col>7</xdr:col>
      <xdr:colOff>2108200</xdr:colOff>
      <xdr:row>78</xdr:row>
      <xdr:rowOff>1144077</xdr:rowOff>
    </xdr:to>
    <xdr:pic>
      <xdr:nvPicPr>
        <xdr:cNvPr id="1445" name="Рисунок 1444">
          <a:extLst>
            <a:ext uri="{FF2B5EF4-FFF2-40B4-BE49-F238E27FC236}">
              <a16:creationId xmlns:a16="http://schemas.microsoft.com/office/drawing/2014/main" id="{4C591E3C-48D1-49F3-B0AD-99F39C0152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00868671"/>
          <a:ext cx="1778000" cy="109753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79</xdr:row>
      <xdr:rowOff>47935</xdr:rowOff>
    </xdr:from>
    <xdr:to>
      <xdr:col>7</xdr:col>
      <xdr:colOff>2108200</xdr:colOff>
      <xdr:row>79</xdr:row>
      <xdr:rowOff>1190321</xdr:rowOff>
    </xdr:to>
    <xdr:pic>
      <xdr:nvPicPr>
        <xdr:cNvPr id="1447" name="Рисунок 1446">
          <a:extLst>
            <a:ext uri="{FF2B5EF4-FFF2-40B4-BE49-F238E27FC236}">
              <a16:creationId xmlns:a16="http://schemas.microsoft.com/office/drawing/2014/main" id="{0C7923BA-A2A1-431A-B750-63EF78DD9C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02060685"/>
          <a:ext cx="1778000" cy="114238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80</xdr:row>
      <xdr:rowOff>49665</xdr:rowOff>
    </xdr:from>
    <xdr:to>
      <xdr:col>7</xdr:col>
      <xdr:colOff>2108200</xdr:colOff>
      <xdr:row>80</xdr:row>
      <xdr:rowOff>1264781</xdr:rowOff>
    </xdr:to>
    <xdr:pic>
      <xdr:nvPicPr>
        <xdr:cNvPr id="1449" name="Рисунок 1448">
          <a:extLst>
            <a:ext uri="{FF2B5EF4-FFF2-40B4-BE49-F238E27FC236}">
              <a16:creationId xmlns:a16="http://schemas.microsoft.com/office/drawing/2014/main" id="{95C094C4-9A26-429D-BE7D-AA1B22D037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03300665"/>
          <a:ext cx="1778000" cy="121511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81</xdr:row>
      <xdr:rowOff>46831</xdr:rowOff>
    </xdr:from>
    <xdr:to>
      <xdr:col>7</xdr:col>
      <xdr:colOff>2108200</xdr:colOff>
      <xdr:row>81</xdr:row>
      <xdr:rowOff>1115226</xdr:rowOff>
    </xdr:to>
    <xdr:pic>
      <xdr:nvPicPr>
        <xdr:cNvPr id="1451" name="Рисунок 1450">
          <a:extLst>
            <a:ext uri="{FF2B5EF4-FFF2-40B4-BE49-F238E27FC236}">
              <a16:creationId xmlns:a16="http://schemas.microsoft.com/office/drawing/2014/main" id="{BF5B3147-363A-4C5D-95F7-8E3C27CAC8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04612281"/>
          <a:ext cx="1778000" cy="106839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82</xdr:row>
      <xdr:rowOff>47848</xdr:rowOff>
    </xdr:from>
    <xdr:to>
      <xdr:col>7</xdr:col>
      <xdr:colOff>2108200</xdr:colOff>
      <xdr:row>82</xdr:row>
      <xdr:rowOff>1095163</xdr:rowOff>
    </xdr:to>
    <xdr:pic>
      <xdr:nvPicPr>
        <xdr:cNvPr id="1453" name="Рисунок 1452">
          <a:extLst>
            <a:ext uri="{FF2B5EF4-FFF2-40B4-BE49-F238E27FC236}">
              <a16:creationId xmlns:a16="http://schemas.microsoft.com/office/drawing/2014/main" id="{27004EE6-8D74-4CD6-B0F1-6495BDD636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05775348"/>
          <a:ext cx="1778000" cy="104731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83</xdr:row>
      <xdr:rowOff>48778</xdr:rowOff>
    </xdr:from>
    <xdr:to>
      <xdr:col>7</xdr:col>
      <xdr:colOff>2108200</xdr:colOff>
      <xdr:row>83</xdr:row>
      <xdr:rowOff>1237090</xdr:rowOff>
    </xdr:to>
    <xdr:pic>
      <xdr:nvPicPr>
        <xdr:cNvPr id="1455" name="Рисунок 1454">
          <a:extLst>
            <a:ext uri="{FF2B5EF4-FFF2-40B4-BE49-F238E27FC236}">
              <a16:creationId xmlns:a16="http://schemas.microsoft.com/office/drawing/2014/main" id="{0E1F7F41-05D5-44D5-8731-EBEF585433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06919278"/>
          <a:ext cx="1778000" cy="118831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84</xdr:row>
      <xdr:rowOff>49126</xdr:rowOff>
    </xdr:from>
    <xdr:to>
      <xdr:col>7</xdr:col>
      <xdr:colOff>2108200</xdr:colOff>
      <xdr:row>84</xdr:row>
      <xdr:rowOff>1351050</xdr:rowOff>
    </xdr:to>
    <xdr:pic>
      <xdr:nvPicPr>
        <xdr:cNvPr id="1457" name="Рисунок 1456">
          <a:extLst>
            <a:ext uri="{FF2B5EF4-FFF2-40B4-BE49-F238E27FC236}">
              <a16:creationId xmlns:a16="http://schemas.microsoft.com/office/drawing/2014/main" id="{69E2D7AB-0E14-40B3-923C-72B74976A4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08205501"/>
          <a:ext cx="1778000" cy="130192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85</xdr:row>
      <xdr:rowOff>51246</xdr:rowOff>
    </xdr:from>
    <xdr:to>
      <xdr:col>7</xdr:col>
      <xdr:colOff>2108200</xdr:colOff>
      <xdr:row>85</xdr:row>
      <xdr:rowOff>1129843</xdr:rowOff>
    </xdr:to>
    <xdr:pic>
      <xdr:nvPicPr>
        <xdr:cNvPr id="1459" name="Рисунок 1458">
          <a:extLst>
            <a:ext uri="{FF2B5EF4-FFF2-40B4-BE49-F238E27FC236}">
              <a16:creationId xmlns:a16="http://schemas.microsoft.com/office/drawing/2014/main" id="{784C9692-89DE-46DE-8757-7302E6AD58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09607796"/>
          <a:ext cx="1778000" cy="107859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86</xdr:row>
      <xdr:rowOff>46720</xdr:rowOff>
    </xdr:from>
    <xdr:to>
      <xdr:col>7</xdr:col>
      <xdr:colOff>2108200</xdr:colOff>
      <xdr:row>86</xdr:row>
      <xdr:rowOff>1172489</xdr:rowOff>
    </xdr:to>
    <xdr:pic>
      <xdr:nvPicPr>
        <xdr:cNvPr id="1461" name="Рисунок 1460">
          <a:extLst>
            <a:ext uri="{FF2B5EF4-FFF2-40B4-BE49-F238E27FC236}">
              <a16:creationId xmlns:a16="http://schemas.microsoft.com/office/drawing/2014/main" id="{8403F35A-6ED8-421C-A3F1-788818A78B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10784370"/>
          <a:ext cx="1778000" cy="112576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87</xdr:row>
      <xdr:rowOff>49957</xdr:rowOff>
    </xdr:from>
    <xdr:to>
      <xdr:col>7</xdr:col>
      <xdr:colOff>2108200</xdr:colOff>
      <xdr:row>87</xdr:row>
      <xdr:rowOff>1274007</xdr:rowOff>
    </xdr:to>
    <xdr:pic>
      <xdr:nvPicPr>
        <xdr:cNvPr id="1463" name="Рисунок 1462">
          <a:extLst>
            <a:ext uri="{FF2B5EF4-FFF2-40B4-BE49-F238E27FC236}">
              <a16:creationId xmlns:a16="http://schemas.microsoft.com/office/drawing/2014/main" id="{4A3D4F7B-E749-40E4-BA12-2AD1864E53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12006807"/>
          <a:ext cx="1778000" cy="122405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88</xdr:row>
      <xdr:rowOff>50143</xdr:rowOff>
    </xdr:from>
    <xdr:to>
      <xdr:col>7</xdr:col>
      <xdr:colOff>2108200</xdr:colOff>
      <xdr:row>88</xdr:row>
      <xdr:rowOff>1045238</xdr:rowOff>
    </xdr:to>
    <xdr:pic>
      <xdr:nvPicPr>
        <xdr:cNvPr id="1465" name="Рисунок 1464">
          <a:extLst>
            <a:ext uri="{FF2B5EF4-FFF2-40B4-BE49-F238E27FC236}">
              <a16:creationId xmlns:a16="http://schemas.microsoft.com/office/drawing/2014/main" id="{DE565278-D570-443A-8DC7-AFB053C3FE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13330968"/>
          <a:ext cx="1778000" cy="99509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89</xdr:row>
      <xdr:rowOff>50155</xdr:rowOff>
    </xdr:from>
    <xdr:to>
      <xdr:col>7</xdr:col>
      <xdr:colOff>2108200</xdr:colOff>
      <xdr:row>89</xdr:row>
      <xdr:rowOff>1026163</xdr:rowOff>
    </xdr:to>
    <xdr:pic>
      <xdr:nvPicPr>
        <xdr:cNvPr id="1467" name="Рисунок 1466">
          <a:extLst>
            <a:ext uri="{FF2B5EF4-FFF2-40B4-BE49-F238E27FC236}">
              <a16:creationId xmlns:a16="http://schemas.microsoft.com/office/drawing/2014/main" id="{E7F4B684-E52A-4015-A753-89464DBD78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14426355"/>
          <a:ext cx="1778000" cy="97600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90</xdr:row>
      <xdr:rowOff>49213</xdr:rowOff>
    </xdr:from>
    <xdr:to>
      <xdr:col>7</xdr:col>
      <xdr:colOff>2108200</xdr:colOff>
      <xdr:row>90</xdr:row>
      <xdr:rowOff>1827213</xdr:rowOff>
    </xdr:to>
    <xdr:pic>
      <xdr:nvPicPr>
        <xdr:cNvPr id="1469" name="Рисунок 1468">
          <a:extLst>
            <a:ext uri="{FF2B5EF4-FFF2-40B4-BE49-F238E27FC236}">
              <a16:creationId xmlns:a16="http://schemas.microsoft.com/office/drawing/2014/main" id="{81441818-EECD-4354-B12B-5C811EAD8C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155017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91</xdr:row>
      <xdr:rowOff>49213</xdr:rowOff>
    </xdr:from>
    <xdr:to>
      <xdr:col>7</xdr:col>
      <xdr:colOff>2108200</xdr:colOff>
      <xdr:row>91</xdr:row>
      <xdr:rowOff>1827213</xdr:rowOff>
    </xdr:to>
    <xdr:pic>
      <xdr:nvPicPr>
        <xdr:cNvPr id="1471" name="Рисунок 1470">
          <a:extLst>
            <a:ext uri="{FF2B5EF4-FFF2-40B4-BE49-F238E27FC236}">
              <a16:creationId xmlns:a16="http://schemas.microsoft.com/office/drawing/2014/main" id="{85F23DE9-85BC-4CAB-B433-6EECF32DB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173781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92</xdr:row>
      <xdr:rowOff>50887</xdr:rowOff>
    </xdr:from>
    <xdr:to>
      <xdr:col>7</xdr:col>
      <xdr:colOff>2108200</xdr:colOff>
      <xdr:row>92</xdr:row>
      <xdr:rowOff>1196896</xdr:rowOff>
    </xdr:to>
    <xdr:pic>
      <xdr:nvPicPr>
        <xdr:cNvPr id="1473" name="Рисунок 1472">
          <a:extLst>
            <a:ext uri="{FF2B5EF4-FFF2-40B4-BE49-F238E27FC236}">
              <a16:creationId xmlns:a16="http://schemas.microsoft.com/office/drawing/2014/main" id="{DADEC021-ADC1-4AE7-95BF-92ED8E8458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19256262"/>
          <a:ext cx="1778000" cy="1146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93</xdr:row>
      <xdr:rowOff>48133</xdr:rowOff>
    </xdr:from>
    <xdr:to>
      <xdr:col>7</xdr:col>
      <xdr:colOff>2108200</xdr:colOff>
      <xdr:row>93</xdr:row>
      <xdr:rowOff>1152010</xdr:rowOff>
    </xdr:to>
    <xdr:pic>
      <xdr:nvPicPr>
        <xdr:cNvPr id="1475" name="Рисунок 1474">
          <a:extLst>
            <a:ext uri="{FF2B5EF4-FFF2-40B4-BE49-F238E27FC236}">
              <a16:creationId xmlns:a16="http://schemas.microsoft.com/office/drawing/2014/main" id="{C9011159-6C26-4E11-B3D8-0E8C5C599A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20501283"/>
          <a:ext cx="1778000" cy="110387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94</xdr:row>
      <xdr:rowOff>49213</xdr:rowOff>
    </xdr:from>
    <xdr:to>
      <xdr:col>7</xdr:col>
      <xdr:colOff>2108200</xdr:colOff>
      <xdr:row>94</xdr:row>
      <xdr:rowOff>1827213</xdr:rowOff>
    </xdr:to>
    <xdr:pic>
      <xdr:nvPicPr>
        <xdr:cNvPr id="1477" name="Рисунок 1476">
          <a:extLst>
            <a:ext uri="{FF2B5EF4-FFF2-40B4-BE49-F238E27FC236}">
              <a16:creationId xmlns:a16="http://schemas.microsoft.com/office/drawing/2014/main" id="{94E685CE-E294-4F25-8E09-7DE0F98CEE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217025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95</xdr:row>
      <xdr:rowOff>49051</xdr:rowOff>
    </xdr:from>
    <xdr:to>
      <xdr:col>7</xdr:col>
      <xdr:colOff>2108200</xdr:colOff>
      <xdr:row>95</xdr:row>
      <xdr:rowOff>1313032</xdr:rowOff>
    </xdr:to>
    <xdr:pic>
      <xdr:nvPicPr>
        <xdr:cNvPr id="1479" name="Рисунок 1478">
          <a:extLst>
            <a:ext uri="{FF2B5EF4-FFF2-40B4-BE49-F238E27FC236}">
              <a16:creationId xmlns:a16="http://schemas.microsoft.com/office/drawing/2014/main" id="{2D7FA9F5-E7DC-4EF6-8BE3-C40C89C650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23578776"/>
          <a:ext cx="1778000" cy="126398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96</xdr:row>
      <xdr:rowOff>50887</xdr:rowOff>
    </xdr:from>
    <xdr:to>
      <xdr:col>7</xdr:col>
      <xdr:colOff>2108200</xdr:colOff>
      <xdr:row>96</xdr:row>
      <xdr:rowOff>1196896</xdr:rowOff>
    </xdr:to>
    <xdr:pic>
      <xdr:nvPicPr>
        <xdr:cNvPr id="1481" name="Рисунок 1480">
          <a:extLst>
            <a:ext uri="{FF2B5EF4-FFF2-40B4-BE49-F238E27FC236}">
              <a16:creationId xmlns:a16="http://schemas.microsoft.com/office/drawing/2014/main" id="{49944F51-CF20-494B-A770-62AC75ACBE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24942687"/>
          <a:ext cx="1778000" cy="1146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97</xdr:row>
      <xdr:rowOff>48034</xdr:rowOff>
    </xdr:from>
    <xdr:to>
      <xdr:col>7</xdr:col>
      <xdr:colOff>2108200</xdr:colOff>
      <xdr:row>97</xdr:row>
      <xdr:rowOff>1314044</xdr:rowOff>
    </xdr:to>
    <xdr:pic>
      <xdr:nvPicPr>
        <xdr:cNvPr id="1483" name="Рисунок 1482">
          <a:extLst>
            <a:ext uri="{FF2B5EF4-FFF2-40B4-BE49-F238E27FC236}">
              <a16:creationId xmlns:a16="http://schemas.microsoft.com/office/drawing/2014/main" id="{F001A164-5C0D-4412-8761-11C634B10A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26187609"/>
          <a:ext cx="1778000" cy="12660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98</xdr:row>
      <xdr:rowOff>49213</xdr:rowOff>
    </xdr:from>
    <xdr:to>
      <xdr:col>7</xdr:col>
      <xdr:colOff>2108200</xdr:colOff>
      <xdr:row>98</xdr:row>
      <xdr:rowOff>1827213</xdr:rowOff>
    </xdr:to>
    <xdr:pic>
      <xdr:nvPicPr>
        <xdr:cNvPr id="1485" name="Рисунок 1484">
          <a:extLst>
            <a:ext uri="{FF2B5EF4-FFF2-40B4-BE49-F238E27FC236}">
              <a16:creationId xmlns:a16="http://schemas.microsoft.com/office/drawing/2014/main" id="{C34ABC01-58CA-4E28-AA46-67BF6E2558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275508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99</xdr:row>
      <xdr:rowOff>49213</xdr:rowOff>
    </xdr:from>
    <xdr:to>
      <xdr:col>7</xdr:col>
      <xdr:colOff>2108200</xdr:colOff>
      <xdr:row>99</xdr:row>
      <xdr:rowOff>1827213</xdr:rowOff>
    </xdr:to>
    <xdr:pic>
      <xdr:nvPicPr>
        <xdr:cNvPr id="1487" name="Рисунок 1486">
          <a:extLst>
            <a:ext uri="{FF2B5EF4-FFF2-40B4-BE49-F238E27FC236}">
              <a16:creationId xmlns:a16="http://schemas.microsoft.com/office/drawing/2014/main" id="{4B01FEEA-EE29-4962-A561-E3203515DF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294272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100</xdr:row>
      <xdr:rowOff>49076</xdr:rowOff>
    </xdr:from>
    <xdr:to>
      <xdr:col>7</xdr:col>
      <xdr:colOff>2108200</xdr:colOff>
      <xdr:row>100</xdr:row>
      <xdr:rowOff>1246322</xdr:rowOff>
    </xdr:to>
    <xdr:pic>
      <xdr:nvPicPr>
        <xdr:cNvPr id="1489" name="Рисунок 1488">
          <a:extLst>
            <a:ext uri="{FF2B5EF4-FFF2-40B4-BE49-F238E27FC236}">
              <a16:creationId xmlns:a16="http://schemas.microsoft.com/office/drawing/2014/main" id="{0FC14884-DEC1-4EB3-BCDC-6E4D623249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31303576"/>
          <a:ext cx="1778000" cy="119724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101</xdr:row>
      <xdr:rowOff>49374</xdr:rowOff>
    </xdr:from>
    <xdr:to>
      <xdr:col>7</xdr:col>
      <xdr:colOff>2108200</xdr:colOff>
      <xdr:row>101</xdr:row>
      <xdr:rowOff>1255555</xdr:rowOff>
    </xdr:to>
    <xdr:pic>
      <xdr:nvPicPr>
        <xdr:cNvPr id="1491" name="Рисунок 1490">
          <a:extLst>
            <a:ext uri="{FF2B5EF4-FFF2-40B4-BE49-F238E27FC236}">
              <a16:creationId xmlns:a16="http://schemas.microsoft.com/office/drawing/2014/main" id="{631AD36F-8D11-4576-84CF-264702DFDE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32599274"/>
          <a:ext cx="1778000" cy="120618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102</xdr:row>
      <xdr:rowOff>50118</xdr:rowOff>
    </xdr:from>
    <xdr:to>
      <xdr:col>7</xdr:col>
      <xdr:colOff>2108200</xdr:colOff>
      <xdr:row>102</xdr:row>
      <xdr:rowOff>950004</xdr:rowOff>
    </xdr:to>
    <xdr:pic>
      <xdr:nvPicPr>
        <xdr:cNvPr id="1493" name="Рисунок 1492">
          <a:extLst>
            <a:ext uri="{FF2B5EF4-FFF2-40B4-BE49-F238E27FC236}">
              <a16:creationId xmlns:a16="http://schemas.microsoft.com/office/drawing/2014/main" id="{34BA88A3-98F6-4800-920A-822504038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33904943"/>
          <a:ext cx="1778000" cy="89988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103</xdr:row>
      <xdr:rowOff>47154</xdr:rowOff>
    </xdr:from>
    <xdr:to>
      <xdr:col>7</xdr:col>
      <xdr:colOff>2108200</xdr:colOff>
      <xdr:row>103</xdr:row>
      <xdr:rowOff>924405</xdr:rowOff>
    </xdr:to>
    <xdr:pic>
      <xdr:nvPicPr>
        <xdr:cNvPr id="1495" name="Рисунок 1494">
          <a:extLst>
            <a:ext uri="{FF2B5EF4-FFF2-40B4-BE49-F238E27FC236}">
              <a16:creationId xmlns:a16="http://schemas.microsoft.com/office/drawing/2014/main" id="{28B2719E-83A8-4272-998A-0BF48C0515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34902104"/>
          <a:ext cx="1778000" cy="87725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104</xdr:row>
      <xdr:rowOff>50155</xdr:rowOff>
    </xdr:from>
    <xdr:to>
      <xdr:col>7</xdr:col>
      <xdr:colOff>2108200</xdr:colOff>
      <xdr:row>104</xdr:row>
      <xdr:rowOff>1026163</xdr:rowOff>
    </xdr:to>
    <xdr:pic>
      <xdr:nvPicPr>
        <xdr:cNvPr id="1497" name="Рисунок 1496">
          <a:extLst>
            <a:ext uri="{FF2B5EF4-FFF2-40B4-BE49-F238E27FC236}">
              <a16:creationId xmlns:a16="http://schemas.microsoft.com/office/drawing/2014/main" id="{A9B8E817-09DC-4781-919F-488DC761EF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35876655"/>
          <a:ext cx="1778000" cy="97600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105</xdr:row>
      <xdr:rowOff>49213</xdr:rowOff>
    </xdr:from>
    <xdr:to>
      <xdr:col>7</xdr:col>
      <xdr:colOff>2108200</xdr:colOff>
      <xdr:row>105</xdr:row>
      <xdr:rowOff>1827213</xdr:rowOff>
    </xdr:to>
    <xdr:pic>
      <xdr:nvPicPr>
        <xdr:cNvPr id="1499" name="Рисунок 1498">
          <a:extLst>
            <a:ext uri="{FF2B5EF4-FFF2-40B4-BE49-F238E27FC236}">
              <a16:creationId xmlns:a16="http://schemas.microsoft.com/office/drawing/2014/main" id="{CE5AF39D-DB91-451B-BAA4-C5C0D4E56D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369520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106</xdr:row>
      <xdr:rowOff>48406</xdr:rowOff>
    </xdr:from>
    <xdr:to>
      <xdr:col>7</xdr:col>
      <xdr:colOff>2108200</xdr:colOff>
      <xdr:row>106</xdr:row>
      <xdr:rowOff>1113639</xdr:rowOff>
    </xdr:to>
    <xdr:pic>
      <xdr:nvPicPr>
        <xdr:cNvPr id="1501" name="Рисунок 1500">
          <a:extLst>
            <a:ext uri="{FF2B5EF4-FFF2-40B4-BE49-F238E27FC236}">
              <a16:creationId xmlns:a16="http://schemas.microsoft.com/office/drawing/2014/main" id="{86A3C4DF-53CE-47AC-9867-C4D2A3B76C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38827656"/>
          <a:ext cx="1778000" cy="10652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107</xdr:row>
      <xdr:rowOff>47600</xdr:rowOff>
    </xdr:from>
    <xdr:to>
      <xdr:col>7</xdr:col>
      <xdr:colOff>2108200</xdr:colOff>
      <xdr:row>107</xdr:row>
      <xdr:rowOff>1200173</xdr:rowOff>
    </xdr:to>
    <xdr:pic>
      <xdr:nvPicPr>
        <xdr:cNvPr id="1503" name="Рисунок 1502">
          <a:extLst>
            <a:ext uri="{FF2B5EF4-FFF2-40B4-BE49-F238E27FC236}">
              <a16:creationId xmlns:a16="http://schemas.microsoft.com/office/drawing/2014/main" id="{CF184571-1C6D-41B1-99FB-54D8B5AAD3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39988900"/>
          <a:ext cx="1778000" cy="115257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108</xdr:row>
      <xdr:rowOff>51246</xdr:rowOff>
    </xdr:from>
    <xdr:to>
      <xdr:col>7</xdr:col>
      <xdr:colOff>2108200</xdr:colOff>
      <xdr:row>108</xdr:row>
      <xdr:rowOff>1129843</xdr:rowOff>
    </xdr:to>
    <xdr:pic>
      <xdr:nvPicPr>
        <xdr:cNvPr id="1505" name="Рисунок 1504">
          <a:extLst>
            <a:ext uri="{FF2B5EF4-FFF2-40B4-BE49-F238E27FC236}">
              <a16:creationId xmlns:a16="http://schemas.microsoft.com/office/drawing/2014/main" id="{7F9218F8-4D8B-4F4F-A970-D18661BE40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41240321"/>
          <a:ext cx="1778000" cy="107859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109</xdr:row>
      <xdr:rowOff>48667</xdr:rowOff>
    </xdr:from>
    <xdr:to>
      <xdr:col>7</xdr:col>
      <xdr:colOff>2108200</xdr:colOff>
      <xdr:row>109</xdr:row>
      <xdr:rowOff>1027647</xdr:rowOff>
    </xdr:to>
    <xdr:pic>
      <xdr:nvPicPr>
        <xdr:cNvPr id="1507" name="Рисунок 1506">
          <a:extLst>
            <a:ext uri="{FF2B5EF4-FFF2-40B4-BE49-F238E27FC236}">
              <a16:creationId xmlns:a16="http://schemas.microsoft.com/office/drawing/2014/main" id="{C6110D56-B21B-4AA7-943A-60CCFBC76C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42418842"/>
          <a:ext cx="1778000" cy="97898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110</xdr:row>
      <xdr:rowOff>46943</xdr:rowOff>
    </xdr:from>
    <xdr:to>
      <xdr:col>7</xdr:col>
      <xdr:colOff>2108200</xdr:colOff>
      <xdr:row>110</xdr:row>
      <xdr:rowOff>1010322</xdr:rowOff>
    </xdr:to>
    <xdr:pic>
      <xdr:nvPicPr>
        <xdr:cNvPr id="1509" name="Рисунок 1508">
          <a:extLst>
            <a:ext uri="{FF2B5EF4-FFF2-40B4-BE49-F238E27FC236}">
              <a16:creationId xmlns:a16="http://schemas.microsoft.com/office/drawing/2014/main" id="{10220746-2DF3-4AF0-9D45-6C44C34143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43493443"/>
          <a:ext cx="1778000" cy="96337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111</xdr:row>
      <xdr:rowOff>48109</xdr:rowOff>
    </xdr:from>
    <xdr:to>
      <xdr:col>7</xdr:col>
      <xdr:colOff>2108200</xdr:colOff>
      <xdr:row>111</xdr:row>
      <xdr:rowOff>1094897</xdr:rowOff>
    </xdr:to>
    <xdr:pic>
      <xdr:nvPicPr>
        <xdr:cNvPr id="1511" name="Рисунок 1510">
          <a:extLst>
            <a:ext uri="{FF2B5EF4-FFF2-40B4-BE49-F238E27FC236}">
              <a16:creationId xmlns:a16="http://schemas.microsoft.com/office/drawing/2014/main" id="{54AB4C49-B06D-4EC4-8B7C-469F608C59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44551884"/>
          <a:ext cx="1778000" cy="104678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112</xdr:row>
      <xdr:rowOff>49944</xdr:rowOff>
    </xdr:from>
    <xdr:to>
      <xdr:col>7</xdr:col>
      <xdr:colOff>2108200</xdr:colOff>
      <xdr:row>112</xdr:row>
      <xdr:rowOff>1007329</xdr:rowOff>
    </xdr:to>
    <xdr:pic>
      <xdr:nvPicPr>
        <xdr:cNvPr id="1513" name="Рисунок 1512">
          <a:extLst>
            <a:ext uri="{FF2B5EF4-FFF2-40B4-BE49-F238E27FC236}">
              <a16:creationId xmlns:a16="http://schemas.microsoft.com/office/drawing/2014/main" id="{447ED983-2F4D-4A58-BE7D-B9976DB21E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45696719"/>
          <a:ext cx="1778000" cy="95738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113</xdr:row>
      <xdr:rowOff>49448</xdr:rowOff>
    </xdr:from>
    <xdr:to>
      <xdr:col>7</xdr:col>
      <xdr:colOff>2108200</xdr:colOff>
      <xdr:row>113</xdr:row>
      <xdr:rowOff>1103078</xdr:rowOff>
    </xdr:to>
    <xdr:pic>
      <xdr:nvPicPr>
        <xdr:cNvPr id="1515" name="Рисунок 1514">
          <a:extLst>
            <a:ext uri="{FF2B5EF4-FFF2-40B4-BE49-F238E27FC236}">
              <a16:creationId xmlns:a16="http://schemas.microsoft.com/office/drawing/2014/main" id="{D5C0F239-F7B7-479B-BD0A-1095F9E1DD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46753498"/>
          <a:ext cx="1778000" cy="105363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114</xdr:row>
      <xdr:rowOff>48394</xdr:rowOff>
    </xdr:from>
    <xdr:to>
      <xdr:col>7</xdr:col>
      <xdr:colOff>2108200</xdr:colOff>
      <xdr:row>114</xdr:row>
      <xdr:rowOff>1199370</xdr:rowOff>
    </xdr:to>
    <xdr:pic>
      <xdr:nvPicPr>
        <xdr:cNvPr id="1517" name="Рисунок 1516">
          <a:extLst>
            <a:ext uri="{FF2B5EF4-FFF2-40B4-BE49-F238E27FC236}">
              <a16:creationId xmlns:a16="http://schemas.microsoft.com/office/drawing/2014/main" id="{091FE3B5-87C2-4434-A76B-0A35125228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47904969"/>
          <a:ext cx="1778000" cy="115097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115</xdr:row>
      <xdr:rowOff>49994</xdr:rowOff>
    </xdr:from>
    <xdr:to>
      <xdr:col>7</xdr:col>
      <xdr:colOff>2108200</xdr:colOff>
      <xdr:row>115</xdr:row>
      <xdr:rowOff>1169213</xdr:rowOff>
    </xdr:to>
    <xdr:pic>
      <xdr:nvPicPr>
        <xdr:cNvPr id="1519" name="Рисунок 1518">
          <a:extLst>
            <a:ext uri="{FF2B5EF4-FFF2-40B4-BE49-F238E27FC236}">
              <a16:creationId xmlns:a16="http://schemas.microsoft.com/office/drawing/2014/main" id="{5659E069-BE3B-4663-80CF-AC900234B7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49154344"/>
          <a:ext cx="1778000" cy="111921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116</xdr:row>
      <xdr:rowOff>48927</xdr:rowOff>
    </xdr:from>
    <xdr:to>
      <xdr:col>7</xdr:col>
      <xdr:colOff>2108200</xdr:colOff>
      <xdr:row>116</xdr:row>
      <xdr:rowOff>970254</xdr:rowOff>
    </xdr:to>
    <xdr:pic>
      <xdr:nvPicPr>
        <xdr:cNvPr id="1521" name="Рисунок 1520">
          <a:extLst>
            <a:ext uri="{FF2B5EF4-FFF2-40B4-BE49-F238E27FC236}">
              <a16:creationId xmlns:a16="http://schemas.microsoft.com/office/drawing/2014/main" id="{EC2D6C97-3021-4F7C-840C-90ACBAACF1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0372477"/>
          <a:ext cx="1778000" cy="92132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117</xdr:row>
      <xdr:rowOff>50006</xdr:rowOff>
    </xdr:from>
    <xdr:to>
      <xdr:col>7</xdr:col>
      <xdr:colOff>2108200</xdr:colOff>
      <xdr:row>117</xdr:row>
      <xdr:rowOff>892962</xdr:rowOff>
    </xdr:to>
    <xdr:pic>
      <xdr:nvPicPr>
        <xdr:cNvPr id="1523" name="Рисунок 1522">
          <a:extLst>
            <a:ext uri="{FF2B5EF4-FFF2-40B4-BE49-F238E27FC236}">
              <a16:creationId xmlns:a16="http://schemas.microsoft.com/office/drawing/2014/main" id="{0E52B75C-AFAC-4502-9822-61E0122E9D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1392731"/>
          <a:ext cx="1778000" cy="84295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118</xdr:row>
      <xdr:rowOff>49461</xdr:rowOff>
    </xdr:from>
    <xdr:to>
      <xdr:col>7</xdr:col>
      <xdr:colOff>2108200</xdr:colOff>
      <xdr:row>118</xdr:row>
      <xdr:rowOff>1198322</xdr:rowOff>
    </xdr:to>
    <xdr:pic>
      <xdr:nvPicPr>
        <xdr:cNvPr id="1525" name="Рисунок 1524">
          <a:extLst>
            <a:ext uri="{FF2B5EF4-FFF2-40B4-BE49-F238E27FC236}">
              <a16:creationId xmlns:a16="http://schemas.microsoft.com/office/drawing/2014/main" id="{600B6AAD-772E-48B1-9C9F-063C3250A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2335161"/>
          <a:ext cx="1778000" cy="114886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119</xdr:row>
      <xdr:rowOff>49461</xdr:rowOff>
    </xdr:from>
    <xdr:to>
      <xdr:col>7</xdr:col>
      <xdr:colOff>2108200</xdr:colOff>
      <xdr:row>119</xdr:row>
      <xdr:rowOff>1198322</xdr:rowOff>
    </xdr:to>
    <xdr:pic>
      <xdr:nvPicPr>
        <xdr:cNvPr id="1527" name="Рисунок 1526">
          <a:extLst>
            <a:ext uri="{FF2B5EF4-FFF2-40B4-BE49-F238E27FC236}">
              <a16:creationId xmlns:a16="http://schemas.microsoft.com/office/drawing/2014/main" id="{BA0EEAB6-0D30-422F-A65F-8A0D10EBC0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3582936"/>
          <a:ext cx="1778000" cy="114886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120</xdr:row>
      <xdr:rowOff>48902</xdr:rowOff>
    </xdr:from>
    <xdr:to>
      <xdr:col>7</xdr:col>
      <xdr:colOff>2108200</xdr:colOff>
      <xdr:row>120</xdr:row>
      <xdr:rowOff>1122675</xdr:rowOff>
    </xdr:to>
    <xdr:pic>
      <xdr:nvPicPr>
        <xdr:cNvPr id="1529" name="Рисунок 1528">
          <a:extLst>
            <a:ext uri="{FF2B5EF4-FFF2-40B4-BE49-F238E27FC236}">
              <a16:creationId xmlns:a16="http://schemas.microsoft.com/office/drawing/2014/main" id="{E3964797-5319-4F08-8E06-602DD3A646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4830152"/>
          <a:ext cx="1778000" cy="107377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121</xdr:row>
      <xdr:rowOff>47377</xdr:rowOff>
    </xdr:from>
    <xdr:to>
      <xdr:col>7</xdr:col>
      <xdr:colOff>2108200</xdr:colOff>
      <xdr:row>121</xdr:row>
      <xdr:rowOff>895597</xdr:rowOff>
    </xdr:to>
    <xdr:pic>
      <xdr:nvPicPr>
        <xdr:cNvPr id="1531" name="Рисунок 1530">
          <a:extLst>
            <a:ext uri="{FF2B5EF4-FFF2-40B4-BE49-F238E27FC236}">
              <a16:creationId xmlns:a16="http://schemas.microsoft.com/office/drawing/2014/main" id="{97DFAD9C-4D90-4019-9106-6844B4870F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6000202"/>
          <a:ext cx="1778000" cy="84822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122</xdr:row>
      <xdr:rowOff>46757</xdr:rowOff>
    </xdr:from>
    <xdr:to>
      <xdr:col>7</xdr:col>
      <xdr:colOff>2108200</xdr:colOff>
      <xdr:row>122</xdr:row>
      <xdr:rowOff>943839</xdr:rowOff>
    </xdr:to>
    <xdr:pic>
      <xdr:nvPicPr>
        <xdr:cNvPr id="1533" name="Рисунок 1532">
          <a:extLst>
            <a:ext uri="{FF2B5EF4-FFF2-40B4-BE49-F238E27FC236}">
              <a16:creationId xmlns:a16="http://schemas.microsoft.com/office/drawing/2014/main" id="{10D238F8-3D72-4DBC-B40F-3EB559E85B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6942557"/>
          <a:ext cx="1778000" cy="89708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123</xdr:row>
      <xdr:rowOff>49399</xdr:rowOff>
    </xdr:from>
    <xdr:to>
      <xdr:col>7</xdr:col>
      <xdr:colOff>2108200</xdr:colOff>
      <xdr:row>123</xdr:row>
      <xdr:rowOff>1150751</xdr:rowOff>
    </xdr:to>
    <xdr:pic>
      <xdr:nvPicPr>
        <xdr:cNvPr id="1535" name="Рисунок 1534">
          <a:extLst>
            <a:ext uri="{FF2B5EF4-FFF2-40B4-BE49-F238E27FC236}">
              <a16:creationId xmlns:a16="http://schemas.microsoft.com/office/drawing/2014/main" id="{9F28D99F-19F8-477D-9636-BFA0F144A7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7935799"/>
          <a:ext cx="1778000" cy="110135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124</xdr:row>
      <xdr:rowOff>49039</xdr:rowOff>
    </xdr:from>
    <xdr:to>
      <xdr:col>7</xdr:col>
      <xdr:colOff>2108200</xdr:colOff>
      <xdr:row>124</xdr:row>
      <xdr:rowOff>1036817</xdr:rowOff>
    </xdr:to>
    <xdr:pic>
      <xdr:nvPicPr>
        <xdr:cNvPr id="1537" name="Рисунок 1536">
          <a:extLst>
            <a:ext uri="{FF2B5EF4-FFF2-40B4-BE49-F238E27FC236}">
              <a16:creationId xmlns:a16="http://schemas.microsoft.com/office/drawing/2014/main" id="{C96AA18A-F597-4A03-960E-84B7CB97B8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59135589"/>
          <a:ext cx="1778000" cy="98777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125</xdr:row>
      <xdr:rowOff>50155</xdr:rowOff>
    </xdr:from>
    <xdr:to>
      <xdr:col>7</xdr:col>
      <xdr:colOff>2108200</xdr:colOff>
      <xdr:row>125</xdr:row>
      <xdr:rowOff>930924</xdr:rowOff>
    </xdr:to>
    <xdr:pic>
      <xdr:nvPicPr>
        <xdr:cNvPr id="1539" name="Рисунок 1538">
          <a:extLst>
            <a:ext uri="{FF2B5EF4-FFF2-40B4-BE49-F238E27FC236}">
              <a16:creationId xmlns:a16="http://schemas.microsoft.com/office/drawing/2014/main" id="{E5BA4633-235A-4D05-82CF-5D6DB58E86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0222555"/>
          <a:ext cx="1778000" cy="88076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126</xdr:row>
      <xdr:rowOff>51085</xdr:rowOff>
    </xdr:from>
    <xdr:to>
      <xdr:col>7</xdr:col>
      <xdr:colOff>2108200</xdr:colOff>
      <xdr:row>126</xdr:row>
      <xdr:rowOff>882358</xdr:rowOff>
    </xdr:to>
    <xdr:pic>
      <xdr:nvPicPr>
        <xdr:cNvPr id="1541" name="Рисунок 1540">
          <a:extLst>
            <a:ext uri="{FF2B5EF4-FFF2-40B4-BE49-F238E27FC236}">
              <a16:creationId xmlns:a16="http://schemas.microsoft.com/office/drawing/2014/main" id="{738ACBDE-29FC-47D8-B6D7-C383F7B81C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1204560"/>
          <a:ext cx="1778000" cy="83127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127</xdr:row>
      <xdr:rowOff>48667</xdr:rowOff>
    </xdr:from>
    <xdr:to>
      <xdr:col>7</xdr:col>
      <xdr:colOff>2108200</xdr:colOff>
      <xdr:row>127</xdr:row>
      <xdr:rowOff>1027647</xdr:rowOff>
    </xdr:to>
    <xdr:pic>
      <xdr:nvPicPr>
        <xdr:cNvPr id="1543" name="Рисунок 1542">
          <a:extLst>
            <a:ext uri="{FF2B5EF4-FFF2-40B4-BE49-F238E27FC236}">
              <a16:creationId xmlns:a16="http://schemas.microsoft.com/office/drawing/2014/main" id="{C7C8E2A8-3C19-459C-A962-FDB6E47EF8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2135592"/>
          <a:ext cx="1778000" cy="97898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128</xdr:row>
      <xdr:rowOff>50229</xdr:rowOff>
    </xdr:from>
    <xdr:to>
      <xdr:col>7</xdr:col>
      <xdr:colOff>2108200</xdr:colOff>
      <xdr:row>128</xdr:row>
      <xdr:rowOff>987993</xdr:rowOff>
    </xdr:to>
    <xdr:pic>
      <xdr:nvPicPr>
        <xdr:cNvPr id="1545" name="Рисунок 1544">
          <a:extLst>
            <a:ext uri="{FF2B5EF4-FFF2-40B4-BE49-F238E27FC236}">
              <a16:creationId xmlns:a16="http://schemas.microsoft.com/office/drawing/2014/main" id="{CD04377E-7040-4192-A64F-F16A5C3B9D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3213479"/>
          <a:ext cx="1778000" cy="93776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129</xdr:row>
      <xdr:rowOff>47191</xdr:rowOff>
    </xdr:from>
    <xdr:to>
      <xdr:col>7</xdr:col>
      <xdr:colOff>2108200</xdr:colOff>
      <xdr:row>129</xdr:row>
      <xdr:rowOff>867217</xdr:rowOff>
    </xdr:to>
    <xdr:pic>
      <xdr:nvPicPr>
        <xdr:cNvPr id="1547" name="Рисунок 1546">
          <a:extLst>
            <a:ext uri="{FF2B5EF4-FFF2-40B4-BE49-F238E27FC236}">
              <a16:creationId xmlns:a16="http://schemas.microsoft.com/office/drawing/2014/main" id="{DDBDE96C-4D5B-4636-AC54-8AF3F74E2D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4248666"/>
          <a:ext cx="1778000" cy="82002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130</xdr:row>
      <xdr:rowOff>47340</xdr:rowOff>
    </xdr:from>
    <xdr:to>
      <xdr:col>7</xdr:col>
      <xdr:colOff>2108200</xdr:colOff>
      <xdr:row>130</xdr:row>
      <xdr:rowOff>876575</xdr:rowOff>
    </xdr:to>
    <xdr:pic>
      <xdr:nvPicPr>
        <xdr:cNvPr id="1549" name="Рисунок 1548">
          <a:extLst>
            <a:ext uri="{FF2B5EF4-FFF2-40B4-BE49-F238E27FC236}">
              <a16:creationId xmlns:a16="http://schemas.microsoft.com/office/drawing/2014/main" id="{C9E52FB6-B8CA-4606-8361-1FEA886711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5163215"/>
          <a:ext cx="1778000" cy="82923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131</xdr:row>
      <xdr:rowOff>49002</xdr:rowOff>
    </xdr:from>
    <xdr:to>
      <xdr:col>7</xdr:col>
      <xdr:colOff>2108200</xdr:colOff>
      <xdr:row>131</xdr:row>
      <xdr:rowOff>941601</xdr:rowOff>
    </xdr:to>
    <xdr:pic>
      <xdr:nvPicPr>
        <xdr:cNvPr id="1551" name="Рисунок 1550">
          <a:extLst>
            <a:ext uri="{FF2B5EF4-FFF2-40B4-BE49-F238E27FC236}">
              <a16:creationId xmlns:a16="http://schemas.microsoft.com/office/drawing/2014/main" id="{FBEDBB91-CFA6-4888-BAF2-B985956375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6088802"/>
          <a:ext cx="1778000" cy="89259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132</xdr:row>
      <xdr:rowOff>51048</xdr:rowOff>
    </xdr:from>
    <xdr:to>
      <xdr:col>7</xdr:col>
      <xdr:colOff>2108200</xdr:colOff>
      <xdr:row>132</xdr:row>
      <xdr:rowOff>872879</xdr:rowOff>
    </xdr:to>
    <xdr:pic>
      <xdr:nvPicPr>
        <xdr:cNvPr id="1553" name="Рисунок 1552">
          <a:extLst>
            <a:ext uri="{FF2B5EF4-FFF2-40B4-BE49-F238E27FC236}">
              <a16:creationId xmlns:a16="http://schemas.microsoft.com/office/drawing/2014/main" id="{EAD3E481-E66F-4D17-8F5E-38C05DF3C7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7081448"/>
          <a:ext cx="1778000" cy="82183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133</xdr:row>
      <xdr:rowOff>48468</xdr:rowOff>
    </xdr:from>
    <xdr:to>
      <xdr:col>7</xdr:col>
      <xdr:colOff>2108200</xdr:colOff>
      <xdr:row>133</xdr:row>
      <xdr:rowOff>989762</xdr:rowOff>
    </xdr:to>
    <xdr:pic>
      <xdr:nvPicPr>
        <xdr:cNvPr id="1555" name="Рисунок 1554">
          <a:extLst>
            <a:ext uri="{FF2B5EF4-FFF2-40B4-BE49-F238E27FC236}">
              <a16:creationId xmlns:a16="http://schemas.microsoft.com/office/drawing/2014/main" id="{76A91CCA-01A9-4386-A09A-6C7BF3D39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8002793"/>
          <a:ext cx="1778000" cy="94129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134</xdr:row>
      <xdr:rowOff>50453</xdr:rowOff>
    </xdr:from>
    <xdr:to>
      <xdr:col>7</xdr:col>
      <xdr:colOff>2108200</xdr:colOff>
      <xdr:row>134</xdr:row>
      <xdr:rowOff>1073509</xdr:rowOff>
    </xdr:to>
    <xdr:pic>
      <xdr:nvPicPr>
        <xdr:cNvPr id="1557" name="Рисунок 1556">
          <a:extLst>
            <a:ext uri="{FF2B5EF4-FFF2-40B4-BE49-F238E27FC236}">
              <a16:creationId xmlns:a16="http://schemas.microsoft.com/office/drawing/2014/main" id="{E35C958B-26CB-4D40-8DC2-4BF2A748CE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69043003"/>
          <a:ext cx="1778000" cy="102305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135</xdr:row>
      <xdr:rowOff>49535</xdr:rowOff>
    </xdr:from>
    <xdr:to>
      <xdr:col>7</xdr:col>
      <xdr:colOff>2108200</xdr:colOff>
      <xdr:row>135</xdr:row>
      <xdr:rowOff>902975</xdr:rowOff>
    </xdr:to>
    <xdr:pic>
      <xdr:nvPicPr>
        <xdr:cNvPr id="1559" name="Рисунок 1558">
          <a:extLst>
            <a:ext uri="{FF2B5EF4-FFF2-40B4-BE49-F238E27FC236}">
              <a16:creationId xmlns:a16="http://schemas.microsoft.com/office/drawing/2014/main" id="{9E6FD75E-4BFA-4333-A16B-9F66EA86E1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0166035"/>
          <a:ext cx="1778000" cy="85344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136</xdr:row>
      <xdr:rowOff>48927</xdr:rowOff>
    </xdr:from>
    <xdr:to>
      <xdr:col>7</xdr:col>
      <xdr:colOff>2108200</xdr:colOff>
      <xdr:row>136</xdr:row>
      <xdr:rowOff>874989</xdr:rowOff>
    </xdr:to>
    <xdr:pic>
      <xdr:nvPicPr>
        <xdr:cNvPr id="1561" name="Рисунок 1560">
          <a:extLst>
            <a:ext uri="{FF2B5EF4-FFF2-40B4-BE49-F238E27FC236}">
              <a16:creationId xmlns:a16="http://schemas.microsoft.com/office/drawing/2014/main" id="{B8AFE97A-684B-449C-A3CA-6BB1B97391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1117927"/>
          <a:ext cx="1778000" cy="8260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137</xdr:row>
      <xdr:rowOff>50602</xdr:rowOff>
    </xdr:from>
    <xdr:to>
      <xdr:col>7</xdr:col>
      <xdr:colOff>2108200</xdr:colOff>
      <xdr:row>137</xdr:row>
      <xdr:rowOff>835225</xdr:rowOff>
    </xdr:to>
    <xdr:pic>
      <xdr:nvPicPr>
        <xdr:cNvPr id="1563" name="Рисунок 1562">
          <a:extLst>
            <a:ext uri="{FF2B5EF4-FFF2-40B4-BE49-F238E27FC236}">
              <a16:creationId xmlns:a16="http://schemas.microsoft.com/office/drawing/2014/main" id="{492F2A85-105B-4332-A4B7-32E5DAFF79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2043527"/>
          <a:ext cx="1778000" cy="7846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138</xdr:row>
      <xdr:rowOff>46943</xdr:rowOff>
    </xdr:from>
    <xdr:to>
      <xdr:col>7</xdr:col>
      <xdr:colOff>2108200</xdr:colOff>
      <xdr:row>138</xdr:row>
      <xdr:rowOff>905550</xdr:rowOff>
    </xdr:to>
    <xdr:pic>
      <xdr:nvPicPr>
        <xdr:cNvPr id="1565" name="Рисунок 1564">
          <a:extLst>
            <a:ext uri="{FF2B5EF4-FFF2-40B4-BE49-F238E27FC236}">
              <a16:creationId xmlns:a16="http://schemas.microsoft.com/office/drawing/2014/main" id="{B2BAECBE-3C8A-4FA5-8A98-A72FC745D3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2925693"/>
          <a:ext cx="1778000" cy="85860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139</xdr:row>
      <xdr:rowOff>48406</xdr:rowOff>
    </xdr:from>
    <xdr:to>
      <xdr:col>7</xdr:col>
      <xdr:colOff>2108200</xdr:colOff>
      <xdr:row>139</xdr:row>
      <xdr:rowOff>1113639</xdr:rowOff>
    </xdr:to>
    <xdr:pic>
      <xdr:nvPicPr>
        <xdr:cNvPr id="1567" name="Рисунок 1566">
          <a:extLst>
            <a:ext uri="{FF2B5EF4-FFF2-40B4-BE49-F238E27FC236}">
              <a16:creationId xmlns:a16="http://schemas.microsoft.com/office/drawing/2014/main" id="{67F12709-A66D-42D0-844C-5C5680965E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3879656"/>
          <a:ext cx="1778000" cy="10652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140</xdr:row>
      <xdr:rowOff>48382</xdr:rowOff>
    </xdr:from>
    <xdr:to>
      <xdr:col>7</xdr:col>
      <xdr:colOff>2108200</xdr:colOff>
      <xdr:row>140</xdr:row>
      <xdr:rowOff>1132723</xdr:rowOff>
    </xdr:to>
    <xdr:pic>
      <xdr:nvPicPr>
        <xdr:cNvPr id="1569" name="Рисунок 1568">
          <a:extLst>
            <a:ext uri="{FF2B5EF4-FFF2-40B4-BE49-F238E27FC236}">
              <a16:creationId xmlns:a16="http://schemas.microsoft.com/office/drawing/2014/main" id="{9FC1172F-54E3-468D-A3E1-43F4FB9EB1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5041682"/>
          <a:ext cx="1778000" cy="108434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141</xdr:row>
      <xdr:rowOff>49213</xdr:rowOff>
    </xdr:from>
    <xdr:to>
      <xdr:col>7</xdr:col>
      <xdr:colOff>2108200</xdr:colOff>
      <xdr:row>141</xdr:row>
      <xdr:rowOff>1827213</xdr:rowOff>
    </xdr:to>
    <xdr:pic>
      <xdr:nvPicPr>
        <xdr:cNvPr id="1571" name="Рисунок 1570">
          <a:extLst>
            <a:ext uri="{FF2B5EF4-FFF2-40B4-BE49-F238E27FC236}">
              <a16:creationId xmlns:a16="http://schemas.microsoft.com/office/drawing/2014/main" id="{DA71EFBA-29AE-48E1-A3DD-8927D85202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62236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142</xdr:row>
      <xdr:rowOff>49213</xdr:rowOff>
    </xdr:from>
    <xdr:to>
      <xdr:col>7</xdr:col>
      <xdr:colOff>2108200</xdr:colOff>
      <xdr:row>142</xdr:row>
      <xdr:rowOff>1827213</xdr:rowOff>
    </xdr:to>
    <xdr:pic>
      <xdr:nvPicPr>
        <xdr:cNvPr id="1573" name="Рисунок 1572">
          <a:extLst>
            <a:ext uri="{FF2B5EF4-FFF2-40B4-BE49-F238E27FC236}">
              <a16:creationId xmlns:a16="http://schemas.microsoft.com/office/drawing/2014/main" id="{7A244897-864F-4D61-9406-5787795A80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81000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143</xdr:row>
      <xdr:rowOff>49213</xdr:rowOff>
    </xdr:from>
    <xdr:to>
      <xdr:col>7</xdr:col>
      <xdr:colOff>2108200</xdr:colOff>
      <xdr:row>143</xdr:row>
      <xdr:rowOff>1827213</xdr:rowOff>
    </xdr:to>
    <xdr:pic>
      <xdr:nvPicPr>
        <xdr:cNvPr id="1575" name="Рисунок 1574">
          <a:extLst>
            <a:ext uri="{FF2B5EF4-FFF2-40B4-BE49-F238E27FC236}">
              <a16:creationId xmlns:a16="http://schemas.microsoft.com/office/drawing/2014/main" id="{DC5C0B26-4499-4064-A07B-9435E5E157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799764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144</xdr:row>
      <xdr:rowOff>49213</xdr:rowOff>
    </xdr:from>
    <xdr:to>
      <xdr:col>7</xdr:col>
      <xdr:colOff>2108200</xdr:colOff>
      <xdr:row>144</xdr:row>
      <xdr:rowOff>1827213</xdr:rowOff>
    </xdr:to>
    <xdr:pic>
      <xdr:nvPicPr>
        <xdr:cNvPr id="1577" name="Рисунок 1576">
          <a:extLst>
            <a:ext uri="{FF2B5EF4-FFF2-40B4-BE49-F238E27FC236}">
              <a16:creationId xmlns:a16="http://schemas.microsoft.com/office/drawing/2014/main" id="{3380D78C-3DCB-4FCA-AFE5-9B43DFA72C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818528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145</xdr:row>
      <xdr:rowOff>49213</xdr:rowOff>
    </xdr:from>
    <xdr:to>
      <xdr:col>7</xdr:col>
      <xdr:colOff>2108200</xdr:colOff>
      <xdr:row>145</xdr:row>
      <xdr:rowOff>1827213</xdr:rowOff>
    </xdr:to>
    <xdr:pic>
      <xdr:nvPicPr>
        <xdr:cNvPr id="1579" name="Рисунок 1578">
          <a:extLst>
            <a:ext uri="{FF2B5EF4-FFF2-40B4-BE49-F238E27FC236}">
              <a16:creationId xmlns:a16="http://schemas.microsoft.com/office/drawing/2014/main" id="{7D1291FF-3DE0-4963-89EF-FA28B79D1F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837293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146</xdr:row>
      <xdr:rowOff>49237</xdr:rowOff>
    </xdr:from>
    <xdr:to>
      <xdr:col>7</xdr:col>
      <xdr:colOff>2108200</xdr:colOff>
      <xdr:row>146</xdr:row>
      <xdr:rowOff>1465249</xdr:rowOff>
    </xdr:to>
    <xdr:pic>
      <xdr:nvPicPr>
        <xdr:cNvPr id="1581" name="Рисунок 1580">
          <a:extLst>
            <a:ext uri="{FF2B5EF4-FFF2-40B4-BE49-F238E27FC236}">
              <a16:creationId xmlns:a16="http://schemas.microsoft.com/office/drawing/2014/main" id="{7310484E-5F40-4234-8C12-26DB115B2B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85605762"/>
          <a:ext cx="1778000" cy="141601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147</xdr:row>
      <xdr:rowOff>49213</xdr:rowOff>
    </xdr:from>
    <xdr:to>
      <xdr:col>7</xdr:col>
      <xdr:colOff>2108200</xdr:colOff>
      <xdr:row>147</xdr:row>
      <xdr:rowOff>1827213</xdr:rowOff>
    </xdr:to>
    <xdr:pic>
      <xdr:nvPicPr>
        <xdr:cNvPr id="1583" name="Рисунок 1582">
          <a:extLst>
            <a:ext uri="{FF2B5EF4-FFF2-40B4-BE49-F238E27FC236}">
              <a16:creationId xmlns:a16="http://schemas.microsoft.com/office/drawing/2014/main" id="{4D17B42A-D8CD-4EAD-B072-5C48B4939D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871202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148</xdr:row>
      <xdr:rowOff>49213</xdr:rowOff>
    </xdr:from>
    <xdr:to>
      <xdr:col>7</xdr:col>
      <xdr:colOff>2108200</xdr:colOff>
      <xdr:row>148</xdr:row>
      <xdr:rowOff>1827213</xdr:rowOff>
    </xdr:to>
    <xdr:pic>
      <xdr:nvPicPr>
        <xdr:cNvPr id="1585" name="Рисунок 1584">
          <a:extLst>
            <a:ext uri="{FF2B5EF4-FFF2-40B4-BE49-F238E27FC236}">
              <a16:creationId xmlns:a16="http://schemas.microsoft.com/office/drawing/2014/main" id="{17BBB44F-1E53-4159-B10E-0B6D25F742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889966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149</xdr:row>
      <xdr:rowOff>49213</xdr:rowOff>
    </xdr:from>
    <xdr:to>
      <xdr:col>7</xdr:col>
      <xdr:colOff>2108200</xdr:colOff>
      <xdr:row>149</xdr:row>
      <xdr:rowOff>1827213</xdr:rowOff>
    </xdr:to>
    <xdr:pic>
      <xdr:nvPicPr>
        <xdr:cNvPr id="1587" name="Рисунок 1586">
          <a:extLst>
            <a:ext uri="{FF2B5EF4-FFF2-40B4-BE49-F238E27FC236}">
              <a16:creationId xmlns:a16="http://schemas.microsoft.com/office/drawing/2014/main" id="{2EA63CF5-6A08-4612-89EA-BB42574A5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908730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150</xdr:row>
      <xdr:rowOff>49026</xdr:rowOff>
    </xdr:from>
    <xdr:to>
      <xdr:col>7</xdr:col>
      <xdr:colOff>2108200</xdr:colOff>
      <xdr:row>150</xdr:row>
      <xdr:rowOff>1360665</xdr:rowOff>
    </xdr:to>
    <xdr:pic>
      <xdr:nvPicPr>
        <xdr:cNvPr id="1589" name="Рисунок 1588">
          <a:extLst>
            <a:ext uri="{FF2B5EF4-FFF2-40B4-BE49-F238E27FC236}">
              <a16:creationId xmlns:a16="http://schemas.microsoft.com/office/drawing/2014/main" id="{11C72EFF-1384-4DC5-8046-AD171644FE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92749301"/>
          <a:ext cx="1778000" cy="131163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151</xdr:row>
      <xdr:rowOff>48878</xdr:rowOff>
    </xdr:from>
    <xdr:to>
      <xdr:col>7</xdr:col>
      <xdr:colOff>2108200</xdr:colOff>
      <xdr:row>151</xdr:row>
      <xdr:rowOff>1456065</xdr:rowOff>
    </xdr:to>
    <xdr:pic>
      <xdr:nvPicPr>
        <xdr:cNvPr id="1591" name="Рисунок 1590">
          <a:extLst>
            <a:ext uri="{FF2B5EF4-FFF2-40B4-BE49-F238E27FC236}">
              <a16:creationId xmlns:a16="http://schemas.microsoft.com/office/drawing/2014/main" id="{B6D96E4E-34F5-4E8A-9FDB-F2B8ECEEC3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94158853"/>
          <a:ext cx="1778000" cy="140718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152</xdr:row>
      <xdr:rowOff>49213</xdr:rowOff>
    </xdr:from>
    <xdr:to>
      <xdr:col>7</xdr:col>
      <xdr:colOff>2108200</xdr:colOff>
      <xdr:row>152</xdr:row>
      <xdr:rowOff>1827213</xdr:rowOff>
    </xdr:to>
    <xdr:pic>
      <xdr:nvPicPr>
        <xdr:cNvPr id="1593" name="Рисунок 1592">
          <a:extLst>
            <a:ext uri="{FF2B5EF4-FFF2-40B4-BE49-F238E27FC236}">
              <a16:creationId xmlns:a16="http://schemas.microsoft.com/office/drawing/2014/main" id="{DB21295E-B1A0-4029-9818-CE723E82A0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956641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153</xdr:row>
      <xdr:rowOff>49213</xdr:rowOff>
    </xdr:from>
    <xdr:to>
      <xdr:col>7</xdr:col>
      <xdr:colOff>2108200</xdr:colOff>
      <xdr:row>153</xdr:row>
      <xdr:rowOff>1827213</xdr:rowOff>
    </xdr:to>
    <xdr:pic>
      <xdr:nvPicPr>
        <xdr:cNvPr id="1595" name="Рисунок 1594">
          <a:extLst>
            <a:ext uri="{FF2B5EF4-FFF2-40B4-BE49-F238E27FC236}">
              <a16:creationId xmlns:a16="http://schemas.microsoft.com/office/drawing/2014/main" id="{3D568919-A57E-4765-ADEC-A940CCF8FE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975405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154</xdr:row>
      <xdr:rowOff>49213</xdr:rowOff>
    </xdr:from>
    <xdr:to>
      <xdr:col>7</xdr:col>
      <xdr:colOff>2108200</xdr:colOff>
      <xdr:row>154</xdr:row>
      <xdr:rowOff>1827213</xdr:rowOff>
    </xdr:to>
    <xdr:pic>
      <xdr:nvPicPr>
        <xdr:cNvPr id="1597" name="Рисунок 1596">
          <a:extLst>
            <a:ext uri="{FF2B5EF4-FFF2-40B4-BE49-F238E27FC236}">
              <a16:creationId xmlns:a16="http://schemas.microsoft.com/office/drawing/2014/main" id="{5CB861AD-C0B1-42BC-A6D2-B1717E4025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1994169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155</xdr:row>
      <xdr:rowOff>49213</xdr:rowOff>
    </xdr:from>
    <xdr:to>
      <xdr:col>7</xdr:col>
      <xdr:colOff>2108200</xdr:colOff>
      <xdr:row>155</xdr:row>
      <xdr:rowOff>1827213</xdr:rowOff>
    </xdr:to>
    <xdr:pic>
      <xdr:nvPicPr>
        <xdr:cNvPr id="1599" name="Рисунок 1598">
          <a:extLst>
            <a:ext uri="{FF2B5EF4-FFF2-40B4-BE49-F238E27FC236}">
              <a16:creationId xmlns:a16="http://schemas.microsoft.com/office/drawing/2014/main" id="{0655BB3F-1B1E-42BB-9AF7-E21C02ED91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012934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156</xdr:row>
      <xdr:rowOff>49213</xdr:rowOff>
    </xdr:from>
    <xdr:to>
      <xdr:col>7</xdr:col>
      <xdr:colOff>2108200</xdr:colOff>
      <xdr:row>156</xdr:row>
      <xdr:rowOff>1827213</xdr:rowOff>
    </xdr:to>
    <xdr:pic>
      <xdr:nvPicPr>
        <xdr:cNvPr id="1601" name="Рисунок 1600">
          <a:extLst>
            <a:ext uri="{FF2B5EF4-FFF2-40B4-BE49-F238E27FC236}">
              <a16:creationId xmlns:a16="http://schemas.microsoft.com/office/drawing/2014/main" id="{5A8D088B-2FF0-4891-BB84-6FCBC4715E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031698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157</xdr:row>
      <xdr:rowOff>49213</xdr:rowOff>
    </xdr:from>
    <xdr:to>
      <xdr:col>7</xdr:col>
      <xdr:colOff>2108200</xdr:colOff>
      <xdr:row>157</xdr:row>
      <xdr:rowOff>1827213</xdr:rowOff>
    </xdr:to>
    <xdr:pic>
      <xdr:nvPicPr>
        <xdr:cNvPr id="1603" name="Рисунок 1602">
          <a:extLst>
            <a:ext uri="{FF2B5EF4-FFF2-40B4-BE49-F238E27FC236}">
              <a16:creationId xmlns:a16="http://schemas.microsoft.com/office/drawing/2014/main" id="{379F3540-F3F9-4AB6-9795-E43AD62171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050462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158</xdr:row>
      <xdr:rowOff>49213</xdr:rowOff>
    </xdr:from>
    <xdr:to>
      <xdr:col>7</xdr:col>
      <xdr:colOff>2108200</xdr:colOff>
      <xdr:row>158</xdr:row>
      <xdr:rowOff>1827213</xdr:rowOff>
    </xdr:to>
    <xdr:pic>
      <xdr:nvPicPr>
        <xdr:cNvPr id="1605" name="Рисунок 1604">
          <a:extLst>
            <a:ext uri="{FF2B5EF4-FFF2-40B4-BE49-F238E27FC236}">
              <a16:creationId xmlns:a16="http://schemas.microsoft.com/office/drawing/2014/main" id="{BB10F506-4438-4180-BA46-0B450EC656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069226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159</xdr:row>
      <xdr:rowOff>49213</xdr:rowOff>
    </xdr:from>
    <xdr:to>
      <xdr:col>7</xdr:col>
      <xdr:colOff>2108200</xdr:colOff>
      <xdr:row>159</xdr:row>
      <xdr:rowOff>1827213</xdr:rowOff>
    </xdr:to>
    <xdr:pic>
      <xdr:nvPicPr>
        <xdr:cNvPr id="1607" name="Рисунок 1606">
          <a:extLst>
            <a:ext uri="{FF2B5EF4-FFF2-40B4-BE49-F238E27FC236}">
              <a16:creationId xmlns:a16="http://schemas.microsoft.com/office/drawing/2014/main" id="{646BAE3C-B52C-4488-A4E4-A7A2292056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087991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160</xdr:row>
      <xdr:rowOff>49213</xdr:rowOff>
    </xdr:from>
    <xdr:to>
      <xdr:col>7</xdr:col>
      <xdr:colOff>2108200</xdr:colOff>
      <xdr:row>160</xdr:row>
      <xdr:rowOff>1827213</xdr:rowOff>
    </xdr:to>
    <xdr:pic>
      <xdr:nvPicPr>
        <xdr:cNvPr id="1609" name="Рисунок 1608">
          <a:extLst>
            <a:ext uri="{FF2B5EF4-FFF2-40B4-BE49-F238E27FC236}">
              <a16:creationId xmlns:a16="http://schemas.microsoft.com/office/drawing/2014/main" id="{8C92AC1C-5FA8-45A1-ACEA-C961153C33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106755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161</xdr:row>
      <xdr:rowOff>49213</xdr:rowOff>
    </xdr:from>
    <xdr:to>
      <xdr:col>7</xdr:col>
      <xdr:colOff>2108200</xdr:colOff>
      <xdr:row>161</xdr:row>
      <xdr:rowOff>1827213</xdr:rowOff>
    </xdr:to>
    <xdr:pic>
      <xdr:nvPicPr>
        <xdr:cNvPr id="1611" name="Рисунок 1610">
          <a:extLst>
            <a:ext uri="{FF2B5EF4-FFF2-40B4-BE49-F238E27FC236}">
              <a16:creationId xmlns:a16="http://schemas.microsoft.com/office/drawing/2014/main" id="{AE01C5AA-128A-4768-91E6-B2A6341D76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125519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162</xdr:row>
      <xdr:rowOff>49213</xdr:rowOff>
    </xdr:from>
    <xdr:to>
      <xdr:col>7</xdr:col>
      <xdr:colOff>2108200</xdr:colOff>
      <xdr:row>162</xdr:row>
      <xdr:rowOff>1827213</xdr:rowOff>
    </xdr:to>
    <xdr:pic>
      <xdr:nvPicPr>
        <xdr:cNvPr id="1613" name="Рисунок 1612">
          <a:extLst>
            <a:ext uri="{FF2B5EF4-FFF2-40B4-BE49-F238E27FC236}">
              <a16:creationId xmlns:a16="http://schemas.microsoft.com/office/drawing/2014/main" id="{1330090D-7704-4AE0-B457-4130E6EAB8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144283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163</xdr:row>
      <xdr:rowOff>49213</xdr:rowOff>
    </xdr:from>
    <xdr:to>
      <xdr:col>7</xdr:col>
      <xdr:colOff>2108200</xdr:colOff>
      <xdr:row>163</xdr:row>
      <xdr:rowOff>1827213</xdr:rowOff>
    </xdr:to>
    <xdr:pic>
      <xdr:nvPicPr>
        <xdr:cNvPr id="1615" name="Рисунок 1614">
          <a:extLst>
            <a:ext uri="{FF2B5EF4-FFF2-40B4-BE49-F238E27FC236}">
              <a16:creationId xmlns:a16="http://schemas.microsoft.com/office/drawing/2014/main" id="{9B6730EE-ACEF-4C2B-9FA7-BF9811C59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163048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164</xdr:row>
      <xdr:rowOff>49213</xdr:rowOff>
    </xdr:from>
    <xdr:to>
      <xdr:col>7</xdr:col>
      <xdr:colOff>2108200</xdr:colOff>
      <xdr:row>164</xdr:row>
      <xdr:rowOff>1827213</xdr:rowOff>
    </xdr:to>
    <xdr:pic>
      <xdr:nvPicPr>
        <xdr:cNvPr id="1617" name="Рисунок 1616">
          <a:extLst>
            <a:ext uri="{FF2B5EF4-FFF2-40B4-BE49-F238E27FC236}">
              <a16:creationId xmlns:a16="http://schemas.microsoft.com/office/drawing/2014/main" id="{D7BD8D51-BBB5-49A6-973D-246A643D49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181812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165</xdr:row>
      <xdr:rowOff>49213</xdr:rowOff>
    </xdr:from>
    <xdr:to>
      <xdr:col>7</xdr:col>
      <xdr:colOff>2108200</xdr:colOff>
      <xdr:row>165</xdr:row>
      <xdr:rowOff>1827213</xdr:rowOff>
    </xdr:to>
    <xdr:pic>
      <xdr:nvPicPr>
        <xdr:cNvPr id="1619" name="Рисунок 1618">
          <a:extLst>
            <a:ext uri="{FF2B5EF4-FFF2-40B4-BE49-F238E27FC236}">
              <a16:creationId xmlns:a16="http://schemas.microsoft.com/office/drawing/2014/main" id="{C82D9B9E-EDE3-4E9A-A58A-973F81D616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200576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166</xdr:row>
      <xdr:rowOff>49213</xdr:rowOff>
    </xdr:from>
    <xdr:to>
      <xdr:col>7</xdr:col>
      <xdr:colOff>2108200</xdr:colOff>
      <xdr:row>166</xdr:row>
      <xdr:rowOff>1827213</xdr:rowOff>
    </xdr:to>
    <xdr:pic>
      <xdr:nvPicPr>
        <xdr:cNvPr id="1621" name="Рисунок 1620">
          <a:extLst>
            <a:ext uri="{FF2B5EF4-FFF2-40B4-BE49-F238E27FC236}">
              <a16:creationId xmlns:a16="http://schemas.microsoft.com/office/drawing/2014/main" id="{EB2F1FE3-532C-4326-9A78-2489A4475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219340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167</xdr:row>
      <xdr:rowOff>48642</xdr:rowOff>
    </xdr:from>
    <xdr:to>
      <xdr:col>7</xdr:col>
      <xdr:colOff>2108200</xdr:colOff>
      <xdr:row>167</xdr:row>
      <xdr:rowOff>1180097</xdr:rowOff>
    </xdr:to>
    <xdr:pic>
      <xdr:nvPicPr>
        <xdr:cNvPr id="1623" name="Рисунок 1622">
          <a:extLst>
            <a:ext uri="{FF2B5EF4-FFF2-40B4-BE49-F238E27FC236}">
              <a16:creationId xmlns:a16="http://schemas.microsoft.com/office/drawing/2014/main" id="{EB6A0430-EE97-4DA0-A5A9-5591DEAD18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23809942"/>
          <a:ext cx="1778000" cy="113145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168</xdr:row>
      <xdr:rowOff>48865</xdr:rowOff>
    </xdr:from>
    <xdr:to>
      <xdr:col>7</xdr:col>
      <xdr:colOff>2108200</xdr:colOff>
      <xdr:row>168</xdr:row>
      <xdr:rowOff>1427528</xdr:rowOff>
    </xdr:to>
    <xdr:pic>
      <xdr:nvPicPr>
        <xdr:cNvPr id="1625" name="Рисунок 1624">
          <a:extLst>
            <a:ext uri="{FF2B5EF4-FFF2-40B4-BE49-F238E27FC236}">
              <a16:creationId xmlns:a16="http://schemas.microsoft.com/office/drawing/2014/main" id="{46FEC700-9F4A-4A31-AAC6-F0EA40222B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25038890"/>
          <a:ext cx="1778000" cy="137866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169</xdr:row>
      <xdr:rowOff>48592</xdr:rowOff>
    </xdr:from>
    <xdr:to>
      <xdr:col>7</xdr:col>
      <xdr:colOff>2108200</xdr:colOff>
      <xdr:row>169</xdr:row>
      <xdr:rowOff>1142015</xdr:rowOff>
    </xdr:to>
    <xdr:pic>
      <xdr:nvPicPr>
        <xdr:cNvPr id="1627" name="Рисунок 1626">
          <a:extLst>
            <a:ext uri="{FF2B5EF4-FFF2-40B4-BE49-F238E27FC236}">
              <a16:creationId xmlns:a16="http://schemas.microsoft.com/office/drawing/2014/main" id="{C0A7AF1F-F4CF-4BA1-8B93-1763609394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26514992"/>
          <a:ext cx="1778000" cy="10934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170</xdr:row>
      <xdr:rowOff>48940</xdr:rowOff>
    </xdr:from>
    <xdr:to>
      <xdr:col>7</xdr:col>
      <xdr:colOff>2108200</xdr:colOff>
      <xdr:row>170</xdr:row>
      <xdr:rowOff>1370295</xdr:rowOff>
    </xdr:to>
    <xdr:pic>
      <xdr:nvPicPr>
        <xdr:cNvPr id="1629" name="Рисунок 1628">
          <a:extLst>
            <a:ext uri="{FF2B5EF4-FFF2-40B4-BE49-F238E27FC236}">
              <a16:creationId xmlns:a16="http://schemas.microsoft.com/office/drawing/2014/main" id="{8E33F800-9B3C-448C-92B7-8222125173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27705965"/>
          <a:ext cx="1778000" cy="132135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171</xdr:row>
      <xdr:rowOff>50354</xdr:rowOff>
    </xdr:from>
    <xdr:to>
      <xdr:col>7</xdr:col>
      <xdr:colOff>2108200</xdr:colOff>
      <xdr:row>171</xdr:row>
      <xdr:rowOff>1445073</xdr:rowOff>
    </xdr:to>
    <xdr:pic>
      <xdr:nvPicPr>
        <xdr:cNvPr id="1631" name="Рисунок 1630">
          <a:extLst>
            <a:ext uri="{FF2B5EF4-FFF2-40B4-BE49-F238E27FC236}">
              <a16:creationId xmlns:a16="http://schemas.microsoft.com/office/drawing/2014/main" id="{09D8CC20-9946-4E23-AEEB-667FF6DE58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29126604"/>
          <a:ext cx="1778000" cy="139471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172</xdr:row>
      <xdr:rowOff>49113</xdr:rowOff>
    </xdr:from>
    <xdr:to>
      <xdr:col>7</xdr:col>
      <xdr:colOff>2108200</xdr:colOff>
      <xdr:row>172</xdr:row>
      <xdr:rowOff>1351037</xdr:rowOff>
    </xdr:to>
    <xdr:pic>
      <xdr:nvPicPr>
        <xdr:cNvPr id="1633" name="Рисунок 1632">
          <a:extLst>
            <a:ext uri="{FF2B5EF4-FFF2-40B4-BE49-F238E27FC236}">
              <a16:creationId xmlns:a16="http://schemas.microsoft.com/office/drawing/2014/main" id="{77AA51D5-A9E9-4472-B2EB-41509A5ABC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30620788"/>
          <a:ext cx="1778000" cy="130192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173</xdr:row>
      <xdr:rowOff>48890</xdr:rowOff>
    </xdr:from>
    <xdr:to>
      <xdr:col>7</xdr:col>
      <xdr:colOff>2108200</xdr:colOff>
      <xdr:row>173</xdr:row>
      <xdr:rowOff>1379850</xdr:rowOff>
    </xdr:to>
    <xdr:pic>
      <xdr:nvPicPr>
        <xdr:cNvPr id="1635" name="Рисунок 1634">
          <a:extLst>
            <a:ext uri="{FF2B5EF4-FFF2-40B4-BE49-F238E27FC236}">
              <a16:creationId xmlns:a16="http://schemas.microsoft.com/office/drawing/2014/main" id="{70538E95-EE74-4F8E-8566-8D01C7B414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32020740"/>
          <a:ext cx="1778000" cy="133096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174</xdr:row>
      <xdr:rowOff>48766</xdr:rowOff>
    </xdr:from>
    <xdr:to>
      <xdr:col>7</xdr:col>
      <xdr:colOff>2108200</xdr:colOff>
      <xdr:row>174</xdr:row>
      <xdr:rowOff>1332349</xdr:rowOff>
    </xdr:to>
    <xdr:pic>
      <xdr:nvPicPr>
        <xdr:cNvPr id="1637" name="Рисунок 1636">
          <a:extLst>
            <a:ext uri="{FF2B5EF4-FFF2-40B4-BE49-F238E27FC236}">
              <a16:creationId xmlns:a16="http://schemas.microsoft.com/office/drawing/2014/main" id="{B1C08481-AFD2-46C4-9AF4-6E8009C80E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33449366"/>
          <a:ext cx="1778000" cy="128358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175</xdr:row>
      <xdr:rowOff>48568</xdr:rowOff>
    </xdr:from>
    <xdr:to>
      <xdr:col>7</xdr:col>
      <xdr:colOff>2108200</xdr:colOff>
      <xdr:row>175</xdr:row>
      <xdr:rowOff>1389688</xdr:rowOff>
    </xdr:to>
    <xdr:pic>
      <xdr:nvPicPr>
        <xdr:cNvPr id="1639" name="Рисунок 1638">
          <a:extLst>
            <a:ext uri="{FF2B5EF4-FFF2-40B4-BE49-F238E27FC236}">
              <a16:creationId xmlns:a16="http://schemas.microsoft.com/office/drawing/2014/main" id="{3728AD65-2B25-49D9-8D3C-9F3996BE3E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34830293"/>
          <a:ext cx="1778000" cy="134112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176</xdr:row>
      <xdr:rowOff>48592</xdr:rowOff>
    </xdr:from>
    <xdr:to>
      <xdr:col>7</xdr:col>
      <xdr:colOff>2108200</xdr:colOff>
      <xdr:row>176</xdr:row>
      <xdr:rowOff>1122958</xdr:rowOff>
    </xdr:to>
    <xdr:pic>
      <xdr:nvPicPr>
        <xdr:cNvPr id="1641" name="Рисунок 1640">
          <a:extLst>
            <a:ext uri="{FF2B5EF4-FFF2-40B4-BE49-F238E27FC236}">
              <a16:creationId xmlns:a16="http://schemas.microsoft.com/office/drawing/2014/main" id="{90EF3C54-3CD4-42F3-9A6C-A0FA65F3E2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36268592"/>
          <a:ext cx="1778000" cy="107436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177</xdr:row>
      <xdr:rowOff>48642</xdr:rowOff>
    </xdr:from>
    <xdr:to>
      <xdr:col>7</xdr:col>
      <xdr:colOff>2108200</xdr:colOff>
      <xdr:row>177</xdr:row>
      <xdr:rowOff>1180097</xdr:rowOff>
    </xdr:to>
    <xdr:pic>
      <xdr:nvPicPr>
        <xdr:cNvPr id="1643" name="Рисунок 1642">
          <a:extLst>
            <a:ext uri="{FF2B5EF4-FFF2-40B4-BE49-F238E27FC236}">
              <a16:creationId xmlns:a16="http://schemas.microsoft.com/office/drawing/2014/main" id="{84553396-238A-4C09-B7EB-5C27BA05B0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37440217"/>
          <a:ext cx="1778000" cy="113145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178</xdr:row>
      <xdr:rowOff>48592</xdr:rowOff>
    </xdr:from>
    <xdr:to>
      <xdr:col>7</xdr:col>
      <xdr:colOff>2108200</xdr:colOff>
      <xdr:row>178</xdr:row>
      <xdr:rowOff>1142015</xdr:rowOff>
    </xdr:to>
    <xdr:pic>
      <xdr:nvPicPr>
        <xdr:cNvPr id="1645" name="Рисунок 1644">
          <a:extLst>
            <a:ext uri="{FF2B5EF4-FFF2-40B4-BE49-F238E27FC236}">
              <a16:creationId xmlns:a16="http://schemas.microsoft.com/office/drawing/2014/main" id="{E15753B4-4845-4207-A1F4-96CC97BCF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38668892"/>
          <a:ext cx="1778000" cy="10934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179</xdr:row>
      <xdr:rowOff>46782</xdr:rowOff>
    </xdr:from>
    <xdr:to>
      <xdr:col>7</xdr:col>
      <xdr:colOff>2108200</xdr:colOff>
      <xdr:row>179</xdr:row>
      <xdr:rowOff>1143846</xdr:rowOff>
    </xdr:to>
    <xdr:pic>
      <xdr:nvPicPr>
        <xdr:cNvPr id="1647" name="Рисунок 1646">
          <a:extLst>
            <a:ext uri="{FF2B5EF4-FFF2-40B4-BE49-F238E27FC236}">
              <a16:creationId xmlns:a16="http://schemas.microsoft.com/office/drawing/2014/main" id="{3BEA5F82-B1E6-4192-966A-D89281282B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39857707"/>
          <a:ext cx="1778000" cy="109706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180</xdr:row>
      <xdr:rowOff>48592</xdr:rowOff>
    </xdr:from>
    <xdr:to>
      <xdr:col>7</xdr:col>
      <xdr:colOff>2108200</xdr:colOff>
      <xdr:row>180</xdr:row>
      <xdr:rowOff>1142015</xdr:rowOff>
    </xdr:to>
    <xdr:pic>
      <xdr:nvPicPr>
        <xdr:cNvPr id="1649" name="Рисунок 1648">
          <a:extLst>
            <a:ext uri="{FF2B5EF4-FFF2-40B4-BE49-F238E27FC236}">
              <a16:creationId xmlns:a16="http://schemas.microsoft.com/office/drawing/2014/main" id="{138FD9F4-0FA6-4190-904B-EDD9AC1929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41050142"/>
          <a:ext cx="1778000" cy="10934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181</xdr:row>
      <xdr:rowOff>46633</xdr:rowOff>
    </xdr:from>
    <xdr:to>
      <xdr:col>7</xdr:col>
      <xdr:colOff>2108200</xdr:colOff>
      <xdr:row>181</xdr:row>
      <xdr:rowOff>1163052</xdr:rowOff>
    </xdr:to>
    <xdr:pic>
      <xdr:nvPicPr>
        <xdr:cNvPr id="1651" name="Рисунок 1650">
          <a:extLst>
            <a:ext uri="{FF2B5EF4-FFF2-40B4-BE49-F238E27FC236}">
              <a16:creationId xmlns:a16="http://schemas.microsoft.com/office/drawing/2014/main" id="{25943C70-3B25-42A7-B9E8-9C486206DB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42238808"/>
          <a:ext cx="1778000" cy="111641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182</xdr:row>
      <xdr:rowOff>50825</xdr:rowOff>
    </xdr:from>
    <xdr:to>
      <xdr:col>7</xdr:col>
      <xdr:colOff>2108200</xdr:colOff>
      <xdr:row>182</xdr:row>
      <xdr:rowOff>1158854</xdr:rowOff>
    </xdr:to>
    <xdr:pic>
      <xdr:nvPicPr>
        <xdr:cNvPr id="1653" name="Рисунок 1652">
          <a:extLst>
            <a:ext uri="{FF2B5EF4-FFF2-40B4-BE49-F238E27FC236}">
              <a16:creationId xmlns:a16="http://schemas.microsoft.com/office/drawing/2014/main" id="{F74C21D4-0B72-426A-8FBC-5ACF97849C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43452675"/>
          <a:ext cx="1778000" cy="110802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183</xdr:row>
      <xdr:rowOff>48592</xdr:rowOff>
    </xdr:from>
    <xdr:to>
      <xdr:col>7</xdr:col>
      <xdr:colOff>2108200</xdr:colOff>
      <xdr:row>183</xdr:row>
      <xdr:rowOff>1142015</xdr:rowOff>
    </xdr:to>
    <xdr:pic>
      <xdr:nvPicPr>
        <xdr:cNvPr id="1655" name="Рисунок 1654">
          <a:extLst>
            <a:ext uri="{FF2B5EF4-FFF2-40B4-BE49-F238E27FC236}">
              <a16:creationId xmlns:a16="http://schemas.microsoft.com/office/drawing/2014/main" id="{8E2BA069-04A5-4D62-8874-1760156670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44660117"/>
          <a:ext cx="1778000" cy="10934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184</xdr:row>
      <xdr:rowOff>49213</xdr:rowOff>
    </xdr:from>
    <xdr:to>
      <xdr:col>7</xdr:col>
      <xdr:colOff>2108200</xdr:colOff>
      <xdr:row>184</xdr:row>
      <xdr:rowOff>1827213</xdr:rowOff>
    </xdr:to>
    <xdr:pic>
      <xdr:nvPicPr>
        <xdr:cNvPr id="1657" name="Рисунок 1656">
          <a:extLst>
            <a:ext uri="{FF2B5EF4-FFF2-40B4-BE49-F238E27FC236}">
              <a16:creationId xmlns:a16="http://schemas.microsoft.com/office/drawing/2014/main" id="{2C5D8396-1C87-42D0-A3F8-3358B8F74F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458513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185</xdr:row>
      <xdr:rowOff>49213</xdr:rowOff>
    </xdr:from>
    <xdr:to>
      <xdr:col>7</xdr:col>
      <xdr:colOff>2108200</xdr:colOff>
      <xdr:row>185</xdr:row>
      <xdr:rowOff>1827213</xdr:rowOff>
    </xdr:to>
    <xdr:pic>
      <xdr:nvPicPr>
        <xdr:cNvPr id="1659" name="Рисунок 1658">
          <a:extLst>
            <a:ext uri="{FF2B5EF4-FFF2-40B4-BE49-F238E27FC236}">
              <a16:creationId xmlns:a16="http://schemas.microsoft.com/office/drawing/2014/main" id="{B154F7DB-D29C-4CA5-BCAB-CD6DED7E93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477277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186</xdr:row>
      <xdr:rowOff>50279</xdr:rowOff>
    </xdr:from>
    <xdr:to>
      <xdr:col>7</xdr:col>
      <xdr:colOff>2108200</xdr:colOff>
      <xdr:row>186</xdr:row>
      <xdr:rowOff>1235612</xdr:rowOff>
    </xdr:to>
    <xdr:pic>
      <xdr:nvPicPr>
        <xdr:cNvPr id="1661" name="Рисунок 1660">
          <a:extLst>
            <a:ext uri="{FF2B5EF4-FFF2-40B4-BE49-F238E27FC236}">
              <a16:creationId xmlns:a16="http://schemas.microsoft.com/office/drawing/2014/main" id="{B375E5BC-9D3D-4AA9-AEEB-013F4EBA9F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49605279"/>
          <a:ext cx="1778000" cy="11853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187</xdr:row>
      <xdr:rowOff>48865</xdr:rowOff>
    </xdr:from>
    <xdr:to>
      <xdr:col>7</xdr:col>
      <xdr:colOff>2108200</xdr:colOff>
      <xdr:row>187</xdr:row>
      <xdr:rowOff>1427528</xdr:rowOff>
    </xdr:to>
    <xdr:pic>
      <xdr:nvPicPr>
        <xdr:cNvPr id="1663" name="Рисунок 1662">
          <a:extLst>
            <a:ext uri="{FF2B5EF4-FFF2-40B4-BE49-F238E27FC236}">
              <a16:creationId xmlns:a16="http://schemas.microsoft.com/office/drawing/2014/main" id="{15974853-4467-4D6B-AD19-EFC968D9E6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50889740"/>
          <a:ext cx="1778000" cy="137866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188</xdr:row>
      <xdr:rowOff>49237</xdr:rowOff>
    </xdr:from>
    <xdr:to>
      <xdr:col>7</xdr:col>
      <xdr:colOff>2108200</xdr:colOff>
      <xdr:row>188</xdr:row>
      <xdr:rowOff>1169967</xdr:rowOff>
    </xdr:to>
    <xdr:pic>
      <xdr:nvPicPr>
        <xdr:cNvPr id="1665" name="Рисунок 1664">
          <a:extLst>
            <a:ext uri="{FF2B5EF4-FFF2-40B4-BE49-F238E27FC236}">
              <a16:creationId xmlns:a16="http://schemas.microsoft.com/office/drawing/2014/main" id="{47B6B8AE-7834-48C1-97D8-B5892F7B5F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52366487"/>
          <a:ext cx="1778000" cy="112073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189</xdr:row>
      <xdr:rowOff>50874</xdr:rowOff>
    </xdr:from>
    <xdr:to>
      <xdr:col>7</xdr:col>
      <xdr:colOff>2108200</xdr:colOff>
      <xdr:row>189</xdr:row>
      <xdr:rowOff>1196883</xdr:rowOff>
    </xdr:to>
    <xdr:pic>
      <xdr:nvPicPr>
        <xdr:cNvPr id="1667" name="Рисунок 1666">
          <a:extLst>
            <a:ext uri="{FF2B5EF4-FFF2-40B4-BE49-F238E27FC236}">
              <a16:creationId xmlns:a16="http://schemas.microsoft.com/office/drawing/2014/main" id="{3515A943-F381-41F5-9F14-4E7C7F5870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53587324"/>
          <a:ext cx="1778000" cy="1146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190</xdr:row>
      <xdr:rowOff>47253</xdr:rowOff>
    </xdr:from>
    <xdr:to>
      <xdr:col>7</xdr:col>
      <xdr:colOff>2108200</xdr:colOff>
      <xdr:row>190</xdr:row>
      <xdr:rowOff>1171941</xdr:rowOff>
    </xdr:to>
    <xdr:pic>
      <xdr:nvPicPr>
        <xdr:cNvPr id="1669" name="Рисунок 1668">
          <a:extLst>
            <a:ext uri="{FF2B5EF4-FFF2-40B4-BE49-F238E27FC236}">
              <a16:creationId xmlns:a16="http://schemas.microsoft.com/office/drawing/2014/main" id="{E0950413-8A88-4738-93E7-36A8EE40DC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54831478"/>
          <a:ext cx="1778000" cy="112468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191</xdr:row>
      <xdr:rowOff>47253</xdr:rowOff>
    </xdr:from>
    <xdr:to>
      <xdr:col>7</xdr:col>
      <xdr:colOff>2108200</xdr:colOff>
      <xdr:row>191</xdr:row>
      <xdr:rowOff>1171941</xdr:rowOff>
    </xdr:to>
    <xdr:pic>
      <xdr:nvPicPr>
        <xdr:cNvPr id="1671" name="Рисунок 1670">
          <a:extLst>
            <a:ext uri="{FF2B5EF4-FFF2-40B4-BE49-F238E27FC236}">
              <a16:creationId xmlns:a16="http://schemas.microsoft.com/office/drawing/2014/main" id="{317B9000-C1FC-4795-AB66-349809BD08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56050678"/>
          <a:ext cx="1778000" cy="112468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192</xdr:row>
      <xdr:rowOff>49237</xdr:rowOff>
    </xdr:from>
    <xdr:to>
      <xdr:col>7</xdr:col>
      <xdr:colOff>2108200</xdr:colOff>
      <xdr:row>192</xdr:row>
      <xdr:rowOff>1169967</xdr:rowOff>
    </xdr:to>
    <xdr:pic>
      <xdr:nvPicPr>
        <xdr:cNvPr id="1673" name="Рисунок 1672">
          <a:extLst>
            <a:ext uri="{FF2B5EF4-FFF2-40B4-BE49-F238E27FC236}">
              <a16:creationId xmlns:a16="http://schemas.microsoft.com/office/drawing/2014/main" id="{4FE90AB4-59BD-49CE-810E-4CDAB793EC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57271862"/>
          <a:ext cx="1778000" cy="112073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193</xdr:row>
      <xdr:rowOff>49213</xdr:rowOff>
    </xdr:from>
    <xdr:to>
      <xdr:col>7</xdr:col>
      <xdr:colOff>2108200</xdr:colOff>
      <xdr:row>193</xdr:row>
      <xdr:rowOff>1827213</xdr:rowOff>
    </xdr:to>
    <xdr:pic>
      <xdr:nvPicPr>
        <xdr:cNvPr id="1675" name="Рисунок 1674">
          <a:extLst>
            <a:ext uri="{FF2B5EF4-FFF2-40B4-BE49-F238E27FC236}">
              <a16:creationId xmlns:a16="http://schemas.microsoft.com/office/drawing/2014/main" id="{05C4383A-B0CF-4AF0-8287-5ED72C0F12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584910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194</xdr:row>
      <xdr:rowOff>49213</xdr:rowOff>
    </xdr:from>
    <xdr:to>
      <xdr:col>7</xdr:col>
      <xdr:colOff>2108200</xdr:colOff>
      <xdr:row>194</xdr:row>
      <xdr:rowOff>1827213</xdr:rowOff>
    </xdr:to>
    <xdr:pic>
      <xdr:nvPicPr>
        <xdr:cNvPr id="1677" name="Рисунок 1676">
          <a:extLst>
            <a:ext uri="{FF2B5EF4-FFF2-40B4-BE49-F238E27FC236}">
              <a16:creationId xmlns:a16="http://schemas.microsoft.com/office/drawing/2014/main" id="{848E2124-30D2-4359-823E-9601CEB04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603674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195</xdr:row>
      <xdr:rowOff>49213</xdr:rowOff>
    </xdr:from>
    <xdr:to>
      <xdr:col>7</xdr:col>
      <xdr:colOff>2108200</xdr:colOff>
      <xdr:row>195</xdr:row>
      <xdr:rowOff>1827213</xdr:rowOff>
    </xdr:to>
    <xdr:pic>
      <xdr:nvPicPr>
        <xdr:cNvPr id="1679" name="Рисунок 1678">
          <a:extLst>
            <a:ext uri="{FF2B5EF4-FFF2-40B4-BE49-F238E27FC236}">
              <a16:creationId xmlns:a16="http://schemas.microsoft.com/office/drawing/2014/main" id="{79487C61-5F8C-43DB-9F34-EDABF5AD4C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622438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196</xdr:row>
      <xdr:rowOff>49213</xdr:rowOff>
    </xdr:from>
    <xdr:to>
      <xdr:col>7</xdr:col>
      <xdr:colOff>2108200</xdr:colOff>
      <xdr:row>196</xdr:row>
      <xdr:rowOff>1827213</xdr:rowOff>
    </xdr:to>
    <xdr:pic>
      <xdr:nvPicPr>
        <xdr:cNvPr id="1681" name="Рисунок 1680">
          <a:extLst>
            <a:ext uri="{FF2B5EF4-FFF2-40B4-BE49-F238E27FC236}">
              <a16:creationId xmlns:a16="http://schemas.microsoft.com/office/drawing/2014/main" id="{0B3121A3-6107-4A03-BD04-C5880E208D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641203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197</xdr:row>
      <xdr:rowOff>49213</xdr:rowOff>
    </xdr:from>
    <xdr:to>
      <xdr:col>7</xdr:col>
      <xdr:colOff>2108200</xdr:colOff>
      <xdr:row>197</xdr:row>
      <xdr:rowOff>1827213</xdr:rowOff>
    </xdr:to>
    <xdr:pic>
      <xdr:nvPicPr>
        <xdr:cNvPr id="1683" name="Рисунок 1682">
          <a:extLst>
            <a:ext uri="{FF2B5EF4-FFF2-40B4-BE49-F238E27FC236}">
              <a16:creationId xmlns:a16="http://schemas.microsoft.com/office/drawing/2014/main" id="{EF332B2A-7EF5-4A7B-9DF1-C47C45D6EE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659967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198</xdr:row>
      <xdr:rowOff>49213</xdr:rowOff>
    </xdr:from>
    <xdr:to>
      <xdr:col>7</xdr:col>
      <xdr:colOff>2108200</xdr:colOff>
      <xdr:row>198</xdr:row>
      <xdr:rowOff>1827213</xdr:rowOff>
    </xdr:to>
    <xdr:pic>
      <xdr:nvPicPr>
        <xdr:cNvPr id="1685" name="Рисунок 1684">
          <a:extLst>
            <a:ext uri="{FF2B5EF4-FFF2-40B4-BE49-F238E27FC236}">
              <a16:creationId xmlns:a16="http://schemas.microsoft.com/office/drawing/2014/main" id="{AA8F8CC5-A091-4D7E-A66C-3A6ED3EFD0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678731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199</xdr:row>
      <xdr:rowOff>50825</xdr:rowOff>
    </xdr:from>
    <xdr:to>
      <xdr:col>7</xdr:col>
      <xdr:colOff>2108200</xdr:colOff>
      <xdr:row>199</xdr:row>
      <xdr:rowOff>1111247</xdr:rowOff>
    </xdr:to>
    <xdr:pic>
      <xdr:nvPicPr>
        <xdr:cNvPr id="1687" name="Рисунок 1686">
          <a:extLst>
            <a:ext uri="{FF2B5EF4-FFF2-40B4-BE49-F238E27FC236}">
              <a16:creationId xmlns:a16="http://schemas.microsoft.com/office/drawing/2014/main" id="{783F359F-8BE7-4243-B91E-A3FFE77E97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69751200"/>
          <a:ext cx="1778000" cy="106042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200</xdr:row>
      <xdr:rowOff>49213</xdr:rowOff>
    </xdr:from>
    <xdr:to>
      <xdr:col>7</xdr:col>
      <xdr:colOff>2108200</xdr:colOff>
      <xdr:row>200</xdr:row>
      <xdr:rowOff>1827213</xdr:rowOff>
    </xdr:to>
    <xdr:pic>
      <xdr:nvPicPr>
        <xdr:cNvPr id="1689" name="Рисунок 1688">
          <a:extLst>
            <a:ext uri="{FF2B5EF4-FFF2-40B4-BE49-F238E27FC236}">
              <a16:creationId xmlns:a16="http://schemas.microsoft.com/office/drawing/2014/main" id="{51AEACEF-1253-437F-B9A1-1B496A32E5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709116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201</xdr:row>
      <xdr:rowOff>49312</xdr:rowOff>
    </xdr:from>
    <xdr:to>
      <xdr:col>7</xdr:col>
      <xdr:colOff>2108200</xdr:colOff>
      <xdr:row>201</xdr:row>
      <xdr:rowOff>1331804</xdr:rowOff>
    </xdr:to>
    <xdr:pic>
      <xdr:nvPicPr>
        <xdr:cNvPr id="1691" name="Рисунок 1690">
          <a:extLst>
            <a:ext uri="{FF2B5EF4-FFF2-40B4-BE49-F238E27FC236}">
              <a16:creationId xmlns:a16="http://schemas.microsoft.com/office/drawing/2014/main" id="{AB36D634-BF08-4FDA-9029-1B2D99D680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72788162"/>
          <a:ext cx="1778000" cy="128249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202</xdr:row>
      <xdr:rowOff>46534</xdr:rowOff>
    </xdr:from>
    <xdr:to>
      <xdr:col>7</xdr:col>
      <xdr:colOff>2108200</xdr:colOff>
      <xdr:row>202</xdr:row>
      <xdr:rowOff>877375</xdr:rowOff>
    </xdr:to>
    <xdr:pic>
      <xdr:nvPicPr>
        <xdr:cNvPr id="1693" name="Рисунок 1692">
          <a:extLst>
            <a:ext uri="{FF2B5EF4-FFF2-40B4-BE49-F238E27FC236}">
              <a16:creationId xmlns:a16="http://schemas.microsoft.com/office/drawing/2014/main" id="{1699DEB7-071F-4F05-ACA9-93722A98F1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74166509"/>
          <a:ext cx="1778000" cy="83084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203</xdr:row>
      <xdr:rowOff>49014</xdr:rowOff>
    </xdr:from>
    <xdr:to>
      <xdr:col>7</xdr:col>
      <xdr:colOff>2108200</xdr:colOff>
      <xdr:row>203</xdr:row>
      <xdr:rowOff>836827</xdr:rowOff>
    </xdr:to>
    <xdr:pic>
      <xdr:nvPicPr>
        <xdr:cNvPr id="1695" name="Рисунок 1694">
          <a:extLst>
            <a:ext uri="{FF2B5EF4-FFF2-40B4-BE49-F238E27FC236}">
              <a16:creationId xmlns:a16="http://schemas.microsoft.com/office/drawing/2014/main" id="{F03CD10D-5AE0-4147-8E3C-D8D695922D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75092914"/>
          <a:ext cx="1778000" cy="78781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204</xdr:row>
      <xdr:rowOff>49213</xdr:rowOff>
    </xdr:from>
    <xdr:to>
      <xdr:col>7</xdr:col>
      <xdr:colOff>2108200</xdr:colOff>
      <xdr:row>204</xdr:row>
      <xdr:rowOff>1827213</xdr:rowOff>
    </xdr:to>
    <xdr:pic>
      <xdr:nvPicPr>
        <xdr:cNvPr id="1697" name="Рисунок 1696">
          <a:extLst>
            <a:ext uri="{FF2B5EF4-FFF2-40B4-BE49-F238E27FC236}">
              <a16:creationId xmlns:a16="http://schemas.microsoft.com/office/drawing/2014/main" id="{35A6DE9D-978B-4206-9049-7F04598947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759789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205</xdr:row>
      <xdr:rowOff>48518</xdr:rowOff>
    </xdr:from>
    <xdr:to>
      <xdr:col>7</xdr:col>
      <xdr:colOff>2108200</xdr:colOff>
      <xdr:row>205</xdr:row>
      <xdr:rowOff>1427863</xdr:rowOff>
    </xdr:to>
    <xdr:pic>
      <xdr:nvPicPr>
        <xdr:cNvPr id="1699" name="Рисунок 1698">
          <a:extLst>
            <a:ext uri="{FF2B5EF4-FFF2-40B4-BE49-F238E27FC236}">
              <a16:creationId xmlns:a16="http://schemas.microsoft.com/office/drawing/2014/main" id="{7385CCA4-209F-4C9C-A1DA-B7FA8CEFDE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77854668"/>
          <a:ext cx="1778000" cy="137934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206</xdr:row>
      <xdr:rowOff>47104</xdr:rowOff>
    </xdr:from>
    <xdr:to>
      <xdr:col>7</xdr:col>
      <xdr:colOff>2108200</xdr:colOff>
      <xdr:row>206</xdr:row>
      <xdr:rowOff>1486437</xdr:rowOff>
    </xdr:to>
    <xdr:pic>
      <xdr:nvPicPr>
        <xdr:cNvPr id="1701" name="Рисунок 1700">
          <a:extLst>
            <a:ext uri="{FF2B5EF4-FFF2-40B4-BE49-F238E27FC236}">
              <a16:creationId xmlns:a16="http://schemas.microsoft.com/office/drawing/2014/main" id="{F4889F62-941F-4A23-923E-B63138615B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79329629"/>
          <a:ext cx="1778000" cy="14393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207</xdr:row>
      <xdr:rowOff>49213</xdr:rowOff>
    </xdr:from>
    <xdr:to>
      <xdr:col>7</xdr:col>
      <xdr:colOff>2108200</xdr:colOff>
      <xdr:row>207</xdr:row>
      <xdr:rowOff>1827213</xdr:rowOff>
    </xdr:to>
    <xdr:pic>
      <xdr:nvPicPr>
        <xdr:cNvPr id="1703" name="Рисунок 1702">
          <a:extLst>
            <a:ext uri="{FF2B5EF4-FFF2-40B4-BE49-F238E27FC236}">
              <a16:creationId xmlns:a16="http://schemas.microsoft.com/office/drawing/2014/main" id="{E794CDE3-DF36-417C-8FE7-1EB9DA02A8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808652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208</xdr:row>
      <xdr:rowOff>49213</xdr:rowOff>
    </xdr:from>
    <xdr:to>
      <xdr:col>7</xdr:col>
      <xdr:colOff>2108200</xdr:colOff>
      <xdr:row>208</xdr:row>
      <xdr:rowOff>1827213</xdr:rowOff>
    </xdr:to>
    <xdr:pic>
      <xdr:nvPicPr>
        <xdr:cNvPr id="1705" name="Рисунок 1704">
          <a:extLst>
            <a:ext uri="{FF2B5EF4-FFF2-40B4-BE49-F238E27FC236}">
              <a16:creationId xmlns:a16="http://schemas.microsoft.com/office/drawing/2014/main" id="{DE2E1BB1-59C1-4468-9F14-C1A1111AB9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827416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209</xdr:row>
      <xdr:rowOff>46707</xdr:rowOff>
    </xdr:from>
    <xdr:to>
      <xdr:col>7</xdr:col>
      <xdr:colOff>2108200</xdr:colOff>
      <xdr:row>209</xdr:row>
      <xdr:rowOff>1077221</xdr:rowOff>
    </xdr:to>
    <xdr:pic>
      <xdr:nvPicPr>
        <xdr:cNvPr id="1707" name="Рисунок 1706">
          <a:extLst>
            <a:ext uri="{FF2B5EF4-FFF2-40B4-BE49-F238E27FC236}">
              <a16:creationId xmlns:a16="http://schemas.microsoft.com/office/drawing/2014/main" id="{1D2CDDC1-FA43-4D6E-AEC1-F85437F472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84615607"/>
          <a:ext cx="1778000" cy="103051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210</xdr:row>
      <xdr:rowOff>50130</xdr:rowOff>
    </xdr:from>
    <xdr:to>
      <xdr:col>7</xdr:col>
      <xdr:colOff>2108200</xdr:colOff>
      <xdr:row>210</xdr:row>
      <xdr:rowOff>1045225</xdr:rowOff>
    </xdr:to>
    <xdr:pic>
      <xdr:nvPicPr>
        <xdr:cNvPr id="1709" name="Рисунок 1708">
          <a:extLst>
            <a:ext uri="{FF2B5EF4-FFF2-40B4-BE49-F238E27FC236}">
              <a16:creationId xmlns:a16="http://schemas.microsoft.com/office/drawing/2014/main" id="{64174EB2-8CC3-41A2-9D48-3F42958FA4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85742980"/>
          <a:ext cx="1778000" cy="99509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211</xdr:row>
      <xdr:rowOff>49213</xdr:rowOff>
    </xdr:from>
    <xdr:to>
      <xdr:col>7</xdr:col>
      <xdr:colOff>2108200</xdr:colOff>
      <xdr:row>211</xdr:row>
      <xdr:rowOff>1827213</xdr:rowOff>
    </xdr:to>
    <xdr:pic>
      <xdr:nvPicPr>
        <xdr:cNvPr id="1711" name="Рисунок 1710">
          <a:extLst>
            <a:ext uri="{FF2B5EF4-FFF2-40B4-BE49-F238E27FC236}">
              <a16:creationId xmlns:a16="http://schemas.microsoft.com/office/drawing/2014/main" id="{F335AF37-1468-4C7D-91F5-982A025FBF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868374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212</xdr:row>
      <xdr:rowOff>47278</xdr:rowOff>
    </xdr:from>
    <xdr:to>
      <xdr:col>7</xdr:col>
      <xdr:colOff>2108200</xdr:colOff>
      <xdr:row>212</xdr:row>
      <xdr:rowOff>1133834</xdr:rowOff>
    </xdr:to>
    <xdr:pic>
      <xdr:nvPicPr>
        <xdr:cNvPr id="1713" name="Рисунок 1712">
          <a:extLst>
            <a:ext uri="{FF2B5EF4-FFF2-40B4-BE49-F238E27FC236}">
              <a16:creationId xmlns:a16="http://schemas.microsoft.com/office/drawing/2014/main" id="{A5FDE182-546F-4681-8A51-29AEAA55B1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88711928"/>
          <a:ext cx="1778000" cy="108655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213</xdr:row>
      <xdr:rowOff>47203</xdr:rowOff>
    </xdr:from>
    <xdr:to>
      <xdr:col>7</xdr:col>
      <xdr:colOff>2108200</xdr:colOff>
      <xdr:row>213</xdr:row>
      <xdr:rowOff>905281</xdr:rowOff>
    </xdr:to>
    <xdr:pic>
      <xdr:nvPicPr>
        <xdr:cNvPr id="1715" name="Рисунок 1714">
          <a:extLst>
            <a:ext uri="{FF2B5EF4-FFF2-40B4-BE49-F238E27FC236}">
              <a16:creationId xmlns:a16="http://schemas.microsoft.com/office/drawing/2014/main" id="{032627D5-075A-4706-B4A0-02D6F45EC6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89892953"/>
          <a:ext cx="1778000" cy="85807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214</xdr:row>
      <xdr:rowOff>47402</xdr:rowOff>
    </xdr:from>
    <xdr:to>
      <xdr:col>7</xdr:col>
      <xdr:colOff>2108200</xdr:colOff>
      <xdr:row>214</xdr:row>
      <xdr:rowOff>990831</xdr:rowOff>
    </xdr:to>
    <xdr:pic>
      <xdr:nvPicPr>
        <xdr:cNvPr id="1717" name="Рисунок 1716">
          <a:extLst>
            <a:ext uri="{FF2B5EF4-FFF2-40B4-BE49-F238E27FC236}">
              <a16:creationId xmlns:a16="http://schemas.microsoft.com/office/drawing/2014/main" id="{1D033A60-62F7-4BB1-9E32-444DEEB1C8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0845652"/>
          <a:ext cx="1778000" cy="94342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215</xdr:row>
      <xdr:rowOff>47228</xdr:rowOff>
    </xdr:from>
    <xdr:to>
      <xdr:col>7</xdr:col>
      <xdr:colOff>2108200</xdr:colOff>
      <xdr:row>215</xdr:row>
      <xdr:rowOff>848129</xdr:rowOff>
    </xdr:to>
    <xdr:pic>
      <xdr:nvPicPr>
        <xdr:cNvPr id="1719" name="Рисунок 1718">
          <a:extLst>
            <a:ext uri="{FF2B5EF4-FFF2-40B4-BE49-F238E27FC236}">
              <a16:creationId xmlns:a16="http://schemas.microsoft.com/office/drawing/2014/main" id="{EA2B1750-C522-4B81-B3FA-D5FF1A0BBD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1883703"/>
          <a:ext cx="1778000" cy="80090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216</xdr:row>
      <xdr:rowOff>47451</xdr:rowOff>
    </xdr:from>
    <xdr:to>
      <xdr:col>7</xdr:col>
      <xdr:colOff>2108200</xdr:colOff>
      <xdr:row>216</xdr:row>
      <xdr:rowOff>847905</xdr:rowOff>
    </xdr:to>
    <xdr:pic>
      <xdr:nvPicPr>
        <xdr:cNvPr id="1721" name="Рисунок 1720">
          <a:extLst>
            <a:ext uri="{FF2B5EF4-FFF2-40B4-BE49-F238E27FC236}">
              <a16:creationId xmlns:a16="http://schemas.microsoft.com/office/drawing/2014/main" id="{41A5EFC2-EB30-4786-B0D6-7A78E215B6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2779276"/>
          <a:ext cx="1778000" cy="80045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217</xdr:row>
      <xdr:rowOff>46782</xdr:rowOff>
    </xdr:from>
    <xdr:to>
      <xdr:col>7</xdr:col>
      <xdr:colOff>2108200</xdr:colOff>
      <xdr:row>217</xdr:row>
      <xdr:rowOff>1010488</xdr:rowOff>
    </xdr:to>
    <xdr:pic>
      <xdr:nvPicPr>
        <xdr:cNvPr id="1723" name="Рисунок 1722">
          <a:extLst>
            <a:ext uri="{FF2B5EF4-FFF2-40B4-BE49-F238E27FC236}">
              <a16:creationId xmlns:a16="http://schemas.microsoft.com/office/drawing/2014/main" id="{FEEE5BFC-D92F-4372-B468-C347EE7F6D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3673957"/>
          <a:ext cx="1778000" cy="96370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218</xdr:row>
      <xdr:rowOff>48146</xdr:rowOff>
    </xdr:from>
    <xdr:to>
      <xdr:col>7</xdr:col>
      <xdr:colOff>2108200</xdr:colOff>
      <xdr:row>218</xdr:row>
      <xdr:rowOff>885288</xdr:rowOff>
    </xdr:to>
    <xdr:pic>
      <xdr:nvPicPr>
        <xdr:cNvPr id="1725" name="Рисунок 1724">
          <a:extLst>
            <a:ext uri="{FF2B5EF4-FFF2-40B4-BE49-F238E27FC236}">
              <a16:creationId xmlns:a16="http://schemas.microsoft.com/office/drawing/2014/main" id="{9E7458EA-9DB2-4323-A3C8-03C63BE3CA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4732596"/>
          <a:ext cx="1778000" cy="83714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219</xdr:row>
      <xdr:rowOff>46658</xdr:rowOff>
    </xdr:from>
    <xdr:to>
      <xdr:col>7</xdr:col>
      <xdr:colOff>2108200</xdr:colOff>
      <xdr:row>219</xdr:row>
      <xdr:rowOff>858193</xdr:rowOff>
    </xdr:to>
    <xdr:pic>
      <xdr:nvPicPr>
        <xdr:cNvPr id="1727" name="Рисунок 1726">
          <a:extLst>
            <a:ext uri="{FF2B5EF4-FFF2-40B4-BE49-F238E27FC236}">
              <a16:creationId xmlns:a16="http://schemas.microsoft.com/office/drawing/2014/main" id="{3B96E552-F84B-4D74-8EB7-E137E43843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5664558"/>
          <a:ext cx="1778000" cy="81153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220</xdr:row>
      <xdr:rowOff>49733</xdr:rowOff>
    </xdr:from>
    <xdr:to>
      <xdr:col>7</xdr:col>
      <xdr:colOff>2108200</xdr:colOff>
      <xdr:row>220</xdr:row>
      <xdr:rowOff>874209</xdr:rowOff>
    </xdr:to>
    <xdr:pic>
      <xdr:nvPicPr>
        <xdr:cNvPr id="1729" name="Рисунок 1728">
          <a:extLst>
            <a:ext uri="{FF2B5EF4-FFF2-40B4-BE49-F238E27FC236}">
              <a16:creationId xmlns:a16="http://schemas.microsoft.com/office/drawing/2014/main" id="{71613072-04FB-4569-8BDE-E47A6DC76A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6572508"/>
          <a:ext cx="1778000" cy="82447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221</xdr:row>
      <xdr:rowOff>49337</xdr:rowOff>
    </xdr:from>
    <xdr:to>
      <xdr:col>7</xdr:col>
      <xdr:colOff>2108200</xdr:colOff>
      <xdr:row>221</xdr:row>
      <xdr:rowOff>779329</xdr:rowOff>
    </xdr:to>
    <xdr:pic>
      <xdr:nvPicPr>
        <xdr:cNvPr id="1731" name="Рисунок 1730">
          <a:extLst>
            <a:ext uri="{FF2B5EF4-FFF2-40B4-BE49-F238E27FC236}">
              <a16:creationId xmlns:a16="http://schemas.microsoft.com/office/drawing/2014/main" id="{0B9F0F28-BE89-4188-B406-38BAF71E2D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7496037"/>
          <a:ext cx="1778000" cy="72999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222</xdr:row>
      <xdr:rowOff>47823</xdr:rowOff>
    </xdr:from>
    <xdr:to>
      <xdr:col>7</xdr:col>
      <xdr:colOff>2108200</xdr:colOff>
      <xdr:row>222</xdr:row>
      <xdr:rowOff>771338</xdr:rowOff>
    </xdr:to>
    <xdr:pic>
      <xdr:nvPicPr>
        <xdr:cNvPr id="1733" name="Рисунок 1732">
          <a:extLst>
            <a:ext uri="{FF2B5EF4-FFF2-40B4-BE49-F238E27FC236}">
              <a16:creationId xmlns:a16="http://schemas.microsoft.com/office/drawing/2014/main" id="{54C93875-DBAC-4C7D-8195-CACF4CB9BB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8323198"/>
          <a:ext cx="1778000" cy="72351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223</xdr:row>
      <xdr:rowOff>50403</xdr:rowOff>
    </xdr:from>
    <xdr:to>
      <xdr:col>7</xdr:col>
      <xdr:colOff>2108200</xdr:colOff>
      <xdr:row>223</xdr:row>
      <xdr:rowOff>749700</xdr:rowOff>
    </xdr:to>
    <xdr:pic>
      <xdr:nvPicPr>
        <xdr:cNvPr id="1735" name="Рисунок 1734">
          <a:extLst>
            <a:ext uri="{FF2B5EF4-FFF2-40B4-BE49-F238E27FC236}">
              <a16:creationId xmlns:a16="http://schemas.microsoft.com/office/drawing/2014/main" id="{F61D2D78-8697-4E93-B5C0-0B8D731597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9144928"/>
          <a:ext cx="1778000" cy="69929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224</xdr:row>
      <xdr:rowOff>47427</xdr:rowOff>
    </xdr:from>
    <xdr:to>
      <xdr:col>7</xdr:col>
      <xdr:colOff>2108200</xdr:colOff>
      <xdr:row>224</xdr:row>
      <xdr:rowOff>743166</xdr:rowOff>
    </xdr:to>
    <xdr:pic>
      <xdr:nvPicPr>
        <xdr:cNvPr id="1737" name="Рисунок 1736">
          <a:extLst>
            <a:ext uri="{FF2B5EF4-FFF2-40B4-BE49-F238E27FC236}">
              <a16:creationId xmlns:a16="http://schemas.microsoft.com/office/drawing/2014/main" id="{4D7E12C4-CD9A-490B-9B6C-A24B2DD4CA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299942052"/>
          <a:ext cx="1778000" cy="69573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225</xdr:row>
      <xdr:rowOff>48667</xdr:rowOff>
    </xdr:from>
    <xdr:to>
      <xdr:col>7</xdr:col>
      <xdr:colOff>2108200</xdr:colOff>
      <xdr:row>225</xdr:row>
      <xdr:rowOff>770505</xdr:rowOff>
    </xdr:to>
    <xdr:pic>
      <xdr:nvPicPr>
        <xdr:cNvPr id="1739" name="Рисунок 1738">
          <a:extLst>
            <a:ext uri="{FF2B5EF4-FFF2-40B4-BE49-F238E27FC236}">
              <a16:creationId xmlns:a16="http://schemas.microsoft.com/office/drawing/2014/main" id="{53C1F6FC-3FB2-4B6C-A5DF-43DF965F82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0733867"/>
          <a:ext cx="1778000" cy="72183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226</xdr:row>
      <xdr:rowOff>47724</xdr:rowOff>
    </xdr:from>
    <xdr:to>
      <xdr:col>7</xdr:col>
      <xdr:colOff>2108200</xdr:colOff>
      <xdr:row>226</xdr:row>
      <xdr:rowOff>742827</xdr:rowOff>
    </xdr:to>
    <xdr:pic>
      <xdr:nvPicPr>
        <xdr:cNvPr id="1741" name="Рисунок 1740">
          <a:extLst>
            <a:ext uri="{FF2B5EF4-FFF2-40B4-BE49-F238E27FC236}">
              <a16:creationId xmlns:a16="http://schemas.microsoft.com/office/drawing/2014/main" id="{E4EDAC1F-91CE-40C8-9E07-23D17347C1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1552074"/>
          <a:ext cx="1778000" cy="69510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227</xdr:row>
      <xdr:rowOff>48716</xdr:rowOff>
    </xdr:from>
    <xdr:to>
      <xdr:col>7</xdr:col>
      <xdr:colOff>2108200</xdr:colOff>
      <xdr:row>227</xdr:row>
      <xdr:rowOff>808545</xdr:rowOff>
    </xdr:to>
    <xdr:pic>
      <xdr:nvPicPr>
        <xdr:cNvPr id="1743" name="Рисунок 1742">
          <a:extLst>
            <a:ext uri="{FF2B5EF4-FFF2-40B4-BE49-F238E27FC236}">
              <a16:creationId xmlns:a16="http://schemas.microsoft.com/office/drawing/2014/main" id="{DD4C0CA6-37C4-4141-BD30-3EE9AB2339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2343641"/>
          <a:ext cx="1778000" cy="75982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228</xdr:row>
      <xdr:rowOff>49337</xdr:rowOff>
    </xdr:from>
    <xdr:to>
      <xdr:col>7</xdr:col>
      <xdr:colOff>2108200</xdr:colOff>
      <xdr:row>228</xdr:row>
      <xdr:rowOff>798367</xdr:rowOff>
    </xdr:to>
    <xdr:pic>
      <xdr:nvPicPr>
        <xdr:cNvPr id="1745" name="Рисунок 1744">
          <a:extLst>
            <a:ext uri="{FF2B5EF4-FFF2-40B4-BE49-F238E27FC236}">
              <a16:creationId xmlns:a16="http://schemas.microsoft.com/office/drawing/2014/main" id="{1C327F43-C0D1-4394-B989-08940DBD14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3201512"/>
          <a:ext cx="1778000" cy="74903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229</xdr:row>
      <xdr:rowOff>49733</xdr:rowOff>
    </xdr:from>
    <xdr:to>
      <xdr:col>7</xdr:col>
      <xdr:colOff>2108200</xdr:colOff>
      <xdr:row>229</xdr:row>
      <xdr:rowOff>864650</xdr:rowOff>
    </xdr:to>
    <xdr:pic>
      <xdr:nvPicPr>
        <xdr:cNvPr id="1747" name="Рисунок 1746">
          <a:extLst>
            <a:ext uri="{FF2B5EF4-FFF2-40B4-BE49-F238E27FC236}">
              <a16:creationId xmlns:a16="http://schemas.microsoft.com/office/drawing/2014/main" id="{A0F4A9E6-5A48-4318-A411-71E5261E1B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4049633"/>
          <a:ext cx="1778000" cy="81491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230</xdr:row>
      <xdr:rowOff>51048</xdr:rowOff>
    </xdr:from>
    <xdr:to>
      <xdr:col>7</xdr:col>
      <xdr:colOff>2108200</xdr:colOff>
      <xdr:row>230</xdr:row>
      <xdr:rowOff>796661</xdr:rowOff>
    </xdr:to>
    <xdr:pic>
      <xdr:nvPicPr>
        <xdr:cNvPr id="1749" name="Рисунок 1748">
          <a:extLst>
            <a:ext uri="{FF2B5EF4-FFF2-40B4-BE49-F238E27FC236}">
              <a16:creationId xmlns:a16="http://schemas.microsoft.com/office/drawing/2014/main" id="{78F468D0-8918-4426-B751-083D3C791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4965348"/>
          <a:ext cx="1778000" cy="74561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231</xdr:row>
      <xdr:rowOff>50155</xdr:rowOff>
    </xdr:from>
    <xdr:to>
      <xdr:col>7</xdr:col>
      <xdr:colOff>2108200</xdr:colOff>
      <xdr:row>231</xdr:row>
      <xdr:rowOff>788060</xdr:rowOff>
    </xdr:to>
    <xdr:pic>
      <xdr:nvPicPr>
        <xdr:cNvPr id="1751" name="Рисунок 1750">
          <a:extLst>
            <a:ext uri="{FF2B5EF4-FFF2-40B4-BE49-F238E27FC236}">
              <a16:creationId xmlns:a16="http://schemas.microsoft.com/office/drawing/2014/main" id="{2A1DC998-CD4E-4BD5-800B-187B455DA8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5812180"/>
          <a:ext cx="1778000" cy="73790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232</xdr:row>
      <xdr:rowOff>46558</xdr:rowOff>
    </xdr:from>
    <xdr:to>
      <xdr:col>7</xdr:col>
      <xdr:colOff>2108200</xdr:colOff>
      <xdr:row>232</xdr:row>
      <xdr:rowOff>829725</xdr:rowOff>
    </xdr:to>
    <xdr:pic>
      <xdr:nvPicPr>
        <xdr:cNvPr id="1753" name="Рисунок 1752">
          <a:extLst>
            <a:ext uri="{FF2B5EF4-FFF2-40B4-BE49-F238E27FC236}">
              <a16:creationId xmlns:a16="http://schemas.microsoft.com/office/drawing/2014/main" id="{716DD1E2-B818-41A2-B0F3-C24942D766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6646783"/>
          <a:ext cx="1778000" cy="78316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233</xdr:row>
      <xdr:rowOff>48270</xdr:rowOff>
    </xdr:from>
    <xdr:to>
      <xdr:col>7</xdr:col>
      <xdr:colOff>2108200</xdr:colOff>
      <xdr:row>233</xdr:row>
      <xdr:rowOff>866150</xdr:rowOff>
    </xdr:to>
    <xdr:pic>
      <xdr:nvPicPr>
        <xdr:cNvPr id="1755" name="Рисунок 1754">
          <a:extLst>
            <a:ext uri="{FF2B5EF4-FFF2-40B4-BE49-F238E27FC236}">
              <a16:creationId xmlns:a16="http://schemas.microsoft.com/office/drawing/2014/main" id="{D2985D3F-47F4-496B-9BF7-E21D680533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7524795"/>
          <a:ext cx="1778000" cy="81788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234</xdr:row>
      <xdr:rowOff>49783</xdr:rowOff>
    </xdr:from>
    <xdr:to>
      <xdr:col>7</xdr:col>
      <xdr:colOff>2108200</xdr:colOff>
      <xdr:row>234</xdr:row>
      <xdr:rowOff>845581</xdr:rowOff>
    </xdr:to>
    <xdr:pic>
      <xdr:nvPicPr>
        <xdr:cNvPr id="1757" name="Рисунок 1756">
          <a:extLst>
            <a:ext uri="{FF2B5EF4-FFF2-40B4-BE49-F238E27FC236}">
              <a16:creationId xmlns:a16="http://schemas.microsoft.com/office/drawing/2014/main" id="{32CA4D3B-174F-4086-8C21-B8B9B11598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8440708"/>
          <a:ext cx="1778000" cy="79579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235</xdr:row>
      <xdr:rowOff>49138</xdr:rowOff>
    </xdr:from>
    <xdr:to>
      <xdr:col>7</xdr:col>
      <xdr:colOff>2108200</xdr:colOff>
      <xdr:row>235</xdr:row>
      <xdr:rowOff>865269</xdr:rowOff>
    </xdr:to>
    <xdr:pic>
      <xdr:nvPicPr>
        <xdr:cNvPr id="1759" name="Рисунок 1758">
          <a:extLst>
            <a:ext uri="{FF2B5EF4-FFF2-40B4-BE49-F238E27FC236}">
              <a16:creationId xmlns:a16="http://schemas.microsoft.com/office/drawing/2014/main" id="{043B565C-061A-4547-A333-86D362F2FA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09335413"/>
          <a:ext cx="1778000" cy="81613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236</xdr:row>
      <xdr:rowOff>48022</xdr:rowOff>
    </xdr:from>
    <xdr:to>
      <xdr:col>7</xdr:col>
      <xdr:colOff>2108200</xdr:colOff>
      <xdr:row>236</xdr:row>
      <xdr:rowOff>856866</xdr:rowOff>
    </xdr:to>
    <xdr:pic>
      <xdr:nvPicPr>
        <xdr:cNvPr id="1761" name="Рисунок 1760">
          <a:extLst>
            <a:ext uri="{FF2B5EF4-FFF2-40B4-BE49-F238E27FC236}">
              <a16:creationId xmlns:a16="http://schemas.microsoft.com/office/drawing/2014/main" id="{135471F9-24D6-4E9D-BD43-57A39BCA5E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0248697"/>
          <a:ext cx="1778000" cy="80884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237</xdr:row>
      <xdr:rowOff>49213</xdr:rowOff>
    </xdr:from>
    <xdr:to>
      <xdr:col>7</xdr:col>
      <xdr:colOff>2108200</xdr:colOff>
      <xdr:row>237</xdr:row>
      <xdr:rowOff>1827213</xdr:rowOff>
    </xdr:to>
    <xdr:pic>
      <xdr:nvPicPr>
        <xdr:cNvPr id="1763" name="Рисунок 1762">
          <a:extLst>
            <a:ext uri="{FF2B5EF4-FFF2-40B4-BE49-F238E27FC236}">
              <a16:creationId xmlns:a16="http://schemas.microsoft.com/office/drawing/2014/main" id="{9AE98655-AE88-48CA-9F1A-67566C57DC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11547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238</xdr:row>
      <xdr:rowOff>49436</xdr:rowOff>
    </xdr:from>
    <xdr:to>
      <xdr:col>7</xdr:col>
      <xdr:colOff>2108200</xdr:colOff>
      <xdr:row>238</xdr:row>
      <xdr:rowOff>864965</xdr:rowOff>
    </xdr:to>
    <xdr:pic>
      <xdr:nvPicPr>
        <xdr:cNvPr id="1765" name="Рисунок 1764">
          <a:extLst>
            <a:ext uri="{FF2B5EF4-FFF2-40B4-BE49-F238E27FC236}">
              <a16:creationId xmlns:a16="http://schemas.microsoft.com/office/drawing/2014/main" id="{73601D8C-D5C1-4C8F-B443-8C48ED50CE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3031411"/>
          <a:ext cx="1778000" cy="81552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239</xdr:row>
      <xdr:rowOff>49213</xdr:rowOff>
    </xdr:from>
    <xdr:to>
      <xdr:col>7</xdr:col>
      <xdr:colOff>2108200</xdr:colOff>
      <xdr:row>239</xdr:row>
      <xdr:rowOff>1827213</xdr:rowOff>
    </xdr:to>
    <xdr:pic>
      <xdr:nvPicPr>
        <xdr:cNvPr id="1767" name="Рисунок 1766">
          <a:extLst>
            <a:ext uri="{FF2B5EF4-FFF2-40B4-BE49-F238E27FC236}">
              <a16:creationId xmlns:a16="http://schemas.microsoft.com/office/drawing/2014/main" id="{F13D714A-873A-4E84-858E-C09D652C35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39455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240</xdr:row>
      <xdr:rowOff>46906</xdr:rowOff>
    </xdr:from>
    <xdr:to>
      <xdr:col>7</xdr:col>
      <xdr:colOff>2108200</xdr:colOff>
      <xdr:row>240</xdr:row>
      <xdr:rowOff>810341</xdr:rowOff>
    </xdr:to>
    <xdr:pic>
      <xdr:nvPicPr>
        <xdr:cNvPr id="1769" name="Рисунок 1768">
          <a:extLst>
            <a:ext uri="{FF2B5EF4-FFF2-40B4-BE49-F238E27FC236}">
              <a16:creationId xmlns:a16="http://schemas.microsoft.com/office/drawing/2014/main" id="{CA46F5AC-E3AC-479A-81CF-6BC17B8247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5819706"/>
          <a:ext cx="1778000" cy="76343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241</xdr:row>
      <xdr:rowOff>48022</xdr:rowOff>
    </xdr:from>
    <xdr:to>
      <xdr:col>7</xdr:col>
      <xdr:colOff>2108200</xdr:colOff>
      <xdr:row>241</xdr:row>
      <xdr:rowOff>780665</xdr:rowOff>
    </xdr:to>
    <xdr:pic>
      <xdr:nvPicPr>
        <xdr:cNvPr id="1771" name="Рисунок 1770">
          <a:extLst>
            <a:ext uri="{FF2B5EF4-FFF2-40B4-BE49-F238E27FC236}">
              <a16:creationId xmlns:a16="http://schemas.microsoft.com/office/drawing/2014/main" id="{794A86A9-8E7F-4C8D-BB0B-FEC159F1BD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6678072"/>
          <a:ext cx="1778000" cy="73264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242</xdr:row>
      <xdr:rowOff>49287</xdr:rowOff>
    </xdr:from>
    <xdr:to>
      <xdr:col>7</xdr:col>
      <xdr:colOff>2108200</xdr:colOff>
      <xdr:row>242</xdr:row>
      <xdr:rowOff>712720</xdr:rowOff>
    </xdr:to>
    <xdr:pic>
      <xdr:nvPicPr>
        <xdr:cNvPr id="1773" name="Рисунок 1772">
          <a:extLst>
            <a:ext uri="{FF2B5EF4-FFF2-40B4-BE49-F238E27FC236}">
              <a16:creationId xmlns:a16="http://schemas.microsoft.com/office/drawing/2014/main" id="{8A240C89-CAAE-4B3B-BC4F-4F6FFF72A0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7508012"/>
          <a:ext cx="1778000" cy="6634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243</xdr:row>
      <xdr:rowOff>49361</xdr:rowOff>
    </xdr:from>
    <xdr:to>
      <xdr:col>7</xdr:col>
      <xdr:colOff>2108200</xdr:colOff>
      <xdr:row>243</xdr:row>
      <xdr:rowOff>693564</xdr:rowOff>
    </xdr:to>
    <xdr:pic>
      <xdr:nvPicPr>
        <xdr:cNvPr id="1775" name="Рисунок 1774">
          <a:extLst>
            <a:ext uri="{FF2B5EF4-FFF2-40B4-BE49-F238E27FC236}">
              <a16:creationId xmlns:a16="http://schemas.microsoft.com/office/drawing/2014/main" id="{F57100B1-3F8E-44FC-BE0B-83AEAA2DD3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8270086"/>
          <a:ext cx="1778000" cy="64420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244</xdr:row>
      <xdr:rowOff>50651</xdr:rowOff>
    </xdr:from>
    <xdr:to>
      <xdr:col>7</xdr:col>
      <xdr:colOff>2108200</xdr:colOff>
      <xdr:row>244</xdr:row>
      <xdr:rowOff>863761</xdr:rowOff>
    </xdr:to>
    <xdr:pic>
      <xdr:nvPicPr>
        <xdr:cNvPr id="1777" name="Рисунок 1776">
          <a:extLst>
            <a:ext uri="{FF2B5EF4-FFF2-40B4-BE49-F238E27FC236}">
              <a16:creationId xmlns:a16="http://schemas.microsoft.com/office/drawing/2014/main" id="{C185F5AA-B2D4-4449-A2E7-B572AA9BCC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9014326"/>
          <a:ext cx="1778000" cy="8131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245</xdr:row>
      <xdr:rowOff>47079</xdr:rowOff>
    </xdr:from>
    <xdr:to>
      <xdr:col>7</xdr:col>
      <xdr:colOff>2108200</xdr:colOff>
      <xdr:row>245</xdr:row>
      <xdr:rowOff>905424</xdr:rowOff>
    </xdr:to>
    <xdr:pic>
      <xdr:nvPicPr>
        <xdr:cNvPr id="1779" name="Рисунок 1778">
          <a:extLst>
            <a:ext uri="{FF2B5EF4-FFF2-40B4-BE49-F238E27FC236}">
              <a16:creationId xmlns:a16="http://schemas.microsoft.com/office/drawing/2014/main" id="{EF3330C1-8C8A-4BA6-A5F4-769C2692B8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19925154"/>
          <a:ext cx="1778000" cy="85834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246</xdr:row>
      <xdr:rowOff>48865</xdr:rowOff>
    </xdr:from>
    <xdr:to>
      <xdr:col>7</xdr:col>
      <xdr:colOff>2108200</xdr:colOff>
      <xdr:row>246</xdr:row>
      <xdr:rowOff>922668</xdr:rowOff>
    </xdr:to>
    <xdr:pic>
      <xdr:nvPicPr>
        <xdr:cNvPr id="1781" name="Рисунок 1780">
          <a:extLst>
            <a:ext uri="{FF2B5EF4-FFF2-40B4-BE49-F238E27FC236}">
              <a16:creationId xmlns:a16="http://schemas.microsoft.com/office/drawing/2014/main" id="{86B072B3-F273-4DFF-9D8C-58CEEDFC46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20879440"/>
          <a:ext cx="1778000" cy="87380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247</xdr:row>
      <xdr:rowOff>49808</xdr:rowOff>
    </xdr:from>
    <xdr:to>
      <xdr:col>7</xdr:col>
      <xdr:colOff>2108200</xdr:colOff>
      <xdr:row>247</xdr:row>
      <xdr:rowOff>1131272</xdr:rowOff>
    </xdr:to>
    <xdr:pic>
      <xdr:nvPicPr>
        <xdr:cNvPr id="1783" name="Рисунок 1782">
          <a:extLst>
            <a:ext uri="{FF2B5EF4-FFF2-40B4-BE49-F238E27FC236}">
              <a16:creationId xmlns:a16="http://schemas.microsoft.com/office/drawing/2014/main" id="{3466F525-A6DA-4B3D-8130-0FD1301B04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21851933"/>
          <a:ext cx="1778000" cy="108146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248</xdr:row>
      <xdr:rowOff>47873</xdr:rowOff>
    </xdr:from>
    <xdr:to>
      <xdr:col>7</xdr:col>
      <xdr:colOff>2108200</xdr:colOff>
      <xdr:row>248</xdr:row>
      <xdr:rowOff>1180831</xdr:rowOff>
    </xdr:to>
    <xdr:pic>
      <xdr:nvPicPr>
        <xdr:cNvPr id="1785" name="Рисунок 1784">
          <a:extLst>
            <a:ext uri="{FF2B5EF4-FFF2-40B4-BE49-F238E27FC236}">
              <a16:creationId xmlns:a16="http://schemas.microsoft.com/office/drawing/2014/main" id="{C97F1F0D-BC81-4E24-A342-A6D67C68AA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23031098"/>
          <a:ext cx="1778000" cy="113295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249</xdr:row>
      <xdr:rowOff>47327</xdr:rowOff>
    </xdr:from>
    <xdr:to>
      <xdr:col>7</xdr:col>
      <xdr:colOff>2108200</xdr:colOff>
      <xdr:row>249</xdr:row>
      <xdr:rowOff>1190923</xdr:rowOff>
    </xdr:to>
    <xdr:pic>
      <xdr:nvPicPr>
        <xdr:cNvPr id="1787" name="Рисунок 1786">
          <a:extLst>
            <a:ext uri="{FF2B5EF4-FFF2-40B4-BE49-F238E27FC236}">
              <a16:creationId xmlns:a16="http://schemas.microsoft.com/office/drawing/2014/main" id="{71327BF3-699E-466A-B7B2-F25917C86E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24259277"/>
          <a:ext cx="1778000" cy="114359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250</xdr:row>
      <xdr:rowOff>48692</xdr:rowOff>
    </xdr:from>
    <xdr:to>
      <xdr:col>7</xdr:col>
      <xdr:colOff>2108200</xdr:colOff>
      <xdr:row>250</xdr:row>
      <xdr:rowOff>1208625</xdr:rowOff>
    </xdr:to>
    <xdr:pic>
      <xdr:nvPicPr>
        <xdr:cNvPr id="1789" name="Рисунок 1788">
          <a:extLst>
            <a:ext uri="{FF2B5EF4-FFF2-40B4-BE49-F238E27FC236}">
              <a16:creationId xmlns:a16="http://schemas.microsoft.com/office/drawing/2014/main" id="{59008076-87B9-458E-BC03-C2FCA72428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25498892"/>
          <a:ext cx="1778000" cy="11599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251</xdr:row>
      <xdr:rowOff>50676</xdr:rowOff>
    </xdr:from>
    <xdr:to>
      <xdr:col>7</xdr:col>
      <xdr:colOff>2108200</xdr:colOff>
      <xdr:row>251</xdr:row>
      <xdr:rowOff>1216159</xdr:rowOff>
    </xdr:to>
    <xdr:pic>
      <xdr:nvPicPr>
        <xdr:cNvPr id="1791" name="Рисунок 1790">
          <a:extLst>
            <a:ext uri="{FF2B5EF4-FFF2-40B4-BE49-F238E27FC236}">
              <a16:creationId xmlns:a16="http://schemas.microsoft.com/office/drawing/2014/main" id="{E0E3DB67-829F-4745-A49A-711EBE1306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26758176"/>
          <a:ext cx="1778000" cy="116548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252</xdr:row>
      <xdr:rowOff>49213</xdr:rowOff>
    </xdr:from>
    <xdr:to>
      <xdr:col>7</xdr:col>
      <xdr:colOff>2108200</xdr:colOff>
      <xdr:row>252</xdr:row>
      <xdr:rowOff>1827213</xdr:rowOff>
    </xdr:to>
    <xdr:pic>
      <xdr:nvPicPr>
        <xdr:cNvPr id="1793" name="Рисунок 1792">
          <a:extLst>
            <a:ext uri="{FF2B5EF4-FFF2-40B4-BE49-F238E27FC236}">
              <a16:creationId xmlns:a16="http://schemas.microsoft.com/office/drawing/2014/main" id="{0769101E-625B-4091-9C21-FFA80B7207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280235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253</xdr:row>
      <xdr:rowOff>50800</xdr:rowOff>
    </xdr:from>
    <xdr:to>
      <xdr:col>7</xdr:col>
      <xdr:colOff>2108200</xdr:colOff>
      <xdr:row>253</xdr:row>
      <xdr:rowOff>1130300</xdr:rowOff>
    </xdr:to>
    <xdr:pic>
      <xdr:nvPicPr>
        <xdr:cNvPr id="1795" name="Рисунок 1794">
          <a:extLst>
            <a:ext uri="{FF2B5EF4-FFF2-40B4-BE49-F238E27FC236}">
              <a16:creationId xmlns:a16="http://schemas.microsoft.com/office/drawing/2014/main" id="{F4FA3F04-7A2D-424B-83E4-767319DC32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29901550"/>
          <a:ext cx="1778000" cy="10795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254</xdr:row>
      <xdr:rowOff>50874</xdr:rowOff>
    </xdr:from>
    <xdr:to>
      <xdr:col>7</xdr:col>
      <xdr:colOff>2108200</xdr:colOff>
      <xdr:row>254</xdr:row>
      <xdr:rowOff>958789</xdr:rowOff>
    </xdr:to>
    <xdr:pic>
      <xdr:nvPicPr>
        <xdr:cNvPr id="1797" name="Рисунок 1796">
          <a:extLst>
            <a:ext uri="{FF2B5EF4-FFF2-40B4-BE49-F238E27FC236}">
              <a16:creationId xmlns:a16="http://schemas.microsoft.com/office/drawing/2014/main" id="{D9FE5DFB-B735-40AA-BCC4-6C1FF93797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31082724"/>
          <a:ext cx="1778000" cy="90791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255</xdr:row>
      <xdr:rowOff>49213</xdr:rowOff>
    </xdr:from>
    <xdr:to>
      <xdr:col>7</xdr:col>
      <xdr:colOff>2108200</xdr:colOff>
      <xdr:row>255</xdr:row>
      <xdr:rowOff>1827213</xdr:rowOff>
    </xdr:to>
    <xdr:pic>
      <xdr:nvPicPr>
        <xdr:cNvPr id="1799" name="Рисунок 1798">
          <a:extLst>
            <a:ext uri="{FF2B5EF4-FFF2-40B4-BE49-F238E27FC236}">
              <a16:creationId xmlns:a16="http://schemas.microsoft.com/office/drawing/2014/main" id="{76BA5F1D-8C23-4240-8670-BD972B7CA8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320907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256</xdr:row>
      <xdr:rowOff>49783</xdr:rowOff>
    </xdr:from>
    <xdr:to>
      <xdr:col>7</xdr:col>
      <xdr:colOff>2108200</xdr:colOff>
      <xdr:row>256</xdr:row>
      <xdr:rowOff>893193</xdr:rowOff>
    </xdr:to>
    <xdr:pic>
      <xdr:nvPicPr>
        <xdr:cNvPr id="1801" name="Рисунок 1800">
          <a:extLst>
            <a:ext uri="{FF2B5EF4-FFF2-40B4-BE49-F238E27FC236}">
              <a16:creationId xmlns:a16="http://schemas.microsoft.com/office/drawing/2014/main" id="{2D74A36B-585A-4728-A4E1-CE469554A9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33967708"/>
          <a:ext cx="1778000" cy="8434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257</xdr:row>
      <xdr:rowOff>49213</xdr:rowOff>
    </xdr:from>
    <xdr:to>
      <xdr:col>7</xdr:col>
      <xdr:colOff>2108200</xdr:colOff>
      <xdr:row>257</xdr:row>
      <xdr:rowOff>1827213</xdr:rowOff>
    </xdr:to>
    <xdr:pic>
      <xdr:nvPicPr>
        <xdr:cNvPr id="1803" name="Рисунок 1802">
          <a:extLst>
            <a:ext uri="{FF2B5EF4-FFF2-40B4-BE49-F238E27FC236}">
              <a16:creationId xmlns:a16="http://schemas.microsoft.com/office/drawing/2014/main" id="{2C203A26-3EB4-4D0B-ABE8-401E9722C7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349101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258</xdr:row>
      <xdr:rowOff>47848</xdr:rowOff>
    </xdr:from>
    <xdr:to>
      <xdr:col>7</xdr:col>
      <xdr:colOff>2108200</xdr:colOff>
      <xdr:row>258</xdr:row>
      <xdr:rowOff>876062</xdr:rowOff>
    </xdr:to>
    <xdr:pic>
      <xdr:nvPicPr>
        <xdr:cNvPr id="1805" name="Рисунок 1804">
          <a:extLst>
            <a:ext uri="{FF2B5EF4-FFF2-40B4-BE49-F238E27FC236}">
              <a16:creationId xmlns:a16="http://schemas.microsoft.com/office/drawing/2014/main" id="{7EDE52B5-7C3E-471E-811B-AB18534918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36785173"/>
          <a:ext cx="1778000" cy="82821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259</xdr:row>
      <xdr:rowOff>47253</xdr:rowOff>
    </xdr:from>
    <xdr:to>
      <xdr:col>7</xdr:col>
      <xdr:colOff>2108200</xdr:colOff>
      <xdr:row>259</xdr:row>
      <xdr:rowOff>952870</xdr:rowOff>
    </xdr:to>
    <xdr:pic>
      <xdr:nvPicPr>
        <xdr:cNvPr id="1807" name="Рисунок 1806">
          <a:extLst>
            <a:ext uri="{FF2B5EF4-FFF2-40B4-BE49-F238E27FC236}">
              <a16:creationId xmlns:a16="http://schemas.microsoft.com/office/drawing/2014/main" id="{01276B85-7118-450A-B483-2B10B9E8BD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37708503"/>
          <a:ext cx="1778000" cy="90561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260</xdr:row>
      <xdr:rowOff>50800</xdr:rowOff>
    </xdr:from>
    <xdr:to>
      <xdr:col>7</xdr:col>
      <xdr:colOff>2108200</xdr:colOff>
      <xdr:row>260</xdr:row>
      <xdr:rowOff>863600</xdr:rowOff>
    </xdr:to>
    <xdr:pic>
      <xdr:nvPicPr>
        <xdr:cNvPr id="1809" name="Рисунок 1808">
          <a:extLst>
            <a:ext uri="{FF2B5EF4-FFF2-40B4-BE49-F238E27FC236}">
              <a16:creationId xmlns:a16="http://schemas.microsoft.com/office/drawing/2014/main" id="{46178511-ED01-4D95-BE75-540293E40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38712175"/>
          <a:ext cx="1778000" cy="8128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261</xdr:row>
      <xdr:rowOff>47997</xdr:rowOff>
    </xdr:from>
    <xdr:to>
      <xdr:col>7</xdr:col>
      <xdr:colOff>2108200</xdr:colOff>
      <xdr:row>261</xdr:row>
      <xdr:rowOff>847350</xdr:rowOff>
    </xdr:to>
    <xdr:pic>
      <xdr:nvPicPr>
        <xdr:cNvPr id="1811" name="Рисунок 1810">
          <a:extLst>
            <a:ext uri="{FF2B5EF4-FFF2-40B4-BE49-F238E27FC236}">
              <a16:creationId xmlns:a16="http://schemas.microsoft.com/office/drawing/2014/main" id="{04327417-378F-4F55-B74A-94103E89AC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39623772"/>
          <a:ext cx="1778000" cy="79935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262</xdr:row>
      <xdr:rowOff>47799</xdr:rowOff>
    </xdr:from>
    <xdr:to>
      <xdr:col>7</xdr:col>
      <xdr:colOff>2108200</xdr:colOff>
      <xdr:row>262</xdr:row>
      <xdr:rowOff>847542</xdr:rowOff>
    </xdr:to>
    <xdr:pic>
      <xdr:nvPicPr>
        <xdr:cNvPr id="1813" name="Рисунок 1812">
          <a:extLst>
            <a:ext uri="{FF2B5EF4-FFF2-40B4-BE49-F238E27FC236}">
              <a16:creationId xmlns:a16="http://schemas.microsoft.com/office/drawing/2014/main" id="{4DA3100A-E5A9-46BA-898A-1C3CF70387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40518924"/>
          <a:ext cx="1778000" cy="79974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263</xdr:row>
      <xdr:rowOff>49213</xdr:rowOff>
    </xdr:from>
    <xdr:to>
      <xdr:col>7</xdr:col>
      <xdr:colOff>2108200</xdr:colOff>
      <xdr:row>263</xdr:row>
      <xdr:rowOff>1827213</xdr:rowOff>
    </xdr:to>
    <xdr:pic>
      <xdr:nvPicPr>
        <xdr:cNvPr id="1815" name="Рисунок 1814">
          <a:extLst>
            <a:ext uri="{FF2B5EF4-FFF2-40B4-BE49-F238E27FC236}">
              <a16:creationId xmlns:a16="http://schemas.microsoft.com/office/drawing/2014/main" id="{94C1E8B9-1F4B-4925-B31B-59AD94F222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414156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264</xdr:row>
      <xdr:rowOff>47079</xdr:rowOff>
    </xdr:from>
    <xdr:to>
      <xdr:col>7</xdr:col>
      <xdr:colOff>2108200</xdr:colOff>
      <xdr:row>264</xdr:row>
      <xdr:rowOff>905424</xdr:rowOff>
    </xdr:to>
    <xdr:pic>
      <xdr:nvPicPr>
        <xdr:cNvPr id="1817" name="Рисунок 1816">
          <a:extLst>
            <a:ext uri="{FF2B5EF4-FFF2-40B4-BE49-F238E27FC236}">
              <a16:creationId xmlns:a16="http://schemas.microsoft.com/office/drawing/2014/main" id="{FC2DCA6F-0F37-42A9-BD21-6C661D1F01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43289979"/>
          <a:ext cx="1778000" cy="85834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265</xdr:row>
      <xdr:rowOff>47575</xdr:rowOff>
    </xdr:from>
    <xdr:to>
      <xdr:col>7</xdr:col>
      <xdr:colOff>2108200</xdr:colOff>
      <xdr:row>265</xdr:row>
      <xdr:rowOff>828705</xdr:rowOff>
    </xdr:to>
    <xdr:pic>
      <xdr:nvPicPr>
        <xdr:cNvPr id="1819" name="Рисунок 1818">
          <a:extLst>
            <a:ext uri="{FF2B5EF4-FFF2-40B4-BE49-F238E27FC236}">
              <a16:creationId xmlns:a16="http://schemas.microsoft.com/office/drawing/2014/main" id="{3FB1F300-D171-40D2-B65F-6949563067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44242975"/>
          <a:ext cx="1778000" cy="78113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266</xdr:row>
      <xdr:rowOff>49213</xdr:rowOff>
    </xdr:from>
    <xdr:to>
      <xdr:col>7</xdr:col>
      <xdr:colOff>2108200</xdr:colOff>
      <xdr:row>266</xdr:row>
      <xdr:rowOff>1827213</xdr:rowOff>
    </xdr:to>
    <xdr:pic>
      <xdr:nvPicPr>
        <xdr:cNvPr id="1821" name="Рисунок 1820">
          <a:extLst>
            <a:ext uri="{FF2B5EF4-FFF2-40B4-BE49-F238E27FC236}">
              <a16:creationId xmlns:a16="http://schemas.microsoft.com/office/drawing/2014/main" id="{36008F4B-3B1A-45A1-83C0-496F27C652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451209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267</xdr:row>
      <xdr:rowOff>50279</xdr:rowOff>
    </xdr:from>
    <xdr:to>
      <xdr:col>7</xdr:col>
      <xdr:colOff>2108200</xdr:colOff>
      <xdr:row>267</xdr:row>
      <xdr:rowOff>902237</xdr:rowOff>
    </xdr:to>
    <xdr:pic>
      <xdr:nvPicPr>
        <xdr:cNvPr id="1823" name="Рисунок 1822">
          <a:extLst>
            <a:ext uri="{FF2B5EF4-FFF2-40B4-BE49-F238E27FC236}">
              <a16:creationId xmlns:a16="http://schemas.microsoft.com/office/drawing/2014/main" id="{F0F338E5-1EFD-4985-AA6E-B3D48AD51F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46998404"/>
          <a:ext cx="1778000" cy="85195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268</xdr:row>
      <xdr:rowOff>49436</xdr:rowOff>
    </xdr:from>
    <xdr:to>
      <xdr:col>7</xdr:col>
      <xdr:colOff>2108200</xdr:colOff>
      <xdr:row>268</xdr:row>
      <xdr:rowOff>912614</xdr:rowOff>
    </xdr:to>
    <xdr:pic>
      <xdr:nvPicPr>
        <xdr:cNvPr id="1825" name="Рисунок 1824">
          <a:extLst>
            <a:ext uri="{FF2B5EF4-FFF2-40B4-BE49-F238E27FC236}">
              <a16:creationId xmlns:a16="http://schemas.microsoft.com/office/drawing/2014/main" id="{B0C5A5EF-F8F2-4E12-938E-A5A6C3AA02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47950061"/>
          <a:ext cx="1778000" cy="86317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269</xdr:row>
      <xdr:rowOff>49213</xdr:rowOff>
    </xdr:from>
    <xdr:to>
      <xdr:col>7</xdr:col>
      <xdr:colOff>2108200</xdr:colOff>
      <xdr:row>269</xdr:row>
      <xdr:rowOff>1827213</xdr:rowOff>
    </xdr:to>
    <xdr:pic>
      <xdr:nvPicPr>
        <xdr:cNvPr id="1827" name="Рисунок 1826">
          <a:extLst>
            <a:ext uri="{FF2B5EF4-FFF2-40B4-BE49-F238E27FC236}">
              <a16:creationId xmlns:a16="http://schemas.microsoft.com/office/drawing/2014/main" id="{78995DBA-1BDD-4B6C-B545-F1B172418C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489118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270</xdr:row>
      <xdr:rowOff>48617</xdr:rowOff>
    </xdr:from>
    <xdr:to>
      <xdr:col>7</xdr:col>
      <xdr:colOff>2108200</xdr:colOff>
      <xdr:row>270</xdr:row>
      <xdr:rowOff>837186</xdr:rowOff>
    </xdr:to>
    <xdr:pic>
      <xdr:nvPicPr>
        <xdr:cNvPr id="1829" name="Рисунок 1828">
          <a:extLst>
            <a:ext uri="{FF2B5EF4-FFF2-40B4-BE49-F238E27FC236}">
              <a16:creationId xmlns:a16="http://schemas.microsoft.com/office/drawing/2014/main" id="{618EB106-014B-42B6-BD91-B7F7E6F6A0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0787692"/>
          <a:ext cx="1778000" cy="78856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271</xdr:row>
      <xdr:rowOff>47129</xdr:rowOff>
    </xdr:from>
    <xdr:to>
      <xdr:col>7</xdr:col>
      <xdr:colOff>2108200</xdr:colOff>
      <xdr:row>271</xdr:row>
      <xdr:rowOff>829154</xdr:rowOff>
    </xdr:to>
    <xdr:pic>
      <xdr:nvPicPr>
        <xdr:cNvPr id="1831" name="Рисунок 1830">
          <a:extLst>
            <a:ext uri="{FF2B5EF4-FFF2-40B4-BE49-F238E27FC236}">
              <a16:creationId xmlns:a16="http://schemas.microsoft.com/office/drawing/2014/main" id="{CEEECBC1-68F6-4A4F-A1DB-54828FE874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1672029"/>
          <a:ext cx="1778000" cy="78202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272</xdr:row>
      <xdr:rowOff>49213</xdr:rowOff>
    </xdr:from>
    <xdr:to>
      <xdr:col>7</xdr:col>
      <xdr:colOff>2108200</xdr:colOff>
      <xdr:row>272</xdr:row>
      <xdr:rowOff>1827213</xdr:rowOff>
    </xdr:to>
    <xdr:pic>
      <xdr:nvPicPr>
        <xdr:cNvPr id="1833" name="Рисунок 1832">
          <a:extLst>
            <a:ext uri="{FF2B5EF4-FFF2-40B4-BE49-F238E27FC236}">
              <a16:creationId xmlns:a16="http://schemas.microsoft.com/office/drawing/2014/main" id="{DB410A12-DC87-48BB-B756-639592187E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25504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273</xdr:row>
      <xdr:rowOff>48146</xdr:rowOff>
    </xdr:from>
    <xdr:to>
      <xdr:col>7</xdr:col>
      <xdr:colOff>2108200</xdr:colOff>
      <xdr:row>273</xdr:row>
      <xdr:rowOff>1199613</xdr:rowOff>
    </xdr:to>
    <xdr:pic>
      <xdr:nvPicPr>
        <xdr:cNvPr id="1835" name="Рисунок 1834">
          <a:extLst>
            <a:ext uri="{FF2B5EF4-FFF2-40B4-BE49-F238E27FC236}">
              <a16:creationId xmlns:a16="http://schemas.microsoft.com/office/drawing/2014/main" id="{27C2D97B-D503-41E1-A5EF-AF85E2552E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4425771"/>
          <a:ext cx="1778000" cy="115146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274</xdr:row>
      <xdr:rowOff>47303</xdr:rowOff>
    </xdr:from>
    <xdr:to>
      <xdr:col>7</xdr:col>
      <xdr:colOff>2108200</xdr:colOff>
      <xdr:row>274</xdr:row>
      <xdr:rowOff>829010</xdr:rowOff>
    </xdr:to>
    <xdr:pic>
      <xdr:nvPicPr>
        <xdr:cNvPr id="1837" name="Рисунок 1836">
          <a:extLst>
            <a:ext uri="{FF2B5EF4-FFF2-40B4-BE49-F238E27FC236}">
              <a16:creationId xmlns:a16="http://schemas.microsoft.com/office/drawing/2014/main" id="{8442953D-A5AD-4C1A-B39B-FDB04F446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5672703"/>
          <a:ext cx="1778000" cy="78170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275</xdr:row>
      <xdr:rowOff>50006</xdr:rowOff>
    </xdr:from>
    <xdr:to>
      <xdr:col>7</xdr:col>
      <xdr:colOff>2108200</xdr:colOff>
      <xdr:row>275</xdr:row>
      <xdr:rowOff>902472</xdr:rowOff>
    </xdr:to>
    <xdr:pic>
      <xdr:nvPicPr>
        <xdr:cNvPr id="1839" name="Рисунок 1838">
          <a:extLst>
            <a:ext uri="{FF2B5EF4-FFF2-40B4-BE49-F238E27FC236}">
              <a16:creationId xmlns:a16="http://schemas.microsoft.com/office/drawing/2014/main" id="{D3254CD7-E714-4905-800A-2D1AE819E6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6551706"/>
          <a:ext cx="1778000" cy="85246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276</xdr:row>
      <xdr:rowOff>47699</xdr:rowOff>
    </xdr:from>
    <xdr:to>
      <xdr:col>7</xdr:col>
      <xdr:colOff>2108200</xdr:colOff>
      <xdr:row>276</xdr:row>
      <xdr:rowOff>857195</xdr:rowOff>
    </xdr:to>
    <xdr:pic>
      <xdr:nvPicPr>
        <xdr:cNvPr id="1841" name="Рисунок 1840">
          <a:extLst>
            <a:ext uri="{FF2B5EF4-FFF2-40B4-BE49-F238E27FC236}">
              <a16:creationId xmlns:a16="http://schemas.microsoft.com/office/drawing/2014/main" id="{51B47467-5ADE-4911-B075-B1076AF0DC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7501899"/>
          <a:ext cx="1778000" cy="80949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277</xdr:row>
      <xdr:rowOff>50800</xdr:rowOff>
    </xdr:from>
    <xdr:to>
      <xdr:col>7</xdr:col>
      <xdr:colOff>2108200</xdr:colOff>
      <xdr:row>277</xdr:row>
      <xdr:rowOff>863600</xdr:rowOff>
    </xdr:to>
    <xdr:pic>
      <xdr:nvPicPr>
        <xdr:cNvPr id="1843" name="Рисунок 1842">
          <a:extLst>
            <a:ext uri="{FF2B5EF4-FFF2-40B4-BE49-F238E27FC236}">
              <a16:creationId xmlns:a16="http://schemas.microsoft.com/office/drawing/2014/main" id="{C1736CAF-56E5-4902-9BCE-079800E492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8409875"/>
          <a:ext cx="1778000" cy="8128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278</xdr:row>
      <xdr:rowOff>50800</xdr:rowOff>
    </xdr:from>
    <xdr:to>
      <xdr:col>7</xdr:col>
      <xdr:colOff>2108200</xdr:colOff>
      <xdr:row>278</xdr:row>
      <xdr:rowOff>863600</xdr:rowOff>
    </xdr:to>
    <xdr:pic>
      <xdr:nvPicPr>
        <xdr:cNvPr id="1845" name="Рисунок 1844">
          <a:extLst>
            <a:ext uri="{FF2B5EF4-FFF2-40B4-BE49-F238E27FC236}">
              <a16:creationId xmlns:a16="http://schemas.microsoft.com/office/drawing/2014/main" id="{56991593-398C-4079-BE7D-EDDBECAD0E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59324275"/>
          <a:ext cx="1778000" cy="8128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279</xdr:row>
      <xdr:rowOff>46955</xdr:rowOff>
    </xdr:from>
    <xdr:to>
      <xdr:col>7</xdr:col>
      <xdr:colOff>2108200</xdr:colOff>
      <xdr:row>279</xdr:row>
      <xdr:rowOff>915087</xdr:rowOff>
    </xdr:to>
    <xdr:pic>
      <xdr:nvPicPr>
        <xdr:cNvPr id="1847" name="Рисунок 1846">
          <a:extLst>
            <a:ext uri="{FF2B5EF4-FFF2-40B4-BE49-F238E27FC236}">
              <a16:creationId xmlns:a16="http://schemas.microsoft.com/office/drawing/2014/main" id="{657F7E00-FD76-44CD-AFB3-0234E5CD3B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0234830"/>
          <a:ext cx="1778000" cy="86813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280</xdr:row>
      <xdr:rowOff>48146</xdr:rowOff>
    </xdr:from>
    <xdr:to>
      <xdr:col>7</xdr:col>
      <xdr:colOff>2108200</xdr:colOff>
      <xdr:row>280</xdr:row>
      <xdr:rowOff>885288</xdr:rowOff>
    </xdr:to>
    <xdr:pic>
      <xdr:nvPicPr>
        <xdr:cNvPr id="1849" name="Рисунок 1848">
          <a:extLst>
            <a:ext uri="{FF2B5EF4-FFF2-40B4-BE49-F238E27FC236}">
              <a16:creationId xmlns:a16="http://schemas.microsoft.com/office/drawing/2014/main" id="{4FEFD093-340C-4427-AD63-3A497EB2DF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1198046"/>
          <a:ext cx="1778000" cy="83714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281</xdr:row>
      <xdr:rowOff>50874</xdr:rowOff>
    </xdr:from>
    <xdr:to>
      <xdr:col>7</xdr:col>
      <xdr:colOff>2108200</xdr:colOff>
      <xdr:row>281</xdr:row>
      <xdr:rowOff>844488</xdr:rowOff>
    </xdr:to>
    <xdr:pic>
      <xdr:nvPicPr>
        <xdr:cNvPr id="1851" name="Рисунок 1850">
          <a:extLst>
            <a:ext uri="{FF2B5EF4-FFF2-40B4-BE49-F238E27FC236}">
              <a16:creationId xmlns:a16="http://schemas.microsoft.com/office/drawing/2014/main" id="{1C23E0B7-A961-46EC-A0B7-B2E311F227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2134224"/>
          <a:ext cx="1778000" cy="79361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282</xdr:row>
      <xdr:rowOff>49808</xdr:rowOff>
    </xdr:from>
    <xdr:to>
      <xdr:col>7</xdr:col>
      <xdr:colOff>2108200</xdr:colOff>
      <xdr:row>282</xdr:row>
      <xdr:rowOff>931274</xdr:rowOff>
    </xdr:to>
    <xdr:pic>
      <xdr:nvPicPr>
        <xdr:cNvPr id="1853" name="Рисунок 1852">
          <a:extLst>
            <a:ext uri="{FF2B5EF4-FFF2-40B4-BE49-F238E27FC236}">
              <a16:creationId xmlns:a16="http://schemas.microsoft.com/office/drawing/2014/main" id="{E3404A34-C3D6-461C-8B8F-FA382B3576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3028508"/>
          <a:ext cx="1778000" cy="88146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283</xdr:row>
      <xdr:rowOff>47625</xdr:rowOff>
    </xdr:from>
    <xdr:to>
      <xdr:col>7</xdr:col>
      <xdr:colOff>2108200</xdr:colOff>
      <xdr:row>283</xdr:row>
      <xdr:rowOff>914400</xdr:rowOff>
    </xdr:to>
    <xdr:pic>
      <xdr:nvPicPr>
        <xdr:cNvPr id="1855" name="Рисунок 1854">
          <a:extLst>
            <a:ext uri="{FF2B5EF4-FFF2-40B4-BE49-F238E27FC236}">
              <a16:creationId xmlns:a16="http://schemas.microsoft.com/office/drawing/2014/main" id="{EF83552A-BFDB-4B10-99DF-673412CB69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4007400"/>
          <a:ext cx="1778000" cy="86677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284</xdr:row>
      <xdr:rowOff>49808</xdr:rowOff>
    </xdr:from>
    <xdr:to>
      <xdr:col>7</xdr:col>
      <xdr:colOff>2108200</xdr:colOff>
      <xdr:row>284</xdr:row>
      <xdr:rowOff>931274</xdr:rowOff>
    </xdr:to>
    <xdr:pic>
      <xdr:nvPicPr>
        <xdr:cNvPr id="1857" name="Рисунок 1856">
          <a:extLst>
            <a:ext uri="{FF2B5EF4-FFF2-40B4-BE49-F238E27FC236}">
              <a16:creationId xmlns:a16="http://schemas.microsoft.com/office/drawing/2014/main" id="{3D22517C-864D-4905-9285-F004ECF03B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4971608"/>
          <a:ext cx="1778000" cy="88146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285</xdr:row>
      <xdr:rowOff>47724</xdr:rowOff>
    </xdr:from>
    <xdr:to>
      <xdr:col>7</xdr:col>
      <xdr:colOff>2108200</xdr:colOff>
      <xdr:row>285</xdr:row>
      <xdr:rowOff>914312</xdr:rowOff>
    </xdr:to>
    <xdr:pic>
      <xdr:nvPicPr>
        <xdr:cNvPr id="1859" name="Рисунок 1858">
          <a:extLst>
            <a:ext uri="{FF2B5EF4-FFF2-40B4-BE49-F238E27FC236}">
              <a16:creationId xmlns:a16="http://schemas.microsoft.com/office/drawing/2014/main" id="{EF848D69-3FE3-4055-8392-A9EFCCF3A0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5950599"/>
          <a:ext cx="1778000" cy="86658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286</xdr:row>
      <xdr:rowOff>48270</xdr:rowOff>
    </xdr:from>
    <xdr:to>
      <xdr:col>7</xdr:col>
      <xdr:colOff>2108200</xdr:colOff>
      <xdr:row>286</xdr:row>
      <xdr:rowOff>818497</xdr:rowOff>
    </xdr:to>
    <xdr:pic>
      <xdr:nvPicPr>
        <xdr:cNvPr id="1861" name="Рисунок 1860">
          <a:extLst>
            <a:ext uri="{FF2B5EF4-FFF2-40B4-BE49-F238E27FC236}">
              <a16:creationId xmlns:a16="http://schemas.microsoft.com/office/drawing/2014/main" id="{37E304C7-BC9C-4E65-B4A3-490CE60CF3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6913170"/>
          <a:ext cx="1778000" cy="77022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287</xdr:row>
      <xdr:rowOff>46955</xdr:rowOff>
    </xdr:from>
    <xdr:to>
      <xdr:col>7</xdr:col>
      <xdr:colOff>2108200</xdr:colOff>
      <xdr:row>287</xdr:row>
      <xdr:rowOff>1219876</xdr:rowOff>
    </xdr:to>
    <xdr:pic>
      <xdr:nvPicPr>
        <xdr:cNvPr id="1863" name="Рисунок 1862">
          <a:extLst>
            <a:ext uri="{FF2B5EF4-FFF2-40B4-BE49-F238E27FC236}">
              <a16:creationId xmlns:a16="http://schemas.microsoft.com/office/drawing/2014/main" id="{6DE16132-B39B-4C46-B06A-F52FB61351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7778630"/>
          <a:ext cx="1778000" cy="117292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288</xdr:row>
      <xdr:rowOff>46782</xdr:rowOff>
    </xdr:from>
    <xdr:to>
      <xdr:col>7</xdr:col>
      <xdr:colOff>2108200</xdr:colOff>
      <xdr:row>288</xdr:row>
      <xdr:rowOff>1096236</xdr:rowOff>
    </xdr:to>
    <xdr:pic>
      <xdr:nvPicPr>
        <xdr:cNvPr id="1865" name="Рисунок 1864">
          <a:extLst>
            <a:ext uri="{FF2B5EF4-FFF2-40B4-BE49-F238E27FC236}">
              <a16:creationId xmlns:a16="http://schemas.microsoft.com/office/drawing/2014/main" id="{D80D81E7-9804-48EA-97E9-1C46B17C0B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69045282"/>
          <a:ext cx="1778000" cy="104945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289</xdr:row>
      <xdr:rowOff>47327</xdr:rowOff>
    </xdr:from>
    <xdr:to>
      <xdr:col>7</xdr:col>
      <xdr:colOff>2108200</xdr:colOff>
      <xdr:row>289</xdr:row>
      <xdr:rowOff>1343339</xdr:rowOff>
    </xdr:to>
    <xdr:pic>
      <xdr:nvPicPr>
        <xdr:cNvPr id="1867" name="Рисунок 1866">
          <a:extLst>
            <a:ext uri="{FF2B5EF4-FFF2-40B4-BE49-F238E27FC236}">
              <a16:creationId xmlns:a16="http://schemas.microsoft.com/office/drawing/2014/main" id="{0765F1C2-4679-4CC0-9539-6623FDB222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70188827"/>
          <a:ext cx="1778000" cy="129601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290</xdr:row>
      <xdr:rowOff>49064</xdr:rowOff>
    </xdr:from>
    <xdr:to>
      <xdr:col>7</xdr:col>
      <xdr:colOff>2108200</xdr:colOff>
      <xdr:row>290</xdr:row>
      <xdr:rowOff>951074</xdr:rowOff>
    </xdr:to>
    <xdr:pic>
      <xdr:nvPicPr>
        <xdr:cNvPr id="1869" name="Рисунок 1868">
          <a:extLst>
            <a:ext uri="{FF2B5EF4-FFF2-40B4-BE49-F238E27FC236}">
              <a16:creationId xmlns:a16="http://schemas.microsoft.com/office/drawing/2014/main" id="{85CB0066-16AB-41DC-93D0-5C242412AD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71581214"/>
          <a:ext cx="1778000" cy="9020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291</xdr:row>
      <xdr:rowOff>48369</xdr:rowOff>
    </xdr:from>
    <xdr:to>
      <xdr:col>7</xdr:col>
      <xdr:colOff>2108200</xdr:colOff>
      <xdr:row>291</xdr:row>
      <xdr:rowOff>885075</xdr:rowOff>
    </xdr:to>
    <xdr:pic>
      <xdr:nvPicPr>
        <xdr:cNvPr id="1871" name="Рисунок 1870">
          <a:extLst>
            <a:ext uri="{FF2B5EF4-FFF2-40B4-BE49-F238E27FC236}">
              <a16:creationId xmlns:a16="http://schemas.microsoft.com/office/drawing/2014/main" id="{3E139879-8B31-4F4E-8D0A-B5FF633D74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72580644"/>
          <a:ext cx="1778000" cy="83670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292</xdr:row>
      <xdr:rowOff>49213</xdr:rowOff>
    </xdr:from>
    <xdr:to>
      <xdr:col>7</xdr:col>
      <xdr:colOff>2108200</xdr:colOff>
      <xdr:row>292</xdr:row>
      <xdr:rowOff>1827213</xdr:rowOff>
    </xdr:to>
    <xdr:pic>
      <xdr:nvPicPr>
        <xdr:cNvPr id="1873" name="Рисунок 1872">
          <a:extLst>
            <a:ext uri="{FF2B5EF4-FFF2-40B4-BE49-F238E27FC236}">
              <a16:creationId xmlns:a16="http://schemas.microsoft.com/office/drawing/2014/main" id="{0E6EFBC2-54E2-40EB-B295-E38D286812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735149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293</xdr:row>
      <xdr:rowOff>47476</xdr:rowOff>
    </xdr:from>
    <xdr:to>
      <xdr:col>7</xdr:col>
      <xdr:colOff>2108200</xdr:colOff>
      <xdr:row>293</xdr:row>
      <xdr:rowOff>1305086</xdr:rowOff>
    </xdr:to>
    <xdr:pic>
      <xdr:nvPicPr>
        <xdr:cNvPr id="1875" name="Рисунок 1874">
          <a:extLst>
            <a:ext uri="{FF2B5EF4-FFF2-40B4-BE49-F238E27FC236}">
              <a16:creationId xmlns:a16="http://schemas.microsoft.com/office/drawing/2014/main" id="{0777F124-D649-4FB0-BFD1-CB4240EF66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75389626"/>
          <a:ext cx="1778000" cy="12576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294</xdr:row>
      <xdr:rowOff>49213</xdr:rowOff>
    </xdr:from>
    <xdr:to>
      <xdr:col>7</xdr:col>
      <xdr:colOff>2108200</xdr:colOff>
      <xdr:row>294</xdr:row>
      <xdr:rowOff>1827213</xdr:rowOff>
    </xdr:to>
    <xdr:pic>
      <xdr:nvPicPr>
        <xdr:cNvPr id="1877" name="Рисунок 1876">
          <a:extLst>
            <a:ext uri="{FF2B5EF4-FFF2-40B4-BE49-F238E27FC236}">
              <a16:creationId xmlns:a16="http://schemas.microsoft.com/office/drawing/2014/main" id="{48B6EA88-F90A-4DE0-B549-71DE1AE4F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767439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295</xdr:row>
      <xdr:rowOff>47104</xdr:rowOff>
    </xdr:from>
    <xdr:to>
      <xdr:col>7</xdr:col>
      <xdr:colOff>2108200</xdr:colOff>
      <xdr:row>295</xdr:row>
      <xdr:rowOff>1029237</xdr:rowOff>
    </xdr:to>
    <xdr:pic>
      <xdr:nvPicPr>
        <xdr:cNvPr id="1879" name="Рисунок 1878">
          <a:extLst>
            <a:ext uri="{FF2B5EF4-FFF2-40B4-BE49-F238E27FC236}">
              <a16:creationId xmlns:a16="http://schemas.microsoft.com/office/drawing/2014/main" id="{3399A8D1-7E06-450E-934F-0D1FEE65BD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78618229"/>
          <a:ext cx="1778000" cy="9821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296</xdr:row>
      <xdr:rowOff>49213</xdr:rowOff>
    </xdr:from>
    <xdr:to>
      <xdr:col>7</xdr:col>
      <xdr:colOff>2108200</xdr:colOff>
      <xdr:row>296</xdr:row>
      <xdr:rowOff>1827213</xdr:rowOff>
    </xdr:to>
    <xdr:pic>
      <xdr:nvPicPr>
        <xdr:cNvPr id="1881" name="Рисунок 1880">
          <a:extLst>
            <a:ext uri="{FF2B5EF4-FFF2-40B4-BE49-F238E27FC236}">
              <a16:creationId xmlns:a16="http://schemas.microsoft.com/office/drawing/2014/main" id="{D12E8C80-A7C6-47CA-AAD4-4FA74C2841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796966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297</xdr:row>
      <xdr:rowOff>47848</xdr:rowOff>
    </xdr:from>
    <xdr:to>
      <xdr:col>7</xdr:col>
      <xdr:colOff>2108200</xdr:colOff>
      <xdr:row>297</xdr:row>
      <xdr:rowOff>876062</xdr:rowOff>
    </xdr:to>
    <xdr:pic>
      <xdr:nvPicPr>
        <xdr:cNvPr id="1883" name="Рисунок 1882">
          <a:extLst>
            <a:ext uri="{FF2B5EF4-FFF2-40B4-BE49-F238E27FC236}">
              <a16:creationId xmlns:a16="http://schemas.microsoft.com/office/drawing/2014/main" id="{BB235416-82D7-4F8A-8222-906A467185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81571723"/>
          <a:ext cx="1778000" cy="82821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298</xdr:row>
      <xdr:rowOff>49213</xdr:rowOff>
    </xdr:from>
    <xdr:to>
      <xdr:col>7</xdr:col>
      <xdr:colOff>2108200</xdr:colOff>
      <xdr:row>298</xdr:row>
      <xdr:rowOff>1827213</xdr:rowOff>
    </xdr:to>
    <xdr:pic>
      <xdr:nvPicPr>
        <xdr:cNvPr id="1885" name="Рисунок 1884">
          <a:extLst>
            <a:ext uri="{FF2B5EF4-FFF2-40B4-BE49-F238E27FC236}">
              <a16:creationId xmlns:a16="http://schemas.microsoft.com/office/drawing/2014/main" id="{AD966026-96C2-421A-B636-EFDA1B9659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824970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299</xdr:row>
      <xdr:rowOff>49386</xdr:rowOff>
    </xdr:from>
    <xdr:to>
      <xdr:col>7</xdr:col>
      <xdr:colOff>2108200</xdr:colOff>
      <xdr:row>299</xdr:row>
      <xdr:rowOff>855513</xdr:rowOff>
    </xdr:to>
    <xdr:pic>
      <xdr:nvPicPr>
        <xdr:cNvPr id="1887" name="Рисунок 1886">
          <a:extLst>
            <a:ext uri="{FF2B5EF4-FFF2-40B4-BE49-F238E27FC236}">
              <a16:creationId xmlns:a16="http://schemas.microsoft.com/office/drawing/2014/main" id="{0F206797-BD18-422F-98FC-C615B1F12B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84373611"/>
          <a:ext cx="1778000" cy="80612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300</xdr:row>
      <xdr:rowOff>48220</xdr:rowOff>
    </xdr:from>
    <xdr:to>
      <xdr:col>7</xdr:col>
      <xdr:colOff>2108200</xdr:colOff>
      <xdr:row>300</xdr:row>
      <xdr:rowOff>837622</xdr:rowOff>
    </xdr:to>
    <xdr:pic>
      <xdr:nvPicPr>
        <xdr:cNvPr id="1889" name="Рисунок 1888">
          <a:extLst>
            <a:ext uri="{FF2B5EF4-FFF2-40B4-BE49-F238E27FC236}">
              <a16:creationId xmlns:a16="http://schemas.microsoft.com/office/drawing/2014/main" id="{37A81D50-00CD-41FF-98FD-A40BF026DF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85277320"/>
          <a:ext cx="1778000" cy="78940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301</xdr:row>
      <xdr:rowOff>48940</xdr:rowOff>
    </xdr:from>
    <xdr:to>
      <xdr:col>7</xdr:col>
      <xdr:colOff>2108200</xdr:colOff>
      <xdr:row>301</xdr:row>
      <xdr:rowOff>865446</xdr:rowOff>
    </xdr:to>
    <xdr:pic>
      <xdr:nvPicPr>
        <xdr:cNvPr id="1891" name="Рисунок 1890">
          <a:extLst>
            <a:ext uri="{FF2B5EF4-FFF2-40B4-BE49-F238E27FC236}">
              <a16:creationId xmlns:a16="http://schemas.microsoft.com/office/drawing/2014/main" id="{5DF4EA3D-0418-4FDE-97E2-C70D5D7FD7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86163865"/>
          <a:ext cx="1778000" cy="81650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302</xdr:row>
      <xdr:rowOff>49213</xdr:rowOff>
    </xdr:from>
    <xdr:to>
      <xdr:col>7</xdr:col>
      <xdr:colOff>2108200</xdr:colOff>
      <xdr:row>302</xdr:row>
      <xdr:rowOff>1827213</xdr:rowOff>
    </xdr:to>
    <xdr:pic>
      <xdr:nvPicPr>
        <xdr:cNvPr id="1893" name="Рисунок 1892">
          <a:extLst>
            <a:ext uri="{FF2B5EF4-FFF2-40B4-BE49-F238E27FC236}">
              <a16:creationId xmlns:a16="http://schemas.microsoft.com/office/drawing/2014/main" id="{119DC725-8DF3-4027-AD74-D464784DCA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870785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303</xdr:row>
      <xdr:rowOff>47005</xdr:rowOff>
    </xdr:from>
    <xdr:to>
      <xdr:col>7</xdr:col>
      <xdr:colOff>2108200</xdr:colOff>
      <xdr:row>303</xdr:row>
      <xdr:rowOff>857892</xdr:rowOff>
    </xdr:to>
    <xdr:pic>
      <xdr:nvPicPr>
        <xdr:cNvPr id="1895" name="Рисунок 1894">
          <a:extLst>
            <a:ext uri="{FF2B5EF4-FFF2-40B4-BE49-F238E27FC236}">
              <a16:creationId xmlns:a16="http://schemas.microsoft.com/office/drawing/2014/main" id="{17C7E869-66EB-4AF1-9DB9-05D6E996F6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88952755"/>
          <a:ext cx="1778000" cy="81088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304</xdr:row>
      <xdr:rowOff>49213</xdr:rowOff>
    </xdr:from>
    <xdr:to>
      <xdr:col>7</xdr:col>
      <xdr:colOff>2108200</xdr:colOff>
      <xdr:row>304</xdr:row>
      <xdr:rowOff>1827213</xdr:rowOff>
    </xdr:to>
    <xdr:pic>
      <xdr:nvPicPr>
        <xdr:cNvPr id="1897" name="Рисунок 1896">
          <a:extLst>
            <a:ext uri="{FF2B5EF4-FFF2-40B4-BE49-F238E27FC236}">
              <a16:creationId xmlns:a16="http://schemas.microsoft.com/office/drawing/2014/main" id="{5A6D94A1-A073-4010-BA3E-A7CF5544D2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898598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305</xdr:row>
      <xdr:rowOff>51073</xdr:rowOff>
    </xdr:from>
    <xdr:to>
      <xdr:col>7</xdr:col>
      <xdr:colOff>2108200</xdr:colOff>
      <xdr:row>305</xdr:row>
      <xdr:rowOff>920491</xdr:rowOff>
    </xdr:to>
    <xdr:pic>
      <xdr:nvPicPr>
        <xdr:cNvPr id="1899" name="Рисунок 1898">
          <a:extLst>
            <a:ext uri="{FF2B5EF4-FFF2-40B4-BE49-F238E27FC236}">
              <a16:creationId xmlns:a16="http://schemas.microsoft.com/office/drawing/2014/main" id="{AB52BE83-70BA-4863-8C27-093F844C81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91738123"/>
          <a:ext cx="1778000" cy="86941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306</xdr:row>
      <xdr:rowOff>49213</xdr:rowOff>
    </xdr:from>
    <xdr:to>
      <xdr:col>7</xdr:col>
      <xdr:colOff>2108200</xdr:colOff>
      <xdr:row>306</xdr:row>
      <xdr:rowOff>1827213</xdr:rowOff>
    </xdr:to>
    <xdr:pic>
      <xdr:nvPicPr>
        <xdr:cNvPr id="1901" name="Рисунок 1900">
          <a:extLst>
            <a:ext uri="{FF2B5EF4-FFF2-40B4-BE49-F238E27FC236}">
              <a16:creationId xmlns:a16="http://schemas.microsoft.com/office/drawing/2014/main" id="{976EAA23-95EB-4489-AB77-E5FC704D1D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927078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307</xdr:row>
      <xdr:rowOff>49213</xdr:rowOff>
    </xdr:from>
    <xdr:to>
      <xdr:col>7</xdr:col>
      <xdr:colOff>2108200</xdr:colOff>
      <xdr:row>307</xdr:row>
      <xdr:rowOff>1827213</xdr:rowOff>
    </xdr:to>
    <xdr:pic>
      <xdr:nvPicPr>
        <xdr:cNvPr id="1903" name="Рисунок 1902">
          <a:extLst>
            <a:ext uri="{FF2B5EF4-FFF2-40B4-BE49-F238E27FC236}">
              <a16:creationId xmlns:a16="http://schemas.microsoft.com/office/drawing/2014/main" id="{D8FB727A-FFBA-497F-841D-818F9F4D03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945842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308</xdr:row>
      <xdr:rowOff>48989</xdr:rowOff>
    </xdr:from>
    <xdr:to>
      <xdr:col>7</xdr:col>
      <xdr:colOff>2108200</xdr:colOff>
      <xdr:row>308</xdr:row>
      <xdr:rowOff>1560718</xdr:rowOff>
    </xdr:to>
    <xdr:pic>
      <xdr:nvPicPr>
        <xdr:cNvPr id="1905" name="Рисунок 1904">
          <a:extLst>
            <a:ext uri="{FF2B5EF4-FFF2-40B4-BE49-F238E27FC236}">
              <a16:creationId xmlns:a16="http://schemas.microsoft.com/office/drawing/2014/main" id="{6A0A4785-F676-4635-BE65-17454EC493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96460439"/>
          <a:ext cx="1778000" cy="151172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309</xdr:row>
      <xdr:rowOff>50006</xdr:rowOff>
    </xdr:from>
    <xdr:to>
      <xdr:col>7</xdr:col>
      <xdr:colOff>2108200</xdr:colOff>
      <xdr:row>309</xdr:row>
      <xdr:rowOff>931069</xdr:rowOff>
    </xdr:to>
    <xdr:pic>
      <xdr:nvPicPr>
        <xdr:cNvPr id="1907" name="Рисунок 1906">
          <a:extLst>
            <a:ext uri="{FF2B5EF4-FFF2-40B4-BE49-F238E27FC236}">
              <a16:creationId xmlns:a16="http://schemas.microsoft.com/office/drawing/2014/main" id="{84F59BA5-BB42-4624-94DE-0F81BCE7C0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98071181"/>
          <a:ext cx="1778000" cy="88106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310</xdr:row>
      <xdr:rowOff>49684</xdr:rowOff>
    </xdr:from>
    <xdr:to>
      <xdr:col>7</xdr:col>
      <xdr:colOff>2108200</xdr:colOff>
      <xdr:row>310</xdr:row>
      <xdr:rowOff>1017125</xdr:rowOff>
    </xdr:to>
    <xdr:pic>
      <xdr:nvPicPr>
        <xdr:cNvPr id="1909" name="Рисунок 1908">
          <a:extLst>
            <a:ext uri="{FF2B5EF4-FFF2-40B4-BE49-F238E27FC236}">
              <a16:creationId xmlns:a16="http://schemas.microsoft.com/office/drawing/2014/main" id="{791A31C7-8676-4AA5-9B03-4138A6A5DA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399051934"/>
          <a:ext cx="1778000" cy="96744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311</xdr:row>
      <xdr:rowOff>49213</xdr:rowOff>
    </xdr:from>
    <xdr:to>
      <xdr:col>7</xdr:col>
      <xdr:colOff>2108200</xdr:colOff>
      <xdr:row>311</xdr:row>
      <xdr:rowOff>1827213</xdr:rowOff>
    </xdr:to>
    <xdr:pic>
      <xdr:nvPicPr>
        <xdr:cNvPr id="1911" name="Рисунок 1910">
          <a:extLst>
            <a:ext uri="{FF2B5EF4-FFF2-40B4-BE49-F238E27FC236}">
              <a16:creationId xmlns:a16="http://schemas.microsoft.com/office/drawing/2014/main" id="{B929662C-CBDC-4603-ADA3-0384E69E74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001182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312</xdr:row>
      <xdr:rowOff>47749</xdr:rowOff>
    </xdr:from>
    <xdr:to>
      <xdr:col>7</xdr:col>
      <xdr:colOff>2108200</xdr:colOff>
      <xdr:row>312</xdr:row>
      <xdr:rowOff>866662</xdr:rowOff>
    </xdr:to>
    <xdr:pic>
      <xdr:nvPicPr>
        <xdr:cNvPr id="1913" name="Рисунок 1912">
          <a:extLst>
            <a:ext uri="{FF2B5EF4-FFF2-40B4-BE49-F238E27FC236}">
              <a16:creationId xmlns:a16="http://schemas.microsoft.com/office/drawing/2014/main" id="{864CE4C5-6EAE-43B9-8854-CEFE39F41F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01993224"/>
          <a:ext cx="1778000" cy="81891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313</xdr:row>
      <xdr:rowOff>47352</xdr:rowOff>
    </xdr:from>
    <xdr:to>
      <xdr:col>7</xdr:col>
      <xdr:colOff>2108200</xdr:colOff>
      <xdr:row>313</xdr:row>
      <xdr:rowOff>876587</xdr:rowOff>
    </xdr:to>
    <xdr:pic>
      <xdr:nvPicPr>
        <xdr:cNvPr id="1915" name="Рисунок 1914">
          <a:extLst>
            <a:ext uri="{FF2B5EF4-FFF2-40B4-BE49-F238E27FC236}">
              <a16:creationId xmlns:a16="http://schemas.microsoft.com/office/drawing/2014/main" id="{00E05724-82C3-4CF8-8C0B-CC2100B1E2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02907227"/>
          <a:ext cx="1778000" cy="82923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314</xdr:row>
      <xdr:rowOff>49138</xdr:rowOff>
    </xdr:from>
    <xdr:to>
      <xdr:col>7</xdr:col>
      <xdr:colOff>2108200</xdr:colOff>
      <xdr:row>314</xdr:row>
      <xdr:rowOff>922403</xdr:rowOff>
    </xdr:to>
    <xdr:pic>
      <xdr:nvPicPr>
        <xdr:cNvPr id="1917" name="Рисунок 1916">
          <a:extLst>
            <a:ext uri="{FF2B5EF4-FFF2-40B4-BE49-F238E27FC236}">
              <a16:creationId xmlns:a16="http://schemas.microsoft.com/office/drawing/2014/main" id="{93003B3E-FF73-41DB-A297-99763FDD70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03832938"/>
          <a:ext cx="1778000" cy="87326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315</xdr:row>
      <xdr:rowOff>49213</xdr:rowOff>
    </xdr:from>
    <xdr:to>
      <xdr:col>7</xdr:col>
      <xdr:colOff>2108200</xdr:colOff>
      <xdr:row>315</xdr:row>
      <xdr:rowOff>1827213</xdr:rowOff>
    </xdr:to>
    <xdr:pic>
      <xdr:nvPicPr>
        <xdr:cNvPr id="1919" name="Рисунок 1918">
          <a:extLst>
            <a:ext uri="{FF2B5EF4-FFF2-40B4-BE49-F238E27FC236}">
              <a16:creationId xmlns:a16="http://schemas.microsoft.com/office/drawing/2014/main" id="{EB54B3E5-CC26-400B-B898-67FCF81433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048045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316</xdr:row>
      <xdr:rowOff>50899</xdr:rowOff>
    </xdr:from>
    <xdr:to>
      <xdr:col>7</xdr:col>
      <xdr:colOff>2108200</xdr:colOff>
      <xdr:row>316</xdr:row>
      <xdr:rowOff>901580</xdr:rowOff>
    </xdr:to>
    <xdr:pic>
      <xdr:nvPicPr>
        <xdr:cNvPr id="1921" name="Рисунок 1920">
          <a:extLst>
            <a:ext uri="{FF2B5EF4-FFF2-40B4-BE49-F238E27FC236}">
              <a16:creationId xmlns:a16="http://schemas.microsoft.com/office/drawing/2014/main" id="{A1B25A01-F430-473A-8999-C789DD2F6E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06682674"/>
          <a:ext cx="1778000" cy="85068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317</xdr:row>
      <xdr:rowOff>49213</xdr:rowOff>
    </xdr:from>
    <xdr:to>
      <xdr:col>7</xdr:col>
      <xdr:colOff>2108200</xdr:colOff>
      <xdr:row>317</xdr:row>
      <xdr:rowOff>1827213</xdr:rowOff>
    </xdr:to>
    <xdr:pic>
      <xdr:nvPicPr>
        <xdr:cNvPr id="1923" name="Рисунок 1922">
          <a:extLst>
            <a:ext uri="{FF2B5EF4-FFF2-40B4-BE49-F238E27FC236}">
              <a16:creationId xmlns:a16="http://schemas.microsoft.com/office/drawing/2014/main" id="{AAA0B607-5D90-4CDB-971F-453C14A9D5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076334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318</xdr:row>
      <xdr:rowOff>49213</xdr:rowOff>
    </xdr:from>
    <xdr:to>
      <xdr:col>7</xdr:col>
      <xdr:colOff>2108200</xdr:colOff>
      <xdr:row>318</xdr:row>
      <xdr:rowOff>1827213</xdr:rowOff>
    </xdr:to>
    <xdr:pic>
      <xdr:nvPicPr>
        <xdr:cNvPr id="1925" name="Рисунок 1924">
          <a:extLst>
            <a:ext uri="{FF2B5EF4-FFF2-40B4-BE49-F238E27FC236}">
              <a16:creationId xmlns:a16="http://schemas.microsoft.com/office/drawing/2014/main" id="{D8423F18-6626-4BD5-A80A-CA516CCF9F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095099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319</xdr:row>
      <xdr:rowOff>49213</xdr:rowOff>
    </xdr:from>
    <xdr:to>
      <xdr:col>7</xdr:col>
      <xdr:colOff>2108200</xdr:colOff>
      <xdr:row>319</xdr:row>
      <xdr:rowOff>1827213</xdr:rowOff>
    </xdr:to>
    <xdr:pic>
      <xdr:nvPicPr>
        <xdr:cNvPr id="1927" name="Рисунок 1926">
          <a:extLst>
            <a:ext uri="{FF2B5EF4-FFF2-40B4-BE49-F238E27FC236}">
              <a16:creationId xmlns:a16="http://schemas.microsoft.com/office/drawing/2014/main" id="{64AB01CB-4422-47D1-9756-73E71C7DFD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13863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320</xdr:row>
      <xdr:rowOff>47203</xdr:rowOff>
    </xdr:from>
    <xdr:to>
      <xdr:col>7</xdr:col>
      <xdr:colOff>2108200</xdr:colOff>
      <xdr:row>320</xdr:row>
      <xdr:rowOff>905281</xdr:rowOff>
    </xdr:to>
    <xdr:pic>
      <xdr:nvPicPr>
        <xdr:cNvPr id="1929" name="Рисунок 1928">
          <a:extLst>
            <a:ext uri="{FF2B5EF4-FFF2-40B4-BE49-F238E27FC236}">
              <a16:creationId xmlns:a16="http://schemas.microsoft.com/office/drawing/2014/main" id="{197BF0AF-8DAD-4459-A406-93308A0390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3260753"/>
          <a:ext cx="1778000" cy="85807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321</xdr:row>
      <xdr:rowOff>51073</xdr:rowOff>
    </xdr:from>
    <xdr:to>
      <xdr:col>7</xdr:col>
      <xdr:colOff>2108200</xdr:colOff>
      <xdr:row>321</xdr:row>
      <xdr:rowOff>920491</xdr:rowOff>
    </xdr:to>
    <xdr:pic>
      <xdr:nvPicPr>
        <xdr:cNvPr id="1931" name="Рисунок 1930">
          <a:extLst>
            <a:ext uri="{FF2B5EF4-FFF2-40B4-BE49-F238E27FC236}">
              <a16:creationId xmlns:a16="http://schemas.microsoft.com/office/drawing/2014/main" id="{CD846F0E-5FFD-4EA6-97E1-C62AABEC2F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4217123"/>
          <a:ext cx="1778000" cy="86941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322</xdr:row>
      <xdr:rowOff>47154</xdr:rowOff>
    </xdr:from>
    <xdr:to>
      <xdr:col>7</xdr:col>
      <xdr:colOff>2108200</xdr:colOff>
      <xdr:row>322</xdr:row>
      <xdr:rowOff>924405</xdr:rowOff>
    </xdr:to>
    <xdr:pic>
      <xdr:nvPicPr>
        <xdr:cNvPr id="1933" name="Рисунок 1932">
          <a:extLst>
            <a:ext uri="{FF2B5EF4-FFF2-40B4-BE49-F238E27FC236}">
              <a16:creationId xmlns:a16="http://schemas.microsoft.com/office/drawing/2014/main" id="{4CB524FB-BD2D-4507-9D2C-AFD7FCA1F1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5184754"/>
          <a:ext cx="1778000" cy="87725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323</xdr:row>
      <xdr:rowOff>46831</xdr:rowOff>
    </xdr:from>
    <xdr:to>
      <xdr:col>7</xdr:col>
      <xdr:colOff>2108200</xdr:colOff>
      <xdr:row>323</xdr:row>
      <xdr:rowOff>877086</xdr:rowOff>
    </xdr:to>
    <xdr:pic>
      <xdr:nvPicPr>
        <xdr:cNvPr id="1935" name="Рисунок 1934">
          <a:extLst>
            <a:ext uri="{FF2B5EF4-FFF2-40B4-BE49-F238E27FC236}">
              <a16:creationId xmlns:a16="http://schemas.microsoft.com/office/drawing/2014/main" id="{50B6C73C-F63E-407B-B46E-315D23A0C7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6155981"/>
          <a:ext cx="1778000" cy="83025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324</xdr:row>
      <xdr:rowOff>47228</xdr:rowOff>
    </xdr:from>
    <xdr:to>
      <xdr:col>7</xdr:col>
      <xdr:colOff>2108200</xdr:colOff>
      <xdr:row>324</xdr:row>
      <xdr:rowOff>743332</xdr:rowOff>
    </xdr:to>
    <xdr:pic>
      <xdr:nvPicPr>
        <xdr:cNvPr id="1937" name="Рисунок 1936">
          <a:extLst>
            <a:ext uri="{FF2B5EF4-FFF2-40B4-BE49-F238E27FC236}">
              <a16:creationId xmlns:a16="http://schemas.microsoft.com/office/drawing/2014/main" id="{A3806ADD-1D5D-4A65-9E33-EAF488AA11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7080303"/>
          <a:ext cx="1778000" cy="69610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325</xdr:row>
      <xdr:rowOff>48667</xdr:rowOff>
    </xdr:from>
    <xdr:to>
      <xdr:col>7</xdr:col>
      <xdr:colOff>2108200</xdr:colOff>
      <xdr:row>325</xdr:row>
      <xdr:rowOff>751400</xdr:rowOff>
    </xdr:to>
    <xdr:pic>
      <xdr:nvPicPr>
        <xdr:cNvPr id="1939" name="Рисунок 1938">
          <a:extLst>
            <a:ext uri="{FF2B5EF4-FFF2-40B4-BE49-F238E27FC236}">
              <a16:creationId xmlns:a16="http://schemas.microsoft.com/office/drawing/2014/main" id="{7A8B368C-17FB-440A-B9EC-1B2DD4C593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7872317"/>
          <a:ext cx="1778000" cy="7027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326</xdr:row>
      <xdr:rowOff>46633</xdr:rowOff>
    </xdr:from>
    <xdr:to>
      <xdr:col>7</xdr:col>
      <xdr:colOff>2108200</xdr:colOff>
      <xdr:row>326</xdr:row>
      <xdr:rowOff>763012</xdr:rowOff>
    </xdr:to>
    <xdr:pic>
      <xdr:nvPicPr>
        <xdr:cNvPr id="1941" name="Рисунок 1940">
          <a:extLst>
            <a:ext uri="{FF2B5EF4-FFF2-40B4-BE49-F238E27FC236}">
              <a16:creationId xmlns:a16="http://schemas.microsoft.com/office/drawing/2014/main" id="{D902CC8D-E4DB-4CF0-974E-9F02294D35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8670383"/>
          <a:ext cx="1778000" cy="71637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327</xdr:row>
      <xdr:rowOff>50502</xdr:rowOff>
    </xdr:from>
    <xdr:to>
      <xdr:col>7</xdr:col>
      <xdr:colOff>2108200</xdr:colOff>
      <xdr:row>327</xdr:row>
      <xdr:rowOff>730566</xdr:rowOff>
    </xdr:to>
    <xdr:pic>
      <xdr:nvPicPr>
        <xdr:cNvPr id="1943" name="Рисунок 1942">
          <a:extLst>
            <a:ext uri="{FF2B5EF4-FFF2-40B4-BE49-F238E27FC236}">
              <a16:creationId xmlns:a16="http://schemas.microsoft.com/office/drawing/2014/main" id="{A66ED6DE-5A15-410E-A66F-BEDBC74092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19483877"/>
          <a:ext cx="1778000" cy="68006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328</xdr:row>
      <xdr:rowOff>49213</xdr:rowOff>
    </xdr:from>
    <xdr:to>
      <xdr:col>7</xdr:col>
      <xdr:colOff>2108200</xdr:colOff>
      <xdr:row>328</xdr:row>
      <xdr:rowOff>1827213</xdr:rowOff>
    </xdr:to>
    <xdr:pic>
      <xdr:nvPicPr>
        <xdr:cNvPr id="1945" name="Рисунок 1944">
          <a:extLst>
            <a:ext uri="{FF2B5EF4-FFF2-40B4-BE49-F238E27FC236}">
              <a16:creationId xmlns:a16="http://schemas.microsoft.com/office/drawing/2014/main" id="{02E7BFA4-77F4-4C0A-B331-66509FD6D6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202636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329</xdr:row>
      <xdr:rowOff>47327</xdr:rowOff>
    </xdr:from>
    <xdr:to>
      <xdr:col>7</xdr:col>
      <xdr:colOff>2108200</xdr:colOff>
      <xdr:row>329</xdr:row>
      <xdr:rowOff>1238499</xdr:rowOff>
    </xdr:to>
    <xdr:pic>
      <xdr:nvPicPr>
        <xdr:cNvPr id="1947" name="Рисунок 1946">
          <a:extLst>
            <a:ext uri="{FF2B5EF4-FFF2-40B4-BE49-F238E27FC236}">
              <a16:creationId xmlns:a16="http://schemas.microsoft.com/office/drawing/2014/main" id="{51914677-09C1-4B34-AD80-43E8A23976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22138177"/>
          <a:ext cx="1778000" cy="119117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330</xdr:row>
      <xdr:rowOff>49213</xdr:rowOff>
    </xdr:from>
    <xdr:to>
      <xdr:col>7</xdr:col>
      <xdr:colOff>2108200</xdr:colOff>
      <xdr:row>330</xdr:row>
      <xdr:rowOff>1827213</xdr:rowOff>
    </xdr:to>
    <xdr:pic>
      <xdr:nvPicPr>
        <xdr:cNvPr id="1949" name="Рисунок 1948">
          <a:extLst>
            <a:ext uri="{FF2B5EF4-FFF2-40B4-BE49-F238E27FC236}">
              <a16:creationId xmlns:a16="http://schemas.microsoft.com/office/drawing/2014/main" id="{E13C978F-FE02-49F8-966D-6484A252F5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234259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331</xdr:row>
      <xdr:rowOff>49213</xdr:rowOff>
    </xdr:from>
    <xdr:to>
      <xdr:col>7</xdr:col>
      <xdr:colOff>2108200</xdr:colOff>
      <xdr:row>331</xdr:row>
      <xdr:rowOff>1827213</xdr:rowOff>
    </xdr:to>
    <xdr:pic>
      <xdr:nvPicPr>
        <xdr:cNvPr id="1951" name="Рисунок 1950">
          <a:extLst>
            <a:ext uri="{FF2B5EF4-FFF2-40B4-BE49-F238E27FC236}">
              <a16:creationId xmlns:a16="http://schemas.microsoft.com/office/drawing/2014/main" id="{33FC755A-5C26-4DC8-8358-6A0F55C575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253023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332</xdr:row>
      <xdr:rowOff>49213</xdr:rowOff>
    </xdr:from>
    <xdr:to>
      <xdr:col>7</xdr:col>
      <xdr:colOff>2108200</xdr:colOff>
      <xdr:row>332</xdr:row>
      <xdr:rowOff>1827213</xdr:rowOff>
    </xdr:to>
    <xdr:pic>
      <xdr:nvPicPr>
        <xdr:cNvPr id="1953" name="Рисунок 1952">
          <a:extLst>
            <a:ext uri="{FF2B5EF4-FFF2-40B4-BE49-F238E27FC236}">
              <a16:creationId xmlns:a16="http://schemas.microsoft.com/office/drawing/2014/main" id="{72E174CF-85B3-4437-8028-68B8D536A9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271787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333</xdr:row>
      <xdr:rowOff>49213</xdr:rowOff>
    </xdr:from>
    <xdr:to>
      <xdr:col>7</xdr:col>
      <xdr:colOff>2108200</xdr:colOff>
      <xdr:row>333</xdr:row>
      <xdr:rowOff>1827213</xdr:rowOff>
    </xdr:to>
    <xdr:pic>
      <xdr:nvPicPr>
        <xdr:cNvPr id="1955" name="Рисунок 1954">
          <a:extLst>
            <a:ext uri="{FF2B5EF4-FFF2-40B4-BE49-F238E27FC236}">
              <a16:creationId xmlns:a16="http://schemas.microsoft.com/office/drawing/2014/main" id="{2C55A819-1061-4DF3-982B-1BF479F647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290552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334</xdr:row>
      <xdr:rowOff>49213</xdr:rowOff>
    </xdr:from>
    <xdr:to>
      <xdr:col>7</xdr:col>
      <xdr:colOff>2108200</xdr:colOff>
      <xdr:row>334</xdr:row>
      <xdr:rowOff>1827213</xdr:rowOff>
    </xdr:to>
    <xdr:pic>
      <xdr:nvPicPr>
        <xdr:cNvPr id="1957" name="Рисунок 1956">
          <a:extLst>
            <a:ext uri="{FF2B5EF4-FFF2-40B4-BE49-F238E27FC236}">
              <a16:creationId xmlns:a16="http://schemas.microsoft.com/office/drawing/2014/main" id="{95D5ADFD-DE96-4A1E-BC9B-93CCC561DE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309316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335</xdr:row>
      <xdr:rowOff>49213</xdr:rowOff>
    </xdr:from>
    <xdr:to>
      <xdr:col>7</xdr:col>
      <xdr:colOff>2108200</xdr:colOff>
      <xdr:row>335</xdr:row>
      <xdr:rowOff>1827213</xdr:rowOff>
    </xdr:to>
    <xdr:pic>
      <xdr:nvPicPr>
        <xdr:cNvPr id="1959" name="Рисунок 1958">
          <a:extLst>
            <a:ext uri="{FF2B5EF4-FFF2-40B4-BE49-F238E27FC236}">
              <a16:creationId xmlns:a16="http://schemas.microsoft.com/office/drawing/2014/main" id="{0E8467D9-BFDD-4EF8-A5DC-1715F00D50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328080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336</xdr:row>
      <xdr:rowOff>50155</xdr:rowOff>
    </xdr:from>
    <xdr:to>
      <xdr:col>7</xdr:col>
      <xdr:colOff>2108200</xdr:colOff>
      <xdr:row>336</xdr:row>
      <xdr:rowOff>1045250</xdr:rowOff>
    </xdr:to>
    <xdr:pic>
      <xdr:nvPicPr>
        <xdr:cNvPr id="1961" name="Рисунок 1960">
          <a:extLst>
            <a:ext uri="{FF2B5EF4-FFF2-40B4-BE49-F238E27FC236}">
              <a16:creationId xmlns:a16="http://schemas.microsoft.com/office/drawing/2014/main" id="{EC547D0A-1FEE-4DF3-90DC-22D649C81A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34685430"/>
          <a:ext cx="1778000" cy="99509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337</xdr:row>
      <xdr:rowOff>49213</xdr:rowOff>
    </xdr:from>
    <xdr:to>
      <xdr:col>7</xdr:col>
      <xdr:colOff>2108200</xdr:colOff>
      <xdr:row>337</xdr:row>
      <xdr:rowOff>1827213</xdr:rowOff>
    </xdr:to>
    <xdr:pic>
      <xdr:nvPicPr>
        <xdr:cNvPr id="1963" name="Рисунок 1962">
          <a:extLst>
            <a:ext uri="{FF2B5EF4-FFF2-40B4-BE49-F238E27FC236}">
              <a16:creationId xmlns:a16="http://schemas.microsoft.com/office/drawing/2014/main" id="{C50D3CFF-F0BF-4366-9378-C83F230C0D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357798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338</xdr:row>
      <xdr:rowOff>49213</xdr:rowOff>
    </xdr:from>
    <xdr:to>
      <xdr:col>7</xdr:col>
      <xdr:colOff>2108200</xdr:colOff>
      <xdr:row>338</xdr:row>
      <xdr:rowOff>1827213</xdr:rowOff>
    </xdr:to>
    <xdr:pic>
      <xdr:nvPicPr>
        <xdr:cNvPr id="1965" name="Рисунок 1964">
          <a:extLst>
            <a:ext uri="{FF2B5EF4-FFF2-40B4-BE49-F238E27FC236}">
              <a16:creationId xmlns:a16="http://schemas.microsoft.com/office/drawing/2014/main" id="{70C0DE7F-D598-4809-AFA7-CAB7F60AB7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376562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339</xdr:row>
      <xdr:rowOff>49758</xdr:rowOff>
    </xdr:from>
    <xdr:to>
      <xdr:col>7</xdr:col>
      <xdr:colOff>2108200</xdr:colOff>
      <xdr:row>339</xdr:row>
      <xdr:rowOff>1064634</xdr:rowOff>
    </xdr:to>
    <xdr:pic>
      <xdr:nvPicPr>
        <xdr:cNvPr id="1967" name="Рисунок 1966">
          <a:extLst>
            <a:ext uri="{FF2B5EF4-FFF2-40B4-BE49-F238E27FC236}">
              <a16:creationId xmlns:a16="http://schemas.microsoft.com/office/drawing/2014/main" id="{EED305A1-ADC0-4E5B-8F88-EB4C6E664E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39533258"/>
          <a:ext cx="1778000" cy="101487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340</xdr:row>
      <xdr:rowOff>49213</xdr:rowOff>
    </xdr:from>
    <xdr:to>
      <xdr:col>7</xdr:col>
      <xdr:colOff>2108200</xdr:colOff>
      <xdr:row>340</xdr:row>
      <xdr:rowOff>1827213</xdr:rowOff>
    </xdr:to>
    <xdr:pic>
      <xdr:nvPicPr>
        <xdr:cNvPr id="1969" name="Рисунок 1968">
          <a:extLst>
            <a:ext uri="{FF2B5EF4-FFF2-40B4-BE49-F238E27FC236}">
              <a16:creationId xmlns:a16="http://schemas.microsoft.com/office/drawing/2014/main" id="{5BA149B8-2081-4D63-8155-62D6257E06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406471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341</xdr:row>
      <xdr:rowOff>49213</xdr:rowOff>
    </xdr:from>
    <xdr:to>
      <xdr:col>7</xdr:col>
      <xdr:colOff>2108200</xdr:colOff>
      <xdr:row>341</xdr:row>
      <xdr:rowOff>1827213</xdr:rowOff>
    </xdr:to>
    <xdr:pic>
      <xdr:nvPicPr>
        <xdr:cNvPr id="1971" name="Рисунок 1970">
          <a:extLst>
            <a:ext uri="{FF2B5EF4-FFF2-40B4-BE49-F238E27FC236}">
              <a16:creationId xmlns:a16="http://schemas.microsoft.com/office/drawing/2014/main" id="{8CA70357-281E-4537-B125-85B87D743A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425235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342</xdr:row>
      <xdr:rowOff>49213</xdr:rowOff>
    </xdr:from>
    <xdr:to>
      <xdr:col>7</xdr:col>
      <xdr:colOff>2108200</xdr:colOff>
      <xdr:row>342</xdr:row>
      <xdr:rowOff>1827213</xdr:rowOff>
    </xdr:to>
    <xdr:pic>
      <xdr:nvPicPr>
        <xdr:cNvPr id="1973" name="Рисунок 1972">
          <a:extLst>
            <a:ext uri="{FF2B5EF4-FFF2-40B4-BE49-F238E27FC236}">
              <a16:creationId xmlns:a16="http://schemas.microsoft.com/office/drawing/2014/main" id="{BAB6C559-675A-4F9F-B905-4488ACA5FE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443999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343</xdr:row>
      <xdr:rowOff>49213</xdr:rowOff>
    </xdr:from>
    <xdr:to>
      <xdr:col>7</xdr:col>
      <xdr:colOff>2108200</xdr:colOff>
      <xdr:row>343</xdr:row>
      <xdr:rowOff>1827213</xdr:rowOff>
    </xdr:to>
    <xdr:pic>
      <xdr:nvPicPr>
        <xdr:cNvPr id="1975" name="Рисунок 1974">
          <a:extLst>
            <a:ext uri="{FF2B5EF4-FFF2-40B4-BE49-F238E27FC236}">
              <a16:creationId xmlns:a16="http://schemas.microsoft.com/office/drawing/2014/main" id="{91F9C526-F658-4B33-B58D-73B5C45141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462764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344</xdr:row>
      <xdr:rowOff>49213</xdr:rowOff>
    </xdr:from>
    <xdr:to>
      <xdr:col>7</xdr:col>
      <xdr:colOff>2108200</xdr:colOff>
      <xdr:row>344</xdr:row>
      <xdr:rowOff>1827213</xdr:rowOff>
    </xdr:to>
    <xdr:pic>
      <xdr:nvPicPr>
        <xdr:cNvPr id="1977" name="Рисунок 1976">
          <a:extLst>
            <a:ext uri="{FF2B5EF4-FFF2-40B4-BE49-F238E27FC236}">
              <a16:creationId xmlns:a16="http://schemas.microsoft.com/office/drawing/2014/main" id="{05B8DEFA-EB5D-4AC3-98AA-6B0D13642B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481528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345</xdr:row>
      <xdr:rowOff>49213</xdr:rowOff>
    </xdr:from>
    <xdr:to>
      <xdr:col>7</xdr:col>
      <xdr:colOff>2108200</xdr:colOff>
      <xdr:row>345</xdr:row>
      <xdr:rowOff>1827213</xdr:rowOff>
    </xdr:to>
    <xdr:pic>
      <xdr:nvPicPr>
        <xdr:cNvPr id="1979" name="Рисунок 1978">
          <a:extLst>
            <a:ext uri="{FF2B5EF4-FFF2-40B4-BE49-F238E27FC236}">
              <a16:creationId xmlns:a16="http://schemas.microsoft.com/office/drawing/2014/main" id="{10CB7D7C-CF6B-4B4D-93C5-DC902BD456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500292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346</xdr:row>
      <xdr:rowOff>49213</xdr:rowOff>
    </xdr:from>
    <xdr:to>
      <xdr:col>7</xdr:col>
      <xdr:colOff>2108200</xdr:colOff>
      <xdr:row>346</xdr:row>
      <xdr:rowOff>1827213</xdr:rowOff>
    </xdr:to>
    <xdr:pic>
      <xdr:nvPicPr>
        <xdr:cNvPr id="1981" name="Рисунок 1980">
          <a:extLst>
            <a:ext uri="{FF2B5EF4-FFF2-40B4-BE49-F238E27FC236}">
              <a16:creationId xmlns:a16="http://schemas.microsoft.com/office/drawing/2014/main" id="{4E6F181E-8252-45F9-A37F-2606570914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519056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347</xdr:row>
      <xdr:rowOff>50155</xdr:rowOff>
    </xdr:from>
    <xdr:to>
      <xdr:col>7</xdr:col>
      <xdr:colOff>2108200</xdr:colOff>
      <xdr:row>347</xdr:row>
      <xdr:rowOff>1083317</xdr:rowOff>
    </xdr:to>
    <xdr:pic>
      <xdr:nvPicPr>
        <xdr:cNvPr id="1983" name="Рисунок 1982">
          <a:extLst>
            <a:ext uri="{FF2B5EF4-FFF2-40B4-BE49-F238E27FC236}">
              <a16:creationId xmlns:a16="http://schemas.microsoft.com/office/drawing/2014/main" id="{62017F37-472A-418B-92C1-3958A1E558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53783055"/>
          <a:ext cx="1778000" cy="10331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348</xdr:row>
      <xdr:rowOff>49213</xdr:rowOff>
    </xdr:from>
    <xdr:to>
      <xdr:col>7</xdr:col>
      <xdr:colOff>2108200</xdr:colOff>
      <xdr:row>348</xdr:row>
      <xdr:rowOff>1827213</xdr:rowOff>
    </xdr:to>
    <xdr:pic>
      <xdr:nvPicPr>
        <xdr:cNvPr id="1985" name="Рисунок 1984">
          <a:extLst>
            <a:ext uri="{FF2B5EF4-FFF2-40B4-BE49-F238E27FC236}">
              <a16:creationId xmlns:a16="http://schemas.microsoft.com/office/drawing/2014/main" id="{82C644EA-C3FA-44CB-8C56-580BFD87ED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549155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349</xdr:row>
      <xdr:rowOff>46732</xdr:rowOff>
    </xdr:from>
    <xdr:to>
      <xdr:col>7</xdr:col>
      <xdr:colOff>2108200</xdr:colOff>
      <xdr:row>349</xdr:row>
      <xdr:rowOff>1115328</xdr:rowOff>
    </xdr:to>
    <xdr:pic>
      <xdr:nvPicPr>
        <xdr:cNvPr id="1987" name="Рисунок 1986">
          <a:extLst>
            <a:ext uri="{FF2B5EF4-FFF2-40B4-BE49-F238E27FC236}">
              <a16:creationId xmlns:a16="http://schemas.microsoft.com/office/drawing/2014/main" id="{0DA7AEE0-61F6-4956-A816-5E10865FF1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56789532"/>
          <a:ext cx="1778000" cy="106859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350</xdr:row>
      <xdr:rowOff>49213</xdr:rowOff>
    </xdr:from>
    <xdr:to>
      <xdr:col>7</xdr:col>
      <xdr:colOff>2108200</xdr:colOff>
      <xdr:row>350</xdr:row>
      <xdr:rowOff>1827213</xdr:rowOff>
    </xdr:to>
    <xdr:pic>
      <xdr:nvPicPr>
        <xdr:cNvPr id="1989" name="Рисунок 1988">
          <a:extLst>
            <a:ext uri="{FF2B5EF4-FFF2-40B4-BE49-F238E27FC236}">
              <a16:creationId xmlns:a16="http://schemas.microsoft.com/office/drawing/2014/main" id="{58CC94BB-90C9-4CB6-A5AA-7B07154222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579540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351</xdr:row>
      <xdr:rowOff>48617</xdr:rowOff>
    </xdr:from>
    <xdr:to>
      <xdr:col>7</xdr:col>
      <xdr:colOff>2108200</xdr:colOff>
      <xdr:row>351</xdr:row>
      <xdr:rowOff>1237280</xdr:rowOff>
    </xdr:to>
    <xdr:pic>
      <xdr:nvPicPr>
        <xdr:cNvPr id="1991" name="Рисунок 1990">
          <a:extLst>
            <a:ext uri="{FF2B5EF4-FFF2-40B4-BE49-F238E27FC236}">
              <a16:creationId xmlns:a16="http://schemas.microsoft.com/office/drawing/2014/main" id="{9C889589-5538-4A85-B0B1-732589BEA4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59829892"/>
          <a:ext cx="1778000" cy="118866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352</xdr:row>
      <xdr:rowOff>49213</xdr:rowOff>
    </xdr:from>
    <xdr:to>
      <xdr:col>7</xdr:col>
      <xdr:colOff>2108200</xdr:colOff>
      <xdr:row>352</xdr:row>
      <xdr:rowOff>1827213</xdr:rowOff>
    </xdr:to>
    <xdr:pic>
      <xdr:nvPicPr>
        <xdr:cNvPr id="1993" name="Рисунок 1992">
          <a:extLst>
            <a:ext uri="{FF2B5EF4-FFF2-40B4-BE49-F238E27FC236}">
              <a16:creationId xmlns:a16="http://schemas.microsoft.com/office/drawing/2014/main" id="{C0010476-6198-4007-A223-7B1EAFE308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611163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353</xdr:row>
      <xdr:rowOff>47873</xdr:rowOff>
    </xdr:from>
    <xdr:to>
      <xdr:col>7</xdr:col>
      <xdr:colOff>2108200</xdr:colOff>
      <xdr:row>353</xdr:row>
      <xdr:rowOff>1047486</xdr:rowOff>
    </xdr:to>
    <xdr:pic>
      <xdr:nvPicPr>
        <xdr:cNvPr id="1995" name="Рисунок 1994">
          <a:extLst>
            <a:ext uri="{FF2B5EF4-FFF2-40B4-BE49-F238E27FC236}">
              <a16:creationId xmlns:a16="http://schemas.microsoft.com/office/drawing/2014/main" id="{8C32F70A-C6D7-4AA0-9D8A-4B5D2820EE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62991448"/>
          <a:ext cx="1778000" cy="99961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354</xdr:row>
      <xdr:rowOff>48617</xdr:rowOff>
    </xdr:from>
    <xdr:to>
      <xdr:col>7</xdr:col>
      <xdr:colOff>2108200</xdr:colOff>
      <xdr:row>354</xdr:row>
      <xdr:rowOff>1380087</xdr:rowOff>
    </xdr:to>
    <xdr:pic>
      <xdr:nvPicPr>
        <xdr:cNvPr id="1997" name="Рисунок 1996">
          <a:extLst>
            <a:ext uri="{FF2B5EF4-FFF2-40B4-BE49-F238E27FC236}">
              <a16:creationId xmlns:a16="http://schemas.microsoft.com/office/drawing/2014/main" id="{83D5B980-8AC2-4036-A714-E554803B76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64087567"/>
          <a:ext cx="1778000" cy="133147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355</xdr:row>
      <xdr:rowOff>49213</xdr:rowOff>
    </xdr:from>
    <xdr:to>
      <xdr:col>7</xdr:col>
      <xdr:colOff>2108200</xdr:colOff>
      <xdr:row>355</xdr:row>
      <xdr:rowOff>1827213</xdr:rowOff>
    </xdr:to>
    <xdr:pic>
      <xdr:nvPicPr>
        <xdr:cNvPr id="1999" name="Рисунок 1998">
          <a:extLst>
            <a:ext uri="{FF2B5EF4-FFF2-40B4-BE49-F238E27FC236}">
              <a16:creationId xmlns:a16="http://schemas.microsoft.com/office/drawing/2014/main" id="{47929430-0425-4818-BF4D-CC187857B0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655169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356</xdr:row>
      <xdr:rowOff>50254</xdr:rowOff>
    </xdr:from>
    <xdr:to>
      <xdr:col>7</xdr:col>
      <xdr:colOff>2108200</xdr:colOff>
      <xdr:row>356</xdr:row>
      <xdr:rowOff>988018</xdr:rowOff>
    </xdr:to>
    <xdr:pic>
      <xdr:nvPicPr>
        <xdr:cNvPr id="2001" name="Рисунок 2000">
          <a:extLst>
            <a:ext uri="{FF2B5EF4-FFF2-40B4-BE49-F238E27FC236}">
              <a16:creationId xmlns:a16="http://schemas.microsoft.com/office/drawing/2014/main" id="{6FA28412-A24D-454A-BF33-715EF59021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67394379"/>
          <a:ext cx="1778000" cy="93776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357</xdr:row>
      <xdr:rowOff>47625</xdr:rowOff>
    </xdr:from>
    <xdr:to>
      <xdr:col>7</xdr:col>
      <xdr:colOff>2108200</xdr:colOff>
      <xdr:row>357</xdr:row>
      <xdr:rowOff>847725</xdr:rowOff>
    </xdr:to>
    <xdr:pic>
      <xdr:nvPicPr>
        <xdr:cNvPr id="2003" name="Рисунок 2002">
          <a:extLst>
            <a:ext uri="{FF2B5EF4-FFF2-40B4-BE49-F238E27FC236}">
              <a16:creationId xmlns:a16="http://schemas.microsoft.com/office/drawing/2014/main" id="{CC23B016-1D83-4F3B-B66B-8EB757F740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68429975"/>
          <a:ext cx="1778000" cy="8001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358</xdr:row>
      <xdr:rowOff>48121</xdr:rowOff>
    </xdr:from>
    <xdr:to>
      <xdr:col>7</xdr:col>
      <xdr:colOff>2108200</xdr:colOff>
      <xdr:row>358</xdr:row>
      <xdr:rowOff>809105</xdr:rowOff>
    </xdr:to>
    <xdr:pic>
      <xdr:nvPicPr>
        <xdr:cNvPr id="2005" name="Рисунок 2004">
          <a:extLst>
            <a:ext uri="{FF2B5EF4-FFF2-40B4-BE49-F238E27FC236}">
              <a16:creationId xmlns:a16="http://schemas.microsoft.com/office/drawing/2014/main" id="{E7467A3D-BB99-4D9A-9D64-784E316606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69325821"/>
          <a:ext cx="1778000" cy="76098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359</xdr:row>
      <xdr:rowOff>50701</xdr:rowOff>
    </xdr:from>
    <xdr:to>
      <xdr:col>7</xdr:col>
      <xdr:colOff>2108200</xdr:colOff>
      <xdr:row>359</xdr:row>
      <xdr:rowOff>835113</xdr:rowOff>
    </xdr:to>
    <xdr:pic>
      <xdr:nvPicPr>
        <xdr:cNvPr id="2007" name="Рисунок 2006">
          <a:extLst>
            <a:ext uri="{FF2B5EF4-FFF2-40B4-BE49-F238E27FC236}">
              <a16:creationId xmlns:a16="http://schemas.microsoft.com/office/drawing/2014/main" id="{5760D744-6C35-4310-A9BF-56AE49BE1A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0185651"/>
          <a:ext cx="1778000" cy="78441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360</xdr:row>
      <xdr:rowOff>49213</xdr:rowOff>
    </xdr:from>
    <xdr:to>
      <xdr:col>7</xdr:col>
      <xdr:colOff>2108200</xdr:colOff>
      <xdr:row>360</xdr:row>
      <xdr:rowOff>827088</xdr:rowOff>
    </xdr:to>
    <xdr:pic>
      <xdr:nvPicPr>
        <xdr:cNvPr id="2009" name="Рисунок 2008">
          <a:extLst>
            <a:ext uri="{FF2B5EF4-FFF2-40B4-BE49-F238E27FC236}">
              <a16:creationId xmlns:a16="http://schemas.microsoft.com/office/drawing/2014/main" id="{E80AF25C-8A6C-428A-A7DA-152499E2F8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1069988"/>
          <a:ext cx="1778000" cy="77787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361</xdr:row>
      <xdr:rowOff>47377</xdr:rowOff>
    </xdr:from>
    <xdr:to>
      <xdr:col>7</xdr:col>
      <xdr:colOff>2108200</xdr:colOff>
      <xdr:row>361</xdr:row>
      <xdr:rowOff>781275</xdr:rowOff>
    </xdr:to>
    <xdr:pic>
      <xdr:nvPicPr>
        <xdr:cNvPr id="2011" name="Рисунок 2010">
          <a:extLst>
            <a:ext uri="{FF2B5EF4-FFF2-40B4-BE49-F238E27FC236}">
              <a16:creationId xmlns:a16="http://schemas.microsoft.com/office/drawing/2014/main" id="{6704F601-7E29-4D15-8BED-683AA533AC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1944452"/>
          <a:ext cx="1778000" cy="73389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362</xdr:row>
      <xdr:rowOff>49758</xdr:rowOff>
    </xdr:from>
    <xdr:to>
      <xdr:col>7</xdr:col>
      <xdr:colOff>2108200</xdr:colOff>
      <xdr:row>362</xdr:row>
      <xdr:rowOff>864675</xdr:rowOff>
    </xdr:to>
    <xdr:pic>
      <xdr:nvPicPr>
        <xdr:cNvPr id="2013" name="Рисунок 2012">
          <a:extLst>
            <a:ext uri="{FF2B5EF4-FFF2-40B4-BE49-F238E27FC236}">
              <a16:creationId xmlns:a16="http://schemas.microsoft.com/office/drawing/2014/main" id="{04A17E61-197B-42DF-B6BF-4B71A1BE99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2775508"/>
          <a:ext cx="1778000" cy="81491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363</xdr:row>
      <xdr:rowOff>48468</xdr:rowOff>
    </xdr:from>
    <xdr:to>
      <xdr:col>7</xdr:col>
      <xdr:colOff>2108200</xdr:colOff>
      <xdr:row>363</xdr:row>
      <xdr:rowOff>846922</xdr:rowOff>
    </xdr:to>
    <xdr:pic>
      <xdr:nvPicPr>
        <xdr:cNvPr id="2015" name="Рисунок 2014">
          <a:extLst>
            <a:ext uri="{FF2B5EF4-FFF2-40B4-BE49-F238E27FC236}">
              <a16:creationId xmlns:a16="http://schemas.microsoft.com/office/drawing/2014/main" id="{CFE19CCD-8141-4B7C-8499-45FA57FE36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3688618"/>
          <a:ext cx="1778000" cy="79845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364</xdr:row>
      <xdr:rowOff>47327</xdr:rowOff>
    </xdr:from>
    <xdr:to>
      <xdr:col>7</xdr:col>
      <xdr:colOff>2108200</xdr:colOff>
      <xdr:row>364</xdr:row>
      <xdr:rowOff>905134</xdr:rowOff>
    </xdr:to>
    <xdr:pic>
      <xdr:nvPicPr>
        <xdr:cNvPr id="2017" name="Рисунок 2016">
          <a:extLst>
            <a:ext uri="{FF2B5EF4-FFF2-40B4-BE49-F238E27FC236}">
              <a16:creationId xmlns:a16="http://schemas.microsoft.com/office/drawing/2014/main" id="{44FF246B-0B73-41E2-A265-18360EC68C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4582827"/>
          <a:ext cx="1778000" cy="85780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365</xdr:row>
      <xdr:rowOff>49659</xdr:rowOff>
    </xdr:from>
    <xdr:to>
      <xdr:col>7</xdr:col>
      <xdr:colOff>2108200</xdr:colOff>
      <xdr:row>365</xdr:row>
      <xdr:rowOff>826600</xdr:rowOff>
    </xdr:to>
    <xdr:pic>
      <xdr:nvPicPr>
        <xdr:cNvPr id="2019" name="Рисунок 2018">
          <a:extLst>
            <a:ext uri="{FF2B5EF4-FFF2-40B4-BE49-F238E27FC236}">
              <a16:creationId xmlns:a16="http://schemas.microsoft.com/office/drawing/2014/main" id="{DE49B607-7A51-4F72-BC8B-00291F8A5A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5537659"/>
          <a:ext cx="1778000" cy="77694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366</xdr:row>
      <xdr:rowOff>48766</xdr:rowOff>
    </xdr:from>
    <xdr:to>
      <xdr:col>7</xdr:col>
      <xdr:colOff>2108200</xdr:colOff>
      <xdr:row>366</xdr:row>
      <xdr:rowOff>818023</xdr:rowOff>
    </xdr:to>
    <xdr:pic>
      <xdr:nvPicPr>
        <xdr:cNvPr id="2021" name="Рисунок 2020">
          <a:extLst>
            <a:ext uri="{FF2B5EF4-FFF2-40B4-BE49-F238E27FC236}">
              <a16:creationId xmlns:a16="http://schemas.microsoft.com/office/drawing/2014/main" id="{593FDBC0-EDB6-4990-875B-21CEE0E1EC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6413066"/>
          <a:ext cx="1778000" cy="76925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367</xdr:row>
      <xdr:rowOff>47427</xdr:rowOff>
    </xdr:from>
    <xdr:to>
      <xdr:col>7</xdr:col>
      <xdr:colOff>2108200</xdr:colOff>
      <xdr:row>367</xdr:row>
      <xdr:rowOff>781205</xdr:rowOff>
    </xdr:to>
    <xdr:pic>
      <xdr:nvPicPr>
        <xdr:cNvPr id="2023" name="Рисунок 2022">
          <a:extLst>
            <a:ext uri="{FF2B5EF4-FFF2-40B4-BE49-F238E27FC236}">
              <a16:creationId xmlns:a16="http://schemas.microsoft.com/office/drawing/2014/main" id="{1BCBC063-C78B-4D63-8F30-F3AFB32DA7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7278502"/>
          <a:ext cx="1778000" cy="73377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368</xdr:row>
      <xdr:rowOff>48964</xdr:rowOff>
    </xdr:from>
    <xdr:to>
      <xdr:col>7</xdr:col>
      <xdr:colOff>2108200</xdr:colOff>
      <xdr:row>368</xdr:row>
      <xdr:rowOff>1265490</xdr:rowOff>
    </xdr:to>
    <xdr:pic>
      <xdr:nvPicPr>
        <xdr:cNvPr id="2025" name="Рисунок 2024">
          <a:extLst>
            <a:ext uri="{FF2B5EF4-FFF2-40B4-BE49-F238E27FC236}">
              <a16:creationId xmlns:a16="http://schemas.microsoft.com/office/drawing/2014/main" id="{DDE7A542-3322-4D98-B518-1A3A960C99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8108714"/>
          <a:ext cx="1778000" cy="121652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369</xdr:row>
      <xdr:rowOff>51246</xdr:rowOff>
    </xdr:from>
    <xdr:to>
      <xdr:col>7</xdr:col>
      <xdr:colOff>2108200</xdr:colOff>
      <xdr:row>369</xdr:row>
      <xdr:rowOff>891755</xdr:rowOff>
    </xdr:to>
    <xdr:pic>
      <xdr:nvPicPr>
        <xdr:cNvPr id="2027" name="Рисунок 2026">
          <a:extLst>
            <a:ext uri="{FF2B5EF4-FFF2-40B4-BE49-F238E27FC236}">
              <a16:creationId xmlns:a16="http://schemas.microsoft.com/office/drawing/2014/main" id="{C565CF57-97D8-45E9-AAD8-9C4A060E35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79425446"/>
          <a:ext cx="1778000" cy="8405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370</xdr:row>
      <xdr:rowOff>50800</xdr:rowOff>
    </xdr:from>
    <xdr:to>
      <xdr:col>7</xdr:col>
      <xdr:colOff>2108200</xdr:colOff>
      <xdr:row>370</xdr:row>
      <xdr:rowOff>863600</xdr:rowOff>
    </xdr:to>
    <xdr:pic>
      <xdr:nvPicPr>
        <xdr:cNvPr id="2029" name="Рисунок 2028">
          <a:extLst>
            <a:ext uri="{FF2B5EF4-FFF2-40B4-BE49-F238E27FC236}">
              <a16:creationId xmlns:a16="http://schemas.microsoft.com/office/drawing/2014/main" id="{FB1161DA-3374-4EE7-8710-83D7DCFC0B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0367975"/>
          <a:ext cx="1778000" cy="8128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371</xdr:row>
      <xdr:rowOff>50502</xdr:rowOff>
    </xdr:from>
    <xdr:to>
      <xdr:col>7</xdr:col>
      <xdr:colOff>2108200</xdr:colOff>
      <xdr:row>371</xdr:row>
      <xdr:rowOff>787722</xdr:rowOff>
    </xdr:to>
    <xdr:pic>
      <xdr:nvPicPr>
        <xdr:cNvPr id="2031" name="Рисунок 2030">
          <a:extLst>
            <a:ext uri="{FF2B5EF4-FFF2-40B4-BE49-F238E27FC236}">
              <a16:creationId xmlns:a16="http://schemas.microsoft.com/office/drawing/2014/main" id="{F336EC54-4887-43C9-BBE0-FB2FE5D50F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1282077"/>
          <a:ext cx="1778000" cy="73722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372</xdr:row>
      <xdr:rowOff>50602</xdr:rowOff>
    </xdr:from>
    <xdr:to>
      <xdr:col>7</xdr:col>
      <xdr:colOff>2108200</xdr:colOff>
      <xdr:row>372</xdr:row>
      <xdr:rowOff>854258</xdr:rowOff>
    </xdr:to>
    <xdr:pic>
      <xdr:nvPicPr>
        <xdr:cNvPr id="2033" name="Рисунок 2032">
          <a:extLst>
            <a:ext uri="{FF2B5EF4-FFF2-40B4-BE49-F238E27FC236}">
              <a16:creationId xmlns:a16="http://schemas.microsoft.com/office/drawing/2014/main" id="{995A7C45-926F-4808-97AC-A5B482BA15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2120377"/>
          <a:ext cx="1778000" cy="80365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373</xdr:row>
      <xdr:rowOff>51246</xdr:rowOff>
    </xdr:from>
    <xdr:to>
      <xdr:col>7</xdr:col>
      <xdr:colOff>2108200</xdr:colOff>
      <xdr:row>373</xdr:row>
      <xdr:rowOff>891755</xdr:rowOff>
    </xdr:to>
    <xdr:pic>
      <xdr:nvPicPr>
        <xdr:cNvPr id="2035" name="Рисунок 2034">
          <a:extLst>
            <a:ext uri="{FF2B5EF4-FFF2-40B4-BE49-F238E27FC236}">
              <a16:creationId xmlns:a16="http://schemas.microsoft.com/office/drawing/2014/main" id="{F12DA2FE-425A-4127-AE1B-0D3646E067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3025896"/>
          <a:ext cx="1778000" cy="8405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374</xdr:row>
      <xdr:rowOff>46980</xdr:rowOff>
    </xdr:from>
    <xdr:to>
      <xdr:col>7</xdr:col>
      <xdr:colOff>2108200</xdr:colOff>
      <xdr:row>374</xdr:row>
      <xdr:rowOff>838862</xdr:rowOff>
    </xdr:to>
    <xdr:pic>
      <xdr:nvPicPr>
        <xdr:cNvPr id="2037" name="Рисунок 2036">
          <a:extLst>
            <a:ext uri="{FF2B5EF4-FFF2-40B4-BE49-F238E27FC236}">
              <a16:creationId xmlns:a16="http://schemas.microsoft.com/office/drawing/2014/main" id="{3478A419-C201-4316-917C-EFCBEB9A25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3964605"/>
          <a:ext cx="1778000" cy="79188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375</xdr:row>
      <xdr:rowOff>47625</xdr:rowOff>
    </xdr:from>
    <xdr:to>
      <xdr:col>7</xdr:col>
      <xdr:colOff>2108200</xdr:colOff>
      <xdr:row>375</xdr:row>
      <xdr:rowOff>809625</xdr:rowOff>
    </xdr:to>
    <xdr:pic>
      <xdr:nvPicPr>
        <xdr:cNvPr id="2039" name="Рисунок 2038">
          <a:extLst>
            <a:ext uri="{FF2B5EF4-FFF2-40B4-BE49-F238E27FC236}">
              <a16:creationId xmlns:a16="http://schemas.microsoft.com/office/drawing/2014/main" id="{82303F13-AD04-455F-84DA-2F27754968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4851075"/>
          <a:ext cx="1778000" cy="762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376</xdr:row>
      <xdr:rowOff>46682</xdr:rowOff>
    </xdr:from>
    <xdr:to>
      <xdr:col>7</xdr:col>
      <xdr:colOff>2108200</xdr:colOff>
      <xdr:row>376</xdr:row>
      <xdr:rowOff>886746</xdr:rowOff>
    </xdr:to>
    <xdr:pic>
      <xdr:nvPicPr>
        <xdr:cNvPr id="2041" name="Рисунок 2040">
          <a:extLst>
            <a:ext uri="{FF2B5EF4-FFF2-40B4-BE49-F238E27FC236}">
              <a16:creationId xmlns:a16="http://schemas.microsoft.com/office/drawing/2014/main" id="{529FBC9B-EB8C-45C8-951F-F67EE39AE3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5707382"/>
          <a:ext cx="1778000" cy="84006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377</xdr:row>
      <xdr:rowOff>47575</xdr:rowOff>
    </xdr:from>
    <xdr:to>
      <xdr:col>7</xdr:col>
      <xdr:colOff>2108200</xdr:colOff>
      <xdr:row>377</xdr:row>
      <xdr:rowOff>866850</xdr:rowOff>
    </xdr:to>
    <xdr:pic>
      <xdr:nvPicPr>
        <xdr:cNvPr id="2043" name="Рисунок 2042">
          <a:extLst>
            <a:ext uri="{FF2B5EF4-FFF2-40B4-BE49-F238E27FC236}">
              <a16:creationId xmlns:a16="http://schemas.microsoft.com/office/drawing/2014/main" id="{7C0E8DF4-9846-4A32-96D2-0A199B1872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6641725"/>
          <a:ext cx="1778000" cy="81927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378</xdr:row>
      <xdr:rowOff>47823</xdr:rowOff>
    </xdr:from>
    <xdr:to>
      <xdr:col>7</xdr:col>
      <xdr:colOff>2108200</xdr:colOff>
      <xdr:row>378</xdr:row>
      <xdr:rowOff>771338</xdr:rowOff>
    </xdr:to>
    <xdr:pic>
      <xdr:nvPicPr>
        <xdr:cNvPr id="2045" name="Рисунок 2044">
          <a:extLst>
            <a:ext uri="{FF2B5EF4-FFF2-40B4-BE49-F238E27FC236}">
              <a16:creationId xmlns:a16="http://schemas.microsoft.com/office/drawing/2014/main" id="{C465D3E4-C927-4280-ACD8-4591D46953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7556373"/>
          <a:ext cx="1778000" cy="72351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379</xdr:row>
      <xdr:rowOff>49213</xdr:rowOff>
    </xdr:from>
    <xdr:to>
      <xdr:col>7</xdr:col>
      <xdr:colOff>2108200</xdr:colOff>
      <xdr:row>379</xdr:row>
      <xdr:rowOff>1827213</xdr:rowOff>
    </xdr:to>
    <xdr:pic>
      <xdr:nvPicPr>
        <xdr:cNvPr id="2047" name="Рисунок 2046">
          <a:extLst>
            <a:ext uri="{FF2B5EF4-FFF2-40B4-BE49-F238E27FC236}">
              <a16:creationId xmlns:a16="http://schemas.microsoft.com/office/drawing/2014/main" id="{5103ADDE-8F6E-4F15-9C33-955C2EBB56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883769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380</xdr:row>
      <xdr:rowOff>49213</xdr:rowOff>
    </xdr:from>
    <xdr:to>
      <xdr:col>7</xdr:col>
      <xdr:colOff>2108200</xdr:colOff>
      <xdr:row>380</xdr:row>
      <xdr:rowOff>1827213</xdr:rowOff>
    </xdr:to>
    <xdr:pic>
      <xdr:nvPicPr>
        <xdr:cNvPr id="2049" name="Рисунок 2048">
          <a:extLst>
            <a:ext uri="{FF2B5EF4-FFF2-40B4-BE49-F238E27FC236}">
              <a16:creationId xmlns:a16="http://schemas.microsoft.com/office/drawing/2014/main" id="{69F04EFB-8057-4B4F-80C9-DD40B16DA8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902533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381</xdr:row>
      <xdr:rowOff>50006</xdr:rowOff>
    </xdr:from>
    <xdr:to>
      <xdr:col>7</xdr:col>
      <xdr:colOff>2108200</xdr:colOff>
      <xdr:row>381</xdr:row>
      <xdr:rowOff>902472</xdr:rowOff>
    </xdr:to>
    <xdr:pic>
      <xdr:nvPicPr>
        <xdr:cNvPr id="2051" name="Рисунок 2050">
          <a:extLst>
            <a:ext uri="{FF2B5EF4-FFF2-40B4-BE49-F238E27FC236}">
              <a16:creationId xmlns:a16="http://schemas.microsoft.com/office/drawing/2014/main" id="{6A81A26E-4CC3-4104-9467-961C9A35B2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92130556"/>
          <a:ext cx="1778000" cy="85246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382</xdr:row>
      <xdr:rowOff>49064</xdr:rowOff>
    </xdr:from>
    <xdr:to>
      <xdr:col>7</xdr:col>
      <xdr:colOff>2108200</xdr:colOff>
      <xdr:row>382</xdr:row>
      <xdr:rowOff>836786</xdr:rowOff>
    </xdr:to>
    <xdr:pic>
      <xdr:nvPicPr>
        <xdr:cNvPr id="2053" name="Рисунок 2052">
          <a:extLst>
            <a:ext uri="{FF2B5EF4-FFF2-40B4-BE49-F238E27FC236}">
              <a16:creationId xmlns:a16="http://schemas.microsoft.com/office/drawing/2014/main" id="{9658E2C9-F210-4730-B409-9E12680F16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93082114"/>
          <a:ext cx="1778000" cy="78772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383</xdr:row>
      <xdr:rowOff>48964</xdr:rowOff>
    </xdr:from>
    <xdr:to>
      <xdr:col>7</xdr:col>
      <xdr:colOff>2108200</xdr:colOff>
      <xdr:row>383</xdr:row>
      <xdr:rowOff>798723</xdr:rowOff>
    </xdr:to>
    <xdr:pic>
      <xdr:nvPicPr>
        <xdr:cNvPr id="2055" name="Рисунок 2054">
          <a:extLst>
            <a:ext uri="{FF2B5EF4-FFF2-40B4-BE49-F238E27FC236}">
              <a16:creationId xmlns:a16="http://schemas.microsoft.com/office/drawing/2014/main" id="{087B56AF-E500-43DB-9B5A-F02FE59478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93967839"/>
          <a:ext cx="1778000" cy="74975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384</xdr:row>
      <xdr:rowOff>49213</xdr:rowOff>
    </xdr:from>
    <xdr:to>
      <xdr:col>7</xdr:col>
      <xdr:colOff>2108200</xdr:colOff>
      <xdr:row>384</xdr:row>
      <xdr:rowOff>1827213</xdr:rowOff>
    </xdr:to>
    <xdr:pic>
      <xdr:nvPicPr>
        <xdr:cNvPr id="2057" name="Рисунок 2056">
          <a:extLst>
            <a:ext uri="{FF2B5EF4-FFF2-40B4-BE49-F238E27FC236}">
              <a16:creationId xmlns:a16="http://schemas.microsoft.com/office/drawing/2014/main" id="{FBB905F4-3D19-4EC2-B5F6-D082582A5A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948158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385</xdr:row>
      <xdr:rowOff>49213</xdr:rowOff>
    </xdr:from>
    <xdr:to>
      <xdr:col>7</xdr:col>
      <xdr:colOff>2108200</xdr:colOff>
      <xdr:row>385</xdr:row>
      <xdr:rowOff>1827213</xdr:rowOff>
    </xdr:to>
    <xdr:pic>
      <xdr:nvPicPr>
        <xdr:cNvPr id="2059" name="Рисунок 2058">
          <a:extLst>
            <a:ext uri="{FF2B5EF4-FFF2-40B4-BE49-F238E27FC236}">
              <a16:creationId xmlns:a16="http://schemas.microsoft.com/office/drawing/2014/main" id="{602DBC40-6A60-4C20-BB3C-4944EAD6EF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966922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386</xdr:row>
      <xdr:rowOff>48419</xdr:rowOff>
    </xdr:from>
    <xdr:to>
      <xdr:col>7</xdr:col>
      <xdr:colOff>2108200</xdr:colOff>
      <xdr:row>386</xdr:row>
      <xdr:rowOff>865982</xdr:rowOff>
    </xdr:to>
    <xdr:pic>
      <xdr:nvPicPr>
        <xdr:cNvPr id="2061" name="Рисунок 2060">
          <a:extLst>
            <a:ext uri="{FF2B5EF4-FFF2-40B4-BE49-F238E27FC236}">
              <a16:creationId xmlns:a16="http://schemas.microsoft.com/office/drawing/2014/main" id="{3CA5838F-1112-49CA-BD66-9199124DCF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98567869"/>
          <a:ext cx="1778000" cy="81756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387</xdr:row>
      <xdr:rowOff>49213</xdr:rowOff>
    </xdr:from>
    <xdr:to>
      <xdr:col>7</xdr:col>
      <xdr:colOff>2108200</xdr:colOff>
      <xdr:row>387</xdr:row>
      <xdr:rowOff>1827213</xdr:rowOff>
    </xdr:to>
    <xdr:pic>
      <xdr:nvPicPr>
        <xdr:cNvPr id="2063" name="Рисунок 2062">
          <a:extLst>
            <a:ext uri="{FF2B5EF4-FFF2-40B4-BE49-F238E27FC236}">
              <a16:creationId xmlns:a16="http://schemas.microsoft.com/office/drawing/2014/main" id="{716FDC9D-9CEA-47CF-8139-3517D34306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4994830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388</xdr:row>
      <xdr:rowOff>48220</xdr:rowOff>
    </xdr:from>
    <xdr:to>
      <xdr:col>7</xdr:col>
      <xdr:colOff>2108200</xdr:colOff>
      <xdr:row>388</xdr:row>
      <xdr:rowOff>1247147</xdr:rowOff>
    </xdr:to>
    <xdr:pic>
      <xdr:nvPicPr>
        <xdr:cNvPr id="2065" name="Рисунок 2064">
          <a:extLst>
            <a:ext uri="{FF2B5EF4-FFF2-40B4-BE49-F238E27FC236}">
              <a16:creationId xmlns:a16="http://schemas.microsoft.com/office/drawing/2014/main" id="{E31BA385-5C78-41B2-BAFA-DC9DB55023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1358495"/>
          <a:ext cx="1778000" cy="119892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389</xdr:row>
      <xdr:rowOff>50354</xdr:rowOff>
    </xdr:from>
    <xdr:to>
      <xdr:col>7</xdr:col>
      <xdr:colOff>2108200</xdr:colOff>
      <xdr:row>389</xdr:row>
      <xdr:rowOff>921211</xdr:rowOff>
    </xdr:to>
    <xdr:pic>
      <xdr:nvPicPr>
        <xdr:cNvPr id="2067" name="Рисунок 2066">
          <a:extLst>
            <a:ext uri="{FF2B5EF4-FFF2-40B4-BE49-F238E27FC236}">
              <a16:creationId xmlns:a16="http://schemas.microsoft.com/office/drawing/2014/main" id="{188AFC36-743F-494D-9FEE-81D1DB8B91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2656029"/>
          <a:ext cx="1778000" cy="87085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390</xdr:row>
      <xdr:rowOff>50354</xdr:rowOff>
    </xdr:from>
    <xdr:to>
      <xdr:col>7</xdr:col>
      <xdr:colOff>2108200</xdr:colOff>
      <xdr:row>390</xdr:row>
      <xdr:rowOff>921211</xdr:rowOff>
    </xdr:to>
    <xdr:pic>
      <xdr:nvPicPr>
        <xdr:cNvPr id="2069" name="Рисунок 2068">
          <a:extLst>
            <a:ext uri="{FF2B5EF4-FFF2-40B4-BE49-F238E27FC236}">
              <a16:creationId xmlns:a16="http://schemas.microsoft.com/office/drawing/2014/main" id="{BCE531E0-6CD9-4D6C-9B2A-58AAE4E3D3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3627579"/>
          <a:ext cx="1778000" cy="87085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391</xdr:row>
      <xdr:rowOff>51048</xdr:rowOff>
    </xdr:from>
    <xdr:to>
      <xdr:col>7</xdr:col>
      <xdr:colOff>2108200</xdr:colOff>
      <xdr:row>391</xdr:row>
      <xdr:rowOff>872879</xdr:rowOff>
    </xdr:to>
    <xdr:pic>
      <xdr:nvPicPr>
        <xdr:cNvPr id="2071" name="Рисунок 2070">
          <a:extLst>
            <a:ext uri="{FF2B5EF4-FFF2-40B4-BE49-F238E27FC236}">
              <a16:creationId xmlns:a16="http://schemas.microsoft.com/office/drawing/2014/main" id="{E4E6DD51-1B85-47F2-92B8-8FACACB26F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4599823"/>
          <a:ext cx="1778000" cy="82183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392</xdr:row>
      <xdr:rowOff>51246</xdr:rowOff>
    </xdr:from>
    <xdr:to>
      <xdr:col>7</xdr:col>
      <xdr:colOff>2108200</xdr:colOff>
      <xdr:row>392</xdr:row>
      <xdr:rowOff>805989</xdr:rowOff>
    </xdr:to>
    <xdr:pic>
      <xdr:nvPicPr>
        <xdr:cNvPr id="2073" name="Рисунок 2072">
          <a:extLst>
            <a:ext uri="{FF2B5EF4-FFF2-40B4-BE49-F238E27FC236}">
              <a16:creationId xmlns:a16="http://schemas.microsoft.com/office/drawing/2014/main" id="{44CE0D6A-2D84-495F-9A51-5324BCB7B8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5523946"/>
          <a:ext cx="1778000" cy="75474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393</xdr:row>
      <xdr:rowOff>46583</xdr:rowOff>
    </xdr:from>
    <xdr:to>
      <xdr:col>7</xdr:col>
      <xdr:colOff>2108200</xdr:colOff>
      <xdr:row>393</xdr:row>
      <xdr:rowOff>839275</xdr:rowOff>
    </xdr:to>
    <xdr:pic>
      <xdr:nvPicPr>
        <xdr:cNvPr id="2075" name="Рисунок 2074">
          <a:extLst>
            <a:ext uri="{FF2B5EF4-FFF2-40B4-BE49-F238E27FC236}">
              <a16:creationId xmlns:a16="http://schemas.microsoft.com/office/drawing/2014/main" id="{CFE40FED-6D2E-4039-BF5A-ED04A25986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6376533"/>
          <a:ext cx="1778000" cy="79269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394</xdr:row>
      <xdr:rowOff>46881</xdr:rowOff>
    </xdr:from>
    <xdr:to>
      <xdr:col>7</xdr:col>
      <xdr:colOff>2108200</xdr:colOff>
      <xdr:row>394</xdr:row>
      <xdr:rowOff>867496</xdr:rowOff>
    </xdr:to>
    <xdr:pic>
      <xdr:nvPicPr>
        <xdr:cNvPr id="2077" name="Рисунок 2076">
          <a:extLst>
            <a:ext uri="{FF2B5EF4-FFF2-40B4-BE49-F238E27FC236}">
              <a16:creationId xmlns:a16="http://schemas.microsoft.com/office/drawing/2014/main" id="{D80211AE-9526-4B27-9D35-5BD4F18B9E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7262656"/>
          <a:ext cx="1778000" cy="82061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395</xdr:row>
      <xdr:rowOff>50205</xdr:rowOff>
    </xdr:from>
    <xdr:to>
      <xdr:col>7</xdr:col>
      <xdr:colOff>2108200</xdr:colOff>
      <xdr:row>395</xdr:row>
      <xdr:rowOff>892791</xdr:rowOff>
    </xdr:to>
    <xdr:pic>
      <xdr:nvPicPr>
        <xdr:cNvPr id="2079" name="Рисунок 2078">
          <a:extLst>
            <a:ext uri="{FF2B5EF4-FFF2-40B4-BE49-F238E27FC236}">
              <a16:creationId xmlns:a16="http://schemas.microsoft.com/office/drawing/2014/main" id="{7A6D4692-2F0A-4F54-9B14-00F4835D16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8180380"/>
          <a:ext cx="1778000" cy="84258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396</xdr:row>
      <xdr:rowOff>48121</xdr:rowOff>
    </xdr:from>
    <xdr:to>
      <xdr:col>7</xdr:col>
      <xdr:colOff>2108200</xdr:colOff>
      <xdr:row>396</xdr:row>
      <xdr:rowOff>875811</xdr:rowOff>
    </xdr:to>
    <xdr:pic>
      <xdr:nvPicPr>
        <xdr:cNvPr id="2081" name="Рисунок 2080">
          <a:extLst>
            <a:ext uri="{FF2B5EF4-FFF2-40B4-BE49-F238E27FC236}">
              <a16:creationId xmlns:a16="http://schemas.microsoft.com/office/drawing/2014/main" id="{122B63FF-C592-4E3A-A75C-C9148DEB4B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09121271"/>
          <a:ext cx="1778000" cy="82769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397</xdr:row>
      <xdr:rowOff>47625</xdr:rowOff>
    </xdr:from>
    <xdr:to>
      <xdr:col>7</xdr:col>
      <xdr:colOff>2108200</xdr:colOff>
      <xdr:row>397</xdr:row>
      <xdr:rowOff>904875</xdr:rowOff>
    </xdr:to>
    <xdr:pic>
      <xdr:nvPicPr>
        <xdr:cNvPr id="2083" name="Рисунок 2082">
          <a:extLst>
            <a:ext uri="{FF2B5EF4-FFF2-40B4-BE49-F238E27FC236}">
              <a16:creationId xmlns:a16="http://schemas.microsoft.com/office/drawing/2014/main" id="{2475F67D-97C2-4750-9D6B-C5CDAC671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10044700"/>
          <a:ext cx="1778000" cy="85725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398</xdr:row>
      <xdr:rowOff>47625</xdr:rowOff>
    </xdr:from>
    <xdr:to>
      <xdr:col>7</xdr:col>
      <xdr:colOff>2108200</xdr:colOff>
      <xdr:row>398</xdr:row>
      <xdr:rowOff>904875</xdr:rowOff>
    </xdr:to>
    <xdr:pic>
      <xdr:nvPicPr>
        <xdr:cNvPr id="2085" name="Рисунок 2084">
          <a:extLst>
            <a:ext uri="{FF2B5EF4-FFF2-40B4-BE49-F238E27FC236}">
              <a16:creationId xmlns:a16="http://schemas.microsoft.com/office/drawing/2014/main" id="{3663FEE7-B9D4-43CA-8A37-871BE798B4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10997200"/>
          <a:ext cx="1778000" cy="85725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399</xdr:row>
      <xdr:rowOff>50006</xdr:rowOff>
    </xdr:from>
    <xdr:to>
      <xdr:col>7</xdr:col>
      <xdr:colOff>2108200</xdr:colOff>
      <xdr:row>399</xdr:row>
      <xdr:rowOff>912067</xdr:rowOff>
    </xdr:to>
    <xdr:pic>
      <xdr:nvPicPr>
        <xdr:cNvPr id="2087" name="Рисунок 2086">
          <a:extLst>
            <a:ext uri="{FF2B5EF4-FFF2-40B4-BE49-F238E27FC236}">
              <a16:creationId xmlns:a16="http://schemas.microsoft.com/office/drawing/2014/main" id="{736830F1-9B63-4038-9A99-E45754241F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11952081"/>
          <a:ext cx="1778000" cy="86206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400</xdr:row>
      <xdr:rowOff>50403</xdr:rowOff>
    </xdr:from>
    <xdr:to>
      <xdr:col>7</xdr:col>
      <xdr:colOff>2108200</xdr:colOff>
      <xdr:row>400</xdr:row>
      <xdr:rowOff>902050</xdr:rowOff>
    </xdr:to>
    <xdr:pic>
      <xdr:nvPicPr>
        <xdr:cNvPr id="2089" name="Рисунок 2088">
          <a:extLst>
            <a:ext uri="{FF2B5EF4-FFF2-40B4-BE49-F238E27FC236}">
              <a16:creationId xmlns:a16="http://schemas.microsoft.com/office/drawing/2014/main" id="{92CC11FD-30A4-43F1-AF7C-0C9DE8CCE0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12914503"/>
          <a:ext cx="1778000" cy="85164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401</xdr:row>
      <xdr:rowOff>49907</xdr:rowOff>
    </xdr:from>
    <xdr:to>
      <xdr:col>7</xdr:col>
      <xdr:colOff>2108200</xdr:colOff>
      <xdr:row>401</xdr:row>
      <xdr:rowOff>2912361</xdr:rowOff>
    </xdr:to>
    <xdr:pic>
      <xdr:nvPicPr>
        <xdr:cNvPr id="2091" name="Рисунок 2090">
          <a:extLst>
            <a:ext uri="{FF2B5EF4-FFF2-40B4-BE49-F238E27FC236}">
              <a16:creationId xmlns:a16="http://schemas.microsoft.com/office/drawing/2014/main" id="{F63C8146-FA00-4044-B88A-1CD69E8FBB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13866507"/>
          <a:ext cx="1778000" cy="286245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402</xdr:row>
      <xdr:rowOff>49957</xdr:rowOff>
    </xdr:from>
    <xdr:to>
      <xdr:col>7</xdr:col>
      <xdr:colOff>2108200</xdr:colOff>
      <xdr:row>402</xdr:row>
      <xdr:rowOff>2759874</xdr:rowOff>
    </xdr:to>
    <xdr:pic>
      <xdr:nvPicPr>
        <xdr:cNvPr id="2093" name="Рисунок 2092">
          <a:extLst>
            <a:ext uri="{FF2B5EF4-FFF2-40B4-BE49-F238E27FC236}">
              <a16:creationId xmlns:a16="http://schemas.microsoft.com/office/drawing/2014/main" id="{00428AAB-8E2B-42F8-8C4B-7B13D1CB1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16828832"/>
          <a:ext cx="1778000" cy="270991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403</xdr:row>
      <xdr:rowOff>47823</xdr:rowOff>
    </xdr:from>
    <xdr:to>
      <xdr:col>7</xdr:col>
      <xdr:colOff>2108200</xdr:colOff>
      <xdr:row>403</xdr:row>
      <xdr:rowOff>2971645</xdr:rowOff>
    </xdr:to>
    <xdr:pic>
      <xdr:nvPicPr>
        <xdr:cNvPr id="2095" name="Рисунок 2094">
          <a:extLst>
            <a:ext uri="{FF2B5EF4-FFF2-40B4-BE49-F238E27FC236}">
              <a16:creationId xmlns:a16="http://schemas.microsoft.com/office/drawing/2014/main" id="{DFF5E308-8346-4C8B-8010-D7848D1609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19636573"/>
          <a:ext cx="1778000" cy="292382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404</xdr:row>
      <xdr:rowOff>47427</xdr:rowOff>
    </xdr:from>
    <xdr:to>
      <xdr:col>7</xdr:col>
      <xdr:colOff>2108200</xdr:colOff>
      <xdr:row>404</xdr:row>
      <xdr:rowOff>2905317</xdr:rowOff>
    </xdr:to>
    <xdr:pic>
      <xdr:nvPicPr>
        <xdr:cNvPr id="2097" name="Рисунок 2096">
          <a:extLst>
            <a:ext uri="{FF2B5EF4-FFF2-40B4-BE49-F238E27FC236}">
              <a16:creationId xmlns:a16="http://schemas.microsoft.com/office/drawing/2014/main" id="{168727FA-24DA-4CB4-B9FB-9109F9F2F0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22655602"/>
          <a:ext cx="1778000" cy="285789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405</xdr:row>
      <xdr:rowOff>47327</xdr:rowOff>
    </xdr:from>
    <xdr:to>
      <xdr:col>7</xdr:col>
      <xdr:colOff>2108200</xdr:colOff>
      <xdr:row>405</xdr:row>
      <xdr:rowOff>2943566</xdr:rowOff>
    </xdr:to>
    <xdr:pic>
      <xdr:nvPicPr>
        <xdr:cNvPr id="2099" name="Рисунок 2098">
          <a:extLst>
            <a:ext uri="{FF2B5EF4-FFF2-40B4-BE49-F238E27FC236}">
              <a16:creationId xmlns:a16="http://schemas.microsoft.com/office/drawing/2014/main" id="{F8170F6B-187A-42B2-B5B9-94D0423735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25608252"/>
          <a:ext cx="1778000" cy="289623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406</xdr:row>
      <xdr:rowOff>47327</xdr:rowOff>
    </xdr:from>
    <xdr:to>
      <xdr:col>7</xdr:col>
      <xdr:colOff>2108200</xdr:colOff>
      <xdr:row>406</xdr:row>
      <xdr:rowOff>876592</xdr:rowOff>
    </xdr:to>
    <xdr:pic>
      <xdr:nvPicPr>
        <xdr:cNvPr id="2101" name="Рисунок 2100">
          <a:extLst>
            <a:ext uri="{FF2B5EF4-FFF2-40B4-BE49-F238E27FC236}">
              <a16:creationId xmlns:a16="http://schemas.microsoft.com/office/drawing/2014/main" id="{A8A23719-E0A3-4579-BB94-EE13CB3FD9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28599102"/>
          <a:ext cx="1778000" cy="82926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407</xdr:row>
      <xdr:rowOff>50850</xdr:rowOff>
    </xdr:from>
    <xdr:to>
      <xdr:col>7</xdr:col>
      <xdr:colOff>2108200</xdr:colOff>
      <xdr:row>407</xdr:row>
      <xdr:rowOff>911173</xdr:rowOff>
    </xdr:to>
    <xdr:pic>
      <xdr:nvPicPr>
        <xdr:cNvPr id="2103" name="Рисунок 2102">
          <a:extLst>
            <a:ext uri="{FF2B5EF4-FFF2-40B4-BE49-F238E27FC236}">
              <a16:creationId xmlns:a16="http://schemas.microsoft.com/office/drawing/2014/main" id="{11949528-D668-4795-935D-9D619772D5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29526550"/>
          <a:ext cx="1778000" cy="8603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408</xdr:row>
      <xdr:rowOff>49808</xdr:rowOff>
    </xdr:from>
    <xdr:to>
      <xdr:col>7</xdr:col>
      <xdr:colOff>2108200</xdr:colOff>
      <xdr:row>408</xdr:row>
      <xdr:rowOff>902670</xdr:rowOff>
    </xdr:to>
    <xdr:pic>
      <xdr:nvPicPr>
        <xdr:cNvPr id="2105" name="Рисунок 2104">
          <a:extLst>
            <a:ext uri="{FF2B5EF4-FFF2-40B4-BE49-F238E27FC236}">
              <a16:creationId xmlns:a16="http://schemas.microsoft.com/office/drawing/2014/main" id="{B3C45194-C719-48C2-958C-4A8FFB15A5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0487533"/>
          <a:ext cx="1778000" cy="8528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409</xdr:row>
      <xdr:rowOff>49957</xdr:rowOff>
    </xdr:from>
    <xdr:to>
      <xdr:col>7</xdr:col>
      <xdr:colOff>2108200</xdr:colOff>
      <xdr:row>409</xdr:row>
      <xdr:rowOff>854957</xdr:rowOff>
    </xdr:to>
    <xdr:pic>
      <xdr:nvPicPr>
        <xdr:cNvPr id="2107" name="Рисунок 2106">
          <a:extLst>
            <a:ext uri="{FF2B5EF4-FFF2-40B4-BE49-F238E27FC236}">
              <a16:creationId xmlns:a16="http://schemas.microsoft.com/office/drawing/2014/main" id="{BE179305-899C-4CB8-8A3C-E88C23E6FE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1440182"/>
          <a:ext cx="1778000" cy="805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410</xdr:row>
      <xdr:rowOff>49213</xdr:rowOff>
    </xdr:from>
    <xdr:to>
      <xdr:col>7</xdr:col>
      <xdr:colOff>2108200</xdr:colOff>
      <xdr:row>410</xdr:row>
      <xdr:rowOff>1827213</xdr:rowOff>
    </xdr:to>
    <xdr:pic>
      <xdr:nvPicPr>
        <xdr:cNvPr id="2109" name="Рисунок 2108">
          <a:extLst>
            <a:ext uri="{FF2B5EF4-FFF2-40B4-BE49-F238E27FC236}">
              <a16:creationId xmlns:a16="http://schemas.microsoft.com/office/drawing/2014/main" id="{3913953F-1D56-4FFC-BFB2-639B378D60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23443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411</xdr:row>
      <xdr:rowOff>50453</xdr:rowOff>
    </xdr:from>
    <xdr:to>
      <xdr:col>7</xdr:col>
      <xdr:colOff>2108200</xdr:colOff>
      <xdr:row>411</xdr:row>
      <xdr:rowOff>873457</xdr:rowOff>
    </xdr:to>
    <xdr:pic>
      <xdr:nvPicPr>
        <xdr:cNvPr id="2111" name="Рисунок 2110">
          <a:extLst>
            <a:ext uri="{FF2B5EF4-FFF2-40B4-BE49-F238E27FC236}">
              <a16:creationId xmlns:a16="http://schemas.microsoft.com/office/drawing/2014/main" id="{23363191-12E4-4604-AAE3-0F96CC5024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4221978"/>
          <a:ext cx="1778000" cy="82300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412</xdr:row>
      <xdr:rowOff>46980</xdr:rowOff>
    </xdr:from>
    <xdr:to>
      <xdr:col>7</xdr:col>
      <xdr:colOff>2108200</xdr:colOff>
      <xdr:row>412</xdr:row>
      <xdr:rowOff>857867</xdr:rowOff>
    </xdr:to>
    <xdr:pic>
      <xdr:nvPicPr>
        <xdr:cNvPr id="2113" name="Рисунок 2112">
          <a:extLst>
            <a:ext uri="{FF2B5EF4-FFF2-40B4-BE49-F238E27FC236}">
              <a16:creationId xmlns:a16="http://schemas.microsoft.com/office/drawing/2014/main" id="{71EFE258-400C-435D-84A9-4545466C0C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5142430"/>
          <a:ext cx="1778000" cy="81088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413</xdr:row>
      <xdr:rowOff>51048</xdr:rowOff>
    </xdr:from>
    <xdr:to>
      <xdr:col>7</xdr:col>
      <xdr:colOff>2108200</xdr:colOff>
      <xdr:row>413</xdr:row>
      <xdr:rowOff>872879</xdr:rowOff>
    </xdr:to>
    <xdr:pic>
      <xdr:nvPicPr>
        <xdr:cNvPr id="2115" name="Рисунок 2114">
          <a:extLst>
            <a:ext uri="{FF2B5EF4-FFF2-40B4-BE49-F238E27FC236}">
              <a16:creationId xmlns:a16="http://schemas.microsoft.com/office/drawing/2014/main" id="{3213FC3C-2F9D-4FCA-9CEE-AAA8E1ED33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6051373"/>
          <a:ext cx="1778000" cy="82183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414</xdr:row>
      <xdr:rowOff>50750</xdr:rowOff>
    </xdr:from>
    <xdr:to>
      <xdr:col>7</xdr:col>
      <xdr:colOff>2108200</xdr:colOff>
      <xdr:row>414</xdr:row>
      <xdr:rowOff>873173</xdr:rowOff>
    </xdr:to>
    <xdr:pic>
      <xdr:nvPicPr>
        <xdr:cNvPr id="2117" name="Рисунок 2116">
          <a:extLst>
            <a:ext uri="{FF2B5EF4-FFF2-40B4-BE49-F238E27FC236}">
              <a16:creationId xmlns:a16="http://schemas.microsoft.com/office/drawing/2014/main" id="{59D13606-F076-41D6-9A3C-EF706D832A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6975000"/>
          <a:ext cx="1778000" cy="8224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415</xdr:row>
      <xdr:rowOff>46881</xdr:rowOff>
    </xdr:from>
    <xdr:to>
      <xdr:col>7</xdr:col>
      <xdr:colOff>2108200</xdr:colOff>
      <xdr:row>415</xdr:row>
      <xdr:rowOff>838899</xdr:rowOff>
    </xdr:to>
    <xdr:pic>
      <xdr:nvPicPr>
        <xdr:cNvPr id="2119" name="Рисунок 2118">
          <a:extLst>
            <a:ext uri="{FF2B5EF4-FFF2-40B4-BE49-F238E27FC236}">
              <a16:creationId xmlns:a16="http://schemas.microsoft.com/office/drawing/2014/main" id="{9BC0135C-3BC9-4F98-B29A-16D39B211E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7895056"/>
          <a:ext cx="1778000" cy="79201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416</xdr:row>
      <xdr:rowOff>50155</xdr:rowOff>
    </xdr:from>
    <xdr:to>
      <xdr:col>7</xdr:col>
      <xdr:colOff>2108200</xdr:colOff>
      <xdr:row>416</xdr:row>
      <xdr:rowOff>873731</xdr:rowOff>
    </xdr:to>
    <xdr:pic>
      <xdr:nvPicPr>
        <xdr:cNvPr id="2121" name="Рисунок 2120">
          <a:extLst>
            <a:ext uri="{FF2B5EF4-FFF2-40B4-BE49-F238E27FC236}">
              <a16:creationId xmlns:a16="http://schemas.microsoft.com/office/drawing/2014/main" id="{CE4B2820-1241-4DD2-A717-4937B8CEF0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8784155"/>
          <a:ext cx="1778000" cy="82357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417</xdr:row>
      <xdr:rowOff>50254</xdr:rowOff>
    </xdr:from>
    <xdr:to>
      <xdr:col>7</xdr:col>
      <xdr:colOff>2108200</xdr:colOff>
      <xdr:row>417</xdr:row>
      <xdr:rowOff>930867</xdr:rowOff>
    </xdr:to>
    <xdr:pic>
      <xdr:nvPicPr>
        <xdr:cNvPr id="2123" name="Рисунок 2122">
          <a:extLst>
            <a:ext uri="{FF2B5EF4-FFF2-40B4-BE49-F238E27FC236}">
              <a16:creationId xmlns:a16="http://schemas.microsoft.com/office/drawing/2014/main" id="{097D9195-5522-435D-B718-A21E874E03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39708179"/>
          <a:ext cx="1778000" cy="88061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418</xdr:row>
      <xdr:rowOff>46682</xdr:rowOff>
    </xdr:from>
    <xdr:to>
      <xdr:col>7</xdr:col>
      <xdr:colOff>2108200</xdr:colOff>
      <xdr:row>418</xdr:row>
      <xdr:rowOff>2210695</xdr:rowOff>
    </xdr:to>
    <xdr:pic>
      <xdr:nvPicPr>
        <xdr:cNvPr id="2125" name="Рисунок 2124">
          <a:extLst>
            <a:ext uri="{FF2B5EF4-FFF2-40B4-BE49-F238E27FC236}">
              <a16:creationId xmlns:a16="http://schemas.microsoft.com/office/drawing/2014/main" id="{CEB317BC-6E55-424C-9507-76864DDA49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0685682"/>
          <a:ext cx="1778000" cy="216401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419</xdr:row>
      <xdr:rowOff>47377</xdr:rowOff>
    </xdr:from>
    <xdr:to>
      <xdr:col>7</xdr:col>
      <xdr:colOff>2108200</xdr:colOff>
      <xdr:row>419</xdr:row>
      <xdr:rowOff>838406</xdr:rowOff>
    </xdr:to>
    <xdr:pic>
      <xdr:nvPicPr>
        <xdr:cNvPr id="2127" name="Рисунок 2126">
          <a:extLst>
            <a:ext uri="{FF2B5EF4-FFF2-40B4-BE49-F238E27FC236}">
              <a16:creationId xmlns:a16="http://schemas.microsoft.com/office/drawing/2014/main" id="{2231C19C-B261-42B4-B98D-7385F3A8C2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2943802"/>
          <a:ext cx="1778000" cy="79102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420</xdr:row>
      <xdr:rowOff>50850</xdr:rowOff>
    </xdr:from>
    <xdr:to>
      <xdr:col>7</xdr:col>
      <xdr:colOff>2108200</xdr:colOff>
      <xdr:row>420</xdr:row>
      <xdr:rowOff>844464</xdr:rowOff>
    </xdr:to>
    <xdr:pic>
      <xdr:nvPicPr>
        <xdr:cNvPr id="2129" name="Рисунок 2128">
          <a:extLst>
            <a:ext uri="{FF2B5EF4-FFF2-40B4-BE49-F238E27FC236}">
              <a16:creationId xmlns:a16="http://schemas.microsoft.com/office/drawing/2014/main" id="{6A2475D3-267C-496D-955D-7D14A6D43B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3833100"/>
          <a:ext cx="1778000" cy="79361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421</xdr:row>
      <xdr:rowOff>46881</xdr:rowOff>
    </xdr:from>
    <xdr:to>
      <xdr:col>7</xdr:col>
      <xdr:colOff>2108200</xdr:colOff>
      <xdr:row>421</xdr:row>
      <xdr:rowOff>734175</xdr:rowOff>
    </xdr:to>
    <xdr:pic>
      <xdr:nvPicPr>
        <xdr:cNvPr id="2131" name="Рисунок 2130">
          <a:extLst>
            <a:ext uri="{FF2B5EF4-FFF2-40B4-BE49-F238E27FC236}">
              <a16:creationId xmlns:a16="http://schemas.microsoft.com/office/drawing/2014/main" id="{669CEA31-C8BD-406F-9E49-766E0EB7D0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4724481"/>
          <a:ext cx="1778000" cy="68729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422</xdr:row>
      <xdr:rowOff>48121</xdr:rowOff>
    </xdr:from>
    <xdr:to>
      <xdr:col>7</xdr:col>
      <xdr:colOff>2108200</xdr:colOff>
      <xdr:row>422</xdr:row>
      <xdr:rowOff>875811</xdr:rowOff>
    </xdr:to>
    <xdr:pic>
      <xdr:nvPicPr>
        <xdr:cNvPr id="2133" name="Рисунок 2132">
          <a:extLst>
            <a:ext uri="{FF2B5EF4-FFF2-40B4-BE49-F238E27FC236}">
              <a16:creationId xmlns:a16="http://schemas.microsoft.com/office/drawing/2014/main" id="{BFEF0199-3A06-420F-9C3B-DC2C09D0F0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5506771"/>
          <a:ext cx="1778000" cy="82769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423</xdr:row>
      <xdr:rowOff>47179</xdr:rowOff>
    </xdr:from>
    <xdr:to>
      <xdr:col>7</xdr:col>
      <xdr:colOff>2108200</xdr:colOff>
      <xdr:row>423</xdr:row>
      <xdr:rowOff>867205</xdr:rowOff>
    </xdr:to>
    <xdr:pic>
      <xdr:nvPicPr>
        <xdr:cNvPr id="2135" name="Рисунок 2134">
          <a:extLst>
            <a:ext uri="{FF2B5EF4-FFF2-40B4-BE49-F238E27FC236}">
              <a16:creationId xmlns:a16="http://schemas.microsoft.com/office/drawing/2014/main" id="{47FC6D54-5132-43BA-B933-2BE8CD0BEA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6429754"/>
          <a:ext cx="1778000" cy="82002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424</xdr:row>
      <xdr:rowOff>51098</xdr:rowOff>
    </xdr:from>
    <xdr:to>
      <xdr:col>7</xdr:col>
      <xdr:colOff>2108200</xdr:colOff>
      <xdr:row>424</xdr:row>
      <xdr:rowOff>872863</xdr:rowOff>
    </xdr:to>
    <xdr:pic>
      <xdr:nvPicPr>
        <xdr:cNvPr id="2137" name="Рисунок 2136">
          <a:extLst>
            <a:ext uri="{FF2B5EF4-FFF2-40B4-BE49-F238E27FC236}">
              <a16:creationId xmlns:a16="http://schemas.microsoft.com/office/drawing/2014/main" id="{307DEA1E-17CE-453A-81D2-FB6F1A92FC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7348073"/>
          <a:ext cx="1778000" cy="82176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425</xdr:row>
      <xdr:rowOff>50453</xdr:rowOff>
    </xdr:from>
    <xdr:to>
      <xdr:col>7</xdr:col>
      <xdr:colOff>2108200</xdr:colOff>
      <xdr:row>425</xdr:row>
      <xdr:rowOff>844878</xdr:rowOff>
    </xdr:to>
    <xdr:pic>
      <xdr:nvPicPr>
        <xdr:cNvPr id="2139" name="Рисунок 2138">
          <a:extLst>
            <a:ext uri="{FF2B5EF4-FFF2-40B4-BE49-F238E27FC236}">
              <a16:creationId xmlns:a16="http://schemas.microsoft.com/office/drawing/2014/main" id="{E459A835-2312-4576-A275-393C459BD1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8271353"/>
          <a:ext cx="1778000" cy="79442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426</xdr:row>
      <xdr:rowOff>47675</xdr:rowOff>
    </xdr:from>
    <xdr:to>
      <xdr:col>7</xdr:col>
      <xdr:colOff>2108200</xdr:colOff>
      <xdr:row>426</xdr:row>
      <xdr:rowOff>819121</xdr:rowOff>
    </xdr:to>
    <xdr:pic>
      <xdr:nvPicPr>
        <xdr:cNvPr id="2141" name="Рисунок 2140">
          <a:extLst>
            <a:ext uri="{FF2B5EF4-FFF2-40B4-BE49-F238E27FC236}">
              <a16:creationId xmlns:a16="http://schemas.microsoft.com/office/drawing/2014/main" id="{ACE00162-DD8A-43AA-BDCF-AB87ECDF3E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49163925"/>
          <a:ext cx="1778000" cy="77144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427</xdr:row>
      <xdr:rowOff>47625</xdr:rowOff>
    </xdr:from>
    <xdr:to>
      <xdr:col>7</xdr:col>
      <xdr:colOff>2108200</xdr:colOff>
      <xdr:row>427</xdr:row>
      <xdr:rowOff>809625</xdr:rowOff>
    </xdr:to>
    <xdr:pic>
      <xdr:nvPicPr>
        <xdr:cNvPr id="2143" name="Рисунок 2142">
          <a:extLst>
            <a:ext uri="{FF2B5EF4-FFF2-40B4-BE49-F238E27FC236}">
              <a16:creationId xmlns:a16="http://schemas.microsoft.com/office/drawing/2014/main" id="{6FF495F3-7C25-4D63-A5E0-D70F15D4C0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0030650"/>
          <a:ext cx="1778000" cy="762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428</xdr:row>
      <xdr:rowOff>49213</xdr:rowOff>
    </xdr:from>
    <xdr:to>
      <xdr:col>7</xdr:col>
      <xdr:colOff>2108200</xdr:colOff>
      <xdr:row>428</xdr:row>
      <xdr:rowOff>865203</xdr:rowOff>
    </xdr:to>
    <xdr:pic>
      <xdr:nvPicPr>
        <xdr:cNvPr id="2145" name="Рисунок 2144">
          <a:extLst>
            <a:ext uri="{FF2B5EF4-FFF2-40B4-BE49-F238E27FC236}">
              <a16:creationId xmlns:a16="http://schemas.microsoft.com/office/drawing/2014/main" id="{E5AF7931-EB02-4A55-8499-3B5331B036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0889488"/>
          <a:ext cx="1778000" cy="81599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429</xdr:row>
      <xdr:rowOff>47675</xdr:rowOff>
    </xdr:from>
    <xdr:to>
      <xdr:col>7</xdr:col>
      <xdr:colOff>2108200</xdr:colOff>
      <xdr:row>429</xdr:row>
      <xdr:rowOff>876258</xdr:rowOff>
    </xdr:to>
    <xdr:pic>
      <xdr:nvPicPr>
        <xdr:cNvPr id="2147" name="Рисунок 2146">
          <a:extLst>
            <a:ext uri="{FF2B5EF4-FFF2-40B4-BE49-F238E27FC236}">
              <a16:creationId xmlns:a16="http://schemas.microsoft.com/office/drawing/2014/main" id="{17587775-B28A-4262-A732-30F495BB61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1802350"/>
          <a:ext cx="1778000" cy="82858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430</xdr:row>
      <xdr:rowOff>47675</xdr:rowOff>
    </xdr:from>
    <xdr:to>
      <xdr:col>7</xdr:col>
      <xdr:colOff>2108200</xdr:colOff>
      <xdr:row>430</xdr:row>
      <xdr:rowOff>876258</xdr:rowOff>
    </xdr:to>
    <xdr:pic>
      <xdr:nvPicPr>
        <xdr:cNvPr id="2149" name="Рисунок 2148">
          <a:extLst>
            <a:ext uri="{FF2B5EF4-FFF2-40B4-BE49-F238E27FC236}">
              <a16:creationId xmlns:a16="http://schemas.microsoft.com/office/drawing/2014/main" id="{6FAD23B0-F15A-43ED-BFD1-DFBB5DB599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2726275"/>
          <a:ext cx="1778000" cy="82858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431</xdr:row>
      <xdr:rowOff>48766</xdr:rowOff>
    </xdr:from>
    <xdr:to>
      <xdr:col>7</xdr:col>
      <xdr:colOff>2108200</xdr:colOff>
      <xdr:row>431</xdr:row>
      <xdr:rowOff>913298</xdr:rowOff>
    </xdr:to>
    <xdr:pic>
      <xdr:nvPicPr>
        <xdr:cNvPr id="2151" name="Рисунок 2150">
          <a:extLst>
            <a:ext uri="{FF2B5EF4-FFF2-40B4-BE49-F238E27FC236}">
              <a16:creationId xmlns:a16="http://schemas.microsoft.com/office/drawing/2014/main" id="{05B59161-3D0A-4D05-8168-A1AF679085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3651291"/>
          <a:ext cx="1778000" cy="86453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432</xdr:row>
      <xdr:rowOff>50998</xdr:rowOff>
    </xdr:from>
    <xdr:to>
      <xdr:col>7</xdr:col>
      <xdr:colOff>2108200</xdr:colOff>
      <xdr:row>432</xdr:row>
      <xdr:rowOff>863360</xdr:rowOff>
    </xdr:to>
    <xdr:pic>
      <xdr:nvPicPr>
        <xdr:cNvPr id="2153" name="Рисунок 2152">
          <a:extLst>
            <a:ext uri="{FF2B5EF4-FFF2-40B4-BE49-F238E27FC236}">
              <a16:creationId xmlns:a16="http://schemas.microsoft.com/office/drawing/2014/main" id="{9D262C5E-3788-4BE9-B6A6-9803BC69C3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4615548"/>
          <a:ext cx="1778000" cy="8123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433</xdr:row>
      <xdr:rowOff>48369</xdr:rowOff>
    </xdr:from>
    <xdr:to>
      <xdr:col>7</xdr:col>
      <xdr:colOff>2108200</xdr:colOff>
      <xdr:row>433</xdr:row>
      <xdr:rowOff>856551</xdr:rowOff>
    </xdr:to>
    <xdr:pic>
      <xdr:nvPicPr>
        <xdr:cNvPr id="2155" name="Рисунок 2154">
          <a:extLst>
            <a:ext uri="{FF2B5EF4-FFF2-40B4-BE49-F238E27FC236}">
              <a16:creationId xmlns:a16="http://schemas.microsoft.com/office/drawing/2014/main" id="{A399A533-9F9D-4AB8-9CFB-657D8D31E1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5527319"/>
          <a:ext cx="1778000" cy="80818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434</xdr:row>
      <xdr:rowOff>46682</xdr:rowOff>
    </xdr:from>
    <xdr:to>
      <xdr:col>7</xdr:col>
      <xdr:colOff>2108200</xdr:colOff>
      <xdr:row>434</xdr:row>
      <xdr:rowOff>915385</xdr:rowOff>
    </xdr:to>
    <xdr:pic>
      <xdr:nvPicPr>
        <xdr:cNvPr id="2157" name="Рисунок 2156">
          <a:extLst>
            <a:ext uri="{FF2B5EF4-FFF2-40B4-BE49-F238E27FC236}">
              <a16:creationId xmlns:a16="http://schemas.microsoft.com/office/drawing/2014/main" id="{E135A6E5-8C0C-4CBD-BEC6-6A4459125B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6430507"/>
          <a:ext cx="1778000" cy="86870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435</xdr:row>
      <xdr:rowOff>47327</xdr:rowOff>
    </xdr:from>
    <xdr:to>
      <xdr:col>7</xdr:col>
      <xdr:colOff>2108200</xdr:colOff>
      <xdr:row>435</xdr:row>
      <xdr:rowOff>1429087</xdr:rowOff>
    </xdr:to>
    <xdr:pic>
      <xdr:nvPicPr>
        <xdr:cNvPr id="2159" name="Рисунок 2158">
          <a:extLst>
            <a:ext uri="{FF2B5EF4-FFF2-40B4-BE49-F238E27FC236}">
              <a16:creationId xmlns:a16="http://schemas.microsoft.com/office/drawing/2014/main" id="{AD6226D7-6879-4C62-BB16-2FFB43F5F5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7393177"/>
          <a:ext cx="1778000" cy="138176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436</xdr:row>
      <xdr:rowOff>48766</xdr:rowOff>
    </xdr:from>
    <xdr:to>
      <xdr:col>7</xdr:col>
      <xdr:colOff>2108200</xdr:colOff>
      <xdr:row>436</xdr:row>
      <xdr:rowOff>1237078</xdr:rowOff>
    </xdr:to>
    <xdr:pic>
      <xdr:nvPicPr>
        <xdr:cNvPr id="2161" name="Рисунок 2160">
          <a:extLst>
            <a:ext uri="{FF2B5EF4-FFF2-40B4-BE49-F238E27FC236}">
              <a16:creationId xmlns:a16="http://schemas.microsoft.com/office/drawing/2014/main" id="{8569CF53-CFF4-4019-8395-1FA4C9D8CB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58870991"/>
          <a:ext cx="1778000" cy="118831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437</xdr:row>
      <xdr:rowOff>51098</xdr:rowOff>
    </xdr:from>
    <xdr:to>
      <xdr:col>7</xdr:col>
      <xdr:colOff>2108200</xdr:colOff>
      <xdr:row>437</xdr:row>
      <xdr:rowOff>853787</xdr:rowOff>
    </xdr:to>
    <xdr:pic>
      <xdr:nvPicPr>
        <xdr:cNvPr id="2163" name="Рисунок 2162">
          <a:extLst>
            <a:ext uri="{FF2B5EF4-FFF2-40B4-BE49-F238E27FC236}">
              <a16:creationId xmlns:a16="http://schemas.microsoft.com/office/drawing/2014/main" id="{9DBC2296-6648-4B3C-A519-D675F08961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0159198"/>
          <a:ext cx="1778000" cy="80268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438</xdr:row>
      <xdr:rowOff>47923</xdr:rowOff>
    </xdr:from>
    <xdr:to>
      <xdr:col>7</xdr:col>
      <xdr:colOff>2108200</xdr:colOff>
      <xdr:row>438</xdr:row>
      <xdr:rowOff>923654</xdr:rowOff>
    </xdr:to>
    <xdr:pic>
      <xdr:nvPicPr>
        <xdr:cNvPr id="2165" name="Рисунок 2164">
          <a:extLst>
            <a:ext uri="{FF2B5EF4-FFF2-40B4-BE49-F238E27FC236}">
              <a16:creationId xmlns:a16="http://schemas.microsoft.com/office/drawing/2014/main" id="{78792B10-6EAD-40AB-858B-DBD166C4DF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1060898"/>
          <a:ext cx="1778000" cy="87573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439</xdr:row>
      <xdr:rowOff>47526</xdr:rowOff>
    </xdr:from>
    <xdr:to>
      <xdr:col>7</xdr:col>
      <xdr:colOff>2108200</xdr:colOff>
      <xdr:row>439</xdr:row>
      <xdr:rowOff>990733</xdr:rowOff>
    </xdr:to>
    <xdr:pic>
      <xdr:nvPicPr>
        <xdr:cNvPr id="2167" name="Рисунок 2166">
          <a:extLst>
            <a:ext uri="{FF2B5EF4-FFF2-40B4-BE49-F238E27FC236}">
              <a16:creationId xmlns:a16="http://schemas.microsoft.com/office/drawing/2014/main" id="{73E90D20-C12F-477E-B8D1-63A02A98AF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2032051"/>
          <a:ext cx="1778000" cy="94320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440</xdr:row>
      <xdr:rowOff>48419</xdr:rowOff>
    </xdr:from>
    <xdr:to>
      <xdr:col>7</xdr:col>
      <xdr:colOff>2108200</xdr:colOff>
      <xdr:row>440</xdr:row>
      <xdr:rowOff>951681</xdr:rowOff>
    </xdr:to>
    <xdr:pic>
      <xdr:nvPicPr>
        <xdr:cNvPr id="2169" name="Рисунок 2168">
          <a:extLst>
            <a:ext uri="{FF2B5EF4-FFF2-40B4-BE49-F238E27FC236}">
              <a16:creationId xmlns:a16="http://schemas.microsoft.com/office/drawing/2014/main" id="{13B37E6C-475A-4117-8C45-438CF9858B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3071169"/>
          <a:ext cx="1778000" cy="9032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441</xdr:row>
      <xdr:rowOff>48568</xdr:rowOff>
    </xdr:from>
    <xdr:to>
      <xdr:col>7</xdr:col>
      <xdr:colOff>2108200</xdr:colOff>
      <xdr:row>441</xdr:row>
      <xdr:rowOff>1084942</xdr:rowOff>
    </xdr:to>
    <xdr:pic>
      <xdr:nvPicPr>
        <xdr:cNvPr id="2171" name="Рисунок 2170">
          <a:extLst>
            <a:ext uri="{FF2B5EF4-FFF2-40B4-BE49-F238E27FC236}">
              <a16:creationId xmlns:a16="http://schemas.microsoft.com/office/drawing/2014/main" id="{86F63750-2CC3-42B4-9657-F01D5EF485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4071443"/>
          <a:ext cx="1778000" cy="103637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442</xdr:row>
      <xdr:rowOff>48518</xdr:rowOff>
    </xdr:from>
    <xdr:to>
      <xdr:col>7</xdr:col>
      <xdr:colOff>2108200</xdr:colOff>
      <xdr:row>442</xdr:row>
      <xdr:rowOff>1065876</xdr:rowOff>
    </xdr:to>
    <xdr:pic>
      <xdr:nvPicPr>
        <xdr:cNvPr id="2173" name="Рисунок 2172">
          <a:extLst>
            <a:ext uri="{FF2B5EF4-FFF2-40B4-BE49-F238E27FC236}">
              <a16:creationId xmlns:a16="http://schemas.microsoft.com/office/drawing/2014/main" id="{8290D027-389C-4250-B986-9905F4968B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5204868"/>
          <a:ext cx="1778000" cy="101735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443</xdr:row>
      <xdr:rowOff>48568</xdr:rowOff>
    </xdr:from>
    <xdr:to>
      <xdr:col>7</xdr:col>
      <xdr:colOff>2108200</xdr:colOff>
      <xdr:row>443</xdr:row>
      <xdr:rowOff>1122974</xdr:rowOff>
    </xdr:to>
    <xdr:pic>
      <xdr:nvPicPr>
        <xdr:cNvPr id="2175" name="Рисунок 2174">
          <a:extLst>
            <a:ext uri="{FF2B5EF4-FFF2-40B4-BE49-F238E27FC236}">
              <a16:creationId xmlns:a16="http://schemas.microsoft.com/office/drawing/2014/main" id="{1A132950-0BFB-45DC-BF5C-0FC1271D20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6319343"/>
          <a:ext cx="1778000" cy="107440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444</xdr:row>
      <xdr:rowOff>48915</xdr:rowOff>
    </xdr:from>
    <xdr:to>
      <xdr:col>7</xdr:col>
      <xdr:colOff>2108200</xdr:colOff>
      <xdr:row>444</xdr:row>
      <xdr:rowOff>1513150</xdr:rowOff>
    </xdr:to>
    <xdr:pic>
      <xdr:nvPicPr>
        <xdr:cNvPr id="2177" name="Рисунок 2176">
          <a:extLst>
            <a:ext uri="{FF2B5EF4-FFF2-40B4-BE49-F238E27FC236}">
              <a16:creationId xmlns:a16="http://schemas.microsoft.com/office/drawing/2014/main" id="{7694B4F3-538C-4A35-BAD8-72AA09F9BD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7491265"/>
          <a:ext cx="1778000" cy="146423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445</xdr:row>
      <xdr:rowOff>48915</xdr:rowOff>
    </xdr:from>
    <xdr:to>
      <xdr:col>7</xdr:col>
      <xdr:colOff>2108200</xdr:colOff>
      <xdr:row>445</xdr:row>
      <xdr:rowOff>1513150</xdr:rowOff>
    </xdr:to>
    <xdr:pic>
      <xdr:nvPicPr>
        <xdr:cNvPr id="2179" name="Рисунок 2178">
          <a:extLst>
            <a:ext uri="{FF2B5EF4-FFF2-40B4-BE49-F238E27FC236}">
              <a16:creationId xmlns:a16="http://schemas.microsoft.com/office/drawing/2014/main" id="{C8C9C36C-C7D8-436B-9FCE-A64C63F545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69053365"/>
          <a:ext cx="1778000" cy="146423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446</xdr:row>
      <xdr:rowOff>48915</xdr:rowOff>
    </xdr:from>
    <xdr:to>
      <xdr:col>7</xdr:col>
      <xdr:colOff>2108200</xdr:colOff>
      <xdr:row>446</xdr:row>
      <xdr:rowOff>1513150</xdr:rowOff>
    </xdr:to>
    <xdr:pic>
      <xdr:nvPicPr>
        <xdr:cNvPr id="2181" name="Рисунок 2180">
          <a:extLst>
            <a:ext uri="{FF2B5EF4-FFF2-40B4-BE49-F238E27FC236}">
              <a16:creationId xmlns:a16="http://schemas.microsoft.com/office/drawing/2014/main" id="{5B87E10A-F7BA-4235-9510-3ED2774C36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70615465"/>
          <a:ext cx="1778000" cy="146423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447</xdr:row>
      <xdr:rowOff>48915</xdr:rowOff>
    </xdr:from>
    <xdr:to>
      <xdr:col>7</xdr:col>
      <xdr:colOff>2108200</xdr:colOff>
      <xdr:row>447</xdr:row>
      <xdr:rowOff>1513150</xdr:rowOff>
    </xdr:to>
    <xdr:pic>
      <xdr:nvPicPr>
        <xdr:cNvPr id="2183" name="Рисунок 2182">
          <a:extLst>
            <a:ext uri="{FF2B5EF4-FFF2-40B4-BE49-F238E27FC236}">
              <a16:creationId xmlns:a16="http://schemas.microsoft.com/office/drawing/2014/main" id="{9DC6C20F-3B16-4A15-9CD2-1815342B1F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72177565"/>
          <a:ext cx="1778000" cy="146423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448</xdr:row>
      <xdr:rowOff>49213</xdr:rowOff>
    </xdr:from>
    <xdr:to>
      <xdr:col>7</xdr:col>
      <xdr:colOff>2108200</xdr:colOff>
      <xdr:row>448</xdr:row>
      <xdr:rowOff>1827213</xdr:rowOff>
    </xdr:to>
    <xdr:pic>
      <xdr:nvPicPr>
        <xdr:cNvPr id="2185" name="Рисунок 2184">
          <a:extLst>
            <a:ext uri="{FF2B5EF4-FFF2-40B4-BE49-F238E27FC236}">
              <a16:creationId xmlns:a16="http://schemas.microsoft.com/office/drawing/2014/main" id="{060B5902-5BA9-4C35-BF82-505E20B234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737399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449</xdr:row>
      <xdr:rowOff>49213</xdr:rowOff>
    </xdr:from>
    <xdr:to>
      <xdr:col>7</xdr:col>
      <xdr:colOff>2108200</xdr:colOff>
      <xdr:row>449</xdr:row>
      <xdr:rowOff>1827213</xdr:rowOff>
    </xdr:to>
    <xdr:pic>
      <xdr:nvPicPr>
        <xdr:cNvPr id="2187" name="Рисунок 2186">
          <a:extLst>
            <a:ext uri="{FF2B5EF4-FFF2-40B4-BE49-F238E27FC236}">
              <a16:creationId xmlns:a16="http://schemas.microsoft.com/office/drawing/2014/main" id="{FD77C5B0-9F99-4DA7-90E5-690496813F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756163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450</xdr:row>
      <xdr:rowOff>49213</xdr:rowOff>
    </xdr:from>
    <xdr:to>
      <xdr:col>7</xdr:col>
      <xdr:colOff>2108200</xdr:colOff>
      <xdr:row>450</xdr:row>
      <xdr:rowOff>1827213</xdr:rowOff>
    </xdr:to>
    <xdr:pic>
      <xdr:nvPicPr>
        <xdr:cNvPr id="2189" name="Рисунок 2188">
          <a:extLst>
            <a:ext uri="{FF2B5EF4-FFF2-40B4-BE49-F238E27FC236}">
              <a16:creationId xmlns:a16="http://schemas.microsoft.com/office/drawing/2014/main" id="{C078BDB8-2C8E-406E-82CB-AAC0334B92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774928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451</xdr:row>
      <xdr:rowOff>49213</xdr:rowOff>
    </xdr:from>
    <xdr:to>
      <xdr:col>7</xdr:col>
      <xdr:colOff>2108200</xdr:colOff>
      <xdr:row>451</xdr:row>
      <xdr:rowOff>1827213</xdr:rowOff>
    </xdr:to>
    <xdr:pic>
      <xdr:nvPicPr>
        <xdr:cNvPr id="2191" name="Рисунок 2190">
          <a:extLst>
            <a:ext uri="{FF2B5EF4-FFF2-40B4-BE49-F238E27FC236}">
              <a16:creationId xmlns:a16="http://schemas.microsoft.com/office/drawing/2014/main" id="{C4776006-9C07-4A2A-A9F0-A2BEE6B723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793692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452</xdr:row>
      <xdr:rowOff>49213</xdr:rowOff>
    </xdr:from>
    <xdr:to>
      <xdr:col>7</xdr:col>
      <xdr:colOff>2108200</xdr:colOff>
      <xdr:row>452</xdr:row>
      <xdr:rowOff>1827213</xdr:rowOff>
    </xdr:to>
    <xdr:pic>
      <xdr:nvPicPr>
        <xdr:cNvPr id="2193" name="Рисунок 2192">
          <a:extLst>
            <a:ext uri="{FF2B5EF4-FFF2-40B4-BE49-F238E27FC236}">
              <a16:creationId xmlns:a16="http://schemas.microsoft.com/office/drawing/2014/main" id="{80B04035-5E74-40D0-AD76-6E87C224DC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812456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453</xdr:row>
      <xdr:rowOff>49213</xdr:rowOff>
    </xdr:from>
    <xdr:to>
      <xdr:col>7</xdr:col>
      <xdr:colOff>2108200</xdr:colOff>
      <xdr:row>453</xdr:row>
      <xdr:rowOff>1827213</xdr:rowOff>
    </xdr:to>
    <xdr:pic>
      <xdr:nvPicPr>
        <xdr:cNvPr id="2195" name="Рисунок 2194">
          <a:extLst>
            <a:ext uri="{FF2B5EF4-FFF2-40B4-BE49-F238E27FC236}">
              <a16:creationId xmlns:a16="http://schemas.microsoft.com/office/drawing/2014/main" id="{A9C1C449-D0C6-4DD4-B981-2D7D219875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831220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454</xdr:row>
      <xdr:rowOff>48369</xdr:rowOff>
    </xdr:from>
    <xdr:to>
      <xdr:col>7</xdr:col>
      <xdr:colOff>2108200</xdr:colOff>
      <xdr:row>454</xdr:row>
      <xdr:rowOff>894583</xdr:rowOff>
    </xdr:to>
    <xdr:pic>
      <xdr:nvPicPr>
        <xdr:cNvPr id="2197" name="Рисунок 2196">
          <a:extLst>
            <a:ext uri="{FF2B5EF4-FFF2-40B4-BE49-F238E27FC236}">
              <a16:creationId xmlns:a16="http://schemas.microsoft.com/office/drawing/2014/main" id="{9D3CC05F-4F55-484A-B747-D63AD150BC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84997669"/>
          <a:ext cx="1778000" cy="84621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455</xdr:row>
      <xdr:rowOff>49262</xdr:rowOff>
    </xdr:from>
    <xdr:to>
      <xdr:col>7</xdr:col>
      <xdr:colOff>2108200</xdr:colOff>
      <xdr:row>455</xdr:row>
      <xdr:rowOff>922244</xdr:rowOff>
    </xdr:to>
    <xdr:pic>
      <xdr:nvPicPr>
        <xdr:cNvPr id="2199" name="Рисунок 2198">
          <a:extLst>
            <a:ext uri="{FF2B5EF4-FFF2-40B4-BE49-F238E27FC236}">
              <a16:creationId xmlns:a16="http://schemas.microsoft.com/office/drawing/2014/main" id="{282DB560-B400-4FE7-B3E9-8551548B3D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85941537"/>
          <a:ext cx="1778000" cy="87298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456</xdr:row>
      <xdr:rowOff>49213</xdr:rowOff>
    </xdr:from>
    <xdr:to>
      <xdr:col>7</xdr:col>
      <xdr:colOff>2108200</xdr:colOff>
      <xdr:row>456</xdr:row>
      <xdr:rowOff>1827213</xdr:rowOff>
    </xdr:to>
    <xdr:pic>
      <xdr:nvPicPr>
        <xdr:cNvPr id="2201" name="Рисунок 2200">
          <a:extLst>
            <a:ext uri="{FF2B5EF4-FFF2-40B4-BE49-F238E27FC236}">
              <a16:creationId xmlns:a16="http://schemas.microsoft.com/office/drawing/2014/main" id="{DBEF9DEB-1FB9-486F-AA20-9DEABEE9A1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869130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457</xdr:row>
      <xdr:rowOff>48320</xdr:rowOff>
    </xdr:from>
    <xdr:to>
      <xdr:col>7</xdr:col>
      <xdr:colOff>2108200</xdr:colOff>
      <xdr:row>457</xdr:row>
      <xdr:rowOff>837486</xdr:rowOff>
    </xdr:to>
    <xdr:pic>
      <xdr:nvPicPr>
        <xdr:cNvPr id="2203" name="Рисунок 2202">
          <a:extLst>
            <a:ext uri="{FF2B5EF4-FFF2-40B4-BE49-F238E27FC236}">
              <a16:creationId xmlns:a16="http://schemas.microsoft.com/office/drawing/2014/main" id="{60C06705-E6D7-4035-8BAF-5928B5253A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88788570"/>
          <a:ext cx="1778000" cy="78916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458</xdr:row>
      <xdr:rowOff>49213</xdr:rowOff>
    </xdr:from>
    <xdr:to>
      <xdr:col>7</xdr:col>
      <xdr:colOff>2108200</xdr:colOff>
      <xdr:row>458</xdr:row>
      <xdr:rowOff>1827213</xdr:rowOff>
    </xdr:to>
    <xdr:pic>
      <xdr:nvPicPr>
        <xdr:cNvPr id="2205" name="Рисунок 2204">
          <a:extLst>
            <a:ext uri="{FF2B5EF4-FFF2-40B4-BE49-F238E27FC236}">
              <a16:creationId xmlns:a16="http://schemas.microsoft.com/office/drawing/2014/main" id="{F89EDD73-9A93-4C56-8AE7-930FFBEE0F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896752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459</xdr:row>
      <xdr:rowOff>49213</xdr:rowOff>
    </xdr:from>
    <xdr:to>
      <xdr:col>7</xdr:col>
      <xdr:colOff>2108200</xdr:colOff>
      <xdr:row>459</xdr:row>
      <xdr:rowOff>1827213</xdr:rowOff>
    </xdr:to>
    <xdr:pic>
      <xdr:nvPicPr>
        <xdr:cNvPr id="2207" name="Рисунок 2206">
          <a:extLst>
            <a:ext uri="{FF2B5EF4-FFF2-40B4-BE49-F238E27FC236}">
              <a16:creationId xmlns:a16="http://schemas.microsoft.com/office/drawing/2014/main" id="{AD811B16-4528-49EB-9637-100823596F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915517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460</xdr:row>
      <xdr:rowOff>49213</xdr:rowOff>
    </xdr:from>
    <xdr:to>
      <xdr:col>7</xdr:col>
      <xdr:colOff>2108200</xdr:colOff>
      <xdr:row>460</xdr:row>
      <xdr:rowOff>1827213</xdr:rowOff>
    </xdr:to>
    <xdr:pic>
      <xdr:nvPicPr>
        <xdr:cNvPr id="2209" name="Рисунок 2208">
          <a:extLst>
            <a:ext uri="{FF2B5EF4-FFF2-40B4-BE49-F238E27FC236}">
              <a16:creationId xmlns:a16="http://schemas.microsoft.com/office/drawing/2014/main" id="{907B5543-7640-4C7A-8232-E0AB306D9C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934281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461</xdr:row>
      <xdr:rowOff>49213</xdr:rowOff>
    </xdr:from>
    <xdr:to>
      <xdr:col>7</xdr:col>
      <xdr:colOff>2108200</xdr:colOff>
      <xdr:row>461</xdr:row>
      <xdr:rowOff>1827213</xdr:rowOff>
    </xdr:to>
    <xdr:pic>
      <xdr:nvPicPr>
        <xdr:cNvPr id="2211" name="Рисунок 2210">
          <a:extLst>
            <a:ext uri="{FF2B5EF4-FFF2-40B4-BE49-F238E27FC236}">
              <a16:creationId xmlns:a16="http://schemas.microsoft.com/office/drawing/2014/main" id="{FE0037DE-CA46-4024-8BC6-4DAB5A217F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953045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462</xdr:row>
      <xdr:rowOff>48617</xdr:rowOff>
    </xdr:from>
    <xdr:to>
      <xdr:col>7</xdr:col>
      <xdr:colOff>2108200</xdr:colOff>
      <xdr:row>462</xdr:row>
      <xdr:rowOff>970543</xdr:rowOff>
    </xdr:to>
    <xdr:pic>
      <xdr:nvPicPr>
        <xdr:cNvPr id="2213" name="Рисунок 2212">
          <a:extLst>
            <a:ext uri="{FF2B5EF4-FFF2-40B4-BE49-F238E27FC236}">
              <a16:creationId xmlns:a16="http://schemas.microsoft.com/office/drawing/2014/main" id="{1721F3ED-B31A-4F21-9F47-E240E3551C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97180392"/>
          <a:ext cx="1778000" cy="92192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463</xdr:row>
      <xdr:rowOff>49213</xdr:rowOff>
    </xdr:from>
    <xdr:to>
      <xdr:col>7</xdr:col>
      <xdr:colOff>2108200</xdr:colOff>
      <xdr:row>463</xdr:row>
      <xdr:rowOff>1827213</xdr:rowOff>
    </xdr:to>
    <xdr:pic>
      <xdr:nvPicPr>
        <xdr:cNvPr id="2215" name="Рисунок 2214">
          <a:extLst>
            <a:ext uri="{FF2B5EF4-FFF2-40B4-BE49-F238E27FC236}">
              <a16:creationId xmlns:a16="http://schemas.microsoft.com/office/drawing/2014/main" id="{C18B053A-6955-4158-A46F-FAB3497226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5982001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464</xdr:row>
      <xdr:rowOff>49213</xdr:rowOff>
    </xdr:from>
    <xdr:to>
      <xdr:col>7</xdr:col>
      <xdr:colOff>2108200</xdr:colOff>
      <xdr:row>464</xdr:row>
      <xdr:rowOff>1827213</xdr:rowOff>
    </xdr:to>
    <xdr:pic>
      <xdr:nvPicPr>
        <xdr:cNvPr id="2217" name="Рисунок 2216">
          <a:extLst>
            <a:ext uri="{FF2B5EF4-FFF2-40B4-BE49-F238E27FC236}">
              <a16:creationId xmlns:a16="http://schemas.microsoft.com/office/drawing/2014/main" id="{F1B9FFE7-F130-4190-9F0A-81C054B699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000765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465</xdr:row>
      <xdr:rowOff>49213</xdr:rowOff>
    </xdr:from>
    <xdr:to>
      <xdr:col>7</xdr:col>
      <xdr:colOff>2108200</xdr:colOff>
      <xdr:row>465</xdr:row>
      <xdr:rowOff>1827213</xdr:rowOff>
    </xdr:to>
    <xdr:pic>
      <xdr:nvPicPr>
        <xdr:cNvPr id="2219" name="Рисунок 2218">
          <a:extLst>
            <a:ext uri="{FF2B5EF4-FFF2-40B4-BE49-F238E27FC236}">
              <a16:creationId xmlns:a16="http://schemas.microsoft.com/office/drawing/2014/main" id="{05A66047-BAE9-4AD4-8997-A92F5B4706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019530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466</xdr:row>
      <xdr:rowOff>49213</xdr:rowOff>
    </xdr:from>
    <xdr:to>
      <xdr:col>7</xdr:col>
      <xdr:colOff>2108200</xdr:colOff>
      <xdr:row>466</xdr:row>
      <xdr:rowOff>1827213</xdr:rowOff>
    </xdr:to>
    <xdr:pic>
      <xdr:nvPicPr>
        <xdr:cNvPr id="2221" name="Рисунок 2220">
          <a:extLst>
            <a:ext uri="{FF2B5EF4-FFF2-40B4-BE49-F238E27FC236}">
              <a16:creationId xmlns:a16="http://schemas.microsoft.com/office/drawing/2014/main" id="{F25ED93B-626B-48DB-9077-53DA221169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038294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467</xdr:row>
      <xdr:rowOff>49213</xdr:rowOff>
    </xdr:from>
    <xdr:to>
      <xdr:col>7</xdr:col>
      <xdr:colOff>2108200</xdr:colOff>
      <xdr:row>467</xdr:row>
      <xdr:rowOff>1827213</xdr:rowOff>
    </xdr:to>
    <xdr:pic>
      <xdr:nvPicPr>
        <xdr:cNvPr id="2223" name="Рисунок 2222">
          <a:extLst>
            <a:ext uri="{FF2B5EF4-FFF2-40B4-BE49-F238E27FC236}">
              <a16:creationId xmlns:a16="http://schemas.microsoft.com/office/drawing/2014/main" id="{D4A21CD6-723D-467B-94F5-A6C241074C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057058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468</xdr:row>
      <xdr:rowOff>49213</xdr:rowOff>
    </xdr:from>
    <xdr:to>
      <xdr:col>7</xdr:col>
      <xdr:colOff>2108200</xdr:colOff>
      <xdr:row>468</xdr:row>
      <xdr:rowOff>1827213</xdr:rowOff>
    </xdr:to>
    <xdr:pic>
      <xdr:nvPicPr>
        <xdr:cNvPr id="2225" name="Рисунок 2224">
          <a:extLst>
            <a:ext uri="{FF2B5EF4-FFF2-40B4-BE49-F238E27FC236}">
              <a16:creationId xmlns:a16="http://schemas.microsoft.com/office/drawing/2014/main" id="{6373844B-0652-4380-AE77-F194E3CAF4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075822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469</xdr:row>
      <xdr:rowOff>49213</xdr:rowOff>
    </xdr:from>
    <xdr:to>
      <xdr:col>7</xdr:col>
      <xdr:colOff>2108200</xdr:colOff>
      <xdr:row>469</xdr:row>
      <xdr:rowOff>1827213</xdr:rowOff>
    </xdr:to>
    <xdr:pic>
      <xdr:nvPicPr>
        <xdr:cNvPr id="2227" name="Рисунок 2226">
          <a:extLst>
            <a:ext uri="{FF2B5EF4-FFF2-40B4-BE49-F238E27FC236}">
              <a16:creationId xmlns:a16="http://schemas.microsoft.com/office/drawing/2014/main" id="{9AD1394D-CB55-4089-B127-AA48784A28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094587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470</xdr:row>
      <xdr:rowOff>49213</xdr:rowOff>
    </xdr:from>
    <xdr:to>
      <xdr:col>7</xdr:col>
      <xdr:colOff>2108200</xdr:colOff>
      <xdr:row>470</xdr:row>
      <xdr:rowOff>1827213</xdr:rowOff>
    </xdr:to>
    <xdr:pic>
      <xdr:nvPicPr>
        <xdr:cNvPr id="2229" name="Рисунок 2228">
          <a:extLst>
            <a:ext uri="{FF2B5EF4-FFF2-40B4-BE49-F238E27FC236}">
              <a16:creationId xmlns:a16="http://schemas.microsoft.com/office/drawing/2014/main" id="{65BACE82-7FC1-46ED-8F94-FE9E425088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113351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471</xdr:row>
      <xdr:rowOff>50651</xdr:rowOff>
    </xdr:from>
    <xdr:to>
      <xdr:col>7</xdr:col>
      <xdr:colOff>2108200</xdr:colOff>
      <xdr:row>471</xdr:row>
      <xdr:rowOff>1130441</xdr:rowOff>
    </xdr:to>
    <xdr:pic>
      <xdr:nvPicPr>
        <xdr:cNvPr id="2231" name="Рисунок 2230">
          <a:extLst>
            <a:ext uri="{FF2B5EF4-FFF2-40B4-BE49-F238E27FC236}">
              <a16:creationId xmlns:a16="http://schemas.microsoft.com/office/drawing/2014/main" id="{E93195EE-5EA7-46EA-808C-5FBDDBB930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13213001"/>
          <a:ext cx="1778000" cy="107979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472</xdr:row>
      <xdr:rowOff>50651</xdr:rowOff>
    </xdr:from>
    <xdr:to>
      <xdr:col>7</xdr:col>
      <xdr:colOff>2108200</xdr:colOff>
      <xdr:row>472</xdr:row>
      <xdr:rowOff>1130441</xdr:rowOff>
    </xdr:to>
    <xdr:pic>
      <xdr:nvPicPr>
        <xdr:cNvPr id="2233" name="Рисунок 2232">
          <a:extLst>
            <a:ext uri="{FF2B5EF4-FFF2-40B4-BE49-F238E27FC236}">
              <a16:creationId xmlns:a16="http://schemas.microsoft.com/office/drawing/2014/main" id="{095C0706-2E5E-4A12-8B9A-7028FB1822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14394101"/>
          <a:ext cx="1778000" cy="107979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473</xdr:row>
      <xdr:rowOff>49758</xdr:rowOff>
    </xdr:from>
    <xdr:to>
      <xdr:col>7</xdr:col>
      <xdr:colOff>2108200</xdr:colOff>
      <xdr:row>473</xdr:row>
      <xdr:rowOff>1064668</xdr:rowOff>
    </xdr:to>
    <xdr:pic>
      <xdr:nvPicPr>
        <xdr:cNvPr id="2235" name="Рисунок 2234">
          <a:extLst>
            <a:ext uri="{FF2B5EF4-FFF2-40B4-BE49-F238E27FC236}">
              <a16:creationId xmlns:a16="http://schemas.microsoft.com/office/drawing/2014/main" id="{9990C4C5-3D19-4A2F-9069-0A7B7DC71D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15574308"/>
          <a:ext cx="1778000" cy="10149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474</xdr:row>
      <xdr:rowOff>49213</xdr:rowOff>
    </xdr:from>
    <xdr:to>
      <xdr:col>7</xdr:col>
      <xdr:colOff>2108200</xdr:colOff>
      <xdr:row>474</xdr:row>
      <xdr:rowOff>1827213</xdr:rowOff>
    </xdr:to>
    <xdr:pic>
      <xdr:nvPicPr>
        <xdr:cNvPr id="2237" name="Рисунок 2236">
          <a:extLst>
            <a:ext uri="{FF2B5EF4-FFF2-40B4-BE49-F238E27FC236}">
              <a16:creationId xmlns:a16="http://schemas.microsoft.com/office/drawing/2014/main" id="{6780506F-F4B8-4FD8-8E75-96D8CDFD03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166881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475</xdr:row>
      <xdr:rowOff>47079</xdr:rowOff>
    </xdr:from>
    <xdr:to>
      <xdr:col>7</xdr:col>
      <xdr:colOff>2108200</xdr:colOff>
      <xdr:row>475</xdr:row>
      <xdr:rowOff>1324550</xdr:rowOff>
    </xdr:to>
    <xdr:pic>
      <xdr:nvPicPr>
        <xdr:cNvPr id="2239" name="Рисунок 2238">
          <a:extLst>
            <a:ext uri="{FF2B5EF4-FFF2-40B4-BE49-F238E27FC236}">
              <a16:creationId xmlns:a16="http://schemas.microsoft.com/office/drawing/2014/main" id="{53E37B7C-E045-433E-B31E-1D743730E2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18562479"/>
          <a:ext cx="1778000" cy="127747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476</xdr:row>
      <xdr:rowOff>49213</xdr:rowOff>
    </xdr:from>
    <xdr:to>
      <xdr:col>7</xdr:col>
      <xdr:colOff>2108200</xdr:colOff>
      <xdr:row>476</xdr:row>
      <xdr:rowOff>1827213</xdr:rowOff>
    </xdr:to>
    <xdr:pic>
      <xdr:nvPicPr>
        <xdr:cNvPr id="2241" name="Рисунок 2240">
          <a:extLst>
            <a:ext uri="{FF2B5EF4-FFF2-40B4-BE49-F238E27FC236}">
              <a16:creationId xmlns:a16="http://schemas.microsoft.com/office/drawing/2014/main" id="{BEA5EFED-9664-44F3-8AC0-71F57B673E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199362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477</xdr:row>
      <xdr:rowOff>49213</xdr:rowOff>
    </xdr:from>
    <xdr:to>
      <xdr:col>7</xdr:col>
      <xdr:colOff>2108200</xdr:colOff>
      <xdr:row>477</xdr:row>
      <xdr:rowOff>1827213</xdr:rowOff>
    </xdr:to>
    <xdr:pic>
      <xdr:nvPicPr>
        <xdr:cNvPr id="2243" name="Рисунок 2242">
          <a:extLst>
            <a:ext uri="{FF2B5EF4-FFF2-40B4-BE49-F238E27FC236}">
              <a16:creationId xmlns:a16="http://schemas.microsoft.com/office/drawing/2014/main" id="{ED7D2070-5992-47BD-9FBC-7BDF961A67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218126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478</xdr:row>
      <xdr:rowOff>49213</xdr:rowOff>
    </xdr:from>
    <xdr:to>
      <xdr:col>7</xdr:col>
      <xdr:colOff>2108200</xdr:colOff>
      <xdr:row>478</xdr:row>
      <xdr:rowOff>1827213</xdr:rowOff>
    </xdr:to>
    <xdr:pic>
      <xdr:nvPicPr>
        <xdr:cNvPr id="2245" name="Рисунок 2244">
          <a:extLst>
            <a:ext uri="{FF2B5EF4-FFF2-40B4-BE49-F238E27FC236}">
              <a16:creationId xmlns:a16="http://schemas.microsoft.com/office/drawing/2014/main" id="{23B8372E-8C5A-4183-9A36-526541DD81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236890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479</xdr:row>
      <xdr:rowOff>49213</xdr:rowOff>
    </xdr:from>
    <xdr:to>
      <xdr:col>7</xdr:col>
      <xdr:colOff>2108200</xdr:colOff>
      <xdr:row>479</xdr:row>
      <xdr:rowOff>1827213</xdr:rowOff>
    </xdr:to>
    <xdr:pic>
      <xdr:nvPicPr>
        <xdr:cNvPr id="2247" name="Рисунок 2246">
          <a:extLst>
            <a:ext uri="{FF2B5EF4-FFF2-40B4-BE49-F238E27FC236}">
              <a16:creationId xmlns:a16="http://schemas.microsoft.com/office/drawing/2014/main" id="{5EE12528-A49A-4B7A-9198-1028775E42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255654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480</xdr:row>
      <xdr:rowOff>48220</xdr:rowOff>
    </xdr:from>
    <xdr:to>
      <xdr:col>7</xdr:col>
      <xdr:colOff>2108200</xdr:colOff>
      <xdr:row>480</xdr:row>
      <xdr:rowOff>1142374</xdr:rowOff>
    </xdr:to>
    <xdr:pic>
      <xdr:nvPicPr>
        <xdr:cNvPr id="2249" name="Рисунок 2248">
          <a:extLst>
            <a:ext uri="{FF2B5EF4-FFF2-40B4-BE49-F238E27FC236}">
              <a16:creationId xmlns:a16="http://schemas.microsoft.com/office/drawing/2014/main" id="{CD069A0E-9025-41EA-8C8A-F07632795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27440920"/>
          <a:ext cx="1778000" cy="109415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481</xdr:row>
      <xdr:rowOff>49213</xdr:rowOff>
    </xdr:from>
    <xdr:to>
      <xdr:col>7</xdr:col>
      <xdr:colOff>2108200</xdr:colOff>
      <xdr:row>481</xdr:row>
      <xdr:rowOff>1827213</xdr:rowOff>
    </xdr:to>
    <xdr:pic>
      <xdr:nvPicPr>
        <xdr:cNvPr id="2251" name="Рисунок 2250">
          <a:extLst>
            <a:ext uri="{FF2B5EF4-FFF2-40B4-BE49-F238E27FC236}">
              <a16:creationId xmlns:a16="http://schemas.microsoft.com/office/drawing/2014/main" id="{F5D4F54D-8A21-4D77-863F-3DEB9BFB37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286325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482</xdr:row>
      <xdr:rowOff>49213</xdr:rowOff>
    </xdr:from>
    <xdr:to>
      <xdr:col>7</xdr:col>
      <xdr:colOff>2108200</xdr:colOff>
      <xdr:row>482</xdr:row>
      <xdr:rowOff>1827213</xdr:rowOff>
    </xdr:to>
    <xdr:pic>
      <xdr:nvPicPr>
        <xdr:cNvPr id="2253" name="Рисунок 2252">
          <a:extLst>
            <a:ext uri="{FF2B5EF4-FFF2-40B4-BE49-F238E27FC236}">
              <a16:creationId xmlns:a16="http://schemas.microsoft.com/office/drawing/2014/main" id="{0D257CC2-12FE-4071-982C-9AE8203673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305089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483</xdr:row>
      <xdr:rowOff>49213</xdr:rowOff>
    </xdr:from>
    <xdr:to>
      <xdr:col>7</xdr:col>
      <xdr:colOff>2108200</xdr:colOff>
      <xdr:row>483</xdr:row>
      <xdr:rowOff>1827213</xdr:rowOff>
    </xdr:to>
    <xdr:pic>
      <xdr:nvPicPr>
        <xdr:cNvPr id="2255" name="Рисунок 2254">
          <a:extLst>
            <a:ext uri="{FF2B5EF4-FFF2-40B4-BE49-F238E27FC236}">
              <a16:creationId xmlns:a16="http://schemas.microsoft.com/office/drawing/2014/main" id="{ADFD85BB-94BF-4B54-8D98-A28FF96461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323853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484</xdr:row>
      <xdr:rowOff>49213</xdr:rowOff>
    </xdr:from>
    <xdr:to>
      <xdr:col>7</xdr:col>
      <xdr:colOff>2108200</xdr:colOff>
      <xdr:row>484</xdr:row>
      <xdr:rowOff>1827213</xdr:rowOff>
    </xdr:to>
    <xdr:pic>
      <xdr:nvPicPr>
        <xdr:cNvPr id="2257" name="Рисунок 2256">
          <a:extLst>
            <a:ext uri="{FF2B5EF4-FFF2-40B4-BE49-F238E27FC236}">
              <a16:creationId xmlns:a16="http://schemas.microsoft.com/office/drawing/2014/main" id="{3767595D-9C03-43D1-A24E-CBE2FC36CE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342618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485</xdr:row>
      <xdr:rowOff>50998</xdr:rowOff>
    </xdr:from>
    <xdr:to>
      <xdr:col>7</xdr:col>
      <xdr:colOff>2108200</xdr:colOff>
      <xdr:row>485</xdr:row>
      <xdr:rowOff>806255</xdr:rowOff>
    </xdr:to>
    <xdr:pic>
      <xdr:nvPicPr>
        <xdr:cNvPr id="2259" name="Рисунок 2258">
          <a:extLst>
            <a:ext uri="{FF2B5EF4-FFF2-40B4-BE49-F238E27FC236}">
              <a16:creationId xmlns:a16="http://schemas.microsoft.com/office/drawing/2014/main" id="{9B3667F6-0339-4886-A916-3EE7E96992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36140023"/>
          <a:ext cx="1778000" cy="75525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486</xdr:row>
      <xdr:rowOff>48667</xdr:rowOff>
    </xdr:from>
    <xdr:to>
      <xdr:col>7</xdr:col>
      <xdr:colOff>2108200</xdr:colOff>
      <xdr:row>486</xdr:row>
      <xdr:rowOff>789500</xdr:rowOff>
    </xdr:to>
    <xdr:pic>
      <xdr:nvPicPr>
        <xdr:cNvPr id="2261" name="Рисунок 2260">
          <a:extLst>
            <a:ext uri="{FF2B5EF4-FFF2-40B4-BE49-F238E27FC236}">
              <a16:creationId xmlns:a16="http://schemas.microsoft.com/office/drawing/2014/main" id="{180EFEED-CF78-45E5-B8DB-8D77DF8523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36994942"/>
          <a:ext cx="1778000" cy="7408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487</xdr:row>
      <xdr:rowOff>50304</xdr:rowOff>
    </xdr:from>
    <xdr:to>
      <xdr:col>7</xdr:col>
      <xdr:colOff>2108200</xdr:colOff>
      <xdr:row>487</xdr:row>
      <xdr:rowOff>787902</xdr:rowOff>
    </xdr:to>
    <xdr:pic>
      <xdr:nvPicPr>
        <xdr:cNvPr id="2263" name="Рисунок 2262">
          <a:extLst>
            <a:ext uri="{FF2B5EF4-FFF2-40B4-BE49-F238E27FC236}">
              <a16:creationId xmlns:a16="http://schemas.microsoft.com/office/drawing/2014/main" id="{62C70DA2-FDBC-4EF8-80BC-AF5F5FC405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37834779"/>
          <a:ext cx="1778000" cy="73759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488</xdr:row>
      <xdr:rowOff>48667</xdr:rowOff>
    </xdr:from>
    <xdr:to>
      <xdr:col>7</xdr:col>
      <xdr:colOff>2108200</xdr:colOff>
      <xdr:row>488</xdr:row>
      <xdr:rowOff>789500</xdr:rowOff>
    </xdr:to>
    <xdr:pic>
      <xdr:nvPicPr>
        <xdr:cNvPr id="2265" name="Рисунок 2264">
          <a:extLst>
            <a:ext uri="{FF2B5EF4-FFF2-40B4-BE49-F238E27FC236}">
              <a16:creationId xmlns:a16="http://schemas.microsoft.com/office/drawing/2014/main" id="{649516DE-449D-4A4B-9900-B81DD39D20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38671342"/>
          <a:ext cx="1778000" cy="7408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489</xdr:row>
      <xdr:rowOff>47129</xdr:rowOff>
    </xdr:from>
    <xdr:to>
      <xdr:col>7</xdr:col>
      <xdr:colOff>2108200</xdr:colOff>
      <xdr:row>489</xdr:row>
      <xdr:rowOff>772065</xdr:rowOff>
    </xdr:to>
    <xdr:pic>
      <xdr:nvPicPr>
        <xdr:cNvPr id="2267" name="Рисунок 2266">
          <a:extLst>
            <a:ext uri="{FF2B5EF4-FFF2-40B4-BE49-F238E27FC236}">
              <a16:creationId xmlns:a16="http://schemas.microsoft.com/office/drawing/2014/main" id="{752105B4-3E29-41BB-AE2E-0C4218E946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39508004"/>
          <a:ext cx="1778000" cy="72493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490</xdr:row>
      <xdr:rowOff>46583</xdr:rowOff>
    </xdr:from>
    <xdr:to>
      <xdr:col>7</xdr:col>
      <xdr:colOff>2108200</xdr:colOff>
      <xdr:row>490</xdr:row>
      <xdr:rowOff>877351</xdr:rowOff>
    </xdr:to>
    <xdr:pic>
      <xdr:nvPicPr>
        <xdr:cNvPr id="2269" name="Рисунок 2268">
          <a:extLst>
            <a:ext uri="{FF2B5EF4-FFF2-40B4-BE49-F238E27FC236}">
              <a16:creationId xmlns:a16="http://schemas.microsoft.com/office/drawing/2014/main" id="{98445EB5-994D-453B-AB32-1F8A976F72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40326608"/>
          <a:ext cx="1778000" cy="83076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491</xdr:row>
      <xdr:rowOff>49213</xdr:rowOff>
    </xdr:from>
    <xdr:to>
      <xdr:col>7</xdr:col>
      <xdr:colOff>2108200</xdr:colOff>
      <xdr:row>491</xdr:row>
      <xdr:rowOff>1827213</xdr:rowOff>
    </xdr:to>
    <xdr:pic>
      <xdr:nvPicPr>
        <xdr:cNvPr id="2271" name="Рисунок 2270">
          <a:extLst>
            <a:ext uri="{FF2B5EF4-FFF2-40B4-BE49-F238E27FC236}">
              <a16:creationId xmlns:a16="http://schemas.microsoft.com/office/drawing/2014/main" id="{66CDB64F-BAD1-49AF-AF92-3186612B47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412531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492</xdr:row>
      <xdr:rowOff>50254</xdr:rowOff>
    </xdr:from>
    <xdr:to>
      <xdr:col>7</xdr:col>
      <xdr:colOff>2108200</xdr:colOff>
      <xdr:row>492</xdr:row>
      <xdr:rowOff>902212</xdr:rowOff>
    </xdr:to>
    <xdr:pic>
      <xdr:nvPicPr>
        <xdr:cNvPr id="2273" name="Рисунок 2272">
          <a:extLst>
            <a:ext uri="{FF2B5EF4-FFF2-40B4-BE49-F238E27FC236}">
              <a16:creationId xmlns:a16="http://schemas.microsoft.com/office/drawing/2014/main" id="{ED675CB5-4148-43C1-92D5-206723290A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43130629"/>
          <a:ext cx="1778000" cy="85195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493</xdr:row>
      <xdr:rowOff>49213</xdr:rowOff>
    </xdr:from>
    <xdr:to>
      <xdr:col>7</xdr:col>
      <xdr:colOff>2108200</xdr:colOff>
      <xdr:row>493</xdr:row>
      <xdr:rowOff>1827213</xdr:rowOff>
    </xdr:to>
    <xdr:pic>
      <xdr:nvPicPr>
        <xdr:cNvPr id="2275" name="Рисунок 2274">
          <a:extLst>
            <a:ext uri="{FF2B5EF4-FFF2-40B4-BE49-F238E27FC236}">
              <a16:creationId xmlns:a16="http://schemas.microsoft.com/office/drawing/2014/main" id="{E1522BC7-ED56-44CB-ADB8-D7748284D5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440820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494</xdr:row>
      <xdr:rowOff>49709</xdr:rowOff>
    </xdr:from>
    <xdr:to>
      <xdr:col>7</xdr:col>
      <xdr:colOff>2108200</xdr:colOff>
      <xdr:row>494</xdr:row>
      <xdr:rowOff>836132</xdr:rowOff>
    </xdr:to>
    <xdr:pic>
      <xdr:nvPicPr>
        <xdr:cNvPr id="2277" name="Рисунок 2276">
          <a:extLst>
            <a:ext uri="{FF2B5EF4-FFF2-40B4-BE49-F238E27FC236}">
              <a16:creationId xmlns:a16="http://schemas.microsoft.com/office/drawing/2014/main" id="{7948116A-C063-4D20-BDCF-A3C2A5A25F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45959009"/>
          <a:ext cx="1778000" cy="7864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495</xdr:row>
      <xdr:rowOff>49213</xdr:rowOff>
    </xdr:from>
    <xdr:to>
      <xdr:col>7</xdr:col>
      <xdr:colOff>2108200</xdr:colOff>
      <xdr:row>495</xdr:row>
      <xdr:rowOff>1827213</xdr:rowOff>
    </xdr:to>
    <xdr:pic>
      <xdr:nvPicPr>
        <xdr:cNvPr id="2279" name="Рисунок 2278">
          <a:extLst>
            <a:ext uri="{FF2B5EF4-FFF2-40B4-BE49-F238E27FC236}">
              <a16:creationId xmlns:a16="http://schemas.microsoft.com/office/drawing/2014/main" id="{2DBA1353-38D9-4596-835E-7843442AF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468443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496</xdr:row>
      <xdr:rowOff>46682</xdr:rowOff>
    </xdr:from>
    <xdr:to>
      <xdr:col>7</xdr:col>
      <xdr:colOff>2108200</xdr:colOff>
      <xdr:row>496</xdr:row>
      <xdr:rowOff>753418</xdr:rowOff>
    </xdr:to>
    <xdr:pic>
      <xdr:nvPicPr>
        <xdr:cNvPr id="2281" name="Рисунок 2280">
          <a:extLst>
            <a:ext uri="{FF2B5EF4-FFF2-40B4-BE49-F238E27FC236}">
              <a16:creationId xmlns:a16="http://schemas.microsoft.com/office/drawing/2014/main" id="{0C681E25-229D-486B-939E-CCA2216A10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48718232"/>
          <a:ext cx="1778000" cy="70673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497</xdr:row>
      <xdr:rowOff>49213</xdr:rowOff>
    </xdr:from>
    <xdr:to>
      <xdr:col>7</xdr:col>
      <xdr:colOff>2108200</xdr:colOff>
      <xdr:row>497</xdr:row>
      <xdr:rowOff>1827213</xdr:rowOff>
    </xdr:to>
    <xdr:pic>
      <xdr:nvPicPr>
        <xdr:cNvPr id="2283" name="Рисунок 2282">
          <a:extLst>
            <a:ext uri="{FF2B5EF4-FFF2-40B4-BE49-F238E27FC236}">
              <a16:creationId xmlns:a16="http://schemas.microsoft.com/office/drawing/2014/main" id="{48EBC4E0-268A-4B75-8D4F-4E998FA7C02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495208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498</xdr:row>
      <xdr:rowOff>49213</xdr:rowOff>
    </xdr:from>
    <xdr:to>
      <xdr:col>7</xdr:col>
      <xdr:colOff>2108200</xdr:colOff>
      <xdr:row>498</xdr:row>
      <xdr:rowOff>1827213</xdr:rowOff>
    </xdr:to>
    <xdr:pic>
      <xdr:nvPicPr>
        <xdr:cNvPr id="2285" name="Рисунок 2284">
          <a:extLst>
            <a:ext uri="{FF2B5EF4-FFF2-40B4-BE49-F238E27FC236}">
              <a16:creationId xmlns:a16="http://schemas.microsoft.com/office/drawing/2014/main" id="{D5CEF672-C402-40F7-BD8E-342447A0AC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513972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499</xdr:row>
      <xdr:rowOff>51197</xdr:rowOff>
    </xdr:from>
    <xdr:to>
      <xdr:col>7</xdr:col>
      <xdr:colOff>2108200</xdr:colOff>
      <xdr:row>499</xdr:row>
      <xdr:rowOff>853657</xdr:rowOff>
    </xdr:to>
    <xdr:pic>
      <xdr:nvPicPr>
        <xdr:cNvPr id="2287" name="Рисунок 2286">
          <a:extLst>
            <a:ext uri="{FF2B5EF4-FFF2-40B4-BE49-F238E27FC236}">
              <a16:creationId xmlns:a16="http://schemas.microsoft.com/office/drawing/2014/main" id="{67310954-B77B-432C-892A-49599BD7BA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53275697"/>
          <a:ext cx="1778000" cy="80246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500</xdr:row>
      <xdr:rowOff>49213</xdr:rowOff>
    </xdr:from>
    <xdr:to>
      <xdr:col>7</xdr:col>
      <xdr:colOff>2108200</xdr:colOff>
      <xdr:row>500</xdr:row>
      <xdr:rowOff>1827213</xdr:rowOff>
    </xdr:to>
    <xdr:pic>
      <xdr:nvPicPr>
        <xdr:cNvPr id="2289" name="Рисунок 2288">
          <a:extLst>
            <a:ext uri="{FF2B5EF4-FFF2-40B4-BE49-F238E27FC236}">
              <a16:creationId xmlns:a16="http://schemas.microsoft.com/office/drawing/2014/main" id="{4F5C68CD-D559-4086-848E-ACB41E4BC6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541785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501</xdr:row>
      <xdr:rowOff>50502</xdr:rowOff>
    </xdr:from>
    <xdr:to>
      <xdr:col>7</xdr:col>
      <xdr:colOff>2108200</xdr:colOff>
      <xdr:row>501</xdr:row>
      <xdr:rowOff>787722</xdr:rowOff>
    </xdr:to>
    <xdr:pic>
      <xdr:nvPicPr>
        <xdr:cNvPr id="2291" name="Рисунок 2290">
          <a:extLst>
            <a:ext uri="{FF2B5EF4-FFF2-40B4-BE49-F238E27FC236}">
              <a16:creationId xmlns:a16="http://schemas.microsoft.com/office/drawing/2014/main" id="{41C40AA2-558F-4DED-B613-1A437733AF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56056302"/>
          <a:ext cx="1778000" cy="73722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502</xdr:row>
      <xdr:rowOff>49213</xdr:rowOff>
    </xdr:from>
    <xdr:to>
      <xdr:col>7</xdr:col>
      <xdr:colOff>2108200</xdr:colOff>
      <xdr:row>502</xdr:row>
      <xdr:rowOff>1827213</xdr:rowOff>
    </xdr:to>
    <xdr:pic>
      <xdr:nvPicPr>
        <xdr:cNvPr id="2293" name="Рисунок 2292">
          <a:extLst>
            <a:ext uri="{FF2B5EF4-FFF2-40B4-BE49-F238E27FC236}">
              <a16:creationId xmlns:a16="http://schemas.microsoft.com/office/drawing/2014/main" id="{38605F42-3DCA-46E3-B362-7828B7C50C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568932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503</xdr:row>
      <xdr:rowOff>47774</xdr:rowOff>
    </xdr:from>
    <xdr:to>
      <xdr:col>7</xdr:col>
      <xdr:colOff>2108200</xdr:colOff>
      <xdr:row>503</xdr:row>
      <xdr:rowOff>895232</xdr:rowOff>
    </xdr:to>
    <xdr:pic>
      <xdr:nvPicPr>
        <xdr:cNvPr id="2295" name="Рисунок 2294">
          <a:extLst>
            <a:ext uri="{FF2B5EF4-FFF2-40B4-BE49-F238E27FC236}">
              <a16:creationId xmlns:a16="http://schemas.microsoft.com/office/drawing/2014/main" id="{12B3A5A2-7DC3-4283-A7D8-FE6F740019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58768199"/>
          <a:ext cx="1778000" cy="84745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504</xdr:row>
      <xdr:rowOff>47774</xdr:rowOff>
    </xdr:from>
    <xdr:to>
      <xdr:col>7</xdr:col>
      <xdr:colOff>2108200</xdr:colOff>
      <xdr:row>504</xdr:row>
      <xdr:rowOff>895232</xdr:rowOff>
    </xdr:to>
    <xdr:pic>
      <xdr:nvPicPr>
        <xdr:cNvPr id="2297" name="Рисунок 2296">
          <a:extLst>
            <a:ext uri="{FF2B5EF4-FFF2-40B4-BE49-F238E27FC236}">
              <a16:creationId xmlns:a16="http://schemas.microsoft.com/office/drawing/2014/main" id="{33B7464D-707E-4D21-9043-CA5E3FADAD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59711174"/>
          <a:ext cx="1778000" cy="84745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505</xdr:row>
      <xdr:rowOff>47774</xdr:rowOff>
    </xdr:from>
    <xdr:to>
      <xdr:col>7</xdr:col>
      <xdr:colOff>2108200</xdr:colOff>
      <xdr:row>505</xdr:row>
      <xdr:rowOff>895232</xdr:rowOff>
    </xdr:to>
    <xdr:pic>
      <xdr:nvPicPr>
        <xdr:cNvPr id="2299" name="Рисунок 2298">
          <a:extLst>
            <a:ext uri="{FF2B5EF4-FFF2-40B4-BE49-F238E27FC236}">
              <a16:creationId xmlns:a16="http://schemas.microsoft.com/office/drawing/2014/main" id="{90622A8D-6765-4ECC-8BB7-AAD5ABFF79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60654149"/>
          <a:ext cx="1778000" cy="84745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506</xdr:row>
      <xdr:rowOff>49213</xdr:rowOff>
    </xdr:from>
    <xdr:to>
      <xdr:col>7</xdr:col>
      <xdr:colOff>2108200</xdr:colOff>
      <xdr:row>506</xdr:row>
      <xdr:rowOff>1827213</xdr:rowOff>
    </xdr:to>
    <xdr:pic>
      <xdr:nvPicPr>
        <xdr:cNvPr id="2301" name="Рисунок 2300">
          <a:extLst>
            <a:ext uri="{FF2B5EF4-FFF2-40B4-BE49-F238E27FC236}">
              <a16:creationId xmlns:a16="http://schemas.microsoft.com/office/drawing/2014/main" id="{21C377DF-7B52-4838-A02E-C2F1320A6C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615985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507</xdr:row>
      <xdr:rowOff>50254</xdr:rowOff>
    </xdr:from>
    <xdr:to>
      <xdr:col>7</xdr:col>
      <xdr:colOff>2108200</xdr:colOff>
      <xdr:row>507</xdr:row>
      <xdr:rowOff>1159465</xdr:rowOff>
    </xdr:to>
    <xdr:pic>
      <xdr:nvPicPr>
        <xdr:cNvPr id="2303" name="Рисунок 2302">
          <a:extLst>
            <a:ext uri="{FF2B5EF4-FFF2-40B4-BE49-F238E27FC236}">
              <a16:creationId xmlns:a16="http://schemas.microsoft.com/office/drawing/2014/main" id="{E7708C84-9D82-4EE5-81EE-5B9ED79CEB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63476029"/>
          <a:ext cx="1778000" cy="110921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508</xdr:row>
      <xdr:rowOff>49213</xdr:rowOff>
    </xdr:from>
    <xdr:to>
      <xdr:col>7</xdr:col>
      <xdr:colOff>2108200</xdr:colOff>
      <xdr:row>508</xdr:row>
      <xdr:rowOff>1827213</xdr:rowOff>
    </xdr:to>
    <xdr:pic>
      <xdr:nvPicPr>
        <xdr:cNvPr id="2305" name="Рисунок 2304">
          <a:extLst>
            <a:ext uri="{FF2B5EF4-FFF2-40B4-BE49-F238E27FC236}">
              <a16:creationId xmlns:a16="http://schemas.microsoft.com/office/drawing/2014/main" id="{1FC2B785-48F1-4307-8DEA-FDF94AC8B6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646846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509</xdr:row>
      <xdr:rowOff>49213</xdr:rowOff>
    </xdr:from>
    <xdr:to>
      <xdr:col>7</xdr:col>
      <xdr:colOff>2108200</xdr:colOff>
      <xdr:row>509</xdr:row>
      <xdr:rowOff>1827213</xdr:rowOff>
    </xdr:to>
    <xdr:pic>
      <xdr:nvPicPr>
        <xdr:cNvPr id="2307" name="Рисунок 2306">
          <a:extLst>
            <a:ext uri="{FF2B5EF4-FFF2-40B4-BE49-F238E27FC236}">
              <a16:creationId xmlns:a16="http://schemas.microsoft.com/office/drawing/2014/main" id="{6B800318-6E1A-4CFE-A5F0-36A0AFB0FE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665610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510</xdr:row>
      <xdr:rowOff>49213</xdr:rowOff>
    </xdr:from>
    <xdr:to>
      <xdr:col>7</xdr:col>
      <xdr:colOff>2108200</xdr:colOff>
      <xdr:row>510</xdr:row>
      <xdr:rowOff>1827213</xdr:rowOff>
    </xdr:to>
    <xdr:pic>
      <xdr:nvPicPr>
        <xdr:cNvPr id="2309" name="Рисунок 2308">
          <a:extLst>
            <a:ext uri="{FF2B5EF4-FFF2-40B4-BE49-F238E27FC236}">
              <a16:creationId xmlns:a16="http://schemas.microsoft.com/office/drawing/2014/main" id="{ECBA0EE6-B91B-4D4F-9F01-74E7E7BC87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684375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511</xdr:row>
      <xdr:rowOff>50602</xdr:rowOff>
    </xdr:from>
    <xdr:to>
      <xdr:col>7</xdr:col>
      <xdr:colOff>2108200</xdr:colOff>
      <xdr:row>511</xdr:row>
      <xdr:rowOff>1101941</xdr:rowOff>
    </xdr:to>
    <xdr:pic>
      <xdr:nvPicPr>
        <xdr:cNvPr id="2311" name="Рисунок 2310">
          <a:extLst>
            <a:ext uri="{FF2B5EF4-FFF2-40B4-BE49-F238E27FC236}">
              <a16:creationId xmlns:a16="http://schemas.microsoft.com/office/drawing/2014/main" id="{B59FF4B1-FF90-4183-BE74-14DE581178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70315327"/>
          <a:ext cx="1778000" cy="105133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512</xdr:row>
      <xdr:rowOff>49213</xdr:rowOff>
    </xdr:from>
    <xdr:to>
      <xdr:col>7</xdr:col>
      <xdr:colOff>2108200</xdr:colOff>
      <xdr:row>512</xdr:row>
      <xdr:rowOff>1827213</xdr:rowOff>
    </xdr:to>
    <xdr:pic>
      <xdr:nvPicPr>
        <xdr:cNvPr id="2313" name="Рисунок 2312">
          <a:extLst>
            <a:ext uri="{FF2B5EF4-FFF2-40B4-BE49-F238E27FC236}">
              <a16:creationId xmlns:a16="http://schemas.microsoft.com/office/drawing/2014/main" id="{5A8BF344-54FB-499C-990D-2216479225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714664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513</xdr:row>
      <xdr:rowOff>49113</xdr:rowOff>
    </xdr:from>
    <xdr:to>
      <xdr:col>7</xdr:col>
      <xdr:colOff>2108200</xdr:colOff>
      <xdr:row>513</xdr:row>
      <xdr:rowOff>1312993</xdr:rowOff>
    </xdr:to>
    <xdr:pic>
      <xdr:nvPicPr>
        <xdr:cNvPr id="2315" name="Рисунок 2314">
          <a:extLst>
            <a:ext uri="{FF2B5EF4-FFF2-40B4-BE49-F238E27FC236}">
              <a16:creationId xmlns:a16="http://schemas.microsoft.com/office/drawing/2014/main" id="{73C0F63E-17A1-42F8-9315-F203AAF072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73342788"/>
          <a:ext cx="1778000" cy="126388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514</xdr:row>
      <xdr:rowOff>48171</xdr:rowOff>
    </xdr:from>
    <xdr:to>
      <xdr:col>7</xdr:col>
      <xdr:colOff>2108200</xdr:colOff>
      <xdr:row>514</xdr:row>
      <xdr:rowOff>1180529</xdr:rowOff>
    </xdr:to>
    <xdr:pic>
      <xdr:nvPicPr>
        <xdr:cNvPr id="2317" name="Рисунок 2316">
          <a:extLst>
            <a:ext uri="{FF2B5EF4-FFF2-40B4-BE49-F238E27FC236}">
              <a16:creationId xmlns:a16="http://schemas.microsoft.com/office/drawing/2014/main" id="{B4BA01E4-B6D2-45A5-B27D-A52C25C91D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74703921"/>
          <a:ext cx="1778000" cy="113235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515</xdr:row>
      <xdr:rowOff>47774</xdr:rowOff>
    </xdr:from>
    <xdr:to>
      <xdr:col>7</xdr:col>
      <xdr:colOff>2108200</xdr:colOff>
      <xdr:row>515</xdr:row>
      <xdr:rowOff>999973</xdr:rowOff>
    </xdr:to>
    <xdr:pic>
      <xdr:nvPicPr>
        <xdr:cNvPr id="2319" name="Рисунок 2318">
          <a:extLst>
            <a:ext uri="{FF2B5EF4-FFF2-40B4-BE49-F238E27FC236}">
              <a16:creationId xmlns:a16="http://schemas.microsoft.com/office/drawing/2014/main" id="{4D92F2C1-0D7B-4F65-B795-798FC119EE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75932249"/>
          <a:ext cx="1778000" cy="95219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516</xdr:row>
      <xdr:rowOff>51147</xdr:rowOff>
    </xdr:from>
    <xdr:to>
      <xdr:col>7</xdr:col>
      <xdr:colOff>2108200</xdr:colOff>
      <xdr:row>516</xdr:row>
      <xdr:rowOff>1063239</xdr:rowOff>
    </xdr:to>
    <xdr:pic>
      <xdr:nvPicPr>
        <xdr:cNvPr id="2321" name="Рисунок 2320">
          <a:extLst>
            <a:ext uri="{FF2B5EF4-FFF2-40B4-BE49-F238E27FC236}">
              <a16:creationId xmlns:a16="http://schemas.microsoft.com/office/drawing/2014/main" id="{A5A375F4-9082-4BA4-8D9E-130C7E70AA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76983372"/>
          <a:ext cx="1778000" cy="101209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517</xdr:row>
      <xdr:rowOff>48468</xdr:rowOff>
    </xdr:from>
    <xdr:to>
      <xdr:col>7</xdr:col>
      <xdr:colOff>2108200</xdr:colOff>
      <xdr:row>517</xdr:row>
      <xdr:rowOff>1313583</xdr:rowOff>
    </xdr:to>
    <xdr:pic>
      <xdr:nvPicPr>
        <xdr:cNvPr id="2323" name="Рисунок 2322">
          <a:extLst>
            <a:ext uri="{FF2B5EF4-FFF2-40B4-BE49-F238E27FC236}">
              <a16:creationId xmlns:a16="http://schemas.microsoft.com/office/drawing/2014/main" id="{ECB05ABF-723D-472A-92F2-0718D66FC5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78095118"/>
          <a:ext cx="1778000" cy="126511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518</xdr:row>
      <xdr:rowOff>47079</xdr:rowOff>
    </xdr:from>
    <xdr:to>
      <xdr:col>7</xdr:col>
      <xdr:colOff>2108200</xdr:colOff>
      <xdr:row>518</xdr:row>
      <xdr:rowOff>943487</xdr:rowOff>
    </xdr:to>
    <xdr:pic>
      <xdr:nvPicPr>
        <xdr:cNvPr id="2325" name="Рисунок 2324">
          <a:extLst>
            <a:ext uri="{FF2B5EF4-FFF2-40B4-BE49-F238E27FC236}">
              <a16:creationId xmlns:a16="http://schemas.microsoft.com/office/drawing/2014/main" id="{57646E3C-2761-48E8-8FA7-DA5370E043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79455804"/>
          <a:ext cx="1778000" cy="89640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519</xdr:row>
      <xdr:rowOff>48220</xdr:rowOff>
    </xdr:from>
    <xdr:to>
      <xdr:col>7</xdr:col>
      <xdr:colOff>2108200</xdr:colOff>
      <xdr:row>519</xdr:row>
      <xdr:rowOff>1075707</xdr:rowOff>
    </xdr:to>
    <xdr:pic>
      <xdr:nvPicPr>
        <xdr:cNvPr id="2327" name="Рисунок 2326">
          <a:extLst>
            <a:ext uri="{FF2B5EF4-FFF2-40B4-BE49-F238E27FC236}">
              <a16:creationId xmlns:a16="http://schemas.microsoft.com/office/drawing/2014/main" id="{4F5CDF33-528A-4560-8FCC-D928345988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0447545"/>
          <a:ext cx="1778000" cy="102748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520</xdr:row>
      <xdr:rowOff>46980</xdr:rowOff>
    </xdr:from>
    <xdr:to>
      <xdr:col>7</xdr:col>
      <xdr:colOff>2108200</xdr:colOff>
      <xdr:row>520</xdr:row>
      <xdr:rowOff>972184</xdr:rowOff>
    </xdr:to>
    <xdr:pic>
      <xdr:nvPicPr>
        <xdr:cNvPr id="2329" name="Рисунок 2328">
          <a:extLst>
            <a:ext uri="{FF2B5EF4-FFF2-40B4-BE49-F238E27FC236}">
              <a16:creationId xmlns:a16="http://schemas.microsoft.com/office/drawing/2014/main" id="{28C7F29C-8284-4B60-B1C6-8F7DADD7D4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1570255"/>
          <a:ext cx="1778000" cy="92520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521</xdr:row>
      <xdr:rowOff>46831</xdr:rowOff>
    </xdr:from>
    <xdr:to>
      <xdr:col>7</xdr:col>
      <xdr:colOff>2108200</xdr:colOff>
      <xdr:row>521</xdr:row>
      <xdr:rowOff>886652</xdr:rowOff>
    </xdr:to>
    <xdr:pic>
      <xdr:nvPicPr>
        <xdr:cNvPr id="2331" name="Рисунок 2330">
          <a:extLst>
            <a:ext uri="{FF2B5EF4-FFF2-40B4-BE49-F238E27FC236}">
              <a16:creationId xmlns:a16="http://schemas.microsoft.com/office/drawing/2014/main" id="{5FD179EB-DD4A-4776-B21F-4E6316A783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2589281"/>
          <a:ext cx="1778000" cy="83982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522</xdr:row>
      <xdr:rowOff>50205</xdr:rowOff>
    </xdr:from>
    <xdr:to>
      <xdr:col>7</xdr:col>
      <xdr:colOff>2108200</xdr:colOff>
      <xdr:row>522</xdr:row>
      <xdr:rowOff>911791</xdr:rowOff>
    </xdr:to>
    <xdr:pic>
      <xdr:nvPicPr>
        <xdr:cNvPr id="2333" name="Рисунок 2332">
          <a:extLst>
            <a:ext uri="{FF2B5EF4-FFF2-40B4-BE49-F238E27FC236}">
              <a16:creationId xmlns:a16="http://schemas.microsoft.com/office/drawing/2014/main" id="{CCCD0AA5-B299-4D02-A460-F381168C92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3526105"/>
          <a:ext cx="1778000" cy="86158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523</xdr:row>
      <xdr:rowOff>50006</xdr:rowOff>
    </xdr:from>
    <xdr:to>
      <xdr:col>7</xdr:col>
      <xdr:colOff>2108200</xdr:colOff>
      <xdr:row>523</xdr:row>
      <xdr:rowOff>912067</xdr:rowOff>
    </xdr:to>
    <xdr:pic>
      <xdr:nvPicPr>
        <xdr:cNvPr id="2335" name="Рисунок 2334">
          <a:extLst>
            <a:ext uri="{FF2B5EF4-FFF2-40B4-BE49-F238E27FC236}">
              <a16:creationId xmlns:a16="http://schemas.microsoft.com/office/drawing/2014/main" id="{FB190314-C861-4164-9DAA-F8AB442ABC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4487931"/>
          <a:ext cx="1778000" cy="86206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524</xdr:row>
      <xdr:rowOff>51246</xdr:rowOff>
    </xdr:from>
    <xdr:to>
      <xdr:col>7</xdr:col>
      <xdr:colOff>2108200</xdr:colOff>
      <xdr:row>524</xdr:row>
      <xdr:rowOff>901255</xdr:rowOff>
    </xdr:to>
    <xdr:pic>
      <xdr:nvPicPr>
        <xdr:cNvPr id="2337" name="Рисунок 2336">
          <a:extLst>
            <a:ext uri="{FF2B5EF4-FFF2-40B4-BE49-F238E27FC236}">
              <a16:creationId xmlns:a16="http://schemas.microsoft.com/office/drawing/2014/main" id="{CB0735A3-F772-4076-AAB0-0E2067FAE7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5451196"/>
          <a:ext cx="1778000" cy="850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525</xdr:row>
      <xdr:rowOff>48667</xdr:rowOff>
    </xdr:from>
    <xdr:to>
      <xdr:col>7</xdr:col>
      <xdr:colOff>2108200</xdr:colOff>
      <xdr:row>525</xdr:row>
      <xdr:rowOff>1199138</xdr:rowOff>
    </xdr:to>
    <xdr:pic>
      <xdr:nvPicPr>
        <xdr:cNvPr id="2339" name="Рисунок 2338">
          <a:extLst>
            <a:ext uri="{FF2B5EF4-FFF2-40B4-BE49-F238E27FC236}">
              <a16:creationId xmlns:a16="http://schemas.microsoft.com/office/drawing/2014/main" id="{27C7EA42-5F46-44F6-948A-92DAB14368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6401117"/>
          <a:ext cx="1778000" cy="115047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526</xdr:row>
      <xdr:rowOff>48766</xdr:rowOff>
    </xdr:from>
    <xdr:to>
      <xdr:col>7</xdr:col>
      <xdr:colOff>2108200</xdr:colOff>
      <xdr:row>526</xdr:row>
      <xdr:rowOff>1313333</xdr:rowOff>
    </xdr:to>
    <xdr:pic>
      <xdr:nvPicPr>
        <xdr:cNvPr id="2341" name="Рисунок 2340">
          <a:extLst>
            <a:ext uri="{FF2B5EF4-FFF2-40B4-BE49-F238E27FC236}">
              <a16:creationId xmlns:a16="http://schemas.microsoft.com/office/drawing/2014/main" id="{8407B46F-8E09-4C60-B463-EC7EE1FD48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7648991"/>
          <a:ext cx="1778000" cy="126456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527</xdr:row>
      <xdr:rowOff>49213</xdr:rowOff>
    </xdr:from>
    <xdr:to>
      <xdr:col>7</xdr:col>
      <xdr:colOff>2108200</xdr:colOff>
      <xdr:row>527</xdr:row>
      <xdr:rowOff>1827213</xdr:rowOff>
    </xdr:to>
    <xdr:pic>
      <xdr:nvPicPr>
        <xdr:cNvPr id="2343" name="Рисунок 2342">
          <a:extLst>
            <a:ext uri="{FF2B5EF4-FFF2-40B4-BE49-F238E27FC236}">
              <a16:creationId xmlns:a16="http://schemas.microsoft.com/office/drawing/2014/main" id="{C1136248-74CE-4568-BD0B-8054EF4D4C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890115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528</xdr:row>
      <xdr:rowOff>49213</xdr:rowOff>
    </xdr:from>
    <xdr:to>
      <xdr:col>7</xdr:col>
      <xdr:colOff>2108200</xdr:colOff>
      <xdr:row>528</xdr:row>
      <xdr:rowOff>1827213</xdr:rowOff>
    </xdr:to>
    <xdr:pic>
      <xdr:nvPicPr>
        <xdr:cNvPr id="2345" name="Рисунок 2344">
          <a:extLst>
            <a:ext uri="{FF2B5EF4-FFF2-40B4-BE49-F238E27FC236}">
              <a16:creationId xmlns:a16="http://schemas.microsoft.com/office/drawing/2014/main" id="{DE642570-D4AD-4E2F-9161-9E2AE639ED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908879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529</xdr:row>
      <xdr:rowOff>49213</xdr:rowOff>
    </xdr:from>
    <xdr:to>
      <xdr:col>7</xdr:col>
      <xdr:colOff>2108200</xdr:colOff>
      <xdr:row>529</xdr:row>
      <xdr:rowOff>1827213</xdr:rowOff>
    </xdr:to>
    <xdr:pic>
      <xdr:nvPicPr>
        <xdr:cNvPr id="2347" name="Рисунок 2346">
          <a:extLst>
            <a:ext uri="{FF2B5EF4-FFF2-40B4-BE49-F238E27FC236}">
              <a16:creationId xmlns:a16="http://schemas.microsoft.com/office/drawing/2014/main" id="{7497D43B-74FC-465E-BDE8-B0A603AF84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927643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530</xdr:row>
      <xdr:rowOff>46583</xdr:rowOff>
    </xdr:from>
    <xdr:to>
      <xdr:col>7</xdr:col>
      <xdr:colOff>2108200</xdr:colOff>
      <xdr:row>530</xdr:row>
      <xdr:rowOff>1144009</xdr:rowOff>
    </xdr:to>
    <xdr:pic>
      <xdr:nvPicPr>
        <xdr:cNvPr id="2349" name="Рисунок 2348">
          <a:extLst>
            <a:ext uri="{FF2B5EF4-FFF2-40B4-BE49-F238E27FC236}">
              <a16:creationId xmlns:a16="http://schemas.microsoft.com/office/drawing/2014/main" id="{1F2E8D15-6C09-43DF-8C77-D40D154019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94638158"/>
          <a:ext cx="1778000" cy="109742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531</xdr:row>
      <xdr:rowOff>48716</xdr:rowOff>
    </xdr:from>
    <xdr:to>
      <xdr:col>7</xdr:col>
      <xdr:colOff>2108200</xdr:colOff>
      <xdr:row>531</xdr:row>
      <xdr:rowOff>894254</xdr:rowOff>
    </xdr:to>
    <xdr:pic>
      <xdr:nvPicPr>
        <xdr:cNvPr id="2351" name="Рисунок 2350">
          <a:extLst>
            <a:ext uri="{FF2B5EF4-FFF2-40B4-BE49-F238E27FC236}">
              <a16:creationId xmlns:a16="http://schemas.microsoft.com/office/drawing/2014/main" id="{1B2A46CE-9C17-477F-8745-1F8E3EC0EB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95830916"/>
          <a:ext cx="1778000" cy="84553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532</xdr:row>
      <xdr:rowOff>49907</xdr:rowOff>
    </xdr:from>
    <xdr:to>
      <xdr:col>7</xdr:col>
      <xdr:colOff>2108200</xdr:colOff>
      <xdr:row>532</xdr:row>
      <xdr:rowOff>874044</xdr:rowOff>
    </xdr:to>
    <xdr:pic>
      <xdr:nvPicPr>
        <xdr:cNvPr id="2353" name="Рисунок 2352">
          <a:extLst>
            <a:ext uri="{FF2B5EF4-FFF2-40B4-BE49-F238E27FC236}">
              <a16:creationId xmlns:a16="http://schemas.microsoft.com/office/drawing/2014/main" id="{86663C2A-A21D-427D-853B-953E59BC4B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96775082"/>
          <a:ext cx="1778000" cy="82413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533</xdr:row>
      <xdr:rowOff>48468</xdr:rowOff>
    </xdr:from>
    <xdr:to>
      <xdr:col>7</xdr:col>
      <xdr:colOff>2108200</xdr:colOff>
      <xdr:row>533</xdr:row>
      <xdr:rowOff>1008778</xdr:rowOff>
    </xdr:to>
    <xdr:pic>
      <xdr:nvPicPr>
        <xdr:cNvPr id="2355" name="Рисунок 2354">
          <a:extLst>
            <a:ext uri="{FF2B5EF4-FFF2-40B4-BE49-F238E27FC236}">
              <a16:creationId xmlns:a16="http://schemas.microsoft.com/office/drawing/2014/main" id="{3BBED0F2-8963-4EAD-B9B4-9A4C17BCE2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97697568"/>
          <a:ext cx="1778000" cy="9603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534</xdr:row>
      <xdr:rowOff>48617</xdr:rowOff>
    </xdr:from>
    <xdr:to>
      <xdr:col>7</xdr:col>
      <xdr:colOff>2108200</xdr:colOff>
      <xdr:row>534</xdr:row>
      <xdr:rowOff>1142040</xdr:rowOff>
    </xdr:to>
    <xdr:pic>
      <xdr:nvPicPr>
        <xdr:cNvPr id="2357" name="Рисунок 2356">
          <a:extLst>
            <a:ext uri="{FF2B5EF4-FFF2-40B4-BE49-F238E27FC236}">
              <a16:creationId xmlns:a16="http://schemas.microsoft.com/office/drawing/2014/main" id="{ABD318B8-F6CB-439E-BCB5-C81C431F35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98754992"/>
          <a:ext cx="1778000" cy="10934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535</xdr:row>
      <xdr:rowOff>48468</xdr:rowOff>
    </xdr:from>
    <xdr:to>
      <xdr:col>7</xdr:col>
      <xdr:colOff>2108200</xdr:colOff>
      <xdr:row>535</xdr:row>
      <xdr:rowOff>980254</xdr:rowOff>
    </xdr:to>
    <xdr:pic>
      <xdr:nvPicPr>
        <xdr:cNvPr id="2359" name="Рисунок 2358">
          <a:extLst>
            <a:ext uri="{FF2B5EF4-FFF2-40B4-BE49-F238E27FC236}">
              <a16:creationId xmlns:a16="http://schemas.microsoft.com/office/drawing/2014/main" id="{7801FC70-9AC6-429A-BC83-4423C674ED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699945468"/>
          <a:ext cx="1778000" cy="93178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536</xdr:row>
      <xdr:rowOff>49213</xdr:rowOff>
    </xdr:from>
    <xdr:to>
      <xdr:col>7</xdr:col>
      <xdr:colOff>2108200</xdr:colOff>
      <xdr:row>536</xdr:row>
      <xdr:rowOff>1827213</xdr:rowOff>
    </xdr:to>
    <xdr:pic>
      <xdr:nvPicPr>
        <xdr:cNvPr id="2361" name="Рисунок 2360">
          <a:extLst>
            <a:ext uri="{FF2B5EF4-FFF2-40B4-BE49-F238E27FC236}">
              <a16:creationId xmlns:a16="http://schemas.microsoft.com/office/drawing/2014/main" id="{08D488A1-4129-430A-A1D7-611B1482AF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009749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537</xdr:row>
      <xdr:rowOff>49213</xdr:rowOff>
    </xdr:from>
    <xdr:to>
      <xdr:col>7</xdr:col>
      <xdr:colOff>2108200</xdr:colOff>
      <xdr:row>537</xdr:row>
      <xdr:rowOff>1827213</xdr:rowOff>
    </xdr:to>
    <xdr:pic>
      <xdr:nvPicPr>
        <xdr:cNvPr id="2363" name="Рисунок 2362">
          <a:extLst>
            <a:ext uri="{FF2B5EF4-FFF2-40B4-BE49-F238E27FC236}">
              <a16:creationId xmlns:a16="http://schemas.microsoft.com/office/drawing/2014/main" id="{CD678C2F-9AC7-4B6B-98DA-BD00B1AA70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028513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538</xdr:row>
      <xdr:rowOff>49213</xdr:rowOff>
    </xdr:from>
    <xdr:to>
      <xdr:col>7</xdr:col>
      <xdr:colOff>2108200</xdr:colOff>
      <xdr:row>538</xdr:row>
      <xdr:rowOff>1827213</xdr:rowOff>
    </xdr:to>
    <xdr:pic>
      <xdr:nvPicPr>
        <xdr:cNvPr id="2365" name="Рисунок 2364">
          <a:extLst>
            <a:ext uri="{FF2B5EF4-FFF2-40B4-BE49-F238E27FC236}">
              <a16:creationId xmlns:a16="http://schemas.microsoft.com/office/drawing/2014/main" id="{1C3295C0-A966-472F-90E6-1D8795F72F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047277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539</xdr:row>
      <xdr:rowOff>49213</xdr:rowOff>
    </xdr:from>
    <xdr:to>
      <xdr:col>7</xdr:col>
      <xdr:colOff>2108200</xdr:colOff>
      <xdr:row>539</xdr:row>
      <xdr:rowOff>1827213</xdr:rowOff>
    </xdr:to>
    <xdr:pic>
      <xdr:nvPicPr>
        <xdr:cNvPr id="2367" name="Рисунок 2366">
          <a:extLst>
            <a:ext uri="{FF2B5EF4-FFF2-40B4-BE49-F238E27FC236}">
              <a16:creationId xmlns:a16="http://schemas.microsoft.com/office/drawing/2014/main" id="{BFD3A249-A429-43C0-AFA9-98C7212634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066041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540</xdr:row>
      <xdr:rowOff>46881</xdr:rowOff>
    </xdr:from>
    <xdr:to>
      <xdr:col>7</xdr:col>
      <xdr:colOff>2108200</xdr:colOff>
      <xdr:row>540</xdr:row>
      <xdr:rowOff>1200871</xdr:rowOff>
    </xdr:to>
    <xdr:pic>
      <xdr:nvPicPr>
        <xdr:cNvPr id="2369" name="Рисунок 2368">
          <a:extLst>
            <a:ext uri="{FF2B5EF4-FFF2-40B4-BE49-F238E27FC236}">
              <a16:creationId xmlns:a16="http://schemas.microsoft.com/office/drawing/2014/main" id="{0699BD2E-38A1-4555-A51E-DD9CBE679F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08478281"/>
          <a:ext cx="1778000" cy="115399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541</xdr:row>
      <xdr:rowOff>49709</xdr:rowOff>
    </xdr:from>
    <xdr:to>
      <xdr:col>7</xdr:col>
      <xdr:colOff>2108200</xdr:colOff>
      <xdr:row>541</xdr:row>
      <xdr:rowOff>1093318</xdr:rowOff>
    </xdr:to>
    <xdr:pic>
      <xdr:nvPicPr>
        <xdr:cNvPr id="2371" name="Рисунок 2370">
          <a:extLst>
            <a:ext uri="{FF2B5EF4-FFF2-40B4-BE49-F238E27FC236}">
              <a16:creationId xmlns:a16="http://schemas.microsoft.com/office/drawing/2014/main" id="{A9E2DF86-B774-4C7D-AB6C-865E5314DA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09728884"/>
          <a:ext cx="1778000" cy="10436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542</xdr:row>
      <xdr:rowOff>49411</xdr:rowOff>
    </xdr:from>
    <xdr:to>
      <xdr:col>7</xdr:col>
      <xdr:colOff>2108200</xdr:colOff>
      <xdr:row>542</xdr:row>
      <xdr:rowOff>1036411</xdr:rowOff>
    </xdr:to>
    <xdr:pic>
      <xdr:nvPicPr>
        <xdr:cNvPr id="2373" name="Рисунок 2372">
          <a:extLst>
            <a:ext uri="{FF2B5EF4-FFF2-40B4-BE49-F238E27FC236}">
              <a16:creationId xmlns:a16="http://schemas.microsoft.com/office/drawing/2014/main" id="{E771FE27-4DE3-459A-83AC-B4C14CE3D1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10871586"/>
          <a:ext cx="1778000" cy="987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543</xdr:row>
      <xdr:rowOff>50850</xdr:rowOff>
    </xdr:from>
    <xdr:to>
      <xdr:col>7</xdr:col>
      <xdr:colOff>2108200</xdr:colOff>
      <xdr:row>543</xdr:row>
      <xdr:rowOff>1120729</xdr:rowOff>
    </xdr:to>
    <xdr:pic>
      <xdr:nvPicPr>
        <xdr:cNvPr id="2375" name="Рисунок 2374">
          <a:extLst>
            <a:ext uri="{FF2B5EF4-FFF2-40B4-BE49-F238E27FC236}">
              <a16:creationId xmlns:a16="http://schemas.microsoft.com/office/drawing/2014/main" id="{373A3AFC-F080-4012-8C7D-A73BD58AF0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11958875"/>
          <a:ext cx="1778000" cy="106987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544</xdr:row>
      <xdr:rowOff>50899</xdr:rowOff>
    </xdr:from>
    <xdr:to>
      <xdr:col>7</xdr:col>
      <xdr:colOff>2108200</xdr:colOff>
      <xdr:row>544</xdr:row>
      <xdr:rowOff>1196908</xdr:rowOff>
    </xdr:to>
    <xdr:pic>
      <xdr:nvPicPr>
        <xdr:cNvPr id="2377" name="Рисунок 2376">
          <a:extLst>
            <a:ext uri="{FF2B5EF4-FFF2-40B4-BE49-F238E27FC236}">
              <a16:creationId xmlns:a16="http://schemas.microsoft.com/office/drawing/2014/main" id="{96DE4AE5-37B3-46DF-8580-C3CC4A3A4B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13130499"/>
          <a:ext cx="1778000" cy="1146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545</xdr:row>
      <xdr:rowOff>48022</xdr:rowOff>
    </xdr:from>
    <xdr:to>
      <xdr:col>7</xdr:col>
      <xdr:colOff>2108200</xdr:colOff>
      <xdr:row>545</xdr:row>
      <xdr:rowOff>1314032</xdr:rowOff>
    </xdr:to>
    <xdr:pic>
      <xdr:nvPicPr>
        <xdr:cNvPr id="2379" name="Рисунок 2378">
          <a:extLst>
            <a:ext uri="{FF2B5EF4-FFF2-40B4-BE49-F238E27FC236}">
              <a16:creationId xmlns:a16="http://schemas.microsoft.com/office/drawing/2014/main" id="{3C62DE06-C54E-40F0-B9B6-1582415C46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14375397"/>
          <a:ext cx="1778000" cy="12660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546</xdr:row>
      <xdr:rowOff>47675</xdr:rowOff>
    </xdr:from>
    <xdr:to>
      <xdr:col>7</xdr:col>
      <xdr:colOff>2108200</xdr:colOff>
      <xdr:row>546</xdr:row>
      <xdr:rowOff>1161998</xdr:rowOff>
    </xdr:to>
    <xdr:pic>
      <xdr:nvPicPr>
        <xdr:cNvPr id="2381" name="Рисунок 2380">
          <a:extLst>
            <a:ext uri="{FF2B5EF4-FFF2-40B4-BE49-F238E27FC236}">
              <a16:creationId xmlns:a16="http://schemas.microsoft.com/office/drawing/2014/main" id="{911D1B9F-BFD8-4EC4-93EE-00EF64FF1F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15737125"/>
          <a:ext cx="1778000" cy="11143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547</xdr:row>
      <xdr:rowOff>49957</xdr:rowOff>
    </xdr:from>
    <xdr:to>
      <xdr:col>7</xdr:col>
      <xdr:colOff>2108200</xdr:colOff>
      <xdr:row>547</xdr:row>
      <xdr:rowOff>1083474</xdr:rowOff>
    </xdr:to>
    <xdr:pic>
      <xdr:nvPicPr>
        <xdr:cNvPr id="2383" name="Рисунок 2382">
          <a:extLst>
            <a:ext uri="{FF2B5EF4-FFF2-40B4-BE49-F238E27FC236}">
              <a16:creationId xmlns:a16="http://schemas.microsoft.com/office/drawing/2014/main" id="{1DFE37C2-87F8-42F1-97E3-14F11E9C4B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16949082"/>
          <a:ext cx="1778000" cy="103351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548</xdr:row>
      <xdr:rowOff>47377</xdr:rowOff>
    </xdr:from>
    <xdr:to>
      <xdr:col>7</xdr:col>
      <xdr:colOff>2108200</xdr:colOff>
      <xdr:row>548</xdr:row>
      <xdr:rowOff>1038517</xdr:rowOff>
    </xdr:to>
    <xdr:pic>
      <xdr:nvPicPr>
        <xdr:cNvPr id="2385" name="Рисунок 2384">
          <a:extLst>
            <a:ext uri="{FF2B5EF4-FFF2-40B4-BE49-F238E27FC236}">
              <a16:creationId xmlns:a16="http://schemas.microsoft.com/office/drawing/2014/main" id="{6E11EB84-2196-4FD6-BAB4-1255BFE435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18079977"/>
          <a:ext cx="1778000" cy="99114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549</xdr:row>
      <xdr:rowOff>49213</xdr:rowOff>
    </xdr:from>
    <xdr:to>
      <xdr:col>7</xdr:col>
      <xdr:colOff>2108200</xdr:colOff>
      <xdr:row>549</xdr:row>
      <xdr:rowOff>1827213</xdr:rowOff>
    </xdr:to>
    <xdr:pic>
      <xdr:nvPicPr>
        <xdr:cNvPr id="2387" name="Рисунок 2386">
          <a:extLst>
            <a:ext uri="{FF2B5EF4-FFF2-40B4-BE49-F238E27FC236}">
              <a16:creationId xmlns:a16="http://schemas.microsoft.com/office/drawing/2014/main" id="{7BA2B67C-6D73-4F2D-A28C-E07D8F25E0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191676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550</xdr:row>
      <xdr:rowOff>49213</xdr:rowOff>
    </xdr:from>
    <xdr:to>
      <xdr:col>7</xdr:col>
      <xdr:colOff>2108200</xdr:colOff>
      <xdr:row>550</xdr:row>
      <xdr:rowOff>1827213</xdr:rowOff>
    </xdr:to>
    <xdr:pic>
      <xdr:nvPicPr>
        <xdr:cNvPr id="2389" name="Рисунок 2388">
          <a:extLst>
            <a:ext uri="{FF2B5EF4-FFF2-40B4-BE49-F238E27FC236}">
              <a16:creationId xmlns:a16="http://schemas.microsoft.com/office/drawing/2014/main" id="{78B3B9C7-312D-471B-8603-32FACCA2BF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210440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551</xdr:row>
      <xdr:rowOff>49213</xdr:rowOff>
    </xdr:from>
    <xdr:to>
      <xdr:col>7</xdr:col>
      <xdr:colOff>2108200</xdr:colOff>
      <xdr:row>551</xdr:row>
      <xdr:rowOff>1827213</xdr:rowOff>
    </xdr:to>
    <xdr:pic>
      <xdr:nvPicPr>
        <xdr:cNvPr id="2391" name="Рисунок 2390">
          <a:extLst>
            <a:ext uri="{FF2B5EF4-FFF2-40B4-BE49-F238E27FC236}">
              <a16:creationId xmlns:a16="http://schemas.microsoft.com/office/drawing/2014/main" id="{8F30F45A-C107-42F8-9AA1-39AEFFAF3D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229205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552</xdr:row>
      <xdr:rowOff>49213</xdr:rowOff>
    </xdr:from>
    <xdr:to>
      <xdr:col>7</xdr:col>
      <xdr:colOff>2108200</xdr:colOff>
      <xdr:row>552</xdr:row>
      <xdr:rowOff>1827213</xdr:rowOff>
    </xdr:to>
    <xdr:pic>
      <xdr:nvPicPr>
        <xdr:cNvPr id="2393" name="Рисунок 2392">
          <a:extLst>
            <a:ext uri="{FF2B5EF4-FFF2-40B4-BE49-F238E27FC236}">
              <a16:creationId xmlns:a16="http://schemas.microsoft.com/office/drawing/2014/main" id="{E5CA2FDD-BB48-4EE1-B4E4-9F12465A19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247969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553</xdr:row>
      <xdr:rowOff>49213</xdr:rowOff>
    </xdr:from>
    <xdr:to>
      <xdr:col>7</xdr:col>
      <xdr:colOff>2108200</xdr:colOff>
      <xdr:row>553</xdr:row>
      <xdr:rowOff>1827213</xdr:rowOff>
    </xdr:to>
    <xdr:pic>
      <xdr:nvPicPr>
        <xdr:cNvPr id="2395" name="Рисунок 2394">
          <a:extLst>
            <a:ext uri="{FF2B5EF4-FFF2-40B4-BE49-F238E27FC236}">
              <a16:creationId xmlns:a16="http://schemas.microsoft.com/office/drawing/2014/main" id="{3C6D3C14-6C49-4BAC-BC72-AB04F3816E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266733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554</xdr:row>
      <xdr:rowOff>49213</xdr:rowOff>
    </xdr:from>
    <xdr:to>
      <xdr:col>7</xdr:col>
      <xdr:colOff>2108200</xdr:colOff>
      <xdr:row>554</xdr:row>
      <xdr:rowOff>1827213</xdr:rowOff>
    </xdr:to>
    <xdr:pic>
      <xdr:nvPicPr>
        <xdr:cNvPr id="2397" name="Рисунок 2396">
          <a:extLst>
            <a:ext uri="{FF2B5EF4-FFF2-40B4-BE49-F238E27FC236}">
              <a16:creationId xmlns:a16="http://schemas.microsoft.com/office/drawing/2014/main" id="{B40E6197-3759-43F4-9C68-FD7B777DFB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2854978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555</xdr:row>
      <xdr:rowOff>49213</xdr:rowOff>
    </xdr:from>
    <xdr:to>
      <xdr:col>7</xdr:col>
      <xdr:colOff>2108200</xdr:colOff>
      <xdr:row>555</xdr:row>
      <xdr:rowOff>1827213</xdr:rowOff>
    </xdr:to>
    <xdr:pic>
      <xdr:nvPicPr>
        <xdr:cNvPr id="2399" name="Рисунок 2398">
          <a:extLst>
            <a:ext uri="{FF2B5EF4-FFF2-40B4-BE49-F238E27FC236}">
              <a16:creationId xmlns:a16="http://schemas.microsoft.com/office/drawing/2014/main" id="{9DB86B2C-BBFC-4681-9C70-75D283F6D5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3042621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557</xdr:row>
      <xdr:rowOff>48766</xdr:rowOff>
    </xdr:from>
    <xdr:to>
      <xdr:col>7</xdr:col>
      <xdr:colOff>2108200</xdr:colOff>
      <xdr:row>557</xdr:row>
      <xdr:rowOff>1341857</xdr:rowOff>
    </xdr:to>
    <xdr:pic>
      <xdr:nvPicPr>
        <xdr:cNvPr id="2403" name="Рисунок 2402">
          <a:extLst>
            <a:ext uri="{FF2B5EF4-FFF2-40B4-BE49-F238E27FC236}">
              <a16:creationId xmlns:a16="http://schemas.microsoft.com/office/drawing/2014/main" id="{3F3B9969-EF1D-4395-9E45-8EE929CAC3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34178616"/>
          <a:ext cx="1778000" cy="129309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558</xdr:row>
      <xdr:rowOff>50701</xdr:rowOff>
    </xdr:from>
    <xdr:to>
      <xdr:col>7</xdr:col>
      <xdr:colOff>2108200</xdr:colOff>
      <xdr:row>558</xdr:row>
      <xdr:rowOff>1254270</xdr:rowOff>
    </xdr:to>
    <xdr:pic>
      <xdr:nvPicPr>
        <xdr:cNvPr id="2405" name="Рисунок 2404">
          <a:extLst>
            <a:ext uri="{FF2B5EF4-FFF2-40B4-BE49-F238E27FC236}">
              <a16:creationId xmlns:a16="http://schemas.microsoft.com/office/drawing/2014/main" id="{64C1B917-CAD5-4929-A4E5-CF77D90250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35571201"/>
          <a:ext cx="1778000" cy="120356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559</xdr:row>
      <xdr:rowOff>50701</xdr:rowOff>
    </xdr:from>
    <xdr:to>
      <xdr:col>7</xdr:col>
      <xdr:colOff>2108200</xdr:colOff>
      <xdr:row>559</xdr:row>
      <xdr:rowOff>1254270</xdr:rowOff>
    </xdr:to>
    <xdr:pic>
      <xdr:nvPicPr>
        <xdr:cNvPr id="2407" name="Рисунок 2406">
          <a:extLst>
            <a:ext uri="{FF2B5EF4-FFF2-40B4-BE49-F238E27FC236}">
              <a16:creationId xmlns:a16="http://schemas.microsoft.com/office/drawing/2014/main" id="{E9CEF95E-0C8E-4762-A401-68D0C2320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36876126"/>
          <a:ext cx="1778000" cy="120356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560</xdr:row>
      <xdr:rowOff>49213</xdr:rowOff>
    </xdr:from>
    <xdr:to>
      <xdr:col>7</xdr:col>
      <xdr:colOff>2108200</xdr:colOff>
      <xdr:row>560</xdr:row>
      <xdr:rowOff>1827213</xdr:rowOff>
    </xdr:to>
    <xdr:pic>
      <xdr:nvPicPr>
        <xdr:cNvPr id="2409" name="Рисунок 2408">
          <a:extLst>
            <a:ext uri="{FF2B5EF4-FFF2-40B4-BE49-F238E27FC236}">
              <a16:creationId xmlns:a16="http://schemas.microsoft.com/office/drawing/2014/main" id="{D7F2725C-F0F1-43FA-A5FF-3B587CECC5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38179563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561</xdr:row>
      <xdr:rowOff>47873</xdr:rowOff>
    </xdr:from>
    <xdr:to>
      <xdr:col>7</xdr:col>
      <xdr:colOff>2108200</xdr:colOff>
      <xdr:row>561</xdr:row>
      <xdr:rowOff>933184</xdr:rowOff>
    </xdr:to>
    <xdr:pic>
      <xdr:nvPicPr>
        <xdr:cNvPr id="2411" name="Рисунок 2410">
          <a:extLst>
            <a:ext uri="{FF2B5EF4-FFF2-40B4-BE49-F238E27FC236}">
              <a16:creationId xmlns:a16="http://schemas.microsoft.com/office/drawing/2014/main" id="{89C5CDB1-8005-4492-87A6-49EB6201ED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0054648"/>
          <a:ext cx="1778000" cy="88531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562</xdr:row>
      <xdr:rowOff>47675</xdr:rowOff>
    </xdr:from>
    <xdr:to>
      <xdr:col>7</xdr:col>
      <xdr:colOff>2108200</xdr:colOff>
      <xdr:row>562</xdr:row>
      <xdr:rowOff>885763</xdr:rowOff>
    </xdr:to>
    <xdr:pic>
      <xdr:nvPicPr>
        <xdr:cNvPr id="2413" name="Рисунок 2412">
          <a:extLst>
            <a:ext uri="{FF2B5EF4-FFF2-40B4-BE49-F238E27FC236}">
              <a16:creationId xmlns:a16="http://schemas.microsoft.com/office/drawing/2014/main" id="{895C4F34-2837-4E02-B64D-2E1F46A58C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1035525"/>
          <a:ext cx="1778000" cy="83808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563</xdr:row>
      <xdr:rowOff>48964</xdr:rowOff>
    </xdr:from>
    <xdr:to>
      <xdr:col>7</xdr:col>
      <xdr:colOff>2108200</xdr:colOff>
      <xdr:row>563</xdr:row>
      <xdr:rowOff>941684</xdr:rowOff>
    </xdr:to>
    <xdr:pic>
      <xdr:nvPicPr>
        <xdr:cNvPr id="2415" name="Рисунок 2414">
          <a:extLst>
            <a:ext uri="{FF2B5EF4-FFF2-40B4-BE49-F238E27FC236}">
              <a16:creationId xmlns:a16="http://schemas.microsoft.com/office/drawing/2014/main" id="{EF34592A-3A40-4E3F-86E4-0B64477259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1970264"/>
          <a:ext cx="1778000" cy="89272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564</xdr:row>
      <xdr:rowOff>49510</xdr:rowOff>
    </xdr:from>
    <xdr:to>
      <xdr:col>7</xdr:col>
      <xdr:colOff>2108200</xdr:colOff>
      <xdr:row>564</xdr:row>
      <xdr:rowOff>912472</xdr:rowOff>
    </xdr:to>
    <xdr:pic>
      <xdr:nvPicPr>
        <xdr:cNvPr id="2417" name="Рисунок 2416">
          <a:extLst>
            <a:ext uri="{FF2B5EF4-FFF2-40B4-BE49-F238E27FC236}">
              <a16:creationId xmlns:a16="http://schemas.microsoft.com/office/drawing/2014/main" id="{007A4E0A-2CC7-4074-8461-1D26FD6AE9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2961410"/>
          <a:ext cx="1778000" cy="8629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565</xdr:row>
      <xdr:rowOff>49510</xdr:rowOff>
    </xdr:from>
    <xdr:to>
      <xdr:col>7</xdr:col>
      <xdr:colOff>2108200</xdr:colOff>
      <xdr:row>565</xdr:row>
      <xdr:rowOff>912472</xdr:rowOff>
    </xdr:to>
    <xdr:pic>
      <xdr:nvPicPr>
        <xdr:cNvPr id="2419" name="Рисунок 2418">
          <a:extLst>
            <a:ext uri="{FF2B5EF4-FFF2-40B4-BE49-F238E27FC236}">
              <a16:creationId xmlns:a16="http://schemas.microsoft.com/office/drawing/2014/main" id="{FC1B6455-384F-434E-A861-133404E50E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3923435"/>
          <a:ext cx="1778000" cy="8629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566</xdr:row>
      <xdr:rowOff>49510</xdr:rowOff>
    </xdr:from>
    <xdr:to>
      <xdr:col>7</xdr:col>
      <xdr:colOff>2108200</xdr:colOff>
      <xdr:row>566</xdr:row>
      <xdr:rowOff>912472</xdr:rowOff>
    </xdr:to>
    <xdr:pic>
      <xdr:nvPicPr>
        <xdr:cNvPr id="2421" name="Рисунок 2420">
          <a:extLst>
            <a:ext uri="{FF2B5EF4-FFF2-40B4-BE49-F238E27FC236}">
              <a16:creationId xmlns:a16="http://schemas.microsoft.com/office/drawing/2014/main" id="{355CE490-F543-4DC5-B0C0-8291284151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4885460"/>
          <a:ext cx="1778000" cy="8629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567</xdr:row>
      <xdr:rowOff>49510</xdr:rowOff>
    </xdr:from>
    <xdr:to>
      <xdr:col>7</xdr:col>
      <xdr:colOff>2108200</xdr:colOff>
      <xdr:row>567</xdr:row>
      <xdr:rowOff>912472</xdr:rowOff>
    </xdr:to>
    <xdr:pic>
      <xdr:nvPicPr>
        <xdr:cNvPr id="2423" name="Рисунок 2422">
          <a:extLst>
            <a:ext uri="{FF2B5EF4-FFF2-40B4-BE49-F238E27FC236}">
              <a16:creationId xmlns:a16="http://schemas.microsoft.com/office/drawing/2014/main" id="{F7B9B520-0B17-4777-9353-6C14DAA99A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5847485"/>
          <a:ext cx="1778000" cy="8629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568</xdr:row>
      <xdr:rowOff>50552</xdr:rowOff>
    </xdr:from>
    <xdr:to>
      <xdr:col>7</xdr:col>
      <xdr:colOff>2108200</xdr:colOff>
      <xdr:row>568</xdr:row>
      <xdr:rowOff>920954</xdr:rowOff>
    </xdr:to>
    <xdr:pic>
      <xdr:nvPicPr>
        <xdr:cNvPr id="2425" name="Рисунок 2424">
          <a:extLst>
            <a:ext uri="{FF2B5EF4-FFF2-40B4-BE49-F238E27FC236}">
              <a16:creationId xmlns:a16="http://schemas.microsoft.com/office/drawing/2014/main" id="{89733533-462E-4E66-AA84-726B52FDDE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6810552"/>
          <a:ext cx="1778000" cy="87040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569</xdr:row>
      <xdr:rowOff>49510</xdr:rowOff>
    </xdr:from>
    <xdr:to>
      <xdr:col>7</xdr:col>
      <xdr:colOff>2108200</xdr:colOff>
      <xdr:row>569</xdr:row>
      <xdr:rowOff>912472</xdr:rowOff>
    </xdr:to>
    <xdr:pic>
      <xdr:nvPicPr>
        <xdr:cNvPr id="2427" name="Рисунок 2426">
          <a:extLst>
            <a:ext uri="{FF2B5EF4-FFF2-40B4-BE49-F238E27FC236}">
              <a16:creationId xmlns:a16="http://schemas.microsoft.com/office/drawing/2014/main" id="{871F802B-9F34-4667-B6F4-C68EC20154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7781060"/>
          <a:ext cx="1778000" cy="8629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570</xdr:row>
      <xdr:rowOff>49510</xdr:rowOff>
    </xdr:from>
    <xdr:to>
      <xdr:col>7</xdr:col>
      <xdr:colOff>2108200</xdr:colOff>
      <xdr:row>570</xdr:row>
      <xdr:rowOff>912472</xdr:rowOff>
    </xdr:to>
    <xdr:pic>
      <xdr:nvPicPr>
        <xdr:cNvPr id="2429" name="Рисунок 2428">
          <a:extLst>
            <a:ext uri="{FF2B5EF4-FFF2-40B4-BE49-F238E27FC236}">
              <a16:creationId xmlns:a16="http://schemas.microsoft.com/office/drawing/2014/main" id="{FC7C94E4-0569-4683-A13C-D223E4583A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8743085"/>
          <a:ext cx="1778000" cy="8629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571</xdr:row>
      <xdr:rowOff>49510</xdr:rowOff>
    </xdr:from>
    <xdr:to>
      <xdr:col>7</xdr:col>
      <xdr:colOff>2108200</xdr:colOff>
      <xdr:row>571</xdr:row>
      <xdr:rowOff>912472</xdr:rowOff>
    </xdr:to>
    <xdr:pic>
      <xdr:nvPicPr>
        <xdr:cNvPr id="2431" name="Рисунок 2430">
          <a:extLst>
            <a:ext uri="{FF2B5EF4-FFF2-40B4-BE49-F238E27FC236}">
              <a16:creationId xmlns:a16="http://schemas.microsoft.com/office/drawing/2014/main" id="{D3A3FB10-7F80-4DD1-8F1F-145D34A57D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49705110"/>
          <a:ext cx="1778000" cy="86296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572</xdr:row>
      <xdr:rowOff>47079</xdr:rowOff>
    </xdr:from>
    <xdr:to>
      <xdr:col>7</xdr:col>
      <xdr:colOff>2108200</xdr:colOff>
      <xdr:row>572</xdr:row>
      <xdr:rowOff>962560</xdr:rowOff>
    </xdr:to>
    <xdr:pic>
      <xdr:nvPicPr>
        <xdr:cNvPr id="2433" name="Рисунок 2432">
          <a:extLst>
            <a:ext uri="{FF2B5EF4-FFF2-40B4-BE49-F238E27FC236}">
              <a16:creationId xmlns:a16="http://schemas.microsoft.com/office/drawing/2014/main" id="{078369A5-DFA1-4291-9452-A657778037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50664704"/>
          <a:ext cx="1778000" cy="91548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573</xdr:row>
      <xdr:rowOff>47079</xdr:rowOff>
    </xdr:from>
    <xdr:to>
      <xdr:col>7</xdr:col>
      <xdr:colOff>2108200</xdr:colOff>
      <xdr:row>573</xdr:row>
      <xdr:rowOff>962560</xdr:rowOff>
    </xdr:to>
    <xdr:pic>
      <xdr:nvPicPr>
        <xdr:cNvPr id="2435" name="Рисунок 2434">
          <a:extLst>
            <a:ext uri="{FF2B5EF4-FFF2-40B4-BE49-F238E27FC236}">
              <a16:creationId xmlns:a16="http://schemas.microsoft.com/office/drawing/2014/main" id="{265EC19C-A234-43E6-9366-8C54BD4267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51674354"/>
          <a:ext cx="1778000" cy="91548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574</xdr:row>
      <xdr:rowOff>50552</xdr:rowOff>
    </xdr:from>
    <xdr:to>
      <xdr:col>7</xdr:col>
      <xdr:colOff>2108200</xdr:colOff>
      <xdr:row>574</xdr:row>
      <xdr:rowOff>1044781</xdr:rowOff>
    </xdr:to>
    <xdr:pic>
      <xdr:nvPicPr>
        <xdr:cNvPr id="2437" name="Рисунок 2436">
          <a:extLst>
            <a:ext uri="{FF2B5EF4-FFF2-40B4-BE49-F238E27FC236}">
              <a16:creationId xmlns:a16="http://schemas.microsoft.com/office/drawing/2014/main" id="{BA792C8B-3230-4395-AC0A-18198944F8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52687477"/>
          <a:ext cx="1778000" cy="99422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575</xdr:row>
      <xdr:rowOff>50552</xdr:rowOff>
    </xdr:from>
    <xdr:to>
      <xdr:col>7</xdr:col>
      <xdr:colOff>2108200</xdr:colOff>
      <xdr:row>575</xdr:row>
      <xdr:rowOff>1044781</xdr:rowOff>
    </xdr:to>
    <xdr:pic>
      <xdr:nvPicPr>
        <xdr:cNvPr id="2439" name="Рисунок 2438">
          <a:extLst>
            <a:ext uri="{FF2B5EF4-FFF2-40B4-BE49-F238E27FC236}">
              <a16:creationId xmlns:a16="http://schemas.microsoft.com/office/drawing/2014/main" id="{61E31818-35F5-4200-A512-B2F203701E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53782852"/>
          <a:ext cx="1778000" cy="99422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576</xdr:row>
      <xdr:rowOff>48171</xdr:rowOff>
    </xdr:from>
    <xdr:to>
      <xdr:col>7</xdr:col>
      <xdr:colOff>2108200</xdr:colOff>
      <xdr:row>576</xdr:row>
      <xdr:rowOff>1199638</xdr:rowOff>
    </xdr:to>
    <xdr:pic>
      <xdr:nvPicPr>
        <xdr:cNvPr id="2441" name="Рисунок 2440">
          <a:extLst>
            <a:ext uri="{FF2B5EF4-FFF2-40B4-BE49-F238E27FC236}">
              <a16:creationId xmlns:a16="http://schemas.microsoft.com/office/drawing/2014/main" id="{F32DA18B-8C3A-4BB4-8D30-B21714039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54875846"/>
          <a:ext cx="1778000" cy="115146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577</xdr:row>
      <xdr:rowOff>49659</xdr:rowOff>
    </xdr:from>
    <xdr:to>
      <xdr:col>7</xdr:col>
      <xdr:colOff>2108200</xdr:colOff>
      <xdr:row>577</xdr:row>
      <xdr:rowOff>1264775</xdr:rowOff>
    </xdr:to>
    <xdr:pic>
      <xdr:nvPicPr>
        <xdr:cNvPr id="2443" name="Рисунок 2442">
          <a:extLst>
            <a:ext uri="{FF2B5EF4-FFF2-40B4-BE49-F238E27FC236}">
              <a16:creationId xmlns:a16="http://schemas.microsoft.com/office/drawing/2014/main" id="{98CADD47-E380-43F5-B6C6-F3D0BA3941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56125109"/>
          <a:ext cx="1778000" cy="121511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578</xdr:row>
      <xdr:rowOff>50800</xdr:rowOff>
    </xdr:from>
    <xdr:to>
      <xdr:col>7</xdr:col>
      <xdr:colOff>2108200</xdr:colOff>
      <xdr:row>578</xdr:row>
      <xdr:rowOff>939800</xdr:rowOff>
    </xdr:to>
    <xdr:pic>
      <xdr:nvPicPr>
        <xdr:cNvPr id="2445" name="Рисунок 2444">
          <a:extLst>
            <a:ext uri="{FF2B5EF4-FFF2-40B4-BE49-F238E27FC236}">
              <a16:creationId xmlns:a16="http://schemas.microsoft.com/office/drawing/2014/main" id="{FE501DA6-5410-470A-90CF-59679D7777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57440700"/>
          <a:ext cx="1778000" cy="889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579</xdr:row>
      <xdr:rowOff>49659</xdr:rowOff>
    </xdr:from>
    <xdr:to>
      <xdr:col>7</xdr:col>
      <xdr:colOff>2108200</xdr:colOff>
      <xdr:row>579</xdr:row>
      <xdr:rowOff>1264775</xdr:rowOff>
    </xdr:to>
    <xdr:pic>
      <xdr:nvPicPr>
        <xdr:cNvPr id="2447" name="Рисунок 2446">
          <a:extLst>
            <a:ext uri="{FF2B5EF4-FFF2-40B4-BE49-F238E27FC236}">
              <a16:creationId xmlns:a16="http://schemas.microsoft.com/office/drawing/2014/main" id="{1E441556-698A-4209-993D-2D40923318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58430159"/>
          <a:ext cx="1778000" cy="121511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580</xdr:row>
      <xdr:rowOff>50155</xdr:rowOff>
    </xdr:from>
    <xdr:to>
      <xdr:col>7</xdr:col>
      <xdr:colOff>2108200</xdr:colOff>
      <xdr:row>580</xdr:row>
      <xdr:rowOff>1045250</xdr:rowOff>
    </xdr:to>
    <xdr:pic>
      <xdr:nvPicPr>
        <xdr:cNvPr id="2449" name="Рисунок 2448">
          <a:extLst>
            <a:ext uri="{FF2B5EF4-FFF2-40B4-BE49-F238E27FC236}">
              <a16:creationId xmlns:a16="http://schemas.microsoft.com/office/drawing/2014/main" id="{7497AE82-4B8E-4B03-8FD2-C2D716E340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59745105"/>
          <a:ext cx="1778000" cy="99509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581</xdr:row>
      <xdr:rowOff>48022</xdr:rowOff>
    </xdr:from>
    <xdr:to>
      <xdr:col>7</xdr:col>
      <xdr:colOff>2108200</xdr:colOff>
      <xdr:row>581</xdr:row>
      <xdr:rowOff>1314032</xdr:rowOff>
    </xdr:to>
    <xdr:pic>
      <xdr:nvPicPr>
        <xdr:cNvPr id="2451" name="Рисунок 2450">
          <a:extLst>
            <a:ext uri="{FF2B5EF4-FFF2-40B4-BE49-F238E27FC236}">
              <a16:creationId xmlns:a16="http://schemas.microsoft.com/office/drawing/2014/main" id="{296E717F-34CC-49E6-B708-5AB7374C3C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60838347"/>
          <a:ext cx="1778000" cy="12660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582</xdr:row>
      <xdr:rowOff>49709</xdr:rowOff>
    </xdr:from>
    <xdr:to>
      <xdr:col>7</xdr:col>
      <xdr:colOff>2108200</xdr:colOff>
      <xdr:row>582</xdr:row>
      <xdr:rowOff>931362</xdr:rowOff>
    </xdr:to>
    <xdr:pic>
      <xdr:nvPicPr>
        <xdr:cNvPr id="2453" name="Рисунок 2452">
          <a:extLst>
            <a:ext uri="{FF2B5EF4-FFF2-40B4-BE49-F238E27FC236}">
              <a16:creationId xmlns:a16="http://schemas.microsoft.com/office/drawing/2014/main" id="{69DC4D70-1A8A-4E38-A705-499D8481FB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62202109"/>
          <a:ext cx="1778000" cy="88165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583</xdr:row>
      <xdr:rowOff>50651</xdr:rowOff>
    </xdr:from>
    <xdr:to>
      <xdr:col>7</xdr:col>
      <xdr:colOff>2108200</xdr:colOff>
      <xdr:row>583</xdr:row>
      <xdr:rowOff>1130441</xdr:rowOff>
    </xdr:to>
    <xdr:pic>
      <xdr:nvPicPr>
        <xdr:cNvPr id="2455" name="Рисунок 2454">
          <a:extLst>
            <a:ext uri="{FF2B5EF4-FFF2-40B4-BE49-F238E27FC236}">
              <a16:creationId xmlns:a16="http://schemas.microsoft.com/office/drawing/2014/main" id="{F4FAA826-2D05-49C7-A249-6A88815F86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63184126"/>
          <a:ext cx="1778000" cy="107979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584</xdr:row>
      <xdr:rowOff>48419</xdr:rowOff>
    </xdr:from>
    <xdr:to>
      <xdr:col>7</xdr:col>
      <xdr:colOff>2108200</xdr:colOff>
      <xdr:row>584</xdr:row>
      <xdr:rowOff>1113652</xdr:rowOff>
    </xdr:to>
    <xdr:pic>
      <xdr:nvPicPr>
        <xdr:cNvPr id="2457" name="Рисунок 2456">
          <a:extLst>
            <a:ext uri="{FF2B5EF4-FFF2-40B4-BE49-F238E27FC236}">
              <a16:creationId xmlns:a16="http://schemas.microsoft.com/office/drawing/2014/main" id="{85140C41-A3CE-42DC-9661-60C29F9E24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64362994"/>
          <a:ext cx="1778000" cy="106523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585</xdr:row>
      <xdr:rowOff>47923</xdr:rowOff>
    </xdr:from>
    <xdr:to>
      <xdr:col>7</xdr:col>
      <xdr:colOff>2108200</xdr:colOff>
      <xdr:row>585</xdr:row>
      <xdr:rowOff>1304625</xdr:rowOff>
    </xdr:to>
    <xdr:pic>
      <xdr:nvPicPr>
        <xdr:cNvPr id="2459" name="Рисунок 2458">
          <a:extLst>
            <a:ext uri="{FF2B5EF4-FFF2-40B4-BE49-F238E27FC236}">
              <a16:creationId xmlns:a16="http://schemas.microsoft.com/office/drawing/2014/main" id="{CBC83390-B96D-4B32-AFC5-9AC21DA594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65524548"/>
          <a:ext cx="1778000" cy="125670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586</xdr:row>
      <xdr:rowOff>48468</xdr:rowOff>
    </xdr:from>
    <xdr:to>
      <xdr:col>7</xdr:col>
      <xdr:colOff>2108200</xdr:colOff>
      <xdr:row>586</xdr:row>
      <xdr:rowOff>1399351</xdr:rowOff>
    </xdr:to>
    <xdr:pic>
      <xdr:nvPicPr>
        <xdr:cNvPr id="2461" name="Рисунок 2460">
          <a:extLst>
            <a:ext uri="{FF2B5EF4-FFF2-40B4-BE49-F238E27FC236}">
              <a16:creationId xmlns:a16="http://schemas.microsoft.com/office/drawing/2014/main" id="{A69B3B55-15F6-4043-996E-EF15A1BC9C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66877643"/>
          <a:ext cx="1778000" cy="135088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587</xdr:row>
      <xdr:rowOff>46732</xdr:rowOff>
    </xdr:from>
    <xdr:to>
      <xdr:col>7</xdr:col>
      <xdr:colOff>2108200</xdr:colOff>
      <xdr:row>587</xdr:row>
      <xdr:rowOff>1429621</xdr:rowOff>
    </xdr:to>
    <xdr:pic>
      <xdr:nvPicPr>
        <xdr:cNvPr id="2463" name="Рисунок 2462">
          <a:extLst>
            <a:ext uri="{FF2B5EF4-FFF2-40B4-BE49-F238E27FC236}">
              <a16:creationId xmlns:a16="http://schemas.microsoft.com/office/drawing/2014/main" id="{9A497BD7-D99A-4942-BE0D-2F97E4947B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68323707"/>
          <a:ext cx="1778000" cy="138288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588</xdr:row>
      <xdr:rowOff>49659</xdr:rowOff>
    </xdr:from>
    <xdr:to>
      <xdr:col>7</xdr:col>
      <xdr:colOff>2108200</xdr:colOff>
      <xdr:row>588</xdr:row>
      <xdr:rowOff>1264775</xdr:rowOff>
    </xdr:to>
    <xdr:pic>
      <xdr:nvPicPr>
        <xdr:cNvPr id="2465" name="Рисунок 2464">
          <a:extLst>
            <a:ext uri="{FF2B5EF4-FFF2-40B4-BE49-F238E27FC236}">
              <a16:creationId xmlns:a16="http://schemas.microsoft.com/office/drawing/2014/main" id="{D28F467E-A051-4625-9CCA-918FD0E69F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69803009"/>
          <a:ext cx="1778000" cy="121511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589</xdr:row>
      <xdr:rowOff>48369</xdr:rowOff>
    </xdr:from>
    <xdr:to>
      <xdr:col>7</xdr:col>
      <xdr:colOff>2108200</xdr:colOff>
      <xdr:row>589</xdr:row>
      <xdr:rowOff>1132710</xdr:rowOff>
    </xdr:to>
    <xdr:pic>
      <xdr:nvPicPr>
        <xdr:cNvPr id="2467" name="Рисунок 2466">
          <a:extLst>
            <a:ext uri="{FF2B5EF4-FFF2-40B4-BE49-F238E27FC236}">
              <a16:creationId xmlns:a16="http://schemas.microsoft.com/office/drawing/2014/main" id="{CCEF30B6-D267-4A56-8B14-E24D4C162E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1116169"/>
          <a:ext cx="1778000" cy="108434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590</xdr:row>
      <xdr:rowOff>50254</xdr:rowOff>
    </xdr:from>
    <xdr:to>
      <xdr:col>7</xdr:col>
      <xdr:colOff>2108200</xdr:colOff>
      <xdr:row>590</xdr:row>
      <xdr:rowOff>1159465</xdr:rowOff>
    </xdr:to>
    <xdr:pic>
      <xdr:nvPicPr>
        <xdr:cNvPr id="2469" name="Рисунок 2468">
          <a:extLst>
            <a:ext uri="{FF2B5EF4-FFF2-40B4-BE49-F238E27FC236}">
              <a16:creationId xmlns:a16="http://schemas.microsoft.com/office/drawing/2014/main" id="{42E812EA-DDE8-41B7-B91F-775DE75B8F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2299154"/>
          <a:ext cx="1778000" cy="110921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591</xdr:row>
      <xdr:rowOff>48220</xdr:rowOff>
    </xdr:from>
    <xdr:to>
      <xdr:col>7</xdr:col>
      <xdr:colOff>2108200</xdr:colOff>
      <xdr:row>591</xdr:row>
      <xdr:rowOff>1142374</xdr:rowOff>
    </xdr:to>
    <xdr:pic>
      <xdr:nvPicPr>
        <xdr:cNvPr id="2471" name="Рисунок 2470">
          <a:extLst>
            <a:ext uri="{FF2B5EF4-FFF2-40B4-BE49-F238E27FC236}">
              <a16:creationId xmlns:a16="http://schemas.microsoft.com/office/drawing/2014/main" id="{EC10BD57-E022-4744-AADD-E96D81E0E7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3506795"/>
          <a:ext cx="1778000" cy="109415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592</xdr:row>
      <xdr:rowOff>48121</xdr:rowOff>
    </xdr:from>
    <xdr:to>
      <xdr:col>7</xdr:col>
      <xdr:colOff>2108200</xdr:colOff>
      <xdr:row>592</xdr:row>
      <xdr:rowOff>1094909</xdr:rowOff>
    </xdr:to>
    <xdr:pic>
      <xdr:nvPicPr>
        <xdr:cNvPr id="2473" name="Рисунок 2472">
          <a:extLst>
            <a:ext uri="{FF2B5EF4-FFF2-40B4-BE49-F238E27FC236}">
              <a16:creationId xmlns:a16="http://schemas.microsoft.com/office/drawing/2014/main" id="{A9B2E080-5623-404F-8BE8-19DEB133C3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4697321"/>
          <a:ext cx="1778000" cy="104678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593</xdr:row>
      <xdr:rowOff>50899</xdr:rowOff>
    </xdr:from>
    <xdr:to>
      <xdr:col>7</xdr:col>
      <xdr:colOff>2108200</xdr:colOff>
      <xdr:row>593</xdr:row>
      <xdr:rowOff>1196908</xdr:rowOff>
    </xdr:to>
    <xdr:pic>
      <xdr:nvPicPr>
        <xdr:cNvPr id="2475" name="Рисунок 2474">
          <a:extLst>
            <a:ext uri="{FF2B5EF4-FFF2-40B4-BE49-F238E27FC236}">
              <a16:creationId xmlns:a16="http://schemas.microsoft.com/office/drawing/2014/main" id="{873C6D44-452A-4017-97EC-3C1595F529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5843099"/>
          <a:ext cx="1778000" cy="1146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594</xdr:row>
      <xdr:rowOff>47675</xdr:rowOff>
    </xdr:from>
    <xdr:to>
      <xdr:col>7</xdr:col>
      <xdr:colOff>2108200</xdr:colOff>
      <xdr:row>594</xdr:row>
      <xdr:rowOff>1161998</xdr:rowOff>
    </xdr:to>
    <xdr:pic>
      <xdr:nvPicPr>
        <xdr:cNvPr id="2477" name="Рисунок 2476">
          <a:extLst>
            <a:ext uri="{FF2B5EF4-FFF2-40B4-BE49-F238E27FC236}">
              <a16:creationId xmlns:a16="http://schemas.microsoft.com/office/drawing/2014/main" id="{5A11EB68-8B20-4C16-9C5F-340C794158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7087650"/>
          <a:ext cx="1778000" cy="111432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595</xdr:row>
      <xdr:rowOff>50899</xdr:rowOff>
    </xdr:from>
    <xdr:to>
      <xdr:col>7</xdr:col>
      <xdr:colOff>2108200</xdr:colOff>
      <xdr:row>595</xdr:row>
      <xdr:rowOff>1196908</xdr:rowOff>
    </xdr:to>
    <xdr:pic>
      <xdr:nvPicPr>
        <xdr:cNvPr id="2479" name="Рисунок 2478">
          <a:extLst>
            <a:ext uri="{FF2B5EF4-FFF2-40B4-BE49-F238E27FC236}">
              <a16:creationId xmlns:a16="http://schemas.microsoft.com/office/drawing/2014/main" id="{29510769-E37D-48A3-BCE4-1405CF5B9F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8300549"/>
          <a:ext cx="1778000" cy="1146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596</xdr:row>
      <xdr:rowOff>50899</xdr:rowOff>
    </xdr:from>
    <xdr:to>
      <xdr:col>7</xdr:col>
      <xdr:colOff>2108200</xdr:colOff>
      <xdr:row>596</xdr:row>
      <xdr:rowOff>1196908</xdr:rowOff>
    </xdr:to>
    <xdr:pic>
      <xdr:nvPicPr>
        <xdr:cNvPr id="2481" name="Рисунок 2480">
          <a:extLst>
            <a:ext uri="{FF2B5EF4-FFF2-40B4-BE49-F238E27FC236}">
              <a16:creationId xmlns:a16="http://schemas.microsoft.com/office/drawing/2014/main" id="{016B19F9-0530-4FC3-95E3-AE5748B0CD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79548324"/>
          <a:ext cx="1778000" cy="1146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597</xdr:row>
      <xdr:rowOff>50899</xdr:rowOff>
    </xdr:from>
    <xdr:to>
      <xdr:col>7</xdr:col>
      <xdr:colOff>2108200</xdr:colOff>
      <xdr:row>597</xdr:row>
      <xdr:rowOff>1196908</xdr:rowOff>
    </xdr:to>
    <xdr:pic>
      <xdr:nvPicPr>
        <xdr:cNvPr id="2483" name="Рисунок 2482">
          <a:extLst>
            <a:ext uri="{FF2B5EF4-FFF2-40B4-BE49-F238E27FC236}">
              <a16:creationId xmlns:a16="http://schemas.microsoft.com/office/drawing/2014/main" id="{0403C2E4-4B9B-44D0-9CD9-06520C7426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80796099"/>
          <a:ext cx="1778000" cy="114600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598</xdr:row>
      <xdr:rowOff>50502</xdr:rowOff>
    </xdr:from>
    <xdr:to>
      <xdr:col>7</xdr:col>
      <xdr:colOff>2108200</xdr:colOff>
      <xdr:row>598</xdr:row>
      <xdr:rowOff>1149629</xdr:rowOff>
    </xdr:to>
    <xdr:pic>
      <xdr:nvPicPr>
        <xdr:cNvPr id="2485" name="Рисунок 2484">
          <a:extLst>
            <a:ext uri="{FF2B5EF4-FFF2-40B4-BE49-F238E27FC236}">
              <a16:creationId xmlns:a16="http://schemas.microsoft.com/office/drawing/2014/main" id="{98BD813A-8B48-410E-9944-9BA74D6946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82043477"/>
          <a:ext cx="1778000" cy="109912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599</xdr:row>
      <xdr:rowOff>48220</xdr:rowOff>
    </xdr:from>
    <xdr:to>
      <xdr:col>7</xdr:col>
      <xdr:colOff>2108200</xdr:colOff>
      <xdr:row>599</xdr:row>
      <xdr:rowOff>1142374</xdr:rowOff>
    </xdr:to>
    <xdr:pic>
      <xdr:nvPicPr>
        <xdr:cNvPr id="2487" name="Рисунок 2486">
          <a:extLst>
            <a:ext uri="{FF2B5EF4-FFF2-40B4-BE49-F238E27FC236}">
              <a16:creationId xmlns:a16="http://schemas.microsoft.com/office/drawing/2014/main" id="{41FC42FC-8BBF-43FB-BE02-5032A7EE04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83241345"/>
          <a:ext cx="1778000" cy="109415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600</xdr:row>
      <xdr:rowOff>46732</xdr:rowOff>
    </xdr:from>
    <xdr:to>
      <xdr:col>7</xdr:col>
      <xdr:colOff>2108200</xdr:colOff>
      <xdr:row>600</xdr:row>
      <xdr:rowOff>1096300</xdr:rowOff>
    </xdr:to>
    <xdr:pic>
      <xdr:nvPicPr>
        <xdr:cNvPr id="2489" name="Рисунок 2488">
          <a:extLst>
            <a:ext uri="{FF2B5EF4-FFF2-40B4-BE49-F238E27FC236}">
              <a16:creationId xmlns:a16="http://schemas.microsoft.com/office/drawing/2014/main" id="{A1E1E554-FD68-4553-A247-E6184C864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84430482"/>
          <a:ext cx="1778000" cy="104956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601</xdr:row>
      <xdr:rowOff>50701</xdr:rowOff>
    </xdr:from>
    <xdr:to>
      <xdr:col>7</xdr:col>
      <xdr:colOff>2108200</xdr:colOff>
      <xdr:row>601</xdr:row>
      <xdr:rowOff>1073242</xdr:rowOff>
    </xdr:to>
    <xdr:pic>
      <xdr:nvPicPr>
        <xdr:cNvPr id="2491" name="Рисунок 2490">
          <a:extLst>
            <a:ext uri="{FF2B5EF4-FFF2-40B4-BE49-F238E27FC236}">
              <a16:creationId xmlns:a16="http://schemas.microsoft.com/office/drawing/2014/main" id="{FF4BD87D-635A-4E9A-B370-EE187C582B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85577451"/>
          <a:ext cx="1778000" cy="1022541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602</xdr:row>
      <xdr:rowOff>50354</xdr:rowOff>
    </xdr:from>
    <xdr:to>
      <xdr:col>7</xdr:col>
      <xdr:colOff>2108200</xdr:colOff>
      <xdr:row>602</xdr:row>
      <xdr:rowOff>1187937</xdr:rowOff>
    </xdr:to>
    <xdr:pic>
      <xdr:nvPicPr>
        <xdr:cNvPr id="2493" name="Рисунок 2492">
          <a:extLst>
            <a:ext uri="{FF2B5EF4-FFF2-40B4-BE49-F238E27FC236}">
              <a16:creationId xmlns:a16="http://schemas.microsoft.com/office/drawing/2014/main" id="{2BF44D3F-F2AE-4334-81DE-8E5B15B969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86701054"/>
          <a:ext cx="1778000" cy="113758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603</xdr:row>
      <xdr:rowOff>50354</xdr:rowOff>
    </xdr:from>
    <xdr:to>
      <xdr:col>7</xdr:col>
      <xdr:colOff>2108200</xdr:colOff>
      <xdr:row>603</xdr:row>
      <xdr:rowOff>1187937</xdr:rowOff>
    </xdr:to>
    <xdr:pic>
      <xdr:nvPicPr>
        <xdr:cNvPr id="2495" name="Рисунок 2494">
          <a:extLst>
            <a:ext uri="{FF2B5EF4-FFF2-40B4-BE49-F238E27FC236}">
              <a16:creationId xmlns:a16="http://schemas.microsoft.com/office/drawing/2014/main" id="{D88253A1-58E5-48A0-8733-FE6C10440A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87939304"/>
          <a:ext cx="1778000" cy="113758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604</xdr:row>
      <xdr:rowOff>48022</xdr:rowOff>
    </xdr:from>
    <xdr:to>
      <xdr:col>7</xdr:col>
      <xdr:colOff>2108200</xdr:colOff>
      <xdr:row>604</xdr:row>
      <xdr:rowOff>1314032</xdr:rowOff>
    </xdr:to>
    <xdr:pic>
      <xdr:nvPicPr>
        <xdr:cNvPr id="2497" name="Рисунок 2496">
          <a:extLst>
            <a:ext uri="{FF2B5EF4-FFF2-40B4-BE49-F238E27FC236}">
              <a16:creationId xmlns:a16="http://schemas.microsoft.com/office/drawing/2014/main" id="{026C4929-6FFA-4E87-BE1A-7CB8DC4CAC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89175222"/>
          <a:ext cx="1778000" cy="126601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605</xdr:row>
      <xdr:rowOff>49659</xdr:rowOff>
    </xdr:from>
    <xdr:to>
      <xdr:col>7</xdr:col>
      <xdr:colOff>2108200</xdr:colOff>
      <xdr:row>605</xdr:row>
      <xdr:rowOff>1264775</xdr:rowOff>
    </xdr:to>
    <xdr:pic>
      <xdr:nvPicPr>
        <xdr:cNvPr id="2499" name="Рисунок 2498">
          <a:extLst>
            <a:ext uri="{FF2B5EF4-FFF2-40B4-BE49-F238E27FC236}">
              <a16:creationId xmlns:a16="http://schemas.microsoft.com/office/drawing/2014/main" id="{30341FC0-ECB9-4981-868A-70EB4F98B4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0538934"/>
          <a:ext cx="1778000" cy="121511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606</xdr:row>
      <xdr:rowOff>48667</xdr:rowOff>
    </xdr:from>
    <xdr:to>
      <xdr:col>7</xdr:col>
      <xdr:colOff>2108200</xdr:colOff>
      <xdr:row>606</xdr:row>
      <xdr:rowOff>1160970</xdr:rowOff>
    </xdr:to>
    <xdr:pic>
      <xdr:nvPicPr>
        <xdr:cNvPr id="2501" name="Рисунок 2500">
          <a:extLst>
            <a:ext uri="{FF2B5EF4-FFF2-40B4-BE49-F238E27FC236}">
              <a16:creationId xmlns:a16="http://schemas.microsoft.com/office/drawing/2014/main" id="{0E1746F7-748A-4713-90FB-DDE2D4EEAD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1852392"/>
          <a:ext cx="1778000" cy="111230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607</xdr:row>
      <xdr:rowOff>47575</xdr:rowOff>
    </xdr:from>
    <xdr:to>
      <xdr:col>7</xdr:col>
      <xdr:colOff>2108200</xdr:colOff>
      <xdr:row>607</xdr:row>
      <xdr:rowOff>1143025</xdr:rowOff>
    </xdr:to>
    <xdr:pic>
      <xdr:nvPicPr>
        <xdr:cNvPr id="2503" name="Рисунок 2502">
          <a:extLst>
            <a:ext uri="{FF2B5EF4-FFF2-40B4-BE49-F238E27FC236}">
              <a16:creationId xmlns:a16="http://schemas.microsoft.com/office/drawing/2014/main" id="{A2C8CFD2-D657-4375-8568-A9CA67C8DC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3060975"/>
          <a:ext cx="1778000" cy="109545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608</xdr:row>
      <xdr:rowOff>50800</xdr:rowOff>
    </xdr:from>
    <xdr:to>
      <xdr:col>7</xdr:col>
      <xdr:colOff>2108200</xdr:colOff>
      <xdr:row>608</xdr:row>
      <xdr:rowOff>1111222</xdr:rowOff>
    </xdr:to>
    <xdr:pic>
      <xdr:nvPicPr>
        <xdr:cNvPr id="2505" name="Рисунок 2504">
          <a:extLst>
            <a:ext uri="{FF2B5EF4-FFF2-40B4-BE49-F238E27FC236}">
              <a16:creationId xmlns:a16="http://schemas.microsoft.com/office/drawing/2014/main" id="{A2955F6E-09DF-4BC5-97F9-8A7DB28628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4254825"/>
          <a:ext cx="1778000" cy="106042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609</xdr:row>
      <xdr:rowOff>46583</xdr:rowOff>
    </xdr:from>
    <xdr:to>
      <xdr:col>7</xdr:col>
      <xdr:colOff>2108200</xdr:colOff>
      <xdr:row>609</xdr:row>
      <xdr:rowOff>1058332</xdr:rowOff>
    </xdr:to>
    <xdr:pic>
      <xdr:nvPicPr>
        <xdr:cNvPr id="2507" name="Рисунок 2506">
          <a:extLst>
            <a:ext uri="{FF2B5EF4-FFF2-40B4-BE49-F238E27FC236}">
              <a16:creationId xmlns:a16="http://schemas.microsoft.com/office/drawing/2014/main" id="{B172224B-E188-4A39-9FC8-B66CEBA14F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5412658"/>
          <a:ext cx="1778000" cy="101174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610</xdr:row>
      <xdr:rowOff>47278</xdr:rowOff>
    </xdr:from>
    <xdr:to>
      <xdr:col>7</xdr:col>
      <xdr:colOff>2108200</xdr:colOff>
      <xdr:row>610</xdr:row>
      <xdr:rowOff>1171966</xdr:rowOff>
    </xdr:to>
    <xdr:pic>
      <xdr:nvPicPr>
        <xdr:cNvPr id="2509" name="Рисунок 2508">
          <a:extLst>
            <a:ext uri="{FF2B5EF4-FFF2-40B4-BE49-F238E27FC236}">
              <a16:creationId xmlns:a16="http://schemas.microsoft.com/office/drawing/2014/main" id="{8F6B1B04-601B-4B63-AA09-2BF370E112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6518253"/>
          <a:ext cx="1778000" cy="112468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611</xdr:row>
      <xdr:rowOff>51098</xdr:rowOff>
    </xdr:from>
    <xdr:to>
      <xdr:col>7</xdr:col>
      <xdr:colOff>2108200</xdr:colOff>
      <xdr:row>611</xdr:row>
      <xdr:rowOff>968098</xdr:rowOff>
    </xdr:to>
    <xdr:pic>
      <xdr:nvPicPr>
        <xdr:cNvPr id="2511" name="Рисунок 2510">
          <a:extLst>
            <a:ext uri="{FF2B5EF4-FFF2-40B4-BE49-F238E27FC236}">
              <a16:creationId xmlns:a16="http://schemas.microsoft.com/office/drawing/2014/main" id="{5EC3E7EB-4361-4E0D-884C-CC69DEFACA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7741273"/>
          <a:ext cx="1778000" cy="917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612</xdr:row>
      <xdr:rowOff>50800</xdr:rowOff>
    </xdr:from>
    <xdr:to>
      <xdr:col>7</xdr:col>
      <xdr:colOff>2108200</xdr:colOff>
      <xdr:row>612</xdr:row>
      <xdr:rowOff>939800</xdr:rowOff>
    </xdr:to>
    <xdr:pic>
      <xdr:nvPicPr>
        <xdr:cNvPr id="2513" name="Рисунок 2512">
          <a:extLst>
            <a:ext uri="{FF2B5EF4-FFF2-40B4-BE49-F238E27FC236}">
              <a16:creationId xmlns:a16="http://schemas.microsoft.com/office/drawing/2014/main" id="{CA10EE25-A0E6-4D00-B0E0-9BA08628E9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8760150"/>
          <a:ext cx="1778000" cy="889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613</xdr:row>
      <xdr:rowOff>47476</xdr:rowOff>
    </xdr:from>
    <xdr:to>
      <xdr:col>7</xdr:col>
      <xdr:colOff>2108200</xdr:colOff>
      <xdr:row>613</xdr:row>
      <xdr:rowOff>1181273</xdr:rowOff>
    </xdr:to>
    <xdr:pic>
      <xdr:nvPicPr>
        <xdr:cNvPr id="2515" name="Рисунок 2514">
          <a:extLst>
            <a:ext uri="{FF2B5EF4-FFF2-40B4-BE49-F238E27FC236}">
              <a16:creationId xmlns:a16="http://schemas.microsoft.com/office/drawing/2014/main" id="{5CF647AE-AAF0-4E48-90EC-C0933143DC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799747426"/>
          <a:ext cx="1778000" cy="113379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614</xdr:row>
      <xdr:rowOff>46583</xdr:rowOff>
    </xdr:from>
    <xdr:to>
      <xdr:col>7</xdr:col>
      <xdr:colOff>2108200</xdr:colOff>
      <xdr:row>614</xdr:row>
      <xdr:rowOff>905950</xdr:rowOff>
    </xdr:to>
    <xdr:pic>
      <xdr:nvPicPr>
        <xdr:cNvPr id="2517" name="Рисунок 2516">
          <a:extLst>
            <a:ext uri="{FF2B5EF4-FFF2-40B4-BE49-F238E27FC236}">
              <a16:creationId xmlns:a16="http://schemas.microsoft.com/office/drawing/2014/main" id="{C9AD9059-BD42-469F-BD2E-2A3D9A8B53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0975258"/>
          <a:ext cx="1778000" cy="85936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615</xdr:row>
      <xdr:rowOff>50800</xdr:rowOff>
    </xdr:from>
    <xdr:to>
      <xdr:col>7</xdr:col>
      <xdr:colOff>2108200</xdr:colOff>
      <xdr:row>615</xdr:row>
      <xdr:rowOff>873125</xdr:rowOff>
    </xdr:to>
    <xdr:pic>
      <xdr:nvPicPr>
        <xdr:cNvPr id="2519" name="Рисунок 2518">
          <a:extLst>
            <a:ext uri="{FF2B5EF4-FFF2-40B4-BE49-F238E27FC236}">
              <a16:creationId xmlns:a16="http://schemas.microsoft.com/office/drawing/2014/main" id="{267D7354-7717-4EFF-BB5F-136D880309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1931975"/>
          <a:ext cx="1778000" cy="82232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616</xdr:row>
      <xdr:rowOff>50701</xdr:rowOff>
    </xdr:from>
    <xdr:to>
      <xdr:col>7</xdr:col>
      <xdr:colOff>2108200</xdr:colOff>
      <xdr:row>616</xdr:row>
      <xdr:rowOff>854149</xdr:rowOff>
    </xdr:to>
    <xdr:pic>
      <xdr:nvPicPr>
        <xdr:cNvPr id="2521" name="Рисунок 2520">
          <a:extLst>
            <a:ext uri="{FF2B5EF4-FFF2-40B4-BE49-F238E27FC236}">
              <a16:creationId xmlns:a16="http://schemas.microsoft.com/office/drawing/2014/main" id="{42040762-FBC9-49D1-8BCA-F71AB7BE64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2855801"/>
          <a:ext cx="1778000" cy="80344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617</xdr:row>
      <xdr:rowOff>46633</xdr:rowOff>
    </xdr:from>
    <xdr:to>
      <xdr:col>7</xdr:col>
      <xdr:colOff>2108200</xdr:colOff>
      <xdr:row>617</xdr:row>
      <xdr:rowOff>877282</xdr:rowOff>
    </xdr:to>
    <xdr:pic>
      <xdr:nvPicPr>
        <xdr:cNvPr id="2523" name="Рисунок 2522">
          <a:extLst>
            <a:ext uri="{FF2B5EF4-FFF2-40B4-BE49-F238E27FC236}">
              <a16:creationId xmlns:a16="http://schemas.microsoft.com/office/drawing/2014/main" id="{7125ACAD-BD75-49EE-BAB3-8FCAC218A8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3756608"/>
          <a:ext cx="1778000" cy="83064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618</xdr:row>
      <xdr:rowOff>47179</xdr:rowOff>
    </xdr:from>
    <xdr:to>
      <xdr:col>7</xdr:col>
      <xdr:colOff>2108200</xdr:colOff>
      <xdr:row>618</xdr:row>
      <xdr:rowOff>972026</xdr:rowOff>
    </xdr:to>
    <xdr:pic>
      <xdr:nvPicPr>
        <xdr:cNvPr id="2525" name="Рисунок 2524">
          <a:extLst>
            <a:ext uri="{FF2B5EF4-FFF2-40B4-BE49-F238E27FC236}">
              <a16:creationId xmlns:a16="http://schemas.microsoft.com/office/drawing/2014/main" id="{A50F252E-646A-4DE1-A2B0-51C1F4F7B3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4681079"/>
          <a:ext cx="1778000" cy="92484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619</xdr:row>
      <xdr:rowOff>50899</xdr:rowOff>
    </xdr:from>
    <xdr:to>
      <xdr:col>7</xdr:col>
      <xdr:colOff>2108200</xdr:colOff>
      <xdr:row>619</xdr:row>
      <xdr:rowOff>882544</xdr:rowOff>
    </xdr:to>
    <xdr:pic>
      <xdr:nvPicPr>
        <xdr:cNvPr id="2527" name="Рисунок 2526">
          <a:extLst>
            <a:ext uri="{FF2B5EF4-FFF2-40B4-BE49-F238E27FC236}">
              <a16:creationId xmlns:a16="http://schemas.microsoft.com/office/drawing/2014/main" id="{A9CA4773-D64F-4450-9E4C-4CFD08FF1E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5703974"/>
          <a:ext cx="1778000" cy="83164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620</xdr:row>
      <xdr:rowOff>46633</xdr:rowOff>
    </xdr:from>
    <xdr:to>
      <xdr:col>7</xdr:col>
      <xdr:colOff>2108200</xdr:colOff>
      <xdr:row>620</xdr:row>
      <xdr:rowOff>896360</xdr:rowOff>
    </xdr:to>
    <xdr:pic>
      <xdr:nvPicPr>
        <xdr:cNvPr id="2529" name="Рисунок 2528">
          <a:extLst>
            <a:ext uri="{FF2B5EF4-FFF2-40B4-BE49-F238E27FC236}">
              <a16:creationId xmlns:a16="http://schemas.microsoft.com/office/drawing/2014/main" id="{561C0735-ECE1-4B6E-B4FE-35750E39D5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6633158"/>
          <a:ext cx="1778000" cy="84972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621</xdr:row>
      <xdr:rowOff>47823</xdr:rowOff>
    </xdr:from>
    <xdr:to>
      <xdr:col>7</xdr:col>
      <xdr:colOff>2108200</xdr:colOff>
      <xdr:row>621</xdr:row>
      <xdr:rowOff>876128</xdr:rowOff>
    </xdr:to>
    <xdr:pic>
      <xdr:nvPicPr>
        <xdr:cNvPr id="2531" name="Рисунок 2530">
          <a:extLst>
            <a:ext uri="{FF2B5EF4-FFF2-40B4-BE49-F238E27FC236}">
              <a16:creationId xmlns:a16="http://schemas.microsoft.com/office/drawing/2014/main" id="{2594C40E-647F-49EB-85DC-6C9F1B04EC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7577323"/>
          <a:ext cx="1778000" cy="82830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622</xdr:row>
      <xdr:rowOff>50899</xdr:rowOff>
    </xdr:from>
    <xdr:to>
      <xdr:col>7</xdr:col>
      <xdr:colOff>2108200</xdr:colOff>
      <xdr:row>622</xdr:row>
      <xdr:rowOff>1015882</xdr:rowOff>
    </xdr:to>
    <xdr:pic>
      <xdr:nvPicPr>
        <xdr:cNvPr id="2533" name="Рисунок 2532">
          <a:extLst>
            <a:ext uri="{FF2B5EF4-FFF2-40B4-BE49-F238E27FC236}">
              <a16:creationId xmlns:a16="http://schemas.microsoft.com/office/drawing/2014/main" id="{AE45D275-716C-4D60-82ED-697D1C55AA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8504324"/>
          <a:ext cx="1778000" cy="964983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623</xdr:row>
      <xdr:rowOff>50502</xdr:rowOff>
    </xdr:from>
    <xdr:to>
      <xdr:col>7</xdr:col>
      <xdr:colOff>2108200</xdr:colOff>
      <xdr:row>623</xdr:row>
      <xdr:rowOff>1016329</xdr:rowOff>
    </xdr:to>
    <xdr:pic>
      <xdr:nvPicPr>
        <xdr:cNvPr id="2535" name="Рисунок 2534">
          <a:extLst>
            <a:ext uri="{FF2B5EF4-FFF2-40B4-BE49-F238E27FC236}">
              <a16:creationId xmlns:a16="http://schemas.microsoft.com/office/drawing/2014/main" id="{A29D3A90-8B64-41E5-BFCD-231E09420B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09570727"/>
          <a:ext cx="1778000" cy="96582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624</xdr:row>
      <xdr:rowOff>47774</xdr:rowOff>
    </xdr:from>
    <xdr:to>
      <xdr:col>7</xdr:col>
      <xdr:colOff>2108200</xdr:colOff>
      <xdr:row>624</xdr:row>
      <xdr:rowOff>904738</xdr:rowOff>
    </xdr:to>
    <xdr:pic>
      <xdr:nvPicPr>
        <xdr:cNvPr id="2537" name="Рисунок 2536">
          <a:extLst>
            <a:ext uri="{FF2B5EF4-FFF2-40B4-BE49-F238E27FC236}">
              <a16:creationId xmlns:a16="http://schemas.microsoft.com/office/drawing/2014/main" id="{FC1F1966-994C-46E5-9021-08C5E9B06F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0634799"/>
          <a:ext cx="1778000" cy="85696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625</xdr:row>
      <xdr:rowOff>51197</xdr:rowOff>
    </xdr:from>
    <xdr:to>
      <xdr:col>7</xdr:col>
      <xdr:colOff>2108200</xdr:colOff>
      <xdr:row>625</xdr:row>
      <xdr:rowOff>853657</xdr:rowOff>
    </xdr:to>
    <xdr:pic>
      <xdr:nvPicPr>
        <xdr:cNvPr id="2539" name="Рисунок 2538">
          <a:extLst>
            <a:ext uri="{FF2B5EF4-FFF2-40B4-BE49-F238E27FC236}">
              <a16:creationId xmlns:a16="http://schemas.microsoft.com/office/drawing/2014/main" id="{961E87AF-6FF8-4BF1-9A40-BC69AE2A54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1590722"/>
          <a:ext cx="1778000" cy="80246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626</xdr:row>
      <xdr:rowOff>49808</xdr:rowOff>
    </xdr:from>
    <xdr:to>
      <xdr:col>7</xdr:col>
      <xdr:colOff>2108200</xdr:colOff>
      <xdr:row>626</xdr:row>
      <xdr:rowOff>1026563</xdr:rowOff>
    </xdr:to>
    <xdr:pic>
      <xdr:nvPicPr>
        <xdr:cNvPr id="2541" name="Рисунок 2540">
          <a:extLst>
            <a:ext uri="{FF2B5EF4-FFF2-40B4-BE49-F238E27FC236}">
              <a16:creationId xmlns:a16="http://schemas.microsoft.com/office/drawing/2014/main" id="{1861BBC6-C8D6-431E-A350-8E0E5C98AD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2494208"/>
          <a:ext cx="1778000" cy="97675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627</xdr:row>
      <xdr:rowOff>48716</xdr:rowOff>
    </xdr:from>
    <xdr:to>
      <xdr:col>7</xdr:col>
      <xdr:colOff>2108200</xdr:colOff>
      <xdr:row>627</xdr:row>
      <xdr:rowOff>856192</xdr:rowOff>
    </xdr:to>
    <xdr:pic>
      <xdr:nvPicPr>
        <xdr:cNvPr id="2543" name="Рисунок 2542">
          <a:extLst>
            <a:ext uri="{FF2B5EF4-FFF2-40B4-BE49-F238E27FC236}">
              <a16:creationId xmlns:a16="http://schemas.microsoft.com/office/drawing/2014/main" id="{1C3B3351-4EB9-49EE-908D-95F4BE9AFB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3569441"/>
          <a:ext cx="1778000" cy="80747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628</xdr:row>
      <xdr:rowOff>48816</xdr:rowOff>
    </xdr:from>
    <xdr:to>
      <xdr:col>7</xdr:col>
      <xdr:colOff>2108200</xdr:colOff>
      <xdr:row>628</xdr:row>
      <xdr:rowOff>1017972</xdr:rowOff>
    </xdr:to>
    <xdr:pic>
      <xdr:nvPicPr>
        <xdr:cNvPr id="2545" name="Рисунок 2544">
          <a:extLst>
            <a:ext uri="{FF2B5EF4-FFF2-40B4-BE49-F238E27FC236}">
              <a16:creationId xmlns:a16="http://schemas.microsoft.com/office/drawing/2014/main" id="{6B560CCF-487E-4E95-912F-41281BE09B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4474416"/>
          <a:ext cx="1778000" cy="96915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629</xdr:row>
      <xdr:rowOff>47972</xdr:rowOff>
    </xdr:from>
    <xdr:to>
      <xdr:col>7</xdr:col>
      <xdr:colOff>2108200</xdr:colOff>
      <xdr:row>629</xdr:row>
      <xdr:rowOff>933090</xdr:rowOff>
    </xdr:to>
    <xdr:pic>
      <xdr:nvPicPr>
        <xdr:cNvPr id="2547" name="Рисунок 2546">
          <a:extLst>
            <a:ext uri="{FF2B5EF4-FFF2-40B4-BE49-F238E27FC236}">
              <a16:creationId xmlns:a16="http://schemas.microsoft.com/office/drawing/2014/main" id="{1318F4C2-F450-458B-9296-62A8021E68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5540372"/>
          <a:ext cx="1778000" cy="885118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630</xdr:row>
      <xdr:rowOff>49857</xdr:rowOff>
    </xdr:from>
    <xdr:to>
      <xdr:col>7</xdr:col>
      <xdr:colOff>2108200</xdr:colOff>
      <xdr:row>630</xdr:row>
      <xdr:rowOff>931193</xdr:rowOff>
    </xdr:to>
    <xdr:pic>
      <xdr:nvPicPr>
        <xdr:cNvPr id="2549" name="Рисунок 2548">
          <a:extLst>
            <a:ext uri="{FF2B5EF4-FFF2-40B4-BE49-F238E27FC236}">
              <a16:creationId xmlns:a16="http://schemas.microsoft.com/office/drawing/2014/main" id="{C2A7DE5F-B4E0-4D8B-B987-099A9E0AD9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6523332"/>
          <a:ext cx="1778000" cy="88133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631</xdr:row>
      <xdr:rowOff>51147</xdr:rowOff>
    </xdr:from>
    <xdr:to>
      <xdr:col>7</xdr:col>
      <xdr:colOff>2108200</xdr:colOff>
      <xdr:row>631</xdr:row>
      <xdr:rowOff>968053</xdr:rowOff>
    </xdr:to>
    <xdr:pic>
      <xdr:nvPicPr>
        <xdr:cNvPr id="2551" name="Рисунок 2550">
          <a:extLst>
            <a:ext uri="{FF2B5EF4-FFF2-40B4-BE49-F238E27FC236}">
              <a16:creationId xmlns:a16="http://schemas.microsoft.com/office/drawing/2014/main" id="{E75083D1-BF15-4656-BC09-39374012B0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7505697"/>
          <a:ext cx="1778000" cy="91690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632</xdr:row>
      <xdr:rowOff>49064</xdr:rowOff>
    </xdr:from>
    <xdr:to>
      <xdr:col>7</xdr:col>
      <xdr:colOff>2108200</xdr:colOff>
      <xdr:row>632</xdr:row>
      <xdr:rowOff>970100</xdr:rowOff>
    </xdr:to>
    <xdr:pic>
      <xdr:nvPicPr>
        <xdr:cNvPr id="2553" name="Рисунок 2552">
          <a:extLst>
            <a:ext uri="{FF2B5EF4-FFF2-40B4-BE49-F238E27FC236}">
              <a16:creationId xmlns:a16="http://schemas.microsoft.com/office/drawing/2014/main" id="{FA975547-21F3-48EF-B428-947BCFB05E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8522789"/>
          <a:ext cx="1778000" cy="921036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633</xdr:row>
      <xdr:rowOff>48220</xdr:rowOff>
    </xdr:from>
    <xdr:to>
      <xdr:col>7</xdr:col>
      <xdr:colOff>2108200</xdr:colOff>
      <xdr:row>633</xdr:row>
      <xdr:rowOff>837652</xdr:rowOff>
    </xdr:to>
    <xdr:pic>
      <xdr:nvPicPr>
        <xdr:cNvPr id="2555" name="Рисунок 2554">
          <a:extLst>
            <a:ext uri="{FF2B5EF4-FFF2-40B4-BE49-F238E27FC236}">
              <a16:creationId xmlns:a16="http://schemas.microsoft.com/office/drawing/2014/main" id="{28987913-275F-42AD-9A65-F73B944D24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19541120"/>
          <a:ext cx="1778000" cy="78943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634</xdr:row>
      <xdr:rowOff>46980</xdr:rowOff>
    </xdr:from>
    <xdr:to>
      <xdr:col>7</xdr:col>
      <xdr:colOff>2108200</xdr:colOff>
      <xdr:row>634</xdr:row>
      <xdr:rowOff>838802</xdr:rowOff>
    </xdr:to>
    <xdr:pic>
      <xdr:nvPicPr>
        <xdr:cNvPr id="2557" name="Рисунок 2556">
          <a:extLst>
            <a:ext uri="{FF2B5EF4-FFF2-40B4-BE49-F238E27FC236}">
              <a16:creationId xmlns:a16="http://schemas.microsoft.com/office/drawing/2014/main" id="{BE63F17C-82E6-433C-8EF6-E003782A8C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0425705"/>
          <a:ext cx="1778000" cy="79182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635</xdr:row>
      <xdr:rowOff>49014</xdr:rowOff>
    </xdr:from>
    <xdr:to>
      <xdr:col>7</xdr:col>
      <xdr:colOff>2108200</xdr:colOff>
      <xdr:row>635</xdr:row>
      <xdr:rowOff>855898</xdr:rowOff>
    </xdr:to>
    <xdr:pic>
      <xdr:nvPicPr>
        <xdr:cNvPr id="2559" name="Рисунок 2558">
          <a:extLst>
            <a:ext uri="{FF2B5EF4-FFF2-40B4-BE49-F238E27FC236}">
              <a16:creationId xmlns:a16="http://schemas.microsoft.com/office/drawing/2014/main" id="{E12BF285-B897-4719-9834-83FBD3C941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1313564"/>
          <a:ext cx="1778000" cy="806884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636</xdr:row>
      <xdr:rowOff>49510</xdr:rowOff>
    </xdr:from>
    <xdr:to>
      <xdr:col>7</xdr:col>
      <xdr:colOff>2108200</xdr:colOff>
      <xdr:row>636</xdr:row>
      <xdr:rowOff>902950</xdr:rowOff>
    </xdr:to>
    <xdr:pic>
      <xdr:nvPicPr>
        <xdr:cNvPr id="2561" name="Рисунок 2560">
          <a:extLst>
            <a:ext uri="{FF2B5EF4-FFF2-40B4-BE49-F238E27FC236}">
              <a16:creationId xmlns:a16="http://schemas.microsoft.com/office/drawing/2014/main" id="{07899543-A22F-49EE-AA1A-E2CF84BEA3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2218935"/>
          <a:ext cx="1778000" cy="85344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637</xdr:row>
      <xdr:rowOff>46881</xdr:rowOff>
    </xdr:from>
    <xdr:to>
      <xdr:col>7</xdr:col>
      <xdr:colOff>2108200</xdr:colOff>
      <xdr:row>637</xdr:row>
      <xdr:rowOff>877076</xdr:rowOff>
    </xdr:to>
    <xdr:pic>
      <xdr:nvPicPr>
        <xdr:cNvPr id="2563" name="Рисунок 2562">
          <a:extLst>
            <a:ext uri="{FF2B5EF4-FFF2-40B4-BE49-F238E27FC236}">
              <a16:creationId xmlns:a16="http://schemas.microsoft.com/office/drawing/2014/main" id="{0808DF4A-3D0E-4C0A-A18A-896E2AFEC2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3168806"/>
          <a:ext cx="1778000" cy="83019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638</xdr:row>
      <xdr:rowOff>48766</xdr:rowOff>
    </xdr:from>
    <xdr:to>
      <xdr:col>7</xdr:col>
      <xdr:colOff>2108200</xdr:colOff>
      <xdr:row>638</xdr:row>
      <xdr:rowOff>922825</xdr:rowOff>
    </xdr:to>
    <xdr:pic>
      <xdr:nvPicPr>
        <xdr:cNvPr id="2565" name="Рисунок 2564">
          <a:extLst>
            <a:ext uri="{FF2B5EF4-FFF2-40B4-BE49-F238E27FC236}">
              <a16:creationId xmlns:a16="http://schemas.microsoft.com/office/drawing/2014/main" id="{66B0A26F-1EC1-414B-843D-CB4D40892F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4094616"/>
          <a:ext cx="1778000" cy="874059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639</xdr:row>
      <xdr:rowOff>49213</xdr:rowOff>
    </xdr:from>
    <xdr:to>
      <xdr:col>7</xdr:col>
      <xdr:colOff>2108200</xdr:colOff>
      <xdr:row>639</xdr:row>
      <xdr:rowOff>1570018</xdr:rowOff>
    </xdr:to>
    <xdr:pic>
      <xdr:nvPicPr>
        <xdr:cNvPr id="2567" name="Рисунок 2566">
          <a:extLst>
            <a:ext uri="{FF2B5EF4-FFF2-40B4-BE49-F238E27FC236}">
              <a16:creationId xmlns:a16="http://schemas.microsoft.com/office/drawing/2014/main" id="{7B4BF205-349D-4DC5-8B12-77073BE89C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5066613"/>
          <a:ext cx="1778000" cy="152080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640</xdr:row>
      <xdr:rowOff>49213</xdr:rowOff>
    </xdr:from>
    <xdr:to>
      <xdr:col>7</xdr:col>
      <xdr:colOff>2108200</xdr:colOff>
      <xdr:row>640</xdr:row>
      <xdr:rowOff>1570018</xdr:rowOff>
    </xdr:to>
    <xdr:pic>
      <xdr:nvPicPr>
        <xdr:cNvPr id="2569" name="Рисунок 2568">
          <a:extLst>
            <a:ext uri="{FF2B5EF4-FFF2-40B4-BE49-F238E27FC236}">
              <a16:creationId xmlns:a16="http://schemas.microsoft.com/office/drawing/2014/main" id="{25965ABB-D6CC-4604-BFEA-84F6351FB4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6685863"/>
          <a:ext cx="1778000" cy="152080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641</xdr:row>
      <xdr:rowOff>47327</xdr:rowOff>
    </xdr:from>
    <xdr:to>
      <xdr:col>7</xdr:col>
      <xdr:colOff>2108200</xdr:colOff>
      <xdr:row>641</xdr:row>
      <xdr:rowOff>1429087</xdr:rowOff>
    </xdr:to>
    <xdr:pic>
      <xdr:nvPicPr>
        <xdr:cNvPr id="2571" name="Рисунок 2570">
          <a:extLst>
            <a:ext uri="{FF2B5EF4-FFF2-40B4-BE49-F238E27FC236}">
              <a16:creationId xmlns:a16="http://schemas.microsoft.com/office/drawing/2014/main" id="{6D434E33-7B03-45E4-B1E0-8E5024A81E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8303227"/>
          <a:ext cx="1778000" cy="138176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642</xdr:row>
      <xdr:rowOff>47526</xdr:rowOff>
    </xdr:from>
    <xdr:to>
      <xdr:col>7</xdr:col>
      <xdr:colOff>2108200</xdr:colOff>
      <xdr:row>642</xdr:row>
      <xdr:rowOff>1495478</xdr:rowOff>
    </xdr:to>
    <xdr:pic>
      <xdr:nvPicPr>
        <xdr:cNvPr id="2573" name="Рисунок 2572">
          <a:extLst>
            <a:ext uri="{FF2B5EF4-FFF2-40B4-BE49-F238E27FC236}">
              <a16:creationId xmlns:a16="http://schemas.microsoft.com/office/drawing/2014/main" id="{CD4E2A29-5B33-46E5-8FBD-6A1A5EDC7D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29779801"/>
          <a:ext cx="1778000" cy="144795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644</xdr:row>
      <xdr:rowOff>49857</xdr:rowOff>
    </xdr:from>
    <xdr:to>
      <xdr:col>7</xdr:col>
      <xdr:colOff>2108200</xdr:colOff>
      <xdr:row>644</xdr:row>
      <xdr:rowOff>1807537</xdr:rowOff>
    </xdr:to>
    <xdr:pic>
      <xdr:nvPicPr>
        <xdr:cNvPr id="2575" name="Рисунок 2574">
          <a:extLst>
            <a:ext uri="{FF2B5EF4-FFF2-40B4-BE49-F238E27FC236}">
              <a16:creationId xmlns:a16="http://schemas.microsoft.com/office/drawing/2014/main" id="{82B0A0C1-4361-452C-A9C5-E46353BABD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31982407"/>
          <a:ext cx="1778000" cy="175768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645</xdr:row>
      <xdr:rowOff>48220</xdr:rowOff>
    </xdr:from>
    <xdr:to>
      <xdr:col>7</xdr:col>
      <xdr:colOff>2108200</xdr:colOff>
      <xdr:row>645</xdr:row>
      <xdr:rowOff>1390107</xdr:rowOff>
    </xdr:to>
    <xdr:pic>
      <xdr:nvPicPr>
        <xdr:cNvPr id="2577" name="Рисунок 2576">
          <a:extLst>
            <a:ext uri="{FF2B5EF4-FFF2-40B4-BE49-F238E27FC236}">
              <a16:creationId xmlns:a16="http://schemas.microsoft.com/office/drawing/2014/main" id="{AB0F2537-22F2-4EB7-8A34-ED20B360D5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33838145"/>
          <a:ext cx="1778000" cy="1341887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646</xdr:row>
      <xdr:rowOff>49213</xdr:rowOff>
    </xdr:from>
    <xdr:to>
      <xdr:col>7</xdr:col>
      <xdr:colOff>2108200</xdr:colOff>
      <xdr:row>646</xdr:row>
      <xdr:rowOff>1465225</xdr:rowOff>
    </xdr:to>
    <xdr:pic>
      <xdr:nvPicPr>
        <xdr:cNvPr id="2579" name="Рисунок 2578">
          <a:extLst>
            <a:ext uri="{FF2B5EF4-FFF2-40B4-BE49-F238E27FC236}">
              <a16:creationId xmlns:a16="http://schemas.microsoft.com/office/drawing/2014/main" id="{3B57F57F-480F-4DF4-9E72-DA9F2B88E7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35277413"/>
          <a:ext cx="1778000" cy="1416012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647</xdr:row>
      <xdr:rowOff>49213</xdr:rowOff>
    </xdr:from>
    <xdr:to>
      <xdr:col>7</xdr:col>
      <xdr:colOff>2108200</xdr:colOff>
      <xdr:row>647</xdr:row>
      <xdr:rowOff>1570018</xdr:rowOff>
    </xdr:to>
    <xdr:pic>
      <xdr:nvPicPr>
        <xdr:cNvPr id="2581" name="Рисунок 2580">
          <a:extLst>
            <a:ext uri="{FF2B5EF4-FFF2-40B4-BE49-F238E27FC236}">
              <a16:creationId xmlns:a16="http://schemas.microsoft.com/office/drawing/2014/main" id="{2622F75A-7752-4A79-8CA0-C1A511ABC1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36791888"/>
          <a:ext cx="1778000" cy="1520805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648</xdr:row>
      <xdr:rowOff>49213</xdr:rowOff>
    </xdr:from>
    <xdr:to>
      <xdr:col>7</xdr:col>
      <xdr:colOff>2108200</xdr:colOff>
      <xdr:row>648</xdr:row>
      <xdr:rowOff>1827213</xdr:rowOff>
    </xdr:to>
    <xdr:pic>
      <xdr:nvPicPr>
        <xdr:cNvPr id="2583" name="Рисунок 2582">
          <a:extLst>
            <a:ext uri="{FF2B5EF4-FFF2-40B4-BE49-F238E27FC236}">
              <a16:creationId xmlns:a16="http://schemas.microsoft.com/office/drawing/2014/main" id="{9DF899A0-5593-4668-B226-0D61226F6A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38411138"/>
          <a:ext cx="1778000" cy="1778000"/>
        </a:xfrm>
        <a:prstGeom prst="rect">
          <a:avLst/>
        </a:prstGeom>
      </xdr:spPr>
    </xdr:pic>
    <xdr:clientData/>
  </xdr:twoCellAnchor>
  <xdr:twoCellAnchor editAs="oneCell">
    <xdr:from>
      <xdr:col>7</xdr:col>
      <xdr:colOff>330200</xdr:colOff>
      <xdr:row>649</xdr:row>
      <xdr:rowOff>47823</xdr:rowOff>
    </xdr:from>
    <xdr:to>
      <xdr:col>7</xdr:col>
      <xdr:colOff>2108200</xdr:colOff>
      <xdr:row>649</xdr:row>
      <xdr:rowOff>1180952</xdr:rowOff>
    </xdr:to>
    <xdr:pic>
      <xdr:nvPicPr>
        <xdr:cNvPr id="2585" name="Рисунок 2584">
          <a:extLst>
            <a:ext uri="{FF2B5EF4-FFF2-40B4-BE49-F238E27FC236}">
              <a16:creationId xmlns:a16="http://schemas.microsoft.com/office/drawing/2014/main" id="{9A29B4BB-F04F-483B-8D81-89228C3F6C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54750" y="840286173"/>
          <a:ext cx="1778000" cy="1133129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21</xdr:row>
      <xdr:rowOff>122465</xdr:rowOff>
    </xdr:from>
    <xdr:to>
      <xdr:col>7</xdr:col>
      <xdr:colOff>2337707</xdr:colOff>
      <xdr:row>21</xdr:row>
      <xdr:rowOff>1413783</xdr:rowOff>
    </xdr:to>
    <xdr:pic>
      <xdr:nvPicPr>
        <xdr:cNvPr id="2586" name="Рисунок 2585">
          <a:extLst>
            <a:ext uri="{FF2B5EF4-FFF2-40B4-BE49-F238E27FC236}">
              <a16:creationId xmlns:a16="http://schemas.microsoft.com/office/drawing/2014/main" id="{784061BE-8B5F-4514-928F-5BC757F0B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4357" y="25839965"/>
          <a:ext cx="2242457" cy="1291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81644</xdr:colOff>
      <xdr:row>41</xdr:row>
      <xdr:rowOff>40822</xdr:rowOff>
    </xdr:from>
    <xdr:to>
      <xdr:col>7</xdr:col>
      <xdr:colOff>2313216</xdr:colOff>
      <xdr:row>41</xdr:row>
      <xdr:rowOff>1272123</xdr:rowOff>
    </xdr:to>
    <xdr:pic>
      <xdr:nvPicPr>
        <xdr:cNvPr id="2587" name="Рисунок 2586">
          <a:extLst>
            <a:ext uri="{FF2B5EF4-FFF2-40B4-BE49-F238E27FC236}">
              <a16:creationId xmlns:a16="http://schemas.microsoft.com/office/drawing/2014/main" id="{57448427-A258-49C9-9B1D-0F4D4B5E43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1" y="53163108"/>
          <a:ext cx="2231572" cy="1231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204107</xdr:colOff>
      <xdr:row>42</xdr:row>
      <xdr:rowOff>81643</xdr:rowOff>
    </xdr:from>
    <xdr:to>
      <xdr:col>7</xdr:col>
      <xdr:colOff>2298699</xdr:colOff>
      <xdr:row>42</xdr:row>
      <xdr:rowOff>1377043</xdr:rowOff>
    </xdr:to>
    <xdr:grpSp>
      <xdr:nvGrpSpPr>
        <xdr:cNvPr id="2589" name="Группа 2588">
          <a:extLst>
            <a:ext uri="{FF2B5EF4-FFF2-40B4-BE49-F238E27FC236}">
              <a16:creationId xmlns:a16="http://schemas.microsoft.com/office/drawing/2014/main" id="{D9E98313-1054-4000-AAF6-FFEF7FF536C0}"/>
            </a:ext>
          </a:extLst>
        </xdr:cNvPr>
        <xdr:cNvGrpSpPr/>
      </xdr:nvGrpSpPr>
      <xdr:grpSpPr>
        <a:xfrm>
          <a:off x="6123214" y="54591857"/>
          <a:ext cx="2094592" cy="1295400"/>
          <a:chOff x="6123214" y="54537428"/>
          <a:chExt cx="2094592" cy="1295400"/>
        </a:xfrm>
      </xdr:grpSpPr>
      <xdr:pic>
        <xdr:nvPicPr>
          <xdr:cNvPr id="2588" name="Рисунок 2587">
            <a:extLst>
              <a:ext uri="{FF2B5EF4-FFF2-40B4-BE49-F238E27FC236}">
                <a16:creationId xmlns:a16="http://schemas.microsoft.com/office/drawing/2014/main" id="{9A0A3F95-59AF-441B-BA57-989F9D355F3C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4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123214" y="54537428"/>
            <a:ext cx="1743075" cy="129540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373" name="Рисунок 1372">
            <a:extLst>
              <a:ext uri="{FF2B5EF4-FFF2-40B4-BE49-F238E27FC236}">
                <a16:creationId xmlns:a16="http://schemas.microsoft.com/office/drawing/2014/main" id="{961F850D-0FA0-4FA4-81E2-816FD4A9A278}"/>
              </a:ext>
            </a:extLst>
          </xdr:cNvPr>
          <xdr:cNvPicPr>
            <a:picLocks/>
          </xdr:cNvPicPr>
        </xdr:nvPicPr>
        <xdr:blipFill>
          <a:blip xmlns:r="http://schemas.openxmlformats.org/officeDocument/2006/relationships" r:embed="rId4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984718" y="55306139"/>
            <a:ext cx="1233088" cy="455932"/>
          </a:xfrm>
          <a:prstGeom prst="rect">
            <a:avLst/>
          </a:prstGeom>
        </xdr:spPr>
      </xdr:pic>
    </xdr:grpSp>
    <xdr:clientData/>
  </xdr:twoCellAnchor>
  <xdr:twoCellAnchor editAs="oneCell">
    <xdr:from>
      <xdr:col>7</xdr:col>
      <xdr:colOff>149679</xdr:colOff>
      <xdr:row>556</xdr:row>
      <xdr:rowOff>163286</xdr:rowOff>
    </xdr:from>
    <xdr:to>
      <xdr:col>7</xdr:col>
      <xdr:colOff>2159454</xdr:colOff>
      <xdr:row>556</xdr:row>
      <xdr:rowOff>1458686</xdr:rowOff>
    </xdr:to>
    <xdr:pic>
      <xdr:nvPicPr>
        <xdr:cNvPr id="2590" name="Рисунок 2589">
          <a:extLst>
            <a:ext uri="{FF2B5EF4-FFF2-40B4-BE49-F238E27FC236}">
              <a16:creationId xmlns:a16="http://schemas.microsoft.com/office/drawing/2014/main" id="{A551EF5B-2DF2-4459-8C5C-1BAEB788C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8786" y="734908179"/>
          <a:ext cx="2009775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Catalogs/PDFCatalog_Calculation%20(&#1074;&#1086;&#1089;&#1089;&#1090;&#1072;&#1085;&#1086;&#1074;&#1083;&#1077;&#1085;)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lculation"/>
      <sheetName val="Materials"/>
      <sheetName val="Materials(save)"/>
      <sheetName val="Res (save 2)"/>
      <sheetName val="Res (save)"/>
      <sheetName val="FromPDFMaterialsInput"/>
      <sheetName val="Res"/>
      <sheetName val="Лист3"/>
      <sheetName val="1С"/>
      <sheetName val="Colors"/>
      <sheetName val="Res (2)"/>
      <sheetName val="Лист4"/>
      <sheetName val="Лист1"/>
      <sheetName val="Res (3)"/>
      <sheetName val="Лист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>
        <row r="1">
          <cell r="G1" t="str">
            <v>Article/Color</v>
          </cell>
          <cell r="P1" t="str">
            <v>OSFA</v>
          </cell>
          <cell r="Q1">
            <v>53</v>
          </cell>
          <cell r="R1">
            <v>54</v>
          </cell>
          <cell r="S1">
            <v>55</v>
          </cell>
          <cell r="T1">
            <v>56</v>
          </cell>
          <cell r="U1">
            <v>57</v>
          </cell>
          <cell r="V1">
            <v>58</v>
          </cell>
          <cell r="W1">
            <v>59</v>
          </cell>
          <cell r="X1">
            <v>60</v>
          </cell>
          <cell r="Y1">
            <v>61</v>
          </cell>
          <cell r="Z1">
            <v>62</v>
          </cell>
          <cell r="AA1">
            <v>63</v>
          </cell>
          <cell r="AB1">
            <v>64</v>
          </cell>
        </row>
        <row r="2">
          <cell r="G2" t="str">
            <v>21384017</v>
          </cell>
          <cell r="P2" t="str">
            <v>-</v>
          </cell>
          <cell r="Q2" t="str">
            <v>-</v>
          </cell>
          <cell r="R2" t="str">
            <v/>
          </cell>
          <cell r="S2" t="str">
            <v/>
          </cell>
          <cell r="T2" t="str">
            <v/>
          </cell>
          <cell r="U2" t="str">
            <v/>
          </cell>
          <cell r="V2" t="str">
            <v/>
          </cell>
          <cell r="W2" t="str">
            <v/>
          </cell>
          <cell r="X2" t="str">
            <v/>
          </cell>
          <cell r="Y2" t="str">
            <v/>
          </cell>
          <cell r="Z2" t="str">
            <v/>
          </cell>
          <cell r="AA2" t="str">
            <v/>
          </cell>
          <cell r="AB2" t="str">
            <v>-</v>
          </cell>
        </row>
        <row r="3">
          <cell r="G3" t="str">
            <v>213840271</v>
          </cell>
          <cell r="P3" t="str">
            <v>-</v>
          </cell>
          <cell r="Q3" t="str">
            <v>-</v>
          </cell>
          <cell r="R3" t="str">
            <v/>
          </cell>
          <cell r="S3" t="str">
            <v/>
          </cell>
          <cell r="T3" t="str">
            <v/>
          </cell>
          <cell r="U3" t="str">
            <v/>
          </cell>
          <cell r="V3" t="str">
            <v/>
          </cell>
          <cell r="W3" t="str">
            <v/>
          </cell>
          <cell r="X3" t="str">
            <v/>
          </cell>
          <cell r="Y3" t="str">
            <v/>
          </cell>
          <cell r="Z3" t="str">
            <v/>
          </cell>
          <cell r="AA3" t="str">
            <v/>
          </cell>
          <cell r="AB3" t="str">
            <v>-</v>
          </cell>
        </row>
        <row r="4">
          <cell r="G4" t="str">
            <v>213840371</v>
          </cell>
          <cell r="P4" t="str">
            <v>-</v>
          </cell>
          <cell r="Q4" t="str">
            <v>-</v>
          </cell>
          <cell r="R4" t="str">
            <v/>
          </cell>
          <cell r="S4" t="str">
            <v/>
          </cell>
          <cell r="T4" t="str">
            <v/>
          </cell>
          <cell r="U4" t="str">
            <v/>
          </cell>
          <cell r="V4" t="str">
            <v/>
          </cell>
          <cell r="W4" t="str">
            <v/>
          </cell>
          <cell r="X4" t="str">
            <v/>
          </cell>
          <cell r="Y4" t="str">
            <v/>
          </cell>
          <cell r="Z4" t="str">
            <v/>
          </cell>
          <cell r="AA4" t="str">
            <v/>
          </cell>
          <cell r="AB4" t="str">
            <v>-</v>
          </cell>
        </row>
        <row r="5">
          <cell r="G5" t="str">
            <v>24584017</v>
          </cell>
          <cell r="P5" t="str">
            <v>-</v>
          </cell>
          <cell r="Q5" t="str">
            <v>-</v>
          </cell>
          <cell r="R5" t="str">
            <v/>
          </cell>
          <cell r="S5" t="str">
            <v/>
          </cell>
          <cell r="T5" t="str">
            <v/>
          </cell>
          <cell r="U5" t="str">
            <v/>
          </cell>
          <cell r="V5" t="str">
            <v/>
          </cell>
          <cell r="W5" t="str">
            <v/>
          </cell>
          <cell r="X5" t="str">
            <v/>
          </cell>
          <cell r="Y5" t="str">
            <v/>
          </cell>
          <cell r="Z5" t="str">
            <v/>
          </cell>
          <cell r="AA5" t="str">
            <v/>
          </cell>
          <cell r="AB5" t="str">
            <v>-</v>
          </cell>
        </row>
        <row r="6">
          <cell r="G6" t="str">
            <v>245840271</v>
          </cell>
          <cell r="P6" t="str">
            <v>-</v>
          </cell>
          <cell r="Q6" t="str">
            <v>-</v>
          </cell>
          <cell r="R6" t="str">
            <v/>
          </cell>
          <cell r="S6" t="str">
            <v/>
          </cell>
          <cell r="T6" t="str">
            <v/>
          </cell>
          <cell r="U6" t="str">
            <v/>
          </cell>
          <cell r="V6" t="str">
            <v/>
          </cell>
          <cell r="W6" t="str">
            <v/>
          </cell>
          <cell r="X6" t="str">
            <v/>
          </cell>
          <cell r="Y6" t="str">
            <v/>
          </cell>
          <cell r="Z6" t="str">
            <v/>
          </cell>
          <cell r="AA6" t="str">
            <v/>
          </cell>
          <cell r="AB6" t="str">
            <v>-</v>
          </cell>
        </row>
        <row r="7">
          <cell r="G7" t="str">
            <v>24584087</v>
          </cell>
          <cell r="P7" t="str">
            <v>-</v>
          </cell>
          <cell r="Q7" t="str">
            <v>-</v>
          </cell>
          <cell r="R7" t="str">
            <v/>
          </cell>
          <cell r="S7" t="str">
            <v/>
          </cell>
          <cell r="T7" t="str">
            <v/>
          </cell>
          <cell r="U7" t="str">
            <v/>
          </cell>
          <cell r="V7" t="str">
            <v/>
          </cell>
          <cell r="W7" t="str">
            <v/>
          </cell>
          <cell r="X7" t="str">
            <v/>
          </cell>
          <cell r="Y7" t="str">
            <v/>
          </cell>
          <cell r="Z7" t="str">
            <v/>
          </cell>
          <cell r="AA7" t="str">
            <v/>
          </cell>
          <cell r="AB7" t="str">
            <v>-</v>
          </cell>
        </row>
        <row r="8">
          <cell r="G8" t="str">
            <v>21384197</v>
          </cell>
          <cell r="P8" t="str">
            <v>-</v>
          </cell>
          <cell r="Q8" t="str">
            <v>-</v>
          </cell>
          <cell r="R8" t="str">
            <v>-</v>
          </cell>
          <cell r="S8" t="str">
            <v/>
          </cell>
          <cell r="T8" t="str">
            <v/>
          </cell>
          <cell r="U8" t="str">
            <v/>
          </cell>
          <cell r="V8" t="str">
            <v/>
          </cell>
          <cell r="W8" t="str">
            <v/>
          </cell>
          <cell r="X8" t="str">
            <v/>
          </cell>
          <cell r="Y8" t="str">
            <v/>
          </cell>
          <cell r="Z8" t="str">
            <v/>
          </cell>
          <cell r="AA8" t="str">
            <v/>
          </cell>
          <cell r="AB8" t="str">
            <v>-</v>
          </cell>
        </row>
        <row r="9">
          <cell r="G9" t="str">
            <v>24984087</v>
          </cell>
          <cell r="P9" t="str">
            <v>-</v>
          </cell>
          <cell r="Q9" t="str">
            <v>-</v>
          </cell>
          <cell r="R9" t="str">
            <v>-</v>
          </cell>
          <cell r="S9" t="str">
            <v/>
          </cell>
          <cell r="T9" t="str">
            <v/>
          </cell>
          <cell r="U9" t="str">
            <v/>
          </cell>
          <cell r="V9" t="str">
            <v/>
          </cell>
          <cell r="W9" t="str">
            <v/>
          </cell>
          <cell r="X9" t="str">
            <v/>
          </cell>
          <cell r="Y9" t="str">
            <v/>
          </cell>
          <cell r="Z9" t="str">
            <v/>
          </cell>
          <cell r="AA9" t="str">
            <v/>
          </cell>
          <cell r="AB9" t="str">
            <v>-</v>
          </cell>
        </row>
        <row r="10">
          <cell r="G10" t="str">
            <v>13984247</v>
          </cell>
          <cell r="P10" t="str">
            <v>-</v>
          </cell>
          <cell r="Q10" t="str">
            <v>-</v>
          </cell>
          <cell r="R10" t="str">
            <v>-</v>
          </cell>
          <cell r="S10" t="str">
            <v/>
          </cell>
          <cell r="T10" t="str">
            <v/>
          </cell>
          <cell r="U10" t="str">
            <v/>
          </cell>
          <cell r="V10" t="str">
            <v/>
          </cell>
          <cell r="W10" t="str">
            <v/>
          </cell>
          <cell r="X10" t="str">
            <v/>
          </cell>
          <cell r="Y10" t="str">
            <v/>
          </cell>
          <cell r="Z10" t="str">
            <v>-</v>
          </cell>
          <cell r="AA10" t="str">
            <v>-</v>
          </cell>
          <cell r="AB10" t="str">
            <v>-</v>
          </cell>
        </row>
        <row r="11">
          <cell r="G11" t="str">
            <v>24984017</v>
          </cell>
          <cell r="P11" t="str">
            <v>-</v>
          </cell>
          <cell r="Q11" t="str">
            <v>-</v>
          </cell>
          <cell r="R11" t="str">
            <v>-</v>
          </cell>
          <cell r="S11" t="str">
            <v/>
          </cell>
          <cell r="T11" t="str">
            <v/>
          </cell>
          <cell r="U11" t="str">
            <v/>
          </cell>
          <cell r="V11" t="str">
            <v/>
          </cell>
          <cell r="W11" t="str">
            <v/>
          </cell>
          <cell r="X11" t="str">
            <v/>
          </cell>
          <cell r="Y11" t="str">
            <v/>
          </cell>
          <cell r="Z11" t="str">
            <v>-</v>
          </cell>
          <cell r="AA11" t="str">
            <v>-</v>
          </cell>
          <cell r="AB11" t="str">
            <v>-</v>
          </cell>
        </row>
        <row r="12">
          <cell r="G12" t="str">
            <v>13984237</v>
          </cell>
          <cell r="P12" t="str">
            <v>-</v>
          </cell>
          <cell r="Q12" t="str">
            <v>-</v>
          </cell>
          <cell r="R12" t="str">
            <v>-</v>
          </cell>
          <cell r="S12" t="str">
            <v/>
          </cell>
          <cell r="T12" t="str">
            <v/>
          </cell>
          <cell r="U12" t="str">
            <v/>
          </cell>
          <cell r="V12" t="str">
            <v/>
          </cell>
          <cell r="W12" t="str">
            <v/>
          </cell>
          <cell r="X12" t="str">
            <v/>
          </cell>
          <cell r="Y12" t="str">
            <v/>
          </cell>
          <cell r="Z12" t="str">
            <v>-</v>
          </cell>
          <cell r="AA12" t="str">
            <v>-</v>
          </cell>
          <cell r="AB12" t="str">
            <v>-</v>
          </cell>
        </row>
        <row r="13">
          <cell r="G13" t="str">
            <v>24684347</v>
          </cell>
          <cell r="P13" t="str">
            <v>-</v>
          </cell>
          <cell r="Q13" t="str">
            <v>-</v>
          </cell>
          <cell r="R13" t="str">
            <v>-</v>
          </cell>
          <cell r="S13" t="str">
            <v/>
          </cell>
          <cell r="T13" t="str">
            <v/>
          </cell>
          <cell r="U13" t="str">
            <v/>
          </cell>
          <cell r="V13" t="str">
            <v/>
          </cell>
          <cell r="W13" t="str">
            <v/>
          </cell>
          <cell r="X13" t="str">
            <v/>
          </cell>
          <cell r="Y13" t="str">
            <v/>
          </cell>
          <cell r="Z13" t="str">
            <v>-</v>
          </cell>
          <cell r="AA13" t="str">
            <v>-</v>
          </cell>
          <cell r="AB13" t="str">
            <v>-</v>
          </cell>
        </row>
        <row r="14">
          <cell r="G14" t="str">
            <v>24684397</v>
          </cell>
          <cell r="P14" t="str">
            <v>-</v>
          </cell>
          <cell r="Q14" t="str">
            <v>-</v>
          </cell>
          <cell r="R14" t="str">
            <v>-</v>
          </cell>
          <cell r="S14" t="str">
            <v/>
          </cell>
          <cell r="T14" t="str">
            <v/>
          </cell>
          <cell r="U14" t="str">
            <v/>
          </cell>
          <cell r="V14" t="str">
            <v/>
          </cell>
          <cell r="W14" t="str">
            <v/>
          </cell>
          <cell r="X14" t="str">
            <v/>
          </cell>
          <cell r="Y14" t="str">
            <v/>
          </cell>
          <cell r="Z14" t="str">
            <v>-</v>
          </cell>
          <cell r="AA14" t="str">
            <v>-</v>
          </cell>
          <cell r="AB14" t="str">
            <v>-</v>
          </cell>
        </row>
        <row r="15">
          <cell r="G15" t="str">
            <v>249840279</v>
          </cell>
          <cell r="P15" t="str">
            <v>-</v>
          </cell>
          <cell r="Q15" t="str">
            <v>-</v>
          </cell>
          <cell r="R15" t="str">
            <v>-</v>
          </cell>
          <cell r="S15" t="str">
            <v/>
          </cell>
          <cell r="T15" t="str">
            <v/>
          </cell>
          <cell r="U15" t="str">
            <v/>
          </cell>
          <cell r="V15" t="str">
            <v/>
          </cell>
          <cell r="W15" t="str">
            <v/>
          </cell>
          <cell r="X15" t="str">
            <v/>
          </cell>
          <cell r="Y15" t="str">
            <v/>
          </cell>
          <cell r="Z15" t="str">
            <v>-</v>
          </cell>
          <cell r="AA15" t="str">
            <v>-</v>
          </cell>
          <cell r="AB15" t="str">
            <v>-</v>
          </cell>
        </row>
        <row r="16">
          <cell r="G16" t="str">
            <v>219841273</v>
          </cell>
          <cell r="P16" t="str">
            <v>-</v>
          </cell>
          <cell r="Q16" t="str">
            <v>-</v>
          </cell>
          <cell r="R16" t="str">
            <v>-</v>
          </cell>
          <cell r="S16" t="str">
            <v/>
          </cell>
          <cell r="T16" t="str">
            <v/>
          </cell>
          <cell r="U16" t="str">
            <v/>
          </cell>
          <cell r="V16" t="str">
            <v/>
          </cell>
          <cell r="W16" t="str">
            <v/>
          </cell>
          <cell r="X16" t="str">
            <v/>
          </cell>
          <cell r="Y16" t="str">
            <v/>
          </cell>
          <cell r="Z16" t="str">
            <v>-</v>
          </cell>
          <cell r="AA16" t="str">
            <v>-</v>
          </cell>
          <cell r="AB16" t="str">
            <v>-</v>
          </cell>
        </row>
        <row r="17">
          <cell r="G17" t="str">
            <v>246843371</v>
          </cell>
          <cell r="P17" t="str">
            <v>-</v>
          </cell>
          <cell r="Q17" t="str">
            <v>-</v>
          </cell>
          <cell r="R17" t="str">
            <v>-</v>
          </cell>
          <cell r="S17" t="str">
            <v/>
          </cell>
          <cell r="T17" t="str">
            <v/>
          </cell>
          <cell r="U17" t="str">
            <v/>
          </cell>
          <cell r="V17" t="str">
            <v/>
          </cell>
          <cell r="W17" t="str">
            <v/>
          </cell>
          <cell r="X17" t="str">
            <v/>
          </cell>
          <cell r="Y17" t="str">
            <v/>
          </cell>
          <cell r="Z17" t="str">
            <v>-</v>
          </cell>
          <cell r="AA17" t="str">
            <v>-</v>
          </cell>
          <cell r="AB17" t="str">
            <v>-</v>
          </cell>
        </row>
        <row r="18">
          <cell r="G18" t="str">
            <v>21984077</v>
          </cell>
          <cell r="P18" t="str">
            <v>-</v>
          </cell>
          <cell r="Q18" t="str">
            <v>-</v>
          </cell>
          <cell r="R18" t="str">
            <v>-</v>
          </cell>
          <cell r="S18" t="str">
            <v/>
          </cell>
          <cell r="T18" t="str">
            <v/>
          </cell>
          <cell r="U18" t="str">
            <v/>
          </cell>
          <cell r="V18" t="str">
            <v/>
          </cell>
          <cell r="W18" t="str">
            <v/>
          </cell>
          <cell r="X18" t="str">
            <v/>
          </cell>
          <cell r="Y18" t="str">
            <v/>
          </cell>
          <cell r="Z18" t="str">
            <v>-</v>
          </cell>
          <cell r="AA18" t="str">
            <v>-</v>
          </cell>
          <cell r="AB18" t="str">
            <v>-</v>
          </cell>
        </row>
        <row r="19">
          <cell r="G19" t="str">
            <v>246841676</v>
          </cell>
          <cell r="P19" t="str">
            <v>-</v>
          </cell>
          <cell r="Q19" t="str">
            <v>-</v>
          </cell>
          <cell r="R19" t="str">
            <v>-</v>
          </cell>
          <cell r="S19" t="str">
            <v/>
          </cell>
          <cell r="T19" t="str">
            <v/>
          </cell>
          <cell r="U19" t="str">
            <v/>
          </cell>
          <cell r="V19" t="str">
            <v/>
          </cell>
          <cell r="W19" t="str">
            <v/>
          </cell>
          <cell r="X19" t="str">
            <v/>
          </cell>
          <cell r="Y19" t="str">
            <v/>
          </cell>
          <cell r="Z19" t="str">
            <v>-</v>
          </cell>
          <cell r="AA19" t="str">
            <v>-</v>
          </cell>
          <cell r="AB19" t="str">
            <v>-</v>
          </cell>
        </row>
        <row r="20">
          <cell r="G20" t="str">
            <v>246841678</v>
          </cell>
          <cell r="P20" t="str">
            <v>-</v>
          </cell>
          <cell r="Q20" t="str">
            <v>-</v>
          </cell>
          <cell r="R20" t="str">
            <v>-</v>
          </cell>
          <cell r="S20" t="str">
            <v/>
          </cell>
          <cell r="T20" t="str">
            <v/>
          </cell>
          <cell r="U20" t="str">
            <v/>
          </cell>
          <cell r="V20" t="str">
            <v/>
          </cell>
          <cell r="W20" t="str">
            <v/>
          </cell>
          <cell r="X20" t="str">
            <v/>
          </cell>
          <cell r="Y20" t="str">
            <v/>
          </cell>
          <cell r="Z20" t="str">
            <v>-</v>
          </cell>
          <cell r="AA20" t="str">
            <v>-</v>
          </cell>
          <cell r="AB20" t="str">
            <v>-</v>
          </cell>
        </row>
        <row r="21">
          <cell r="G21" t="str">
            <v>246842198</v>
          </cell>
          <cell r="P21" t="str">
            <v>-</v>
          </cell>
          <cell r="Q21" t="str">
            <v>-</v>
          </cell>
          <cell r="R21" t="str">
            <v>-</v>
          </cell>
          <cell r="S21" t="str">
            <v/>
          </cell>
          <cell r="T21" t="str">
            <v/>
          </cell>
          <cell r="U21" t="str">
            <v/>
          </cell>
          <cell r="V21" t="str">
            <v/>
          </cell>
          <cell r="W21" t="str">
            <v/>
          </cell>
          <cell r="X21" t="str">
            <v/>
          </cell>
          <cell r="Y21" t="str">
            <v/>
          </cell>
          <cell r="Z21" t="str">
            <v>-</v>
          </cell>
          <cell r="AA21" t="str">
            <v>-</v>
          </cell>
          <cell r="AB21" t="str">
            <v>-</v>
          </cell>
        </row>
        <row r="22">
          <cell r="G22" t="str">
            <v>246843577</v>
          </cell>
          <cell r="P22" t="str">
            <v>-</v>
          </cell>
          <cell r="Q22" t="str">
            <v>-</v>
          </cell>
          <cell r="R22" t="str">
            <v>-</v>
          </cell>
          <cell r="S22" t="str">
            <v/>
          </cell>
          <cell r="T22" t="str">
            <v/>
          </cell>
          <cell r="U22" t="str">
            <v/>
          </cell>
          <cell r="V22" t="str">
            <v/>
          </cell>
          <cell r="W22" t="str">
            <v/>
          </cell>
          <cell r="X22" t="str">
            <v/>
          </cell>
          <cell r="Y22" t="str">
            <v/>
          </cell>
          <cell r="Z22" t="str">
            <v>-</v>
          </cell>
          <cell r="AA22" t="str">
            <v>-</v>
          </cell>
          <cell r="AB22" t="str">
            <v>-</v>
          </cell>
        </row>
        <row r="23">
          <cell r="G23" t="str">
            <v>24684377</v>
          </cell>
          <cell r="P23" t="str">
            <v>-</v>
          </cell>
          <cell r="Q23" t="str">
            <v>-</v>
          </cell>
          <cell r="R23" t="str">
            <v>-</v>
          </cell>
          <cell r="S23" t="str">
            <v/>
          </cell>
          <cell r="T23" t="str">
            <v/>
          </cell>
          <cell r="U23" t="str">
            <v/>
          </cell>
          <cell r="V23" t="str">
            <v/>
          </cell>
          <cell r="W23" t="str">
            <v/>
          </cell>
          <cell r="X23" t="str">
            <v/>
          </cell>
          <cell r="Y23" t="str">
            <v/>
          </cell>
          <cell r="Z23" t="str">
            <v>-</v>
          </cell>
          <cell r="AA23" t="str">
            <v>-</v>
          </cell>
          <cell r="AB23" t="str">
            <v>-</v>
          </cell>
        </row>
        <row r="24">
          <cell r="G24" t="str">
            <v>27984037</v>
          </cell>
          <cell r="P24" t="str">
            <v>-</v>
          </cell>
          <cell r="Q24" t="str">
            <v>-</v>
          </cell>
          <cell r="R24" t="str">
            <v>-</v>
          </cell>
          <cell r="S24" t="str">
            <v/>
          </cell>
          <cell r="T24" t="str">
            <v/>
          </cell>
          <cell r="U24" t="str">
            <v/>
          </cell>
          <cell r="V24" t="str">
            <v/>
          </cell>
          <cell r="W24" t="str">
            <v/>
          </cell>
          <cell r="X24" t="str">
            <v/>
          </cell>
          <cell r="Y24" t="str">
            <v/>
          </cell>
          <cell r="Z24" t="str">
            <v/>
          </cell>
          <cell r="AA24" t="str">
            <v/>
          </cell>
          <cell r="AB24" t="str">
            <v>-</v>
          </cell>
        </row>
        <row r="25">
          <cell r="G25" t="str">
            <v>369840276</v>
          </cell>
          <cell r="P25" t="str">
            <v>-</v>
          </cell>
          <cell r="Q25" t="str">
            <v>-</v>
          </cell>
          <cell r="R25" t="str">
            <v>-</v>
          </cell>
          <cell r="S25" t="str">
            <v/>
          </cell>
          <cell r="T25" t="str">
            <v/>
          </cell>
          <cell r="U25" t="str">
            <v/>
          </cell>
          <cell r="V25" t="str">
            <v/>
          </cell>
          <cell r="W25" t="str">
            <v/>
          </cell>
          <cell r="X25" t="str">
            <v/>
          </cell>
          <cell r="Y25" t="str">
            <v/>
          </cell>
          <cell r="Z25" t="str">
            <v>-</v>
          </cell>
          <cell r="AA25" t="str">
            <v>-</v>
          </cell>
          <cell r="AB25" t="str">
            <v>-</v>
          </cell>
        </row>
        <row r="26">
          <cell r="G26" t="str">
            <v>21385047</v>
          </cell>
          <cell r="P26" t="str">
            <v>-</v>
          </cell>
          <cell r="Q26" t="str">
            <v>-</v>
          </cell>
          <cell r="R26" t="str">
            <v>-</v>
          </cell>
          <cell r="S26" t="str">
            <v/>
          </cell>
          <cell r="T26" t="str">
            <v/>
          </cell>
          <cell r="U26" t="str">
            <v/>
          </cell>
          <cell r="V26" t="str">
            <v/>
          </cell>
          <cell r="W26" t="str">
            <v/>
          </cell>
          <cell r="X26" t="str">
            <v/>
          </cell>
          <cell r="Y26" t="str">
            <v/>
          </cell>
          <cell r="Z26" t="str">
            <v/>
          </cell>
          <cell r="AA26" t="str">
            <v/>
          </cell>
          <cell r="AB26" t="str">
            <v>-</v>
          </cell>
        </row>
        <row r="27">
          <cell r="G27" t="str">
            <v>24585047</v>
          </cell>
          <cell r="P27" t="str">
            <v>-</v>
          </cell>
          <cell r="Q27" t="str">
            <v>-</v>
          </cell>
          <cell r="R27" t="str">
            <v>-</v>
          </cell>
          <cell r="S27" t="str">
            <v/>
          </cell>
          <cell r="T27" t="str">
            <v/>
          </cell>
          <cell r="U27" t="str">
            <v/>
          </cell>
          <cell r="V27" t="str">
            <v/>
          </cell>
          <cell r="W27" t="str">
            <v/>
          </cell>
          <cell r="X27" t="str">
            <v/>
          </cell>
          <cell r="Y27" t="str">
            <v/>
          </cell>
          <cell r="Z27" t="str">
            <v/>
          </cell>
          <cell r="AA27" t="str">
            <v/>
          </cell>
          <cell r="AB27" t="str">
            <v>-</v>
          </cell>
        </row>
        <row r="28">
          <cell r="G28" t="str">
            <v>24585033</v>
          </cell>
          <cell r="P28" t="str">
            <v>-</v>
          </cell>
          <cell r="Q28" t="str">
            <v>-</v>
          </cell>
          <cell r="R28" t="str">
            <v>-</v>
          </cell>
          <cell r="S28" t="str">
            <v/>
          </cell>
          <cell r="T28" t="str">
            <v/>
          </cell>
          <cell r="U28" t="str">
            <v/>
          </cell>
          <cell r="V28" t="str">
            <v/>
          </cell>
          <cell r="W28" t="str">
            <v/>
          </cell>
          <cell r="X28" t="str">
            <v/>
          </cell>
          <cell r="Y28" t="str">
            <v/>
          </cell>
          <cell r="Z28" t="str">
            <v/>
          </cell>
          <cell r="AA28" t="str">
            <v/>
          </cell>
          <cell r="AB28" t="str">
            <v>-</v>
          </cell>
        </row>
        <row r="29">
          <cell r="G29" t="str">
            <v>245850371</v>
          </cell>
          <cell r="P29" t="str">
            <v>-</v>
          </cell>
          <cell r="Q29" t="str">
            <v>-</v>
          </cell>
          <cell r="R29" t="str">
            <v>-</v>
          </cell>
          <cell r="S29" t="str">
            <v/>
          </cell>
          <cell r="T29" t="str">
            <v/>
          </cell>
          <cell r="U29" t="str">
            <v/>
          </cell>
          <cell r="V29" t="str">
            <v/>
          </cell>
          <cell r="W29" t="str">
            <v/>
          </cell>
          <cell r="X29" t="str">
            <v/>
          </cell>
          <cell r="Y29" t="str">
            <v/>
          </cell>
          <cell r="Z29" t="str">
            <v/>
          </cell>
          <cell r="AA29" t="str">
            <v/>
          </cell>
          <cell r="AB29" t="str">
            <v>-</v>
          </cell>
        </row>
        <row r="30">
          <cell r="G30" t="str">
            <v>212850371</v>
          </cell>
          <cell r="P30" t="str">
            <v>-</v>
          </cell>
          <cell r="Q30" t="str">
            <v>-</v>
          </cell>
          <cell r="R30" t="str">
            <v>-</v>
          </cell>
          <cell r="S30" t="str">
            <v/>
          </cell>
          <cell r="T30" t="str">
            <v/>
          </cell>
          <cell r="U30" t="str">
            <v/>
          </cell>
          <cell r="V30" t="str">
            <v/>
          </cell>
          <cell r="W30" t="str">
            <v/>
          </cell>
          <cell r="X30" t="str">
            <v/>
          </cell>
          <cell r="Y30" t="str">
            <v/>
          </cell>
          <cell r="Z30" t="str">
            <v/>
          </cell>
          <cell r="AA30" t="str">
            <v/>
          </cell>
          <cell r="AB30" t="str">
            <v>-</v>
          </cell>
        </row>
        <row r="31">
          <cell r="G31" t="str">
            <v>241850271</v>
          </cell>
          <cell r="P31" t="str">
            <v>-</v>
          </cell>
          <cell r="Q31" t="str">
            <v>-</v>
          </cell>
          <cell r="R31" t="str">
            <v>-</v>
          </cell>
          <cell r="S31" t="str">
            <v/>
          </cell>
          <cell r="T31" t="str">
            <v/>
          </cell>
          <cell r="U31" t="str">
            <v/>
          </cell>
          <cell r="V31" t="str">
            <v/>
          </cell>
          <cell r="W31" t="str">
            <v/>
          </cell>
          <cell r="X31" t="str">
            <v/>
          </cell>
          <cell r="Y31" t="str">
            <v/>
          </cell>
          <cell r="Z31" t="str">
            <v/>
          </cell>
          <cell r="AA31" t="str">
            <v/>
          </cell>
          <cell r="AB31" t="str">
            <v>-</v>
          </cell>
        </row>
        <row r="32">
          <cell r="G32" t="str">
            <v>242850171</v>
          </cell>
          <cell r="P32" t="str">
            <v>-</v>
          </cell>
          <cell r="Q32" t="str">
            <v>-</v>
          </cell>
          <cell r="R32" t="str">
            <v>-</v>
          </cell>
          <cell r="S32" t="str">
            <v/>
          </cell>
          <cell r="T32" t="str">
            <v/>
          </cell>
          <cell r="U32" t="str">
            <v/>
          </cell>
          <cell r="V32" t="str">
            <v/>
          </cell>
          <cell r="W32" t="str">
            <v/>
          </cell>
          <cell r="X32" t="str">
            <v/>
          </cell>
          <cell r="Y32" t="str">
            <v/>
          </cell>
          <cell r="Z32" t="str">
            <v/>
          </cell>
          <cell r="AA32" t="str">
            <v/>
          </cell>
          <cell r="AB32" t="str">
            <v>-</v>
          </cell>
        </row>
        <row r="33">
          <cell r="G33" t="str">
            <v>13285031</v>
          </cell>
          <cell r="P33" t="str">
            <v>-</v>
          </cell>
          <cell r="Q33" t="str">
            <v>-</v>
          </cell>
          <cell r="R33" t="str">
            <v>-</v>
          </cell>
          <cell r="S33" t="str">
            <v/>
          </cell>
          <cell r="T33" t="str">
            <v/>
          </cell>
          <cell r="U33" t="str">
            <v/>
          </cell>
          <cell r="V33" t="str">
            <v/>
          </cell>
          <cell r="W33" t="str">
            <v/>
          </cell>
          <cell r="X33" t="str">
            <v/>
          </cell>
          <cell r="Y33" t="str">
            <v/>
          </cell>
          <cell r="Z33" t="str">
            <v/>
          </cell>
          <cell r="AA33" t="str">
            <v/>
          </cell>
          <cell r="AB33" t="str">
            <v>-</v>
          </cell>
        </row>
        <row r="34">
          <cell r="G34" t="str">
            <v>16985031</v>
          </cell>
          <cell r="P34" t="str">
            <v>-</v>
          </cell>
          <cell r="Q34" t="str">
            <v>-</v>
          </cell>
          <cell r="R34" t="str">
            <v>-</v>
          </cell>
          <cell r="S34" t="str">
            <v/>
          </cell>
          <cell r="T34" t="str">
            <v/>
          </cell>
          <cell r="U34" t="str">
            <v/>
          </cell>
          <cell r="V34" t="str">
            <v/>
          </cell>
          <cell r="W34" t="str">
            <v/>
          </cell>
          <cell r="X34" t="str">
            <v/>
          </cell>
          <cell r="Y34" t="str">
            <v/>
          </cell>
          <cell r="Z34" t="str">
            <v/>
          </cell>
          <cell r="AA34" t="str">
            <v/>
          </cell>
          <cell r="AB34" t="str">
            <v>-</v>
          </cell>
        </row>
        <row r="35">
          <cell r="G35" t="str">
            <v>133852323</v>
          </cell>
          <cell r="P35" t="str">
            <v>-</v>
          </cell>
          <cell r="Q35" t="str">
            <v>-</v>
          </cell>
          <cell r="R35" t="str">
            <v>-</v>
          </cell>
          <cell r="S35" t="str">
            <v/>
          </cell>
          <cell r="T35" t="str">
            <v/>
          </cell>
          <cell r="U35" t="str">
            <v/>
          </cell>
          <cell r="V35" t="str">
            <v/>
          </cell>
          <cell r="W35" t="str">
            <v/>
          </cell>
          <cell r="X35" t="str">
            <v/>
          </cell>
          <cell r="Y35" t="str">
            <v/>
          </cell>
          <cell r="Z35" t="str">
            <v/>
          </cell>
          <cell r="AA35" t="str">
            <v/>
          </cell>
          <cell r="AB35" t="str">
            <v>-</v>
          </cell>
        </row>
        <row r="36">
          <cell r="G36" t="str">
            <v>133852376</v>
          </cell>
          <cell r="P36" t="str">
            <v>-</v>
          </cell>
          <cell r="Q36" t="str">
            <v>-</v>
          </cell>
          <cell r="R36" t="str">
            <v>-</v>
          </cell>
          <cell r="S36" t="str">
            <v/>
          </cell>
          <cell r="T36" t="str">
            <v/>
          </cell>
          <cell r="U36" t="str">
            <v/>
          </cell>
          <cell r="V36" t="str">
            <v/>
          </cell>
          <cell r="W36" t="str">
            <v/>
          </cell>
          <cell r="X36" t="str">
            <v/>
          </cell>
          <cell r="Y36" t="str">
            <v/>
          </cell>
          <cell r="Z36" t="str">
            <v/>
          </cell>
          <cell r="AA36" t="str">
            <v/>
          </cell>
          <cell r="AB36" t="str">
            <v>-</v>
          </cell>
        </row>
        <row r="37">
          <cell r="G37" t="str">
            <v>213850721</v>
          </cell>
          <cell r="P37" t="str">
            <v>-</v>
          </cell>
          <cell r="Q37" t="str">
            <v>-</v>
          </cell>
          <cell r="R37" t="str">
            <v>-</v>
          </cell>
          <cell r="S37" t="str">
            <v/>
          </cell>
          <cell r="T37" t="str">
            <v/>
          </cell>
          <cell r="U37" t="str">
            <v/>
          </cell>
          <cell r="V37" t="str">
            <v/>
          </cell>
          <cell r="W37" t="str">
            <v/>
          </cell>
          <cell r="X37" t="str">
            <v/>
          </cell>
          <cell r="Y37" t="str">
            <v/>
          </cell>
          <cell r="Z37" t="str">
            <v/>
          </cell>
          <cell r="AA37" t="str">
            <v/>
          </cell>
          <cell r="AB37" t="str">
            <v>-</v>
          </cell>
        </row>
        <row r="38">
          <cell r="G38" t="str">
            <v>247854623</v>
          </cell>
          <cell r="P38" t="str">
            <v>-</v>
          </cell>
          <cell r="Q38" t="str">
            <v>-</v>
          </cell>
          <cell r="R38" t="str">
            <v>-</v>
          </cell>
          <cell r="S38" t="str">
            <v/>
          </cell>
          <cell r="T38" t="str">
            <v/>
          </cell>
          <cell r="U38" t="str">
            <v/>
          </cell>
          <cell r="V38" t="str">
            <v/>
          </cell>
          <cell r="W38" t="str">
            <v/>
          </cell>
          <cell r="X38" t="str">
            <v/>
          </cell>
          <cell r="Y38" t="str">
            <v/>
          </cell>
          <cell r="Z38" t="str">
            <v/>
          </cell>
          <cell r="AA38" t="str">
            <v/>
          </cell>
          <cell r="AB38" t="str">
            <v>-</v>
          </cell>
        </row>
        <row r="39">
          <cell r="G39" t="str">
            <v>247854676</v>
          </cell>
          <cell r="P39" t="str">
            <v>-</v>
          </cell>
          <cell r="Q39" t="str">
            <v>-</v>
          </cell>
          <cell r="R39" t="str">
            <v>-</v>
          </cell>
          <cell r="S39" t="str">
            <v/>
          </cell>
          <cell r="T39" t="str">
            <v/>
          </cell>
          <cell r="U39" t="str">
            <v/>
          </cell>
          <cell r="V39" t="str">
            <v/>
          </cell>
          <cell r="W39" t="str">
            <v/>
          </cell>
          <cell r="X39" t="str">
            <v/>
          </cell>
          <cell r="Y39" t="str">
            <v/>
          </cell>
          <cell r="Z39" t="str">
            <v/>
          </cell>
          <cell r="AA39" t="str">
            <v/>
          </cell>
          <cell r="AB39" t="str">
            <v>-</v>
          </cell>
        </row>
        <row r="40">
          <cell r="G40" t="str">
            <v>31985137</v>
          </cell>
          <cell r="P40" t="str">
            <v>-</v>
          </cell>
          <cell r="Q40" t="str">
            <v>-</v>
          </cell>
          <cell r="R40" t="str">
            <v>-</v>
          </cell>
          <cell r="S40" t="str">
            <v/>
          </cell>
          <cell r="T40" t="str">
            <v/>
          </cell>
          <cell r="U40" t="str">
            <v/>
          </cell>
          <cell r="V40" t="str">
            <v/>
          </cell>
          <cell r="W40" t="str">
            <v/>
          </cell>
          <cell r="X40" t="str">
            <v/>
          </cell>
          <cell r="Y40" t="str">
            <v/>
          </cell>
          <cell r="Z40" t="str">
            <v/>
          </cell>
          <cell r="AA40" t="str">
            <v/>
          </cell>
          <cell r="AB40" t="str">
            <v>-</v>
          </cell>
        </row>
        <row r="41">
          <cell r="G41" t="str">
            <v>123855123</v>
          </cell>
          <cell r="P41" t="str">
            <v>-</v>
          </cell>
          <cell r="Q41" t="str">
            <v>-</v>
          </cell>
          <cell r="R41" t="str">
            <v>-</v>
          </cell>
          <cell r="S41" t="str">
            <v/>
          </cell>
          <cell r="T41" t="str">
            <v/>
          </cell>
          <cell r="U41" t="str">
            <v/>
          </cell>
          <cell r="V41" t="str">
            <v/>
          </cell>
          <cell r="W41" t="str">
            <v/>
          </cell>
          <cell r="X41" t="str">
            <v/>
          </cell>
          <cell r="Y41" t="str">
            <v/>
          </cell>
          <cell r="Z41" t="str">
            <v/>
          </cell>
          <cell r="AA41" t="str">
            <v/>
          </cell>
          <cell r="AB41" t="str">
            <v>-</v>
          </cell>
        </row>
        <row r="42">
          <cell r="G42" t="str">
            <v>123855135</v>
          </cell>
          <cell r="P42" t="str">
            <v>-</v>
          </cell>
          <cell r="Q42" t="str">
            <v>-</v>
          </cell>
          <cell r="R42" t="str">
            <v>-</v>
          </cell>
          <cell r="S42" t="str">
            <v/>
          </cell>
          <cell r="T42" t="str">
            <v/>
          </cell>
          <cell r="U42" t="str">
            <v/>
          </cell>
          <cell r="V42" t="str">
            <v/>
          </cell>
          <cell r="W42" t="str">
            <v/>
          </cell>
          <cell r="X42" t="str">
            <v/>
          </cell>
          <cell r="Y42" t="str">
            <v/>
          </cell>
          <cell r="Z42" t="str">
            <v/>
          </cell>
          <cell r="AA42" t="str">
            <v/>
          </cell>
          <cell r="AB42" t="str">
            <v>-</v>
          </cell>
        </row>
        <row r="43">
          <cell r="G43" t="str">
            <v>123855167</v>
          </cell>
          <cell r="P43" t="str">
            <v>-</v>
          </cell>
          <cell r="Q43" t="str">
            <v>-</v>
          </cell>
          <cell r="R43" t="str">
            <v>-</v>
          </cell>
          <cell r="S43" t="str">
            <v/>
          </cell>
          <cell r="T43" t="str">
            <v/>
          </cell>
          <cell r="U43" t="str">
            <v/>
          </cell>
          <cell r="V43" t="str">
            <v/>
          </cell>
          <cell r="W43" t="str">
            <v/>
          </cell>
          <cell r="X43" t="str">
            <v/>
          </cell>
          <cell r="Y43" t="str">
            <v/>
          </cell>
          <cell r="Z43" t="str">
            <v/>
          </cell>
          <cell r="AA43" t="str">
            <v/>
          </cell>
          <cell r="AB43" t="str">
            <v>-</v>
          </cell>
        </row>
        <row r="44">
          <cell r="G44" t="str">
            <v>123855177</v>
          </cell>
          <cell r="P44" t="str">
            <v>-</v>
          </cell>
          <cell r="Q44" t="str">
            <v>-</v>
          </cell>
          <cell r="R44" t="str">
            <v>-</v>
          </cell>
          <cell r="S44" t="str">
            <v/>
          </cell>
          <cell r="T44" t="str">
            <v/>
          </cell>
          <cell r="U44" t="str">
            <v/>
          </cell>
          <cell r="V44" t="str">
            <v/>
          </cell>
          <cell r="W44" t="str">
            <v/>
          </cell>
          <cell r="X44" t="str">
            <v/>
          </cell>
          <cell r="Y44" t="str">
            <v/>
          </cell>
          <cell r="Z44" t="str">
            <v/>
          </cell>
          <cell r="AA44" t="str">
            <v/>
          </cell>
          <cell r="AB44" t="str">
            <v>-</v>
          </cell>
        </row>
        <row r="45">
          <cell r="G45" t="str">
            <v>169850923</v>
          </cell>
          <cell r="P45" t="str">
            <v>-</v>
          </cell>
          <cell r="Q45" t="str">
            <v>-</v>
          </cell>
          <cell r="R45" t="str">
            <v>-</v>
          </cell>
          <cell r="S45" t="str">
            <v/>
          </cell>
          <cell r="T45" t="str">
            <v/>
          </cell>
          <cell r="U45" t="str">
            <v/>
          </cell>
          <cell r="V45" t="str">
            <v/>
          </cell>
          <cell r="W45" t="str">
            <v/>
          </cell>
          <cell r="X45" t="str">
            <v/>
          </cell>
          <cell r="Y45" t="str">
            <v/>
          </cell>
          <cell r="Z45" t="str">
            <v/>
          </cell>
          <cell r="AA45" t="str">
            <v/>
          </cell>
          <cell r="AB45" t="str">
            <v>-</v>
          </cell>
        </row>
        <row r="46">
          <cell r="G46" t="str">
            <v>169850935</v>
          </cell>
          <cell r="P46" t="str">
            <v>-</v>
          </cell>
          <cell r="Q46" t="str">
            <v>-</v>
          </cell>
          <cell r="R46" t="str">
            <v>-</v>
          </cell>
          <cell r="S46" t="str">
            <v/>
          </cell>
          <cell r="T46" t="str">
            <v/>
          </cell>
          <cell r="U46" t="str">
            <v/>
          </cell>
          <cell r="V46" t="str">
            <v/>
          </cell>
          <cell r="W46" t="str">
            <v/>
          </cell>
          <cell r="X46" t="str">
            <v/>
          </cell>
          <cell r="Y46" t="str">
            <v/>
          </cell>
          <cell r="Z46" t="str">
            <v/>
          </cell>
          <cell r="AA46" t="str">
            <v/>
          </cell>
          <cell r="AB46" t="str">
            <v>-</v>
          </cell>
        </row>
        <row r="47">
          <cell r="G47" t="str">
            <v>169850967</v>
          </cell>
          <cell r="P47" t="str">
            <v>-</v>
          </cell>
          <cell r="Q47" t="str">
            <v>-</v>
          </cell>
          <cell r="R47" t="str">
            <v>-</v>
          </cell>
          <cell r="S47" t="str">
            <v/>
          </cell>
          <cell r="T47" t="str">
            <v/>
          </cell>
          <cell r="U47" t="str">
            <v/>
          </cell>
          <cell r="V47" t="str">
            <v/>
          </cell>
          <cell r="W47" t="str">
            <v/>
          </cell>
          <cell r="X47" t="str">
            <v/>
          </cell>
          <cell r="Y47" t="str">
            <v/>
          </cell>
          <cell r="Z47" t="str">
            <v/>
          </cell>
          <cell r="AA47" t="str">
            <v/>
          </cell>
          <cell r="AB47" t="str">
            <v>-</v>
          </cell>
        </row>
        <row r="48">
          <cell r="G48" t="str">
            <v>169850977</v>
          </cell>
          <cell r="P48" t="str">
            <v>-</v>
          </cell>
          <cell r="Q48" t="str">
            <v>-</v>
          </cell>
          <cell r="R48" t="str">
            <v>-</v>
          </cell>
          <cell r="S48" t="str">
            <v/>
          </cell>
          <cell r="T48" t="str">
            <v/>
          </cell>
          <cell r="U48" t="str">
            <v/>
          </cell>
          <cell r="V48" t="str">
            <v/>
          </cell>
          <cell r="W48" t="str">
            <v/>
          </cell>
          <cell r="X48" t="str">
            <v/>
          </cell>
          <cell r="Y48" t="str">
            <v/>
          </cell>
          <cell r="Z48" t="str">
            <v/>
          </cell>
          <cell r="AA48" t="str">
            <v/>
          </cell>
          <cell r="AB48" t="str">
            <v>-</v>
          </cell>
        </row>
        <row r="49">
          <cell r="G49" t="str">
            <v>201850123</v>
          </cell>
          <cell r="P49" t="str">
            <v>-</v>
          </cell>
          <cell r="Q49" t="str">
            <v>-</v>
          </cell>
          <cell r="R49" t="str">
            <v>-</v>
          </cell>
          <cell r="S49" t="str">
            <v/>
          </cell>
          <cell r="T49" t="str">
            <v/>
          </cell>
          <cell r="U49" t="str">
            <v/>
          </cell>
          <cell r="V49" t="str">
            <v/>
          </cell>
          <cell r="W49" t="str">
            <v/>
          </cell>
          <cell r="X49" t="str">
            <v>-</v>
          </cell>
          <cell r="Y49" t="str">
            <v>-</v>
          </cell>
          <cell r="Z49" t="str">
            <v>-</v>
          </cell>
          <cell r="AA49" t="str">
            <v>-</v>
          </cell>
          <cell r="AB49" t="str">
            <v>-</v>
          </cell>
        </row>
        <row r="50">
          <cell r="G50" t="str">
            <v>201850177</v>
          </cell>
          <cell r="P50" t="str">
            <v>-</v>
          </cell>
          <cell r="Q50" t="str">
            <v>-</v>
          </cell>
          <cell r="R50" t="str">
            <v>-</v>
          </cell>
          <cell r="S50" t="str">
            <v/>
          </cell>
          <cell r="T50" t="str">
            <v/>
          </cell>
          <cell r="U50" t="str">
            <v/>
          </cell>
          <cell r="V50" t="str">
            <v/>
          </cell>
          <cell r="W50" t="str">
            <v/>
          </cell>
          <cell r="X50" t="str">
            <v>-</v>
          </cell>
          <cell r="Y50" t="str">
            <v>-</v>
          </cell>
          <cell r="Z50" t="str">
            <v>-</v>
          </cell>
          <cell r="AA50" t="str">
            <v>-</v>
          </cell>
          <cell r="AB50" t="str">
            <v>-</v>
          </cell>
        </row>
        <row r="51">
          <cell r="G51" t="str">
            <v>247852023</v>
          </cell>
          <cell r="P51" t="str">
            <v>-</v>
          </cell>
          <cell r="Q51" t="str">
            <v>-</v>
          </cell>
          <cell r="R51" t="str">
            <v>-</v>
          </cell>
          <cell r="S51" t="str">
            <v/>
          </cell>
          <cell r="T51" t="str">
            <v/>
          </cell>
          <cell r="U51" t="str">
            <v/>
          </cell>
          <cell r="V51" t="str">
            <v/>
          </cell>
          <cell r="W51" t="str">
            <v/>
          </cell>
          <cell r="X51" t="str">
            <v/>
          </cell>
          <cell r="Y51" t="str">
            <v/>
          </cell>
          <cell r="Z51" t="str">
            <v/>
          </cell>
          <cell r="AA51" t="str">
            <v/>
          </cell>
          <cell r="AB51" t="str">
            <v>-</v>
          </cell>
        </row>
        <row r="52">
          <cell r="G52" t="str">
            <v>247852035</v>
          </cell>
          <cell r="P52" t="str">
            <v>-</v>
          </cell>
          <cell r="Q52" t="str">
            <v>-</v>
          </cell>
          <cell r="R52" t="str">
            <v>-</v>
          </cell>
          <cell r="S52" t="str">
            <v/>
          </cell>
          <cell r="T52" t="str">
            <v/>
          </cell>
          <cell r="U52" t="str">
            <v/>
          </cell>
          <cell r="V52" t="str">
            <v/>
          </cell>
          <cell r="W52" t="str">
            <v/>
          </cell>
          <cell r="X52" t="str">
            <v/>
          </cell>
          <cell r="Y52" t="str">
            <v/>
          </cell>
          <cell r="Z52" t="str">
            <v/>
          </cell>
          <cell r="AA52" t="str">
            <v/>
          </cell>
          <cell r="AB52" t="str">
            <v>-</v>
          </cell>
        </row>
        <row r="53">
          <cell r="G53" t="str">
            <v>247852067</v>
          </cell>
          <cell r="P53" t="str">
            <v>-</v>
          </cell>
          <cell r="Q53" t="str">
            <v>-</v>
          </cell>
          <cell r="R53" t="str">
            <v>-</v>
          </cell>
          <cell r="S53" t="str">
            <v/>
          </cell>
          <cell r="T53" t="str">
            <v/>
          </cell>
          <cell r="U53" t="str">
            <v/>
          </cell>
          <cell r="V53" t="str">
            <v/>
          </cell>
          <cell r="W53" t="str">
            <v/>
          </cell>
          <cell r="X53" t="str">
            <v/>
          </cell>
          <cell r="Y53" t="str">
            <v/>
          </cell>
          <cell r="Z53" t="str">
            <v/>
          </cell>
          <cell r="AA53" t="str">
            <v/>
          </cell>
          <cell r="AB53" t="str">
            <v>-</v>
          </cell>
        </row>
        <row r="54">
          <cell r="G54" t="str">
            <v>247852077</v>
          </cell>
          <cell r="P54" t="str">
            <v>-</v>
          </cell>
          <cell r="Q54" t="str">
            <v>-</v>
          </cell>
          <cell r="R54" t="str">
            <v>-</v>
          </cell>
          <cell r="S54" t="str">
            <v/>
          </cell>
          <cell r="T54" t="str">
            <v/>
          </cell>
          <cell r="U54" t="str">
            <v/>
          </cell>
          <cell r="V54" t="str">
            <v/>
          </cell>
          <cell r="W54" t="str">
            <v/>
          </cell>
          <cell r="X54" t="str">
            <v/>
          </cell>
          <cell r="Y54" t="str">
            <v/>
          </cell>
          <cell r="Z54" t="str">
            <v/>
          </cell>
          <cell r="AA54" t="str">
            <v/>
          </cell>
          <cell r="AB54" t="str">
            <v>-</v>
          </cell>
        </row>
        <row r="55">
          <cell r="G55" t="str">
            <v>123853413</v>
          </cell>
          <cell r="P55" t="str">
            <v>-</v>
          </cell>
          <cell r="Q55" t="str">
            <v>-</v>
          </cell>
          <cell r="R55" t="str">
            <v>-</v>
          </cell>
          <cell r="S55" t="str">
            <v/>
          </cell>
          <cell r="T55" t="str">
            <v/>
          </cell>
          <cell r="U55" t="str">
            <v/>
          </cell>
          <cell r="V55" t="str">
            <v/>
          </cell>
          <cell r="W55" t="str">
            <v/>
          </cell>
          <cell r="X55" t="str">
            <v/>
          </cell>
          <cell r="Y55" t="str">
            <v/>
          </cell>
          <cell r="Z55" t="str">
            <v/>
          </cell>
          <cell r="AA55" t="str">
            <v/>
          </cell>
          <cell r="AB55" t="str">
            <v>-</v>
          </cell>
        </row>
        <row r="56">
          <cell r="G56" t="str">
            <v>123853465</v>
          </cell>
          <cell r="P56" t="str">
            <v>-</v>
          </cell>
          <cell r="Q56" t="str">
            <v>-</v>
          </cell>
          <cell r="R56" t="str">
            <v>-</v>
          </cell>
          <cell r="S56" t="str">
            <v/>
          </cell>
          <cell r="T56" t="str">
            <v/>
          </cell>
          <cell r="U56" t="str">
            <v/>
          </cell>
          <cell r="V56" t="str">
            <v/>
          </cell>
          <cell r="W56" t="str">
            <v/>
          </cell>
          <cell r="X56" t="str">
            <v/>
          </cell>
          <cell r="Y56" t="str">
            <v/>
          </cell>
          <cell r="Z56" t="str">
            <v/>
          </cell>
          <cell r="AA56" t="str">
            <v/>
          </cell>
          <cell r="AB56" t="str">
            <v>-</v>
          </cell>
        </row>
        <row r="57">
          <cell r="G57" t="str">
            <v>123853476</v>
          </cell>
          <cell r="P57" t="str">
            <v>-</v>
          </cell>
          <cell r="Q57" t="str">
            <v>-</v>
          </cell>
          <cell r="R57" t="str">
            <v>-</v>
          </cell>
          <cell r="S57" t="str">
            <v/>
          </cell>
          <cell r="T57" t="str">
            <v/>
          </cell>
          <cell r="U57" t="str">
            <v/>
          </cell>
          <cell r="V57" t="str">
            <v/>
          </cell>
          <cell r="W57" t="str">
            <v/>
          </cell>
          <cell r="X57" t="str">
            <v/>
          </cell>
          <cell r="Y57" t="str">
            <v/>
          </cell>
          <cell r="Z57" t="str">
            <v/>
          </cell>
          <cell r="AA57" t="str">
            <v/>
          </cell>
          <cell r="AB57" t="str">
            <v>-</v>
          </cell>
        </row>
        <row r="58">
          <cell r="G58" t="str">
            <v>169851313</v>
          </cell>
          <cell r="P58" t="str">
            <v>-</v>
          </cell>
          <cell r="Q58" t="str">
            <v>-</v>
          </cell>
          <cell r="R58" t="str">
            <v>-</v>
          </cell>
          <cell r="S58" t="str">
            <v/>
          </cell>
          <cell r="T58" t="str">
            <v/>
          </cell>
          <cell r="U58" t="str">
            <v/>
          </cell>
          <cell r="V58" t="str">
            <v/>
          </cell>
          <cell r="W58" t="str">
            <v/>
          </cell>
          <cell r="X58" t="str">
            <v/>
          </cell>
          <cell r="Y58" t="str">
            <v/>
          </cell>
          <cell r="Z58" t="str">
            <v/>
          </cell>
          <cell r="AA58" t="str">
            <v/>
          </cell>
          <cell r="AB58" t="str">
            <v>-</v>
          </cell>
        </row>
        <row r="59">
          <cell r="G59" t="str">
            <v>169851365</v>
          </cell>
          <cell r="P59" t="str">
            <v>-</v>
          </cell>
          <cell r="Q59" t="str">
            <v>-</v>
          </cell>
          <cell r="R59" t="str">
            <v>-</v>
          </cell>
          <cell r="S59" t="str">
            <v/>
          </cell>
          <cell r="T59" t="str">
            <v/>
          </cell>
          <cell r="U59" t="str">
            <v/>
          </cell>
          <cell r="V59" t="str">
            <v/>
          </cell>
          <cell r="W59" t="str">
            <v/>
          </cell>
          <cell r="X59" t="str">
            <v/>
          </cell>
          <cell r="Y59" t="str">
            <v/>
          </cell>
          <cell r="Z59" t="str">
            <v/>
          </cell>
          <cell r="AA59" t="str">
            <v/>
          </cell>
          <cell r="AB59" t="str">
            <v>-</v>
          </cell>
        </row>
        <row r="60">
          <cell r="G60" t="str">
            <v>169851376</v>
          </cell>
          <cell r="P60" t="str">
            <v>-</v>
          </cell>
          <cell r="Q60" t="str">
            <v>-</v>
          </cell>
          <cell r="R60" t="str">
            <v>-</v>
          </cell>
          <cell r="S60" t="str">
            <v/>
          </cell>
          <cell r="T60" t="str">
            <v/>
          </cell>
          <cell r="U60" t="str">
            <v/>
          </cell>
          <cell r="V60" t="str">
            <v/>
          </cell>
          <cell r="W60" t="str">
            <v/>
          </cell>
          <cell r="X60" t="str">
            <v/>
          </cell>
          <cell r="Y60" t="str">
            <v/>
          </cell>
          <cell r="Z60" t="str">
            <v/>
          </cell>
          <cell r="AA60" t="str">
            <v/>
          </cell>
          <cell r="AB60" t="str">
            <v>-</v>
          </cell>
        </row>
        <row r="61">
          <cell r="G61" t="str">
            <v>209850813</v>
          </cell>
          <cell r="P61" t="str">
            <v>-</v>
          </cell>
          <cell r="Q61" t="str">
            <v>-</v>
          </cell>
          <cell r="R61" t="str">
            <v>-</v>
          </cell>
          <cell r="S61" t="str">
            <v/>
          </cell>
          <cell r="T61" t="str">
            <v/>
          </cell>
          <cell r="U61" t="str">
            <v/>
          </cell>
          <cell r="V61" t="str">
            <v/>
          </cell>
          <cell r="W61" t="str">
            <v/>
          </cell>
          <cell r="X61" t="str">
            <v/>
          </cell>
          <cell r="Y61" t="str">
            <v/>
          </cell>
          <cell r="Z61" t="str">
            <v>-</v>
          </cell>
          <cell r="AA61" t="str">
            <v>-</v>
          </cell>
          <cell r="AB61" t="str">
            <v>-</v>
          </cell>
        </row>
        <row r="62">
          <cell r="G62" t="str">
            <v>209850865</v>
          </cell>
          <cell r="P62" t="str">
            <v>-</v>
          </cell>
          <cell r="Q62" t="str">
            <v>-</v>
          </cell>
          <cell r="R62" t="str">
            <v>-</v>
          </cell>
          <cell r="S62" t="str">
            <v/>
          </cell>
          <cell r="T62" t="str">
            <v/>
          </cell>
          <cell r="U62" t="str">
            <v/>
          </cell>
          <cell r="V62" t="str">
            <v/>
          </cell>
          <cell r="W62" t="str">
            <v/>
          </cell>
          <cell r="X62" t="str">
            <v/>
          </cell>
          <cell r="Y62" t="str">
            <v/>
          </cell>
          <cell r="Z62" t="str">
            <v>-</v>
          </cell>
          <cell r="AA62" t="str">
            <v>-</v>
          </cell>
          <cell r="AB62" t="str">
            <v>-</v>
          </cell>
        </row>
        <row r="63">
          <cell r="G63" t="str">
            <v>209850876</v>
          </cell>
          <cell r="P63" t="str">
            <v>-</v>
          </cell>
          <cell r="Q63" t="str">
            <v>-</v>
          </cell>
          <cell r="R63" t="str">
            <v>-</v>
          </cell>
          <cell r="S63" t="str">
            <v/>
          </cell>
          <cell r="T63" t="str">
            <v/>
          </cell>
          <cell r="U63" t="str">
            <v/>
          </cell>
          <cell r="V63" t="str">
            <v/>
          </cell>
          <cell r="W63" t="str">
            <v/>
          </cell>
          <cell r="X63" t="str">
            <v/>
          </cell>
          <cell r="Y63" t="str">
            <v/>
          </cell>
          <cell r="Z63" t="str">
            <v>-</v>
          </cell>
          <cell r="AA63" t="str">
            <v>-</v>
          </cell>
          <cell r="AB63" t="str">
            <v>-</v>
          </cell>
        </row>
        <row r="64">
          <cell r="G64" t="str">
            <v>219851276</v>
          </cell>
          <cell r="P64" t="str">
            <v>-</v>
          </cell>
          <cell r="Q64" t="str">
            <v>-</v>
          </cell>
          <cell r="R64" t="str">
            <v>-</v>
          </cell>
          <cell r="S64" t="str">
            <v/>
          </cell>
          <cell r="T64" t="str">
            <v/>
          </cell>
          <cell r="U64" t="str">
            <v/>
          </cell>
          <cell r="V64" t="str">
            <v/>
          </cell>
          <cell r="W64" t="str">
            <v/>
          </cell>
          <cell r="X64" t="str">
            <v/>
          </cell>
          <cell r="Y64" t="str">
            <v/>
          </cell>
          <cell r="Z64" t="str">
            <v/>
          </cell>
          <cell r="AA64" t="str">
            <v/>
          </cell>
          <cell r="AB64" t="str">
            <v>-</v>
          </cell>
        </row>
        <row r="65">
          <cell r="G65" t="str">
            <v>247851576</v>
          </cell>
          <cell r="P65" t="str">
            <v>-</v>
          </cell>
          <cell r="Q65" t="str">
            <v>-</v>
          </cell>
          <cell r="R65" t="str">
            <v>-</v>
          </cell>
          <cell r="S65" t="str">
            <v/>
          </cell>
          <cell r="T65" t="str">
            <v/>
          </cell>
          <cell r="U65" t="str">
            <v/>
          </cell>
          <cell r="V65" t="str">
            <v/>
          </cell>
          <cell r="W65" t="str">
            <v/>
          </cell>
          <cell r="X65" t="str">
            <v/>
          </cell>
          <cell r="Y65" t="str">
            <v/>
          </cell>
          <cell r="Z65" t="str">
            <v/>
          </cell>
          <cell r="AA65" t="str">
            <v/>
          </cell>
          <cell r="AB65" t="str">
            <v>-</v>
          </cell>
        </row>
        <row r="66">
          <cell r="G66" t="str">
            <v>13285257</v>
          </cell>
          <cell r="P66" t="str">
            <v>-</v>
          </cell>
          <cell r="Q66" t="str">
            <v>-</v>
          </cell>
          <cell r="R66" t="str">
            <v>-</v>
          </cell>
          <cell r="S66" t="str">
            <v/>
          </cell>
          <cell r="T66" t="str">
            <v/>
          </cell>
          <cell r="U66" t="str">
            <v/>
          </cell>
          <cell r="V66" t="str">
            <v/>
          </cell>
          <cell r="W66" t="str">
            <v/>
          </cell>
          <cell r="X66" t="str">
            <v/>
          </cell>
          <cell r="Y66" t="str">
            <v/>
          </cell>
          <cell r="Z66" t="str">
            <v/>
          </cell>
          <cell r="AA66" t="str">
            <v/>
          </cell>
          <cell r="AB66" t="str">
            <v>-</v>
          </cell>
        </row>
        <row r="67">
          <cell r="G67" t="str">
            <v>24785427</v>
          </cell>
          <cell r="P67" t="str">
            <v>-</v>
          </cell>
          <cell r="Q67" t="str">
            <v>-</v>
          </cell>
          <cell r="R67" t="str">
            <v>-</v>
          </cell>
          <cell r="S67" t="str">
            <v/>
          </cell>
          <cell r="T67" t="str">
            <v/>
          </cell>
          <cell r="U67" t="str">
            <v/>
          </cell>
          <cell r="V67" t="str">
            <v/>
          </cell>
          <cell r="W67" t="str">
            <v/>
          </cell>
          <cell r="X67" t="str">
            <v/>
          </cell>
          <cell r="Y67" t="str">
            <v/>
          </cell>
          <cell r="Z67" t="str">
            <v/>
          </cell>
          <cell r="AA67" t="str">
            <v/>
          </cell>
          <cell r="AB67" t="str">
            <v>-</v>
          </cell>
        </row>
        <row r="68">
          <cell r="G68" t="str">
            <v>21485167</v>
          </cell>
          <cell r="P68" t="str">
            <v>-</v>
          </cell>
          <cell r="Q68" t="str">
            <v>-</v>
          </cell>
          <cell r="R68" t="str">
            <v>-</v>
          </cell>
          <cell r="S68" t="str">
            <v/>
          </cell>
          <cell r="T68" t="str">
            <v/>
          </cell>
          <cell r="U68" t="str">
            <v/>
          </cell>
          <cell r="V68" t="str">
            <v/>
          </cell>
          <cell r="W68" t="str">
            <v/>
          </cell>
          <cell r="X68" t="str">
            <v/>
          </cell>
          <cell r="Y68" t="str">
            <v/>
          </cell>
          <cell r="Z68" t="str">
            <v/>
          </cell>
          <cell r="AA68" t="str">
            <v/>
          </cell>
          <cell r="AB68" t="str">
            <v>-</v>
          </cell>
        </row>
        <row r="69">
          <cell r="G69" t="str">
            <v>68485087</v>
          </cell>
          <cell r="P69" t="str">
            <v>-</v>
          </cell>
          <cell r="Q69" t="str">
            <v>-</v>
          </cell>
          <cell r="R69" t="str">
            <v>-</v>
          </cell>
          <cell r="S69" t="str">
            <v/>
          </cell>
          <cell r="T69" t="str">
            <v/>
          </cell>
          <cell r="U69" t="str">
            <v/>
          </cell>
          <cell r="V69" t="str">
            <v/>
          </cell>
          <cell r="W69" t="str">
            <v/>
          </cell>
          <cell r="X69" t="str">
            <v/>
          </cell>
          <cell r="Y69" t="str">
            <v/>
          </cell>
          <cell r="Z69" t="str">
            <v/>
          </cell>
          <cell r="AA69" t="str">
            <v/>
          </cell>
          <cell r="AB69" t="str">
            <v>-</v>
          </cell>
        </row>
        <row r="70">
          <cell r="G70" t="str">
            <v>12385727</v>
          </cell>
          <cell r="P70" t="str">
            <v>-</v>
          </cell>
          <cell r="Q70" t="str">
            <v>-</v>
          </cell>
          <cell r="R70" t="str">
            <v>-</v>
          </cell>
          <cell r="S70" t="str">
            <v/>
          </cell>
          <cell r="T70" t="str">
            <v/>
          </cell>
          <cell r="U70" t="str">
            <v/>
          </cell>
          <cell r="V70" t="str">
            <v/>
          </cell>
          <cell r="W70" t="str">
            <v/>
          </cell>
          <cell r="X70" t="str">
            <v/>
          </cell>
          <cell r="Y70" t="str">
            <v/>
          </cell>
          <cell r="Z70" t="str">
            <v/>
          </cell>
          <cell r="AA70" t="str">
            <v/>
          </cell>
          <cell r="AB70" t="str">
            <v>-</v>
          </cell>
        </row>
        <row r="71">
          <cell r="G71" t="str">
            <v>13385247</v>
          </cell>
          <cell r="P71" t="str">
            <v>-</v>
          </cell>
          <cell r="Q71" t="str">
            <v>-</v>
          </cell>
          <cell r="R71" t="str">
            <v>-</v>
          </cell>
          <cell r="S71" t="str">
            <v/>
          </cell>
          <cell r="T71" t="str">
            <v/>
          </cell>
          <cell r="U71" t="str">
            <v/>
          </cell>
          <cell r="V71" t="str">
            <v/>
          </cell>
          <cell r="W71" t="str">
            <v/>
          </cell>
          <cell r="X71" t="str">
            <v/>
          </cell>
          <cell r="Y71" t="str">
            <v/>
          </cell>
          <cell r="Z71" t="str">
            <v/>
          </cell>
          <cell r="AA71" t="str">
            <v/>
          </cell>
          <cell r="AB71" t="str">
            <v>-</v>
          </cell>
        </row>
        <row r="72">
          <cell r="G72" t="str">
            <v>16585037</v>
          </cell>
          <cell r="P72" t="str">
            <v>-</v>
          </cell>
          <cell r="Q72" t="str">
            <v>-</v>
          </cell>
          <cell r="R72" t="str">
            <v>-</v>
          </cell>
          <cell r="S72" t="str">
            <v/>
          </cell>
          <cell r="T72" t="str">
            <v/>
          </cell>
          <cell r="U72" t="str">
            <v/>
          </cell>
          <cell r="V72" t="str">
            <v/>
          </cell>
          <cell r="W72" t="str">
            <v/>
          </cell>
          <cell r="X72" t="str">
            <v/>
          </cell>
          <cell r="Y72" t="str">
            <v/>
          </cell>
          <cell r="Z72" t="str">
            <v/>
          </cell>
          <cell r="AA72" t="str">
            <v/>
          </cell>
          <cell r="AB72" t="str">
            <v>-</v>
          </cell>
        </row>
        <row r="73">
          <cell r="G73" t="str">
            <v>12385697</v>
          </cell>
          <cell r="P73" t="str">
            <v>-</v>
          </cell>
          <cell r="Q73" t="str">
            <v>-</v>
          </cell>
          <cell r="R73" t="str">
            <v>-</v>
          </cell>
          <cell r="S73" t="str">
            <v/>
          </cell>
          <cell r="T73" t="str">
            <v/>
          </cell>
          <cell r="U73" t="str">
            <v/>
          </cell>
          <cell r="V73" t="str">
            <v/>
          </cell>
          <cell r="W73" t="str">
            <v/>
          </cell>
          <cell r="X73" t="str">
            <v/>
          </cell>
          <cell r="Y73" t="str">
            <v/>
          </cell>
          <cell r="Z73" t="str">
            <v/>
          </cell>
          <cell r="AA73" t="str">
            <v/>
          </cell>
          <cell r="AB73" t="str">
            <v>-</v>
          </cell>
        </row>
        <row r="74">
          <cell r="G74" t="str">
            <v>13385202</v>
          </cell>
          <cell r="P74" t="str">
            <v>-</v>
          </cell>
          <cell r="Q74" t="str">
            <v>-</v>
          </cell>
          <cell r="R74" t="str">
            <v>-</v>
          </cell>
          <cell r="S74" t="str">
            <v/>
          </cell>
          <cell r="T74" t="str">
            <v/>
          </cell>
          <cell r="U74" t="str">
            <v/>
          </cell>
          <cell r="V74" t="str">
            <v/>
          </cell>
          <cell r="W74" t="str">
            <v/>
          </cell>
          <cell r="X74" t="str">
            <v/>
          </cell>
          <cell r="Y74" t="str">
            <v/>
          </cell>
          <cell r="Z74" t="str">
            <v/>
          </cell>
          <cell r="AA74" t="str">
            <v/>
          </cell>
          <cell r="AB74" t="str">
            <v>-</v>
          </cell>
        </row>
        <row r="75">
          <cell r="G75" t="str">
            <v>13385207</v>
          </cell>
          <cell r="P75" t="str">
            <v>-</v>
          </cell>
          <cell r="Q75" t="str">
            <v>-</v>
          </cell>
          <cell r="R75" t="str">
            <v>-</v>
          </cell>
          <cell r="S75" t="str">
            <v/>
          </cell>
          <cell r="T75" t="str">
            <v/>
          </cell>
          <cell r="U75" t="str">
            <v/>
          </cell>
          <cell r="V75" t="str">
            <v/>
          </cell>
          <cell r="W75" t="str">
            <v/>
          </cell>
          <cell r="X75" t="str">
            <v/>
          </cell>
          <cell r="Y75" t="str">
            <v/>
          </cell>
          <cell r="Z75" t="str">
            <v/>
          </cell>
          <cell r="AA75" t="str">
            <v/>
          </cell>
          <cell r="AB75" t="str">
            <v>-</v>
          </cell>
        </row>
        <row r="76">
          <cell r="G76" t="str">
            <v>123856827</v>
          </cell>
          <cell r="P76" t="str">
            <v>-</v>
          </cell>
          <cell r="Q76" t="str">
            <v>-</v>
          </cell>
          <cell r="R76" t="str">
            <v>-</v>
          </cell>
          <cell r="S76" t="str">
            <v/>
          </cell>
          <cell r="T76" t="str">
            <v/>
          </cell>
          <cell r="U76" t="str">
            <v/>
          </cell>
          <cell r="V76" t="str">
            <v/>
          </cell>
          <cell r="W76" t="str">
            <v/>
          </cell>
          <cell r="X76" t="str">
            <v/>
          </cell>
          <cell r="Y76" t="str">
            <v/>
          </cell>
          <cell r="Z76" t="str">
            <v/>
          </cell>
          <cell r="AA76" t="str">
            <v/>
          </cell>
          <cell r="AB76" t="str">
            <v>-</v>
          </cell>
        </row>
        <row r="77">
          <cell r="G77" t="str">
            <v>247854527</v>
          </cell>
          <cell r="P77" t="str">
            <v>-</v>
          </cell>
          <cell r="Q77" t="str">
            <v>-</v>
          </cell>
          <cell r="R77" t="str">
            <v>-</v>
          </cell>
          <cell r="S77" t="str">
            <v/>
          </cell>
          <cell r="T77" t="str">
            <v/>
          </cell>
          <cell r="U77" t="str">
            <v/>
          </cell>
          <cell r="V77" t="str">
            <v/>
          </cell>
          <cell r="W77" t="str">
            <v/>
          </cell>
          <cell r="X77" t="str">
            <v/>
          </cell>
          <cell r="Y77" t="str">
            <v/>
          </cell>
          <cell r="Z77" t="str">
            <v/>
          </cell>
          <cell r="AA77" t="str">
            <v/>
          </cell>
          <cell r="AB77" t="str">
            <v>-</v>
          </cell>
        </row>
        <row r="78">
          <cell r="G78" t="str">
            <v>13385217</v>
          </cell>
          <cell r="P78" t="str">
            <v>-</v>
          </cell>
          <cell r="Q78" t="str">
            <v>-</v>
          </cell>
          <cell r="R78" t="str">
            <v>-</v>
          </cell>
          <cell r="S78" t="str">
            <v/>
          </cell>
          <cell r="T78" t="str">
            <v/>
          </cell>
          <cell r="U78" t="str">
            <v/>
          </cell>
          <cell r="V78" t="str">
            <v/>
          </cell>
          <cell r="W78" t="str">
            <v/>
          </cell>
          <cell r="X78" t="str">
            <v/>
          </cell>
          <cell r="Y78" t="str">
            <v/>
          </cell>
          <cell r="Z78" t="str">
            <v/>
          </cell>
          <cell r="AA78" t="str">
            <v/>
          </cell>
          <cell r="AB78" t="str">
            <v>-</v>
          </cell>
        </row>
        <row r="79">
          <cell r="G79" t="str">
            <v>21385027</v>
          </cell>
          <cell r="P79" t="str">
            <v>-</v>
          </cell>
          <cell r="Q79" t="str">
            <v>-</v>
          </cell>
          <cell r="R79" t="str">
            <v>-</v>
          </cell>
          <cell r="S79" t="str">
            <v/>
          </cell>
          <cell r="T79" t="str">
            <v/>
          </cell>
          <cell r="U79" t="str">
            <v/>
          </cell>
          <cell r="V79" t="str">
            <v/>
          </cell>
          <cell r="W79" t="str">
            <v/>
          </cell>
          <cell r="X79" t="str">
            <v/>
          </cell>
          <cell r="Y79" t="str">
            <v/>
          </cell>
          <cell r="Z79" t="str">
            <v/>
          </cell>
          <cell r="AA79" t="str">
            <v/>
          </cell>
          <cell r="AB79" t="str">
            <v>-</v>
          </cell>
        </row>
        <row r="80">
          <cell r="G80" t="str">
            <v>21485147</v>
          </cell>
          <cell r="P80" t="str">
            <v>-</v>
          </cell>
          <cell r="Q80" t="str">
            <v>-</v>
          </cell>
          <cell r="R80" t="str">
            <v>-</v>
          </cell>
          <cell r="S80" t="str">
            <v/>
          </cell>
          <cell r="T80" t="str">
            <v/>
          </cell>
          <cell r="U80" t="str">
            <v/>
          </cell>
          <cell r="V80" t="str">
            <v/>
          </cell>
          <cell r="W80" t="str">
            <v/>
          </cell>
          <cell r="X80" t="str">
            <v/>
          </cell>
          <cell r="Y80" t="str">
            <v/>
          </cell>
          <cell r="Z80" t="str">
            <v/>
          </cell>
          <cell r="AA80" t="str">
            <v/>
          </cell>
          <cell r="AB80" t="str">
            <v>-</v>
          </cell>
        </row>
        <row r="81">
          <cell r="G81" t="str">
            <v>21485157</v>
          </cell>
          <cell r="P81" t="str">
            <v>-</v>
          </cell>
          <cell r="Q81" t="str">
            <v>-</v>
          </cell>
          <cell r="R81" t="str">
            <v>-</v>
          </cell>
          <cell r="S81" t="str">
            <v/>
          </cell>
          <cell r="T81" t="str">
            <v/>
          </cell>
          <cell r="U81" t="str">
            <v/>
          </cell>
          <cell r="V81" t="str">
            <v/>
          </cell>
          <cell r="W81" t="str">
            <v/>
          </cell>
          <cell r="X81" t="str">
            <v/>
          </cell>
          <cell r="Y81" t="str">
            <v/>
          </cell>
          <cell r="Z81" t="str">
            <v/>
          </cell>
          <cell r="AA81" t="str">
            <v/>
          </cell>
          <cell r="AB81" t="str">
            <v>-</v>
          </cell>
        </row>
        <row r="82">
          <cell r="G82" t="str">
            <v>12385717</v>
          </cell>
          <cell r="P82" t="str">
            <v>-</v>
          </cell>
          <cell r="Q82" t="str">
            <v>-</v>
          </cell>
          <cell r="R82" t="str">
            <v>-</v>
          </cell>
          <cell r="S82" t="str">
            <v/>
          </cell>
          <cell r="T82" t="str">
            <v/>
          </cell>
          <cell r="U82" t="str">
            <v/>
          </cell>
          <cell r="V82" t="str">
            <v/>
          </cell>
          <cell r="W82" t="str">
            <v/>
          </cell>
          <cell r="X82" t="str">
            <v/>
          </cell>
          <cell r="Y82" t="str">
            <v/>
          </cell>
          <cell r="Z82" t="str">
            <v/>
          </cell>
          <cell r="AA82" t="str">
            <v/>
          </cell>
          <cell r="AB82" t="str">
            <v>-</v>
          </cell>
        </row>
        <row r="83">
          <cell r="G83" t="str">
            <v>12385707</v>
          </cell>
          <cell r="P83" t="str">
            <v>-</v>
          </cell>
          <cell r="Q83" t="str">
            <v>-</v>
          </cell>
          <cell r="R83" t="str">
            <v>-</v>
          </cell>
          <cell r="S83" t="str">
            <v/>
          </cell>
          <cell r="T83" t="str">
            <v/>
          </cell>
          <cell r="U83" t="str">
            <v/>
          </cell>
          <cell r="V83" t="str">
            <v/>
          </cell>
          <cell r="W83" t="str">
            <v/>
          </cell>
          <cell r="X83" t="str">
            <v/>
          </cell>
          <cell r="Y83" t="str">
            <v/>
          </cell>
          <cell r="Z83" t="str">
            <v/>
          </cell>
          <cell r="AA83" t="str">
            <v/>
          </cell>
          <cell r="AB83" t="str">
            <v>-</v>
          </cell>
        </row>
        <row r="84">
          <cell r="G84" t="str">
            <v>24785477</v>
          </cell>
          <cell r="P84" t="str">
            <v>-</v>
          </cell>
          <cell r="Q84" t="str">
            <v>-</v>
          </cell>
          <cell r="R84" t="str">
            <v>-</v>
          </cell>
          <cell r="S84" t="str">
            <v/>
          </cell>
          <cell r="T84" t="str">
            <v/>
          </cell>
          <cell r="U84" t="str">
            <v/>
          </cell>
          <cell r="V84" t="str">
            <v/>
          </cell>
          <cell r="W84" t="str">
            <v/>
          </cell>
          <cell r="X84" t="str">
            <v/>
          </cell>
          <cell r="Y84" t="str">
            <v/>
          </cell>
          <cell r="Z84" t="str">
            <v/>
          </cell>
          <cell r="AA84" t="str">
            <v/>
          </cell>
          <cell r="AB84" t="str">
            <v>-</v>
          </cell>
        </row>
        <row r="85">
          <cell r="G85" t="str">
            <v>132852679</v>
          </cell>
          <cell r="P85" t="str">
            <v>-</v>
          </cell>
          <cell r="Q85" t="str">
            <v>-</v>
          </cell>
          <cell r="R85" t="str">
            <v>-</v>
          </cell>
          <cell r="S85" t="str">
            <v/>
          </cell>
          <cell r="T85" t="str">
            <v/>
          </cell>
          <cell r="U85" t="str">
            <v/>
          </cell>
          <cell r="V85" t="str">
            <v/>
          </cell>
          <cell r="W85" t="str">
            <v/>
          </cell>
          <cell r="X85" t="str">
            <v/>
          </cell>
          <cell r="Y85" t="str">
            <v/>
          </cell>
          <cell r="Z85" t="str">
            <v/>
          </cell>
          <cell r="AA85" t="str">
            <v/>
          </cell>
          <cell r="AB85" t="str">
            <v>-</v>
          </cell>
        </row>
        <row r="86">
          <cell r="G86" t="str">
            <v>247854379</v>
          </cell>
          <cell r="P86" t="str">
            <v>-</v>
          </cell>
          <cell r="Q86" t="str">
            <v>-</v>
          </cell>
          <cell r="R86" t="str">
            <v>-</v>
          </cell>
          <cell r="S86" t="str">
            <v/>
          </cell>
          <cell r="T86" t="str">
            <v/>
          </cell>
          <cell r="U86" t="str">
            <v/>
          </cell>
          <cell r="V86" t="str">
            <v/>
          </cell>
          <cell r="W86" t="str">
            <v/>
          </cell>
          <cell r="X86" t="str">
            <v/>
          </cell>
          <cell r="Y86" t="str">
            <v/>
          </cell>
          <cell r="Z86" t="str">
            <v/>
          </cell>
          <cell r="AA86" t="str">
            <v/>
          </cell>
          <cell r="AB86" t="str">
            <v>-</v>
          </cell>
        </row>
        <row r="87">
          <cell r="G87" t="str">
            <v>13985087</v>
          </cell>
          <cell r="P87" t="str">
            <v>-</v>
          </cell>
          <cell r="Q87" t="str">
            <v>-</v>
          </cell>
          <cell r="R87" t="str">
            <v>-</v>
          </cell>
          <cell r="S87" t="str">
            <v/>
          </cell>
          <cell r="T87" t="str">
            <v/>
          </cell>
          <cell r="U87" t="str">
            <v/>
          </cell>
          <cell r="V87" t="str">
            <v/>
          </cell>
          <cell r="W87" t="str">
            <v/>
          </cell>
          <cell r="X87" t="str">
            <v/>
          </cell>
          <cell r="Y87" t="str">
            <v/>
          </cell>
          <cell r="Z87" t="str">
            <v/>
          </cell>
          <cell r="AA87" t="str">
            <v/>
          </cell>
          <cell r="AB87" t="str">
            <v>-</v>
          </cell>
        </row>
        <row r="88">
          <cell r="G88" t="str">
            <v>219851871</v>
          </cell>
          <cell r="P88" t="str">
            <v>-</v>
          </cell>
          <cell r="Q88" t="str">
            <v>-</v>
          </cell>
          <cell r="R88" t="str">
            <v>-</v>
          </cell>
          <cell r="S88" t="str">
            <v/>
          </cell>
          <cell r="T88" t="str">
            <v/>
          </cell>
          <cell r="U88" t="str">
            <v/>
          </cell>
          <cell r="V88" t="str">
            <v/>
          </cell>
          <cell r="W88" t="str">
            <v/>
          </cell>
          <cell r="X88" t="str">
            <v/>
          </cell>
          <cell r="Y88" t="str">
            <v/>
          </cell>
          <cell r="Z88" t="str">
            <v/>
          </cell>
          <cell r="AA88" t="str">
            <v/>
          </cell>
          <cell r="AB88" t="str">
            <v>-</v>
          </cell>
        </row>
        <row r="89">
          <cell r="G89" t="str">
            <v>29285017</v>
          </cell>
          <cell r="P89" t="str">
            <v/>
          </cell>
          <cell r="Q89" t="str">
            <v>-</v>
          </cell>
          <cell r="R89" t="str">
            <v>-</v>
          </cell>
          <cell r="S89" t="str">
            <v>-</v>
          </cell>
          <cell r="T89" t="str">
            <v>-</v>
          </cell>
          <cell r="U89" t="str">
            <v>-</v>
          </cell>
          <cell r="V89" t="str">
            <v>-</v>
          </cell>
          <cell r="W89" t="str">
            <v>-</v>
          </cell>
          <cell r="X89" t="str">
            <v>-</v>
          </cell>
          <cell r="Y89" t="str">
            <v>-</v>
          </cell>
          <cell r="Z89" t="str">
            <v>-</v>
          </cell>
          <cell r="AA89" t="str">
            <v>-</v>
          </cell>
          <cell r="AB89" t="str">
            <v>-</v>
          </cell>
        </row>
        <row r="90">
          <cell r="G90" t="str">
            <v>29385087</v>
          </cell>
          <cell r="P90" t="str">
            <v>-</v>
          </cell>
          <cell r="Q90" t="str">
            <v>-</v>
          </cell>
          <cell r="R90" t="str">
            <v>-</v>
          </cell>
          <cell r="S90" t="str">
            <v/>
          </cell>
          <cell r="T90" t="str">
            <v/>
          </cell>
          <cell r="U90" t="str">
            <v/>
          </cell>
          <cell r="V90" t="str">
            <v/>
          </cell>
          <cell r="W90" t="str">
            <v/>
          </cell>
          <cell r="X90" t="str">
            <v/>
          </cell>
          <cell r="Y90" t="str">
            <v/>
          </cell>
          <cell r="Z90" t="str">
            <v/>
          </cell>
          <cell r="AA90" t="str">
            <v/>
          </cell>
          <cell r="AB90" t="str">
            <v>-</v>
          </cell>
        </row>
        <row r="91">
          <cell r="G91" t="str">
            <v>24785387</v>
          </cell>
          <cell r="P91" t="str">
            <v>-</v>
          </cell>
          <cell r="Q91" t="str">
            <v>-</v>
          </cell>
          <cell r="R91" t="str">
            <v>-</v>
          </cell>
          <cell r="S91" t="str">
            <v/>
          </cell>
          <cell r="T91" t="str">
            <v/>
          </cell>
          <cell r="U91" t="str">
            <v/>
          </cell>
          <cell r="V91" t="str">
            <v/>
          </cell>
          <cell r="W91" t="str">
            <v/>
          </cell>
          <cell r="X91" t="str">
            <v/>
          </cell>
          <cell r="Y91" t="str">
            <v/>
          </cell>
          <cell r="Z91" t="str">
            <v/>
          </cell>
          <cell r="AA91" t="str">
            <v/>
          </cell>
          <cell r="AB91" t="str">
            <v>-</v>
          </cell>
        </row>
        <row r="92">
          <cell r="G92" t="str">
            <v>24785407</v>
          </cell>
          <cell r="P92" t="str">
            <v>-</v>
          </cell>
          <cell r="Q92" t="str">
            <v>-</v>
          </cell>
          <cell r="R92" t="str">
            <v>-</v>
          </cell>
          <cell r="S92" t="str">
            <v/>
          </cell>
          <cell r="T92" t="str">
            <v/>
          </cell>
          <cell r="U92" t="str">
            <v/>
          </cell>
          <cell r="V92" t="str">
            <v/>
          </cell>
          <cell r="W92" t="str">
            <v/>
          </cell>
          <cell r="X92" t="str">
            <v/>
          </cell>
          <cell r="Y92" t="str">
            <v/>
          </cell>
          <cell r="Z92" t="str">
            <v/>
          </cell>
          <cell r="AA92" t="str">
            <v/>
          </cell>
          <cell r="AB92" t="str">
            <v>-</v>
          </cell>
        </row>
        <row r="93">
          <cell r="G93" t="str">
            <v>24985027</v>
          </cell>
          <cell r="P93" t="str">
            <v>-</v>
          </cell>
          <cell r="Q93" t="str">
            <v>-</v>
          </cell>
          <cell r="R93" t="str">
            <v>-</v>
          </cell>
          <cell r="S93" t="str">
            <v/>
          </cell>
          <cell r="T93" t="str">
            <v/>
          </cell>
          <cell r="U93" t="str">
            <v/>
          </cell>
          <cell r="V93" t="str">
            <v/>
          </cell>
          <cell r="W93" t="str">
            <v/>
          </cell>
          <cell r="X93" t="str">
            <v/>
          </cell>
          <cell r="Y93" t="str">
            <v/>
          </cell>
          <cell r="Z93" t="str">
            <v/>
          </cell>
          <cell r="AA93" t="str">
            <v/>
          </cell>
          <cell r="AB93" t="str">
            <v>-</v>
          </cell>
        </row>
        <row r="94">
          <cell r="G94" t="str">
            <v>24985137</v>
          </cell>
          <cell r="P94" t="str">
            <v>-</v>
          </cell>
          <cell r="Q94" t="str">
            <v>-</v>
          </cell>
          <cell r="R94" t="str">
            <v>-</v>
          </cell>
          <cell r="S94" t="str">
            <v/>
          </cell>
          <cell r="T94" t="str">
            <v/>
          </cell>
          <cell r="U94" t="str">
            <v/>
          </cell>
          <cell r="V94" t="str">
            <v/>
          </cell>
          <cell r="W94" t="str">
            <v/>
          </cell>
          <cell r="X94" t="str">
            <v/>
          </cell>
          <cell r="Y94" t="str">
            <v/>
          </cell>
          <cell r="Z94" t="str">
            <v/>
          </cell>
          <cell r="AA94" t="str">
            <v/>
          </cell>
          <cell r="AB94" t="str">
            <v>-</v>
          </cell>
        </row>
        <row r="95">
          <cell r="G95" t="str">
            <v>247853076</v>
          </cell>
          <cell r="P95" t="str">
            <v>-</v>
          </cell>
          <cell r="Q95" t="str">
            <v>-</v>
          </cell>
          <cell r="R95" t="str">
            <v>-</v>
          </cell>
          <cell r="S95" t="str">
            <v/>
          </cell>
          <cell r="T95" t="str">
            <v/>
          </cell>
          <cell r="U95" t="str">
            <v/>
          </cell>
          <cell r="V95" t="str">
            <v/>
          </cell>
          <cell r="W95" t="str">
            <v/>
          </cell>
          <cell r="X95" t="str">
            <v/>
          </cell>
          <cell r="Y95" t="str">
            <v/>
          </cell>
          <cell r="Z95" t="str">
            <v/>
          </cell>
          <cell r="AA95" t="str">
            <v/>
          </cell>
          <cell r="AB95" t="str">
            <v>-</v>
          </cell>
        </row>
        <row r="96">
          <cell r="G96" t="str">
            <v>24785327</v>
          </cell>
          <cell r="P96" t="str">
            <v>-</v>
          </cell>
          <cell r="Q96" t="str">
            <v>-</v>
          </cell>
          <cell r="R96" t="str">
            <v>-</v>
          </cell>
          <cell r="S96" t="str">
            <v/>
          </cell>
          <cell r="T96" t="str">
            <v/>
          </cell>
          <cell r="U96" t="str">
            <v/>
          </cell>
          <cell r="V96" t="str">
            <v/>
          </cell>
          <cell r="W96" t="str">
            <v/>
          </cell>
          <cell r="X96" t="str">
            <v/>
          </cell>
          <cell r="Y96" t="str">
            <v/>
          </cell>
          <cell r="Z96" t="str">
            <v/>
          </cell>
          <cell r="AA96" t="str">
            <v/>
          </cell>
          <cell r="AB96" t="str">
            <v>-</v>
          </cell>
        </row>
        <row r="97">
          <cell r="G97" t="str">
            <v>24785047</v>
          </cell>
          <cell r="P97" t="str">
            <v>-</v>
          </cell>
          <cell r="Q97" t="str">
            <v>-</v>
          </cell>
          <cell r="R97" t="str">
            <v>-</v>
          </cell>
          <cell r="S97" t="str">
            <v/>
          </cell>
          <cell r="T97" t="str">
            <v/>
          </cell>
          <cell r="U97" t="str">
            <v/>
          </cell>
          <cell r="V97" t="str">
            <v/>
          </cell>
          <cell r="W97" t="str">
            <v/>
          </cell>
          <cell r="X97" t="str">
            <v/>
          </cell>
          <cell r="Y97" t="str">
            <v/>
          </cell>
          <cell r="Z97" t="str">
            <v/>
          </cell>
          <cell r="AA97" t="str">
            <v/>
          </cell>
          <cell r="AB97" t="str">
            <v>-</v>
          </cell>
        </row>
        <row r="98">
          <cell r="G98" t="str">
            <v>24785057</v>
          </cell>
          <cell r="P98" t="str">
            <v>-</v>
          </cell>
          <cell r="Q98" t="str">
            <v>-</v>
          </cell>
          <cell r="R98" t="str">
            <v>-</v>
          </cell>
          <cell r="S98" t="str">
            <v/>
          </cell>
          <cell r="T98" t="str">
            <v/>
          </cell>
          <cell r="U98" t="str">
            <v/>
          </cell>
          <cell r="V98" t="str">
            <v/>
          </cell>
          <cell r="W98" t="str">
            <v/>
          </cell>
          <cell r="X98" t="str">
            <v/>
          </cell>
          <cell r="Y98" t="str">
            <v/>
          </cell>
          <cell r="Z98" t="str">
            <v/>
          </cell>
          <cell r="AA98" t="str">
            <v/>
          </cell>
          <cell r="AB98" t="str">
            <v>-</v>
          </cell>
        </row>
        <row r="99">
          <cell r="G99" t="str">
            <v>24785417</v>
          </cell>
          <cell r="P99" t="str">
            <v>-</v>
          </cell>
          <cell r="Q99" t="str">
            <v>-</v>
          </cell>
          <cell r="R99" t="str">
            <v>-</v>
          </cell>
          <cell r="S99" t="str">
            <v/>
          </cell>
          <cell r="T99" t="str">
            <v/>
          </cell>
          <cell r="U99" t="str">
            <v/>
          </cell>
          <cell r="V99" t="str">
            <v/>
          </cell>
          <cell r="W99" t="str">
            <v/>
          </cell>
          <cell r="X99" t="str">
            <v/>
          </cell>
          <cell r="Y99" t="str">
            <v/>
          </cell>
          <cell r="Z99" t="str">
            <v/>
          </cell>
          <cell r="AA99" t="str">
            <v/>
          </cell>
          <cell r="AB99" t="str">
            <v>-</v>
          </cell>
        </row>
        <row r="100">
          <cell r="G100" t="str">
            <v>24785507</v>
          </cell>
          <cell r="P100" t="str">
            <v>-</v>
          </cell>
          <cell r="Q100" t="str">
            <v>-</v>
          </cell>
          <cell r="R100" t="str">
            <v>-</v>
          </cell>
          <cell r="S100" t="str">
            <v/>
          </cell>
          <cell r="T100" t="str">
            <v/>
          </cell>
          <cell r="U100" t="str">
            <v/>
          </cell>
          <cell r="V100" t="str">
            <v/>
          </cell>
          <cell r="W100" t="str">
            <v/>
          </cell>
          <cell r="X100" t="str">
            <v/>
          </cell>
          <cell r="Y100" t="str">
            <v/>
          </cell>
          <cell r="Z100" t="str">
            <v/>
          </cell>
          <cell r="AA100" t="str">
            <v/>
          </cell>
          <cell r="AB100" t="str">
            <v>-</v>
          </cell>
        </row>
        <row r="101">
          <cell r="G101" t="str">
            <v>27985097</v>
          </cell>
          <cell r="P101" t="str">
            <v>-</v>
          </cell>
          <cell r="Q101" t="str">
            <v>-</v>
          </cell>
          <cell r="R101" t="str">
            <v>-</v>
          </cell>
          <cell r="S101" t="str">
            <v/>
          </cell>
          <cell r="T101" t="str">
            <v/>
          </cell>
          <cell r="U101" t="str">
            <v/>
          </cell>
          <cell r="V101" t="str">
            <v/>
          </cell>
          <cell r="W101" t="str">
            <v/>
          </cell>
          <cell r="X101" t="str">
            <v/>
          </cell>
          <cell r="Y101" t="str">
            <v/>
          </cell>
          <cell r="Z101" t="str">
            <v/>
          </cell>
          <cell r="AA101" t="str">
            <v/>
          </cell>
          <cell r="AB101" t="str">
            <v>-</v>
          </cell>
        </row>
        <row r="102">
          <cell r="G102" t="str">
            <v>36985267</v>
          </cell>
          <cell r="P102" t="str">
            <v>-</v>
          </cell>
          <cell r="Q102" t="str">
            <v>-</v>
          </cell>
          <cell r="R102" t="str">
            <v>-</v>
          </cell>
          <cell r="S102" t="str">
            <v/>
          </cell>
          <cell r="T102" t="str">
            <v/>
          </cell>
          <cell r="U102" t="str">
            <v/>
          </cell>
          <cell r="V102" t="str">
            <v/>
          </cell>
          <cell r="W102" t="str">
            <v/>
          </cell>
          <cell r="X102" t="str">
            <v/>
          </cell>
          <cell r="Y102" t="str">
            <v/>
          </cell>
          <cell r="Z102" t="str">
            <v>-</v>
          </cell>
          <cell r="AA102" t="str">
            <v>-</v>
          </cell>
          <cell r="AB102" t="str">
            <v>-</v>
          </cell>
        </row>
        <row r="103">
          <cell r="G103" t="str">
            <v>29985011</v>
          </cell>
          <cell r="P103" t="str">
            <v>-</v>
          </cell>
          <cell r="Q103" t="str">
            <v>-</v>
          </cell>
          <cell r="R103" t="str">
            <v>-</v>
          </cell>
          <cell r="S103" t="str">
            <v/>
          </cell>
          <cell r="T103" t="str">
            <v/>
          </cell>
          <cell r="U103" t="str">
            <v/>
          </cell>
          <cell r="V103" t="str">
            <v/>
          </cell>
          <cell r="W103" t="str">
            <v/>
          </cell>
          <cell r="X103" t="str">
            <v/>
          </cell>
          <cell r="Y103" t="str">
            <v/>
          </cell>
          <cell r="Z103" t="str">
            <v/>
          </cell>
          <cell r="AA103" t="str">
            <v/>
          </cell>
          <cell r="AB103" t="str">
            <v>-</v>
          </cell>
        </row>
        <row r="104">
          <cell r="G104" t="str">
            <v>36985217</v>
          </cell>
          <cell r="P104" t="str">
            <v>-</v>
          </cell>
          <cell r="Q104" t="str">
            <v>-</v>
          </cell>
          <cell r="R104" t="str">
            <v>-</v>
          </cell>
          <cell r="S104" t="str">
            <v/>
          </cell>
          <cell r="T104" t="str">
            <v/>
          </cell>
          <cell r="U104" t="str">
            <v/>
          </cell>
          <cell r="V104" t="str">
            <v/>
          </cell>
          <cell r="W104" t="str">
            <v/>
          </cell>
          <cell r="X104" t="str">
            <v/>
          </cell>
          <cell r="Y104" t="str">
            <v/>
          </cell>
          <cell r="Z104" t="str">
            <v/>
          </cell>
          <cell r="AA104" t="str">
            <v/>
          </cell>
          <cell r="AB104" t="str">
            <v>-</v>
          </cell>
        </row>
        <row r="105">
          <cell r="G105" t="str">
            <v>271850476</v>
          </cell>
          <cell r="P105" t="str">
            <v>-</v>
          </cell>
          <cell r="Q105" t="str">
            <v>-</v>
          </cell>
          <cell r="R105" t="str">
            <v>-</v>
          </cell>
          <cell r="S105" t="str">
            <v/>
          </cell>
          <cell r="T105" t="str">
            <v/>
          </cell>
          <cell r="U105" t="str">
            <v/>
          </cell>
          <cell r="V105" t="str">
            <v/>
          </cell>
          <cell r="W105" t="str">
            <v/>
          </cell>
          <cell r="X105" t="str">
            <v/>
          </cell>
          <cell r="Y105" t="str">
            <v/>
          </cell>
          <cell r="Z105" t="str">
            <v/>
          </cell>
          <cell r="AA105" t="str">
            <v/>
          </cell>
          <cell r="AB105" t="str">
            <v>-</v>
          </cell>
        </row>
        <row r="106">
          <cell r="G106" t="str">
            <v>319851176</v>
          </cell>
          <cell r="P106" t="str">
            <v>-</v>
          </cell>
          <cell r="Q106" t="str">
            <v>-</v>
          </cell>
          <cell r="R106" t="str">
            <v>-</v>
          </cell>
          <cell r="S106" t="str">
            <v/>
          </cell>
          <cell r="T106" t="str">
            <v/>
          </cell>
          <cell r="U106" t="str">
            <v/>
          </cell>
          <cell r="V106" t="str">
            <v/>
          </cell>
          <cell r="W106" t="str">
            <v/>
          </cell>
          <cell r="X106" t="str">
            <v/>
          </cell>
          <cell r="Y106" t="str">
            <v/>
          </cell>
          <cell r="Z106" t="str">
            <v/>
          </cell>
          <cell r="AA106" t="str">
            <v/>
          </cell>
          <cell r="AB106" t="str">
            <v>-</v>
          </cell>
        </row>
        <row r="107">
          <cell r="G107" t="str">
            <v>319851271</v>
          </cell>
          <cell r="P107" t="str">
            <v>-</v>
          </cell>
          <cell r="Q107" t="str">
            <v>-</v>
          </cell>
          <cell r="R107" t="str">
            <v>-</v>
          </cell>
          <cell r="S107" t="str">
            <v/>
          </cell>
          <cell r="T107" t="str">
            <v/>
          </cell>
          <cell r="U107" t="str">
            <v/>
          </cell>
          <cell r="V107" t="str">
            <v/>
          </cell>
          <cell r="W107" t="str">
            <v/>
          </cell>
          <cell r="X107" t="str">
            <v/>
          </cell>
          <cell r="Y107" t="str">
            <v/>
          </cell>
          <cell r="Z107" t="str">
            <v/>
          </cell>
          <cell r="AA107" t="str">
            <v/>
          </cell>
          <cell r="AB107" t="str">
            <v>-</v>
          </cell>
        </row>
        <row r="108">
          <cell r="G108" t="str">
            <v>36985247</v>
          </cell>
          <cell r="P108" t="str">
            <v>-</v>
          </cell>
          <cell r="Q108" t="str">
            <v>-</v>
          </cell>
          <cell r="R108" t="str">
            <v>-</v>
          </cell>
          <cell r="S108" t="str">
            <v/>
          </cell>
          <cell r="T108" t="str">
            <v/>
          </cell>
          <cell r="U108" t="str">
            <v/>
          </cell>
          <cell r="V108" t="str">
            <v/>
          </cell>
          <cell r="W108" t="str">
            <v/>
          </cell>
          <cell r="X108" t="str">
            <v/>
          </cell>
          <cell r="Y108" t="str">
            <v/>
          </cell>
          <cell r="Z108" t="str">
            <v/>
          </cell>
          <cell r="AA108" t="str">
            <v/>
          </cell>
          <cell r="AB108" t="str">
            <v>-</v>
          </cell>
        </row>
        <row r="109">
          <cell r="G109" t="str">
            <v>31985147</v>
          </cell>
          <cell r="P109" t="str">
            <v>-</v>
          </cell>
          <cell r="Q109" t="str">
            <v>-</v>
          </cell>
          <cell r="R109" t="str">
            <v>-</v>
          </cell>
          <cell r="S109" t="str">
            <v/>
          </cell>
          <cell r="T109" t="str">
            <v/>
          </cell>
          <cell r="U109" t="str">
            <v/>
          </cell>
          <cell r="V109" t="str">
            <v/>
          </cell>
          <cell r="W109" t="str">
            <v/>
          </cell>
          <cell r="X109" t="str">
            <v/>
          </cell>
          <cell r="Y109" t="str">
            <v/>
          </cell>
          <cell r="Z109" t="str">
            <v/>
          </cell>
          <cell r="AA109" t="str">
            <v/>
          </cell>
          <cell r="AB109" t="str">
            <v>-</v>
          </cell>
        </row>
        <row r="110">
          <cell r="G110" t="str">
            <v>31985157</v>
          </cell>
          <cell r="P110" t="str">
            <v>-</v>
          </cell>
          <cell r="Q110" t="str">
            <v>-</v>
          </cell>
          <cell r="R110" t="str">
            <v>-</v>
          </cell>
          <cell r="S110" t="str">
            <v/>
          </cell>
          <cell r="T110" t="str">
            <v/>
          </cell>
          <cell r="U110" t="str">
            <v/>
          </cell>
          <cell r="V110" t="str">
            <v/>
          </cell>
          <cell r="W110" t="str">
            <v/>
          </cell>
          <cell r="X110" t="str">
            <v/>
          </cell>
          <cell r="Y110" t="str">
            <v/>
          </cell>
          <cell r="Z110" t="str">
            <v/>
          </cell>
          <cell r="AA110" t="str">
            <v/>
          </cell>
          <cell r="AB110" t="str">
            <v>-</v>
          </cell>
        </row>
        <row r="111">
          <cell r="G111" t="str">
            <v>16985167</v>
          </cell>
          <cell r="P111" t="str">
            <v>-</v>
          </cell>
          <cell r="Q111" t="str">
            <v>-</v>
          </cell>
          <cell r="R111" t="str">
            <v>-</v>
          </cell>
          <cell r="S111" t="str">
            <v/>
          </cell>
          <cell r="T111" t="str">
            <v/>
          </cell>
          <cell r="U111" t="str">
            <v/>
          </cell>
          <cell r="V111" t="str">
            <v/>
          </cell>
          <cell r="W111" t="str">
            <v/>
          </cell>
          <cell r="X111" t="str">
            <v/>
          </cell>
          <cell r="Y111" t="str">
            <v/>
          </cell>
          <cell r="Z111" t="str">
            <v/>
          </cell>
          <cell r="AA111" t="str">
            <v/>
          </cell>
          <cell r="AB111" t="str">
            <v>-</v>
          </cell>
        </row>
        <row r="112">
          <cell r="G112" t="str">
            <v>181390924</v>
          </cell>
          <cell r="P112" t="str">
            <v>-</v>
          </cell>
          <cell r="Q112" t="str">
            <v>-</v>
          </cell>
          <cell r="R112" t="str">
            <v>-</v>
          </cell>
          <cell r="S112" t="str">
            <v/>
          </cell>
          <cell r="T112" t="str">
            <v/>
          </cell>
          <cell r="U112" t="str">
            <v/>
          </cell>
          <cell r="V112" t="str">
            <v/>
          </cell>
          <cell r="W112" t="str">
            <v/>
          </cell>
          <cell r="X112" t="str">
            <v/>
          </cell>
          <cell r="Y112" t="str">
            <v/>
          </cell>
          <cell r="Z112" t="str">
            <v/>
          </cell>
          <cell r="AA112" t="str">
            <v/>
          </cell>
          <cell r="AB112" t="str">
            <v>-</v>
          </cell>
        </row>
        <row r="113">
          <cell r="G113" t="str">
            <v>181390976</v>
          </cell>
          <cell r="P113" t="str">
            <v>-</v>
          </cell>
          <cell r="Q113" t="str">
            <v>-</v>
          </cell>
          <cell r="R113" t="str">
            <v>-</v>
          </cell>
          <cell r="S113" t="str">
            <v/>
          </cell>
          <cell r="T113" t="str">
            <v/>
          </cell>
          <cell r="U113" t="str">
            <v/>
          </cell>
          <cell r="V113" t="str">
            <v/>
          </cell>
          <cell r="W113" t="str">
            <v/>
          </cell>
          <cell r="X113" t="str">
            <v/>
          </cell>
          <cell r="Y113" t="str">
            <v/>
          </cell>
          <cell r="Z113" t="str">
            <v/>
          </cell>
          <cell r="AA113" t="str">
            <v/>
          </cell>
          <cell r="AB113" t="str">
            <v>-</v>
          </cell>
        </row>
        <row r="114">
          <cell r="G114" t="str">
            <v>24785497</v>
          </cell>
          <cell r="P114" t="str">
            <v>-</v>
          </cell>
          <cell r="Q114" t="str">
            <v>-</v>
          </cell>
          <cell r="R114" t="str">
            <v>-</v>
          </cell>
          <cell r="S114" t="str">
            <v/>
          </cell>
          <cell r="T114" t="str">
            <v/>
          </cell>
          <cell r="U114" t="str">
            <v/>
          </cell>
          <cell r="V114" t="str">
            <v/>
          </cell>
          <cell r="W114" t="str">
            <v/>
          </cell>
          <cell r="X114" t="str">
            <v/>
          </cell>
          <cell r="Y114" t="str">
            <v/>
          </cell>
          <cell r="Z114" t="str">
            <v/>
          </cell>
          <cell r="AA114" t="str">
            <v/>
          </cell>
          <cell r="AB114" t="str">
            <v>-</v>
          </cell>
        </row>
        <row r="115">
          <cell r="G115" t="str">
            <v>661390924</v>
          </cell>
          <cell r="P115" t="str">
            <v>-</v>
          </cell>
          <cell r="Q115" t="str">
            <v>-</v>
          </cell>
          <cell r="R115" t="str">
            <v>-</v>
          </cell>
          <cell r="S115" t="str">
            <v/>
          </cell>
          <cell r="T115" t="str">
            <v/>
          </cell>
          <cell r="U115" t="str">
            <v/>
          </cell>
          <cell r="V115" t="str">
            <v/>
          </cell>
          <cell r="W115" t="str">
            <v/>
          </cell>
          <cell r="X115" t="str">
            <v/>
          </cell>
          <cell r="Y115" t="str">
            <v/>
          </cell>
          <cell r="Z115" t="str">
            <v/>
          </cell>
          <cell r="AA115" t="str">
            <v/>
          </cell>
          <cell r="AB115" t="str">
            <v>-</v>
          </cell>
        </row>
        <row r="116">
          <cell r="G116" t="str">
            <v>661390976</v>
          </cell>
          <cell r="P116" t="str">
            <v>-</v>
          </cell>
          <cell r="Q116" t="str">
            <v>-</v>
          </cell>
          <cell r="R116" t="str">
            <v>-</v>
          </cell>
          <cell r="S116" t="str">
            <v/>
          </cell>
          <cell r="T116" t="str">
            <v/>
          </cell>
          <cell r="U116" t="str">
            <v/>
          </cell>
          <cell r="V116" t="str">
            <v/>
          </cell>
          <cell r="W116" t="str">
            <v/>
          </cell>
          <cell r="X116" t="str">
            <v/>
          </cell>
          <cell r="Y116" t="str">
            <v/>
          </cell>
          <cell r="Z116" t="str">
            <v/>
          </cell>
          <cell r="AA116" t="str">
            <v/>
          </cell>
          <cell r="AB116" t="str">
            <v>-</v>
          </cell>
        </row>
        <row r="117">
          <cell r="G117" t="str">
            <v>778390124</v>
          </cell>
          <cell r="P117" t="str">
            <v/>
          </cell>
          <cell r="Q117" t="str">
            <v>-</v>
          </cell>
          <cell r="R117" t="str">
            <v>-</v>
          </cell>
          <cell r="S117" t="str">
            <v>-</v>
          </cell>
          <cell r="T117" t="str">
            <v>-</v>
          </cell>
          <cell r="U117" t="str">
            <v>-</v>
          </cell>
          <cell r="V117" t="str">
            <v>-</v>
          </cell>
          <cell r="W117" t="str">
            <v>-</v>
          </cell>
          <cell r="X117" t="str">
            <v>-</v>
          </cell>
          <cell r="Y117" t="str">
            <v>-</v>
          </cell>
          <cell r="Z117" t="str">
            <v>-</v>
          </cell>
          <cell r="AA117" t="str">
            <v>-</v>
          </cell>
          <cell r="AB117" t="str">
            <v>-</v>
          </cell>
        </row>
        <row r="118">
          <cell r="G118" t="str">
            <v>778390176</v>
          </cell>
          <cell r="P118" t="str">
            <v/>
          </cell>
          <cell r="Q118" t="str">
            <v>-</v>
          </cell>
          <cell r="R118" t="str">
            <v>-</v>
          </cell>
          <cell r="S118" t="str">
            <v>-</v>
          </cell>
          <cell r="T118" t="str">
            <v>-</v>
          </cell>
          <cell r="U118" t="str">
            <v>-</v>
          </cell>
          <cell r="V118" t="str">
            <v>-</v>
          </cell>
          <cell r="W118" t="str">
            <v>-</v>
          </cell>
          <cell r="X118" t="str">
            <v>-</v>
          </cell>
          <cell r="Y118" t="str">
            <v>-</v>
          </cell>
          <cell r="Z118" t="str">
            <v>-</v>
          </cell>
          <cell r="AA118" t="str">
            <v>-</v>
          </cell>
          <cell r="AB118" t="str">
            <v>-</v>
          </cell>
        </row>
        <row r="119">
          <cell r="G119" t="str">
            <v>13385227</v>
          </cell>
          <cell r="P119" t="str">
            <v>-</v>
          </cell>
          <cell r="Q119" t="str">
            <v>-</v>
          </cell>
          <cell r="R119" t="str">
            <v>-</v>
          </cell>
          <cell r="S119" t="str">
            <v/>
          </cell>
          <cell r="T119" t="str">
            <v/>
          </cell>
          <cell r="U119" t="str">
            <v/>
          </cell>
          <cell r="V119" t="str">
            <v/>
          </cell>
          <cell r="W119" t="str">
            <v/>
          </cell>
          <cell r="X119" t="str">
            <v/>
          </cell>
          <cell r="Y119" t="str">
            <v/>
          </cell>
          <cell r="Z119" t="str">
            <v/>
          </cell>
          <cell r="AA119" t="str">
            <v/>
          </cell>
          <cell r="AB119" t="str">
            <v>-</v>
          </cell>
        </row>
        <row r="120">
          <cell r="G120" t="str">
            <v>638111176</v>
          </cell>
          <cell r="P120" t="str">
            <v>-</v>
          </cell>
          <cell r="Q120" t="str">
            <v>-</v>
          </cell>
          <cell r="R120" t="str">
            <v>-</v>
          </cell>
          <cell r="S120" t="str">
            <v/>
          </cell>
          <cell r="T120" t="str">
            <v/>
          </cell>
          <cell r="U120" t="str">
            <v/>
          </cell>
          <cell r="V120" t="str">
            <v/>
          </cell>
          <cell r="W120" t="str">
            <v/>
          </cell>
          <cell r="X120" t="str">
            <v/>
          </cell>
          <cell r="Y120" t="str">
            <v/>
          </cell>
          <cell r="Z120" t="str">
            <v/>
          </cell>
          <cell r="AA120" t="str">
            <v/>
          </cell>
          <cell r="AB120" t="str">
            <v>-</v>
          </cell>
        </row>
        <row r="121">
          <cell r="G121" t="str">
            <v>664112076</v>
          </cell>
          <cell r="P121" t="str">
            <v>-</v>
          </cell>
          <cell r="Q121" t="str">
            <v>-</v>
          </cell>
          <cell r="R121" t="str">
            <v>-</v>
          </cell>
          <cell r="S121" t="str">
            <v/>
          </cell>
          <cell r="T121" t="str">
            <v/>
          </cell>
          <cell r="U121" t="str">
            <v/>
          </cell>
          <cell r="V121" t="str">
            <v/>
          </cell>
          <cell r="W121" t="str">
            <v/>
          </cell>
          <cell r="X121" t="str">
            <v/>
          </cell>
          <cell r="Y121" t="str">
            <v/>
          </cell>
          <cell r="Z121" t="str">
            <v/>
          </cell>
          <cell r="AA121" t="str">
            <v/>
          </cell>
          <cell r="AB121" t="str">
            <v>-</v>
          </cell>
        </row>
        <row r="122">
          <cell r="G122" t="str">
            <v>749110876</v>
          </cell>
          <cell r="P122" t="str">
            <v>-</v>
          </cell>
          <cell r="Q122" t="str">
            <v>-</v>
          </cell>
          <cell r="R122" t="str">
            <v>-</v>
          </cell>
          <cell r="S122" t="str">
            <v/>
          </cell>
          <cell r="T122" t="str">
            <v/>
          </cell>
          <cell r="U122" t="str">
            <v/>
          </cell>
          <cell r="V122" t="str">
            <v/>
          </cell>
          <cell r="W122" t="str">
            <v/>
          </cell>
          <cell r="X122" t="str">
            <v/>
          </cell>
          <cell r="Y122" t="str">
            <v/>
          </cell>
          <cell r="Z122" t="str">
            <v/>
          </cell>
          <cell r="AA122" t="str">
            <v/>
          </cell>
          <cell r="AB122" t="str">
            <v>-</v>
          </cell>
        </row>
        <row r="123">
          <cell r="G123" t="str">
            <v>16911062</v>
          </cell>
          <cell r="P123" t="str">
            <v>-</v>
          </cell>
          <cell r="Q123" t="str">
            <v>-</v>
          </cell>
          <cell r="R123" t="str">
            <v>-</v>
          </cell>
          <cell r="S123" t="str">
            <v/>
          </cell>
          <cell r="T123" t="str">
            <v/>
          </cell>
          <cell r="U123" t="str">
            <v/>
          </cell>
          <cell r="V123" t="str">
            <v/>
          </cell>
          <cell r="W123" t="str">
            <v/>
          </cell>
          <cell r="X123" t="str">
            <v/>
          </cell>
          <cell r="Y123" t="str">
            <v/>
          </cell>
          <cell r="Z123" t="str">
            <v/>
          </cell>
          <cell r="AA123" t="str">
            <v/>
          </cell>
          <cell r="AB123" t="str">
            <v>-</v>
          </cell>
        </row>
        <row r="124">
          <cell r="G124" t="str">
            <v>66111382</v>
          </cell>
          <cell r="P124" t="str">
            <v>-</v>
          </cell>
          <cell r="Q124" t="str">
            <v>-</v>
          </cell>
          <cell r="R124" t="str">
            <v>-</v>
          </cell>
          <cell r="S124" t="str">
            <v/>
          </cell>
          <cell r="T124" t="str">
            <v/>
          </cell>
          <cell r="U124" t="str">
            <v/>
          </cell>
          <cell r="V124" t="str">
            <v/>
          </cell>
          <cell r="W124" t="str">
            <v/>
          </cell>
          <cell r="X124" t="str">
            <v/>
          </cell>
          <cell r="Y124" t="str">
            <v/>
          </cell>
          <cell r="Z124" t="str">
            <v/>
          </cell>
          <cell r="AA124" t="str">
            <v/>
          </cell>
          <cell r="AB124" t="str">
            <v>-</v>
          </cell>
        </row>
        <row r="125">
          <cell r="G125" t="str">
            <v>68411462</v>
          </cell>
          <cell r="P125" t="str">
            <v>-</v>
          </cell>
          <cell r="Q125" t="str">
            <v>-</v>
          </cell>
          <cell r="R125" t="str">
            <v>-</v>
          </cell>
          <cell r="S125" t="str">
            <v/>
          </cell>
          <cell r="T125" t="str">
            <v/>
          </cell>
          <cell r="U125" t="str">
            <v/>
          </cell>
          <cell r="V125" t="str">
            <v/>
          </cell>
          <cell r="W125" t="str">
            <v/>
          </cell>
          <cell r="X125" t="str">
            <v/>
          </cell>
          <cell r="Y125" t="str">
            <v/>
          </cell>
          <cell r="Z125" t="str">
            <v/>
          </cell>
          <cell r="AA125" t="str">
            <v/>
          </cell>
          <cell r="AB125" t="str">
            <v>-</v>
          </cell>
        </row>
        <row r="126">
          <cell r="G126" t="str">
            <v>88211142</v>
          </cell>
          <cell r="P126" t="str">
            <v>-</v>
          </cell>
          <cell r="Q126" t="str">
            <v>-</v>
          </cell>
          <cell r="R126" t="str">
            <v>-</v>
          </cell>
          <cell r="S126" t="str">
            <v/>
          </cell>
          <cell r="T126" t="str">
            <v/>
          </cell>
          <cell r="U126" t="str">
            <v/>
          </cell>
          <cell r="V126" t="str">
            <v/>
          </cell>
          <cell r="W126" t="str">
            <v/>
          </cell>
          <cell r="X126" t="str">
            <v/>
          </cell>
          <cell r="Y126" t="str">
            <v/>
          </cell>
          <cell r="Z126" t="str">
            <v>-</v>
          </cell>
          <cell r="AA126" t="str">
            <v>-</v>
          </cell>
          <cell r="AB126" t="str">
            <v>-</v>
          </cell>
        </row>
        <row r="127">
          <cell r="G127" t="str">
            <v>617310922</v>
          </cell>
          <cell r="P127" t="str">
            <v>-</v>
          </cell>
          <cell r="Q127" t="str">
            <v>-</v>
          </cell>
          <cell r="R127" t="str">
            <v>-</v>
          </cell>
          <cell r="S127" t="str">
            <v/>
          </cell>
          <cell r="T127" t="str">
            <v/>
          </cell>
          <cell r="U127" t="str">
            <v/>
          </cell>
          <cell r="V127" t="str">
            <v/>
          </cell>
          <cell r="W127" t="str">
            <v/>
          </cell>
          <cell r="X127" t="str">
            <v/>
          </cell>
          <cell r="Y127" t="str">
            <v/>
          </cell>
          <cell r="Z127" t="str">
            <v/>
          </cell>
          <cell r="AA127" t="str">
            <v/>
          </cell>
          <cell r="AB127" t="str">
            <v>-</v>
          </cell>
        </row>
        <row r="128">
          <cell r="G128" t="str">
            <v>617310978</v>
          </cell>
          <cell r="P128" t="str">
            <v>-</v>
          </cell>
          <cell r="Q128" t="str">
            <v>-</v>
          </cell>
          <cell r="R128" t="str">
            <v>-</v>
          </cell>
          <cell r="S128" t="str">
            <v/>
          </cell>
          <cell r="T128" t="str">
            <v/>
          </cell>
          <cell r="U128" t="str">
            <v/>
          </cell>
          <cell r="V128" t="str">
            <v/>
          </cell>
          <cell r="W128" t="str">
            <v/>
          </cell>
          <cell r="X128" t="str">
            <v/>
          </cell>
          <cell r="Y128" t="str">
            <v/>
          </cell>
          <cell r="Z128" t="str">
            <v/>
          </cell>
          <cell r="AA128" t="str">
            <v/>
          </cell>
          <cell r="AB128" t="str">
            <v>-</v>
          </cell>
        </row>
        <row r="129">
          <cell r="G129" t="str">
            <v>684311822</v>
          </cell>
          <cell r="P129" t="str">
            <v>-</v>
          </cell>
          <cell r="Q129" t="str">
            <v>-</v>
          </cell>
          <cell r="R129" t="str">
            <v>-</v>
          </cell>
          <cell r="S129" t="str">
            <v/>
          </cell>
          <cell r="T129" t="str">
            <v/>
          </cell>
          <cell r="U129" t="str">
            <v/>
          </cell>
          <cell r="V129" t="str">
            <v/>
          </cell>
          <cell r="W129" t="str">
            <v/>
          </cell>
          <cell r="X129" t="str">
            <v/>
          </cell>
          <cell r="Y129" t="str">
            <v/>
          </cell>
          <cell r="Z129" t="str">
            <v/>
          </cell>
          <cell r="AA129" t="str">
            <v/>
          </cell>
          <cell r="AB129" t="str">
            <v>-</v>
          </cell>
        </row>
        <row r="130">
          <cell r="G130" t="str">
            <v>684311878</v>
          </cell>
          <cell r="P130" t="str">
            <v>-</v>
          </cell>
          <cell r="Q130" t="str">
            <v>-</v>
          </cell>
          <cell r="R130" t="str">
            <v>-</v>
          </cell>
          <cell r="S130" t="str">
            <v/>
          </cell>
          <cell r="T130" t="str">
            <v/>
          </cell>
          <cell r="U130" t="str">
            <v/>
          </cell>
          <cell r="V130" t="str">
            <v/>
          </cell>
          <cell r="W130" t="str">
            <v/>
          </cell>
          <cell r="X130" t="str">
            <v/>
          </cell>
          <cell r="Y130" t="str">
            <v/>
          </cell>
          <cell r="Z130" t="str">
            <v/>
          </cell>
          <cell r="AA130" t="str">
            <v/>
          </cell>
          <cell r="AB130" t="str">
            <v>-</v>
          </cell>
        </row>
        <row r="131">
          <cell r="G131" t="str">
            <v>61911042</v>
          </cell>
          <cell r="P131" t="str">
            <v>-</v>
          </cell>
          <cell r="Q131" t="str">
            <v>-</v>
          </cell>
          <cell r="R131" t="str">
            <v>-</v>
          </cell>
          <cell r="S131" t="str">
            <v/>
          </cell>
          <cell r="T131" t="str">
            <v/>
          </cell>
          <cell r="U131" t="str">
            <v/>
          </cell>
          <cell r="V131" t="str">
            <v/>
          </cell>
          <cell r="W131" t="str">
            <v/>
          </cell>
          <cell r="X131" t="str">
            <v/>
          </cell>
          <cell r="Y131" t="str">
            <v/>
          </cell>
          <cell r="Z131" t="str">
            <v/>
          </cell>
          <cell r="AA131" t="str">
            <v/>
          </cell>
          <cell r="AB131" t="str">
            <v>-</v>
          </cell>
        </row>
        <row r="132">
          <cell r="G132" t="str">
            <v>61911049</v>
          </cell>
          <cell r="P132" t="str">
            <v>-</v>
          </cell>
          <cell r="Q132" t="str">
            <v>-</v>
          </cell>
          <cell r="R132" t="str">
            <v>-</v>
          </cell>
          <cell r="S132" t="str">
            <v/>
          </cell>
          <cell r="T132" t="str">
            <v/>
          </cell>
          <cell r="U132" t="str">
            <v/>
          </cell>
          <cell r="V132" t="str">
            <v/>
          </cell>
          <cell r="W132" t="str">
            <v/>
          </cell>
          <cell r="X132" t="str">
            <v/>
          </cell>
          <cell r="Y132" t="str">
            <v/>
          </cell>
          <cell r="Z132" t="str">
            <v/>
          </cell>
          <cell r="AA132" t="str">
            <v/>
          </cell>
          <cell r="AB132" t="str">
            <v>-</v>
          </cell>
        </row>
        <row r="133">
          <cell r="G133" t="str">
            <v>68711072</v>
          </cell>
          <cell r="P133" t="str">
            <v>-</v>
          </cell>
          <cell r="Q133" t="str">
            <v>-</v>
          </cell>
          <cell r="R133" t="str">
            <v>-</v>
          </cell>
          <cell r="S133" t="str">
            <v/>
          </cell>
          <cell r="T133" t="str">
            <v/>
          </cell>
          <cell r="U133" t="str">
            <v/>
          </cell>
          <cell r="V133" t="str">
            <v/>
          </cell>
          <cell r="W133" t="str">
            <v/>
          </cell>
          <cell r="X133" t="str">
            <v/>
          </cell>
          <cell r="Y133" t="str">
            <v/>
          </cell>
          <cell r="Z133" t="str">
            <v/>
          </cell>
          <cell r="AA133" t="str">
            <v/>
          </cell>
          <cell r="AB133" t="str">
            <v>-</v>
          </cell>
        </row>
        <row r="134">
          <cell r="G134" t="str">
            <v>68711079</v>
          </cell>
          <cell r="P134" t="str">
            <v>-</v>
          </cell>
          <cell r="Q134" t="str">
            <v>-</v>
          </cell>
          <cell r="R134" t="str">
            <v>-</v>
          </cell>
          <cell r="S134" t="str">
            <v/>
          </cell>
          <cell r="T134" t="str">
            <v/>
          </cell>
          <cell r="U134" t="str">
            <v/>
          </cell>
          <cell r="V134" t="str">
            <v/>
          </cell>
          <cell r="W134" t="str">
            <v/>
          </cell>
          <cell r="X134" t="str">
            <v/>
          </cell>
          <cell r="Y134" t="str">
            <v/>
          </cell>
          <cell r="Z134" t="str">
            <v/>
          </cell>
          <cell r="AA134" t="str">
            <v/>
          </cell>
          <cell r="AB134" t="str">
            <v>-</v>
          </cell>
        </row>
        <row r="135">
          <cell r="G135" t="str">
            <v>68411453</v>
          </cell>
          <cell r="P135" t="str">
            <v>-</v>
          </cell>
          <cell r="Q135" t="str">
            <v>-</v>
          </cell>
          <cell r="R135" t="str">
            <v>-</v>
          </cell>
          <cell r="S135" t="str">
            <v/>
          </cell>
          <cell r="T135" t="str">
            <v/>
          </cell>
          <cell r="U135" t="str">
            <v/>
          </cell>
          <cell r="V135" t="str">
            <v/>
          </cell>
          <cell r="W135" t="str">
            <v/>
          </cell>
          <cell r="X135" t="str">
            <v/>
          </cell>
          <cell r="Y135" t="str">
            <v/>
          </cell>
          <cell r="Z135" t="str">
            <v/>
          </cell>
          <cell r="AA135" t="str">
            <v/>
          </cell>
          <cell r="AB135" t="str">
            <v>-</v>
          </cell>
        </row>
        <row r="136">
          <cell r="G136" t="str">
            <v>62135037</v>
          </cell>
          <cell r="P136" t="str">
            <v>-</v>
          </cell>
          <cell r="Q136" t="str">
            <v>-</v>
          </cell>
          <cell r="R136" t="str">
            <v>-</v>
          </cell>
          <cell r="S136" t="str">
            <v/>
          </cell>
          <cell r="T136" t="str">
            <v/>
          </cell>
          <cell r="U136" t="str">
            <v/>
          </cell>
          <cell r="V136" t="str">
            <v/>
          </cell>
          <cell r="W136" t="str">
            <v/>
          </cell>
          <cell r="X136" t="str">
            <v/>
          </cell>
          <cell r="Y136" t="str">
            <v/>
          </cell>
          <cell r="Z136" t="str">
            <v/>
          </cell>
          <cell r="AA136" t="str">
            <v/>
          </cell>
          <cell r="AB136" t="str">
            <v>-</v>
          </cell>
        </row>
        <row r="137">
          <cell r="G137" t="str">
            <v>68735037</v>
          </cell>
          <cell r="P137" t="str">
            <v>-</v>
          </cell>
          <cell r="Q137" t="str">
            <v>-</v>
          </cell>
          <cell r="R137" t="str">
            <v>-</v>
          </cell>
          <cell r="S137" t="str">
            <v/>
          </cell>
          <cell r="T137" t="str">
            <v/>
          </cell>
          <cell r="U137" t="str">
            <v/>
          </cell>
          <cell r="V137" t="str">
            <v/>
          </cell>
          <cell r="W137" t="str">
            <v/>
          </cell>
          <cell r="X137" t="str">
            <v/>
          </cell>
          <cell r="Y137" t="str">
            <v/>
          </cell>
          <cell r="Z137" t="str">
            <v/>
          </cell>
          <cell r="AA137" t="str">
            <v/>
          </cell>
          <cell r="AB137" t="str">
            <v>-</v>
          </cell>
        </row>
        <row r="138">
          <cell r="G138" t="str">
            <v>776510175</v>
          </cell>
          <cell r="P138" t="str">
            <v/>
          </cell>
          <cell r="Q138" t="str">
            <v>-</v>
          </cell>
          <cell r="R138" t="str">
            <v>-</v>
          </cell>
          <cell r="S138" t="str">
            <v>-</v>
          </cell>
          <cell r="T138" t="str">
            <v>-</v>
          </cell>
          <cell r="U138" t="str">
            <v>-</v>
          </cell>
          <cell r="V138" t="str">
            <v>-</v>
          </cell>
          <cell r="W138" t="str">
            <v>-</v>
          </cell>
          <cell r="X138" t="str">
            <v>-</v>
          </cell>
          <cell r="Y138" t="str">
            <v>-</v>
          </cell>
          <cell r="Z138" t="str">
            <v>-</v>
          </cell>
          <cell r="AA138" t="str">
            <v>-</v>
          </cell>
          <cell r="AB138" t="str">
            <v>-</v>
          </cell>
        </row>
        <row r="139">
          <cell r="G139" t="str">
            <v>776510224</v>
          </cell>
          <cell r="P139" t="str">
            <v/>
          </cell>
          <cell r="Q139" t="str">
            <v>-</v>
          </cell>
          <cell r="R139" t="str">
            <v>-</v>
          </cell>
          <cell r="S139" t="str">
            <v>-</v>
          </cell>
          <cell r="T139" t="str">
            <v>-</v>
          </cell>
          <cell r="U139" t="str">
            <v>-</v>
          </cell>
          <cell r="V139" t="str">
            <v>-</v>
          </cell>
          <cell r="W139" t="str">
            <v>-</v>
          </cell>
          <cell r="X139" t="str">
            <v>-</v>
          </cell>
          <cell r="Y139" t="str">
            <v>-</v>
          </cell>
          <cell r="Z139" t="str">
            <v>-</v>
          </cell>
          <cell r="AA139" t="str">
            <v>-</v>
          </cell>
          <cell r="AB139" t="str">
            <v>-</v>
          </cell>
        </row>
        <row r="140">
          <cell r="G140" t="str">
            <v>775110153</v>
          </cell>
          <cell r="P140" t="str">
            <v/>
          </cell>
          <cell r="Q140" t="str">
            <v>-</v>
          </cell>
          <cell r="R140" t="str">
            <v>-</v>
          </cell>
          <cell r="S140" t="str">
            <v>-</v>
          </cell>
          <cell r="T140" t="str">
            <v>-</v>
          </cell>
          <cell r="U140" t="str">
            <v>-</v>
          </cell>
          <cell r="V140" t="str">
            <v>-</v>
          </cell>
          <cell r="W140" t="str">
            <v>-</v>
          </cell>
          <cell r="X140" t="str">
            <v>-</v>
          </cell>
          <cell r="Y140" t="str">
            <v>-</v>
          </cell>
          <cell r="Z140" t="str">
            <v>-</v>
          </cell>
          <cell r="AA140" t="str">
            <v>-</v>
          </cell>
          <cell r="AB140" t="str">
            <v>-</v>
          </cell>
        </row>
        <row r="141">
          <cell r="G141" t="str">
            <v>775110317</v>
          </cell>
          <cell r="P141" t="str">
            <v/>
          </cell>
          <cell r="Q141" t="str">
            <v>-</v>
          </cell>
          <cell r="R141" t="str">
            <v/>
          </cell>
          <cell r="S141" t="str">
            <v>-</v>
          </cell>
          <cell r="T141" t="str">
            <v>-</v>
          </cell>
          <cell r="U141" t="str">
            <v>-</v>
          </cell>
          <cell r="V141" t="str">
            <v>-</v>
          </cell>
          <cell r="W141" t="str">
            <v>-</v>
          </cell>
          <cell r="X141" t="str">
            <v>-</v>
          </cell>
          <cell r="Y141" t="str">
            <v>-</v>
          </cell>
          <cell r="Z141" t="str">
            <v>-</v>
          </cell>
          <cell r="AA141" t="str">
            <v>-</v>
          </cell>
          <cell r="AB141" t="str">
            <v>-</v>
          </cell>
        </row>
        <row r="142">
          <cell r="G142" t="str">
            <v>775110327</v>
          </cell>
          <cell r="P142" t="str">
            <v/>
          </cell>
          <cell r="Q142" t="str">
            <v>-</v>
          </cell>
          <cell r="R142" t="str">
            <v/>
          </cell>
          <cell r="S142" t="str">
            <v>-</v>
          </cell>
          <cell r="T142" t="str">
            <v>-</v>
          </cell>
          <cell r="U142" t="str">
            <v>-</v>
          </cell>
          <cell r="V142" t="str">
            <v>-</v>
          </cell>
          <cell r="W142" t="str">
            <v>-</v>
          </cell>
          <cell r="X142" t="str">
            <v>-</v>
          </cell>
          <cell r="Y142" t="str">
            <v>-</v>
          </cell>
          <cell r="Z142" t="str">
            <v>-</v>
          </cell>
          <cell r="AA142" t="str">
            <v>-</v>
          </cell>
          <cell r="AB142" t="str">
            <v>-</v>
          </cell>
        </row>
        <row r="143">
          <cell r="G143" t="str">
            <v>775110387</v>
          </cell>
          <cell r="P143" t="str">
            <v/>
          </cell>
          <cell r="Q143" t="str">
            <v>-</v>
          </cell>
          <cell r="R143" t="str">
            <v/>
          </cell>
          <cell r="S143" t="str">
            <v>-</v>
          </cell>
          <cell r="T143" t="str">
            <v>-</v>
          </cell>
          <cell r="U143" t="str">
            <v>-</v>
          </cell>
          <cell r="V143" t="str">
            <v>-</v>
          </cell>
          <cell r="W143" t="str">
            <v>-</v>
          </cell>
          <cell r="X143" t="str">
            <v>-</v>
          </cell>
          <cell r="Y143" t="str">
            <v>-</v>
          </cell>
          <cell r="Z143" t="str">
            <v>-</v>
          </cell>
          <cell r="AA143" t="str">
            <v>-</v>
          </cell>
          <cell r="AB143" t="str">
            <v>-</v>
          </cell>
        </row>
        <row r="144">
          <cell r="G144" t="str">
            <v>775110728</v>
          </cell>
          <cell r="P144" t="str">
            <v/>
          </cell>
          <cell r="Q144" t="str">
            <v>-</v>
          </cell>
          <cell r="R144" t="str">
            <v/>
          </cell>
          <cell r="S144" t="str">
            <v>-</v>
          </cell>
          <cell r="T144" t="str">
            <v>-</v>
          </cell>
          <cell r="U144" t="str">
            <v>-</v>
          </cell>
          <cell r="V144" t="str">
            <v>-</v>
          </cell>
          <cell r="W144" t="str">
            <v>-</v>
          </cell>
          <cell r="X144" t="str">
            <v>-</v>
          </cell>
          <cell r="Y144" t="str">
            <v>-</v>
          </cell>
          <cell r="Z144" t="str">
            <v>-</v>
          </cell>
          <cell r="AA144" t="str">
            <v>-</v>
          </cell>
          <cell r="AB144" t="str">
            <v>-</v>
          </cell>
        </row>
        <row r="145">
          <cell r="G145" t="str">
            <v>775110757</v>
          </cell>
          <cell r="P145" t="str">
            <v/>
          </cell>
          <cell r="Q145" t="str">
            <v>-</v>
          </cell>
          <cell r="R145" t="str">
            <v/>
          </cell>
          <cell r="S145" t="str">
            <v>-</v>
          </cell>
          <cell r="T145" t="str">
            <v>-</v>
          </cell>
          <cell r="U145" t="str">
            <v>-</v>
          </cell>
          <cell r="V145" t="str">
            <v>-</v>
          </cell>
          <cell r="W145" t="str">
            <v>-</v>
          </cell>
          <cell r="X145" t="str">
            <v>-</v>
          </cell>
          <cell r="Y145" t="str">
            <v>-</v>
          </cell>
          <cell r="Z145" t="str">
            <v>-</v>
          </cell>
          <cell r="AA145" t="str">
            <v>-</v>
          </cell>
          <cell r="AB145" t="str">
            <v>-</v>
          </cell>
        </row>
        <row r="146">
          <cell r="G146" t="str">
            <v>775115225</v>
          </cell>
          <cell r="P146" t="str">
            <v/>
          </cell>
          <cell r="Q146" t="str">
            <v>-</v>
          </cell>
          <cell r="R146" t="str">
            <v>-</v>
          </cell>
          <cell r="S146" t="str">
            <v>-</v>
          </cell>
          <cell r="T146" t="str">
            <v>-</v>
          </cell>
          <cell r="U146" t="str">
            <v>-</v>
          </cell>
          <cell r="V146" t="str">
            <v>-</v>
          </cell>
          <cell r="W146" t="str">
            <v>-</v>
          </cell>
          <cell r="X146" t="str">
            <v>-</v>
          </cell>
          <cell r="Y146" t="str">
            <v>-</v>
          </cell>
          <cell r="Z146" t="str">
            <v>-</v>
          </cell>
          <cell r="AA146" t="str">
            <v>-</v>
          </cell>
          <cell r="AB146" t="str">
            <v>-</v>
          </cell>
        </row>
        <row r="147">
          <cell r="G147" t="str">
            <v>775115557</v>
          </cell>
          <cell r="P147" t="str">
            <v/>
          </cell>
          <cell r="Q147" t="str">
            <v>-</v>
          </cell>
          <cell r="R147" t="str">
            <v/>
          </cell>
          <cell r="S147" t="str">
            <v>-</v>
          </cell>
          <cell r="T147" t="str">
            <v>-</v>
          </cell>
          <cell r="U147" t="str">
            <v>-</v>
          </cell>
          <cell r="V147" t="str">
            <v>-</v>
          </cell>
          <cell r="W147" t="str">
            <v>-</v>
          </cell>
          <cell r="X147" t="str">
            <v>-</v>
          </cell>
          <cell r="Y147" t="str">
            <v>-</v>
          </cell>
          <cell r="Z147" t="str">
            <v>-</v>
          </cell>
          <cell r="AA147" t="str">
            <v>-</v>
          </cell>
          <cell r="AB147" t="str">
            <v>-</v>
          </cell>
        </row>
        <row r="148">
          <cell r="G148" t="str">
            <v>77511711</v>
          </cell>
          <cell r="P148" t="str">
            <v/>
          </cell>
          <cell r="Q148" t="str">
            <v>-</v>
          </cell>
          <cell r="R148" t="str">
            <v/>
          </cell>
          <cell r="S148" t="str">
            <v>-</v>
          </cell>
          <cell r="T148" t="str">
            <v>-</v>
          </cell>
          <cell r="U148" t="str">
            <v>-</v>
          </cell>
          <cell r="V148" t="str">
            <v>-</v>
          </cell>
          <cell r="W148" t="str">
            <v>-</v>
          </cell>
          <cell r="X148" t="str">
            <v>-</v>
          </cell>
          <cell r="Y148" t="str">
            <v>-</v>
          </cell>
          <cell r="Z148" t="str">
            <v>-</v>
          </cell>
          <cell r="AA148" t="str">
            <v>-</v>
          </cell>
          <cell r="AB148" t="str">
            <v>-</v>
          </cell>
        </row>
        <row r="149">
          <cell r="G149" t="str">
            <v>775117110</v>
          </cell>
          <cell r="P149" t="str">
            <v/>
          </cell>
          <cell r="Q149" t="str">
            <v>-</v>
          </cell>
          <cell r="R149" t="str">
            <v/>
          </cell>
          <cell r="S149" t="str">
            <v>-</v>
          </cell>
          <cell r="T149" t="str">
            <v>-</v>
          </cell>
          <cell r="U149" t="str">
            <v>-</v>
          </cell>
          <cell r="V149" t="str">
            <v>-</v>
          </cell>
          <cell r="W149" t="str">
            <v>-</v>
          </cell>
          <cell r="X149" t="str">
            <v>-</v>
          </cell>
          <cell r="Y149" t="str">
            <v>-</v>
          </cell>
          <cell r="Z149" t="str">
            <v>-</v>
          </cell>
          <cell r="AA149" t="str">
            <v>-</v>
          </cell>
          <cell r="AB149" t="str">
            <v>-</v>
          </cell>
        </row>
        <row r="150">
          <cell r="G150" t="str">
            <v>77511713</v>
          </cell>
          <cell r="P150" t="str">
            <v/>
          </cell>
          <cell r="Q150" t="str">
            <v>-</v>
          </cell>
          <cell r="R150" t="str">
            <v/>
          </cell>
          <cell r="S150" t="str">
            <v>-</v>
          </cell>
          <cell r="T150" t="str">
            <v>-</v>
          </cell>
          <cell r="U150" t="str">
            <v>-</v>
          </cell>
          <cell r="V150" t="str">
            <v>-</v>
          </cell>
          <cell r="W150" t="str">
            <v>-</v>
          </cell>
          <cell r="X150" t="str">
            <v>-</v>
          </cell>
          <cell r="Y150" t="str">
            <v>-</v>
          </cell>
          <cell r="Z150" t="str">
            <v>-</v>
          </cell>
          <cell r="AA150" t="str">
            <v>-</v>
          </cell>
          <cell r="AB150" t="str">
            <v>-</v>
          </cell>
        </row>
        <row r="151">
          <cell r="G151" t="str">
            <v>77511715</v>
          </cell>
          <cell r="P151" t="str">
            <v/>
          </cell>
          <cell r="Q151" t="str">
            <v>-</v>
          </cell>
          <cell r="R151" t="str">
            <v/>
          </cell>
          <cell r="S151" t="str">
            <v>-</v>
          </cell>
          <cell r="T151" t="str">
            <v>-</v>
          </cell>
          <cell r="U151" t="str">
            <v>-</v>
          </cell>
          <cell r="V151" t="str">
            <v>-</v>
          </cell>
          <cell r="W151" t="str">
            <v>-</v>
          </cell>
          <cell r="X151" t="str">
            <v>-</v>
          </cell>
          <cell r="Y151" t="str">
            <v>-</v>
          </cell>
          <cell r="Z151" t="str">
            <v>-</v>
          </cell>
          <cell r="AA151" t="str">
            <v>-</v>
          </cell>
          <cell r="AB151" t="str">
            <v>-</v>
          </cell>
        </row>
        <row r="152">
          <cell r="G152" t="str">
            <v>775117189</v>
          </cell>
          <cell r="P152" t="str">
            <v/>
          </cell>
          <cell r="Q152" t="str">
            <v>-</v>
          </cell>
          <cell r="R152" t="str">
            <v/>
          </cell>
          <cell r="S152" t="str">
            <v>-</v>
          </cell>
          <cell r="T152" t="str">
            <v>-</v>
          </cell>
          <cell r="U152" t="str">
            <v>-</v>
          </cell>
          <cell r="V152" t="str">
            <v>-</v>
          </cell>
          <cell r="W152" t="str">
            <v>-</v>
          </cell>
          <cell r="X152" t="str">
            <v>-</v>
          </cell>
          <cell r="Y152" t="str">
            <v>-</v>
          </cell>
          <cell r="Z152" t="str">
            <v>-</v>
          </cell>
          <cell r="AA152" t="str">
            <v>-</v>
          </cell>
          <cell r="AB152" t="str">
            <v>-</v>
          </cell>
        </row>
        <row r="153">
          <cell r="G153" t="str">
            <v>77511791</v>
          </cell>
          <cell r="P153" t="str">
            <v/>
          </cell>
          <cell r="Q153" t="str">
            <v>-</v>
          </cell>
          <cell r="R153" t="str">
            <v>-</v>
          </cell>
          <cell r="S153" t="str">
            <v>-</v>
          </cell>
          <cell r="T153" t="str">
            <v>-</v>
          </cell>
          <cell r="U153" t="str">
            <v>-</v>
          </cell>
          <cell r="V153" t="str">
            <v>-</v>
          </cell>
          <cell r="W153" t="str">
            <v>-</v>
          </cell>
          <cell r="X153" t="str">
            <v>-</v>
          </cell>
          <cell r="Y153" t="str">
            <v>-</v>
          </cell>
          <cell r="Z153" t="str">
            <v>-</v>
          </cell>
          <cell r="AA153" t="str">
            <v>-</v>
          </cell>
          <cell r="AB153" t="str">
            <v>-</v>
          </cell>
        </row>
        <row r="154">
          <cell r="G154" t="str">
            <v>775118667</v>
          </cell>
          <cell r="P154" t="str">
            <v/>
          </cell>
          <cell r="Q154" t="str">
            <v>-</v>
          </cell>
          <cell r="R154" t="str">
            <v>-</v>
          </cell>
          <cell r="S154" t="str">
            <v>-</v>
          </cell>
          <cell r="T154" t="str">
            <v>-</v>
          </cell>
          <cell r="U154" t="str">
            <v>-</v>
          </cell>
          <cell r="V154" t="str">
            <v>-</v>
          </cell>
          <cell r="W154" t="str">
            <v>-</v>
          </cell>
          <cell r="X154" t="str">
            <v>-</v>
          </cell>
          <cell r="Y154" t="str">
            <v>-</v>
          </cell>
          <cell r="Z154" t="str">
            <v>-</v>
          </cell>
          <cell r="AA154" t="str">
            <v>-</v>
          </cell>
          <cell r="AB154" t="str">
            <v>-</v>
          </cell>
        </row>
        <row r="155">
          <cell r="G155" t="str">
            <v>775118867</v>
          </cell>
          <cell r="P155" t="str">
            <v/>
          </cell>
          <cell r="Q155" t="str">
            <v>-</v>
          </cell>
          <cell r="R155" t="str">
            <v>-</v>
          </cell>
          <cell r="S155" t="str">
            <v>-</v>
          </cell>
          <cell r="T155" t="str">
            <v>-</v>
          </cell>
          <cell r="U155" t="str">
            <v>-</v>
          </cell>
          <cell r="V155" t="str">
            <v>-</v>
          </cell>
          <cell r="W155" t="str">
            <v>-</v>
          </cell>
          <cell r="X155" t="str">
            <v>-</v>
          </cell>
          <cell r="Y155" t="str">
            <v>-</v>
          </cell>
          <cell r="Z155" t="str">
            <v>-</v>
          </cell>
          <cell r="AA155" t="str">
            <v>-</v>
          </cell>
          <cell r="AB155" t="str">
            <v>-</v>
          </cell>
        </row>
        <row r="156">
          <cell r="G156" t="str">
            <v>775119127</v>
          </cell>
          <cell r="P156" t="str">
            <v/>
          </cell>
          <cell r="Q156" t="str">
            <v>-</v>
          </cell>
          <cell r="R156" t="str">
            <v>-</v>
          </cell>
          <cell r="S156" t="str">
            <v>-</v>
          </cell>
          <cell r="T156" t="str">
            <v>-</v>
          </cell>
          <cell r="U156" t="str">
            <v>-</v>
          </cell>
          <cell r="V156" t="str">
            <v>-</v>
          </cell>
          <cell r="W156" t="str">
            <v>-</v>
          </cell>
          <cell r="X156" t="str">
            <v>-</v>
          </cell>
          <cell r="Y156" t="str">
            <v>-</v>
          </cell>
          <cell r="Z156" t="str">
            <v>-</v>
          </cell>
          <cell r="AA156" t="str">
            <v>-</v>
          </cell>
          <cell r="AB156" t="str">
            <v>-</v>
          </cell>
        </row>
        <row r="157">
          <cell r="G157" t="str">
            <v>775119352</v>
          </cell>
          <cell r="P157" t="str">
            <v/>
          </cell>
          <cell r="Q157" t="str">
            <v>-</v>
          </cell>
          <cell r="R157" t="str">
            <v>-</v>
          </cell>
          <cell r="S157" t="str">
            <v>-</v>
          </cell>
          <cell r="T157" t="str">
            <v>-</v>
          </cell>
          <cell r="U157" t="str">
            <v>-</v>
          </cell>
          <cell r="V157" t="str">
            <v>-</v>
          </cell>
          <cell r="W157" t="str">
            <v>-</v>
          </cell>
          <cell r="X157" t="str">
            <v>-</v>
          </cell>
          <cell r="Y157" t="str">
            <v>-</v>
          </cell>
          <cell r="Z157" t="str">
            <v>-</v>
          </cell>
          <cell r="AA157" t="str">
            <v>-</v>
          </cell>
          <cell r="AB157" t="str">
            <v>-</v>
          </cell>
        </row>
        <row r="158">
          <cell r="G158" t="str">
            <v>77511945</v>
          </cell>
          <cell r="P158" t="str">
            <v/>
          </cell>
          <cell r="Q158" t="str">
            <v>-</v>
          </cell>
          <cell r="R158" t="str">
            <v>-</v>
          </cell>
          <cell r="S158" t="str">
            <v>-</v>
          </cell>
          <cell r="T158" t="str">
            <v>-</v>
          </cell>
          <cell r="U158" t="str">
            <v>-</v>
          </cell>
          <cell r="V158" t="str">
            <v>-</v>
          </cell>
          <cell r="W158" t="str">
            <v>-</v>
          </cell>
          <cell r="X158" t="str">
            <v>-</v>
          </cell>
          <cell r="Y158" t="str">
            <v>-</v>
          </cell>
          <cell r="Z158" t="str">
            <v>-</v>
          </cell>
          <cell r="AA158" t="str">
            <v>-</v>
          </cell>
          <cell r="AB158" t="str">
            <v>-</v>
          </cell>
        </row>
        <row r="159">
          <cell r="G159" t="str">
            <v>775119526</v>
          </cell>
          <cell r="P159" t="str">
            <v/>
          </cell>
          <cell r="Q159" t="str">
            <v>-</v>
          </cell>
          <cell r="R159" t="str">
            <v>-</v>
          </cell>
          <cell r="S159" t="str">
            <v>-</v>
          </cell>
          <cell r="T159" t="str">
            <v>-</v>
          </cell>
          <cell r="U159" t="str">
            <v>-</v>
          </cell>
          <cell r="V159" t="str">
            <v>-</v>
          </cell>
          <cell r="W159" t="str">
            <v>-</v>
          </cell>
          <cell r="X159" t="str">
            <v>-</v>
          </cell>
          <cell r="Y159" t="str">
            <v>-</v>
          </cell>
          <cell r="Z159" t="str">
            <v>-</v>
          </cell>
          <cell r="AA159" t="str">
            <v>-</v>
          </cell>
          <cell r="AB159" t="str">
            <v>-</v>
          </cell>
        </row>
        <row r="160">
          <cell r="G160" t="str">
            <v>775119625</v>
          </cell>
          <cell r="P160" t="str">
            <v/>
          </cell>
          <cell r="Q160" t="str">
            <v>-</v>
          </cell>
          <cell r="R160" t="str">
            <v/>
          </cell>
          <cell r="S160" t="str">
            <v>-</v>
          </cell>
          <cell r="T160" t="str">
            <v>-</v>
          </cell>
          <cell r="U160" t="str">
            <v>-</v>
          </cell>
          <cell r="V160" t="str">
            <v>-</v>
          </cell>
          <cell r="W160" t="str">
            <v>-</v>
          </cell>
          <cell r="X160" t="str">
            <v>-</v>
          </cell>
          <cell r="Y160" t="str">
            <v>-</v>
          </cell>
          <cell r="Z160" t="str">
            <v>-</v>
          </cell>
          <cell r="AA160" t="str">
            <v>-</v>
          </cell>
          <cell r="AB160" t="str">
            <v>-</v>
          </cell>
        </row>
        <row r="161">
          <cell r="G161" t="str">
            <v>775610628</v>
          </cell>
          <cell r="P161" t="str">
            <v/>
          </cell>
          <cell r="Q161" t="str">
            <v>-</v>
          </cell>
          <cell r="R161" t="str">
            <v>-</v>
          </cell>
          <cell r="S161" t="str">
            <v>-</v>
          </cell>
          <cell r="T161" t="str">
            <v>-</v>
          </cell>
          <cell r="U161" t="str">
            <v>-</v>
          </cell>
          <cell r="V161" t="str">
            <v>-</v>
          </cell>
          <cell r="W161" t="str">
            <v>-</v>
          </cell>
          <cell r="X161" t="str">
            <v>-</v>
          </cell>
          <cell r="Y161" t="str">
            <v>-</v>
          </cell>
          <cell r="Z161" t="str">
            <v>-</v>
          </cell>
          <cell r="AA161" t="str">
            <v>-</v>
          </cell>
          <cell r="AB161" t="str">
            <v>-</v>
          </cell>
        </row>
        <row r="162">
          <cell r="G162" t="str">
            <v>775611257</v>
          </cell>
          <cell r="P162" t="str">
            <v/>
          </cell>
          <cell r="Q162" t="str">
            <v>-</v>
          </cell>
          <cell r="R162" t="str">
            <v>-</v>
          </cell>
          <cell r="S162" t="str">
            <v>-</v>
          </cell>
          <cell r="T162" t="str">
            <v>-</v>
          </cell>
          <cell r="U162" t="str">
            <v>-</v>
          </cell>
          <cell r="V162" t="str">
            <v>-</v>
          </cell>
          <cell r="W162" t="str">
            <v>-</v>
          </cell>
          <cell r="X162" t="str">
            <v>-</v>
          </cell>
          <cell r="Y162" t="str">
            <v>-</v>
          </cell>
          <cell r="Z162" t="str">
            <v>-</v>
          </cell>
          <cell r="AA162" t="str">
            <v>-</v>
          </cell>
          <cell r="AB162" t="str">
            <v>-</v>
          </cell>
        </row>
        <row r="163">
          <cell r="G163" t="str">
            <v>775611337</v>
          </cell>
          <cell r="P163" t="str">
            <v/>
          </cell>
          <cell r="Q163" t="str">
            <v>-</v>
          </cell>
          <cell r="R163" t="str">
            <v>-</v>
          </cell>
          <cell r="S163" t="str">
            <v>-</v>
          </cell>
          <cell r="T163" t="str">
            <v>-</v>
          </cell>
          <cell r="U163" t="str">
            <v>-</v>
          </cell>
          <cell r="V163" t="str">
            <v>-</v>
          </cell>
          <cell r="W163" t="str">
            <v>-</v>
          </cell>
          <cell r="X163" t="str">
            <v>-</v>
          </cell>
          <cell r="Y163" t="str">
            <v>-</v>
          </cell>
          <cell r="Z163" t="str">
            <v>-</v>
          </cell>
          <cell r="AA163" t="str">
            <v>-</v>
          </cell>
          <cell r="AB163" t="str">
            <v>-</v>
          </cell>
        </row>
        <row r="164">
          <cell r="G164" t="str">
            <v>775611428</v>
          </cell>
          <cell r="P164" t="str">
            <v/>
          </cell>
          <cell r="Q164" t="str">
            <v>-</v>
          </cell>
          <cell r="R164" t="str">
            <v>-</v>
          </cell>
          <cell r="S164" t="str">
            <v>-</v>
          </cell>
          <cell r="T164" t="str">
            <v>-</v>
          </cell>
          <cell r="U164" t="str">
            <v>-</v>
          </cell>
          <cell r="V164" t="str">
            <v>-</v>
          </cell>
          <cell r="W164" t="str">
            <v>-</v>
          </cell>
          <cell r="X164" t="str">
            <v>-</v>
          </cell>
          <cell r="Y164" t="str">
            <v>-</v>
          </cell>
          <cell r="Z164" t="str">
            <v>-</v>
          </cell>
          <cell r="AA164" t="str">
            <v>-</v>
          </cell>
          <cell r="AB164" t="str">
            <v>-</v>
          </cell>
        </row>
        <row r="165">
          <cell r="G165" t="str">
            <v>775611527</v>
          </cell>
          <cell r="P165" t="str">
            <v/>
          </cell>
          <cell r="Q165" t="str">
            <v>-</v>
          </cell>
          <cell r="R165" t="str">
            <v>-</v>
          </cell>
          <cell r="S165" t="str">
            <v>-</v>
          </cell>
          <cell r="T165" t="str">
            <v>-</v>
          </cell>
          <cell r="U165" t="str">
            <v>-</v>
          </cell>
          <cell r="V165" t="str">
            <v>-</v>
          </cell>
          <cell r="W165" t="str">
            <v>-</v>
          </cell>
          <cell r="X165" t="str">
            <v>-</v>
          </cell>
          <cell r="Y165" t="str">
            <v>-</v>
          </cell>
          <cell r="Z165" t="str">
            <v>-</v>
          </cell>
          <cell r="AA165" t="str">
            <v>-</v>
          </cell>
          <cell r="AB165" t="str">
            <v>-</v>
          </cell>
        </row>
        <row r="166">
          <cell r="G166" t="str">
            <v>776110222</v>
          </cell>
          <cell r="P166" t="str">
            <v/>
          </cell>
          <cell r="Q166" t="str">
            <v>-</v>
          </cell>
          <cell r="R166" t="str">
            <v>-</v>
          </cell>
          <cell r="S166" t="str">
            <v>-</v>
          </cell>
          <cell r="T166" t="str">
            <v>-</v>
          </cell>
          <cell r="U166" t="str">
            <v>-</v>
          </cell>
          <cell r="V166" t="str">
            <v>-</v>
          </cell>
          <cell r="W166" t="str">
            <v>-</v>
          </cell>
          <cell r="X166" t="str">
            <v>-</v>
          </cell>
          <cell r="Y166" t="str">
            <v>-</v>
          </cell>
          <cell r="Z166" t="str">
            <v>-</v>
          </cell>
          <cell r="AA166" t="str">
            <v>-</v>
          </cell>
          <cell r="AB166" t="str">
            <v>-</v>
          </cell>
        </row>
        <row r="167">
          <cell r="G167" t="str">
            <v>776110367</v>
          </cell>
          <cell r="P167" t="str">
            <v/>
          </cell>
          <cell r="Q167" t="str">
            <v>-</v>
          </cell>
          <cell r="R167" t="str">
            <v>-</v>
          </cell>
          <cell r="S167" t="str">
            <v>-</v>
          </cell>
          <cell r="T167" t="str">
            <v>-</v>
          </cell>
          <cell r="U167" t="str">
            <v>-</v>
          </cell>
          <cell r="V167" t="str">
            <v>-</v>
          </cell>
          <cell r="W167" t="str">
            <v>-</v>
          </cell>
          <cell r="X167" t="str">
            <v>-</v>
          </cell>
          <cell r="Y167" t="str">
            <v>-</v>
          </cell>
          <cell r="Z167" t="str">
            <v>-</v>
          </cell>
          <cell r="AA167" t="str">
            <v>-</v>
          </cell>
          <cell r="AB167" t="str">
            <v>-</v>
          </cell>
        </row>
        <row r="168">
          <cell r="G168" t="str">
            <v>776110757</v>
          </cell>
          <cell r="P168" t="str">
            <v/>
          </cell>
          <cell r="Q168" t="str">
            <v>-</v>
          </cell>
          <cell r="R168" t="str">
            <v>-</v>
          </cell>
          <cell r="S168" t="str">
            <v>-</v>
          </cell>
          <cell r="T168" t="str">
            <v>-</v>
          </cell>
          <cell r="U168" t="str">
            <v>-</v>
          </cell>
          <cell r="V168" t="str">
            <v>-</v>
          </cell>
          <cell r="W168" t="str">
            <v>-</v>
          </cell>
          <cell r="X168" t="str">
            <v>-</v>
          </cell>
          <cell r="Y168" t="str">
            <v>-</v>
          </cell>
          <cell r="Z168" t="str">
            <v>-</v>
          </cell>
          <cell r="AA168" t="str">
            <v>-</v>
          </cell>
          <cell r="AB168" t="str">
            <v>-</v>
          </cell>
        </row>
        <row r="169">
          <cell r="G169" t="str">
            <v>776111697</v>
          </cell>
          <cell r="P169" t="str">
            <v/>
          </cell>
          <cell r="Q169" t="str">
            <v>-</v>
          </cell>
          <cell r="R169" t="str">
            <v>-</v>
          </cell>
          <cell r="S169" t="str">
            <v>-</v>
          </cell>
          <cell r="T169" t="str">
            <v>-</v>
          </cell>
          <cell r="U169" t="str">
            <v>-</v>
          </cell>
          <cell r="V169" t="str">
            <v>-</v>
          </cell>
          <cell r="W169" t="str">
            <v>-</v>
          </cell>
          <cell r="X169" t="str">
            <v>-</v>
          </cell>
          <cell r="Y169" t="str">
            <v>-</v>
          </cell>
          <cell r="Z169" t="str">
            <v>-</v>
          </cell>
          <cell r="AA169" t="str">
            <v>-</v>
          </cell>
          <cell r="AB169" t="str">
            <v>-</v>
          </cell>
        </row>
        <row r="170">
          <cell r="G170" t="str">
            <v>776111727</v>
          </cell>
          <cell r="P170" t="str">
            <v/>
          </cell>
          <cell r="Q170" t="str">
            <v>-</v>
          </cell>
          <cell r="R170" t="str">
            <v>-</v>
          </cell>
          <cell r="S170" t="str">
            <v>-</v>
          </cell>
          <cell r="T170" t="str">
            <v>-</v>
          </cell>
          <cell r="U170" t="str">
            <v>-</v>
          </cell>
          <cell r="V170" t="str">
            <v>-</v>
          </cell>
          <cell r="W170" t="str">
            <v>-</v>
          </cell>
          <cell r="X170" t="str">
            <v>-</v>
          </cell>
          <cell r="Y170" t="str">
            <v>-</v>
          </cell>
          <cell r="Z170" t="str">
            <v>-</v>
          </cell>
          <cell r="AA170" t="str">
            <v>-</v>
          </cell>
          <cell r="AB170" t="str">
            <v>-</v>
          </cell>
        </row>
        <row r="171">
          <cell r="G171" t="str">
            <v>776111812</v>
          </cell>
          <cell r="P171" t="str">
            <v/>
          </cell>
          <cell r="Q171" t="str">
            <v>-</v>
          </cell>
          <cell r="R171" t="str">
            <v>-</v>
          </cell>
          <cell r="S171" t="str">
            <v>-</v>
          </cell>
          <cell r="T171" t="str">
            <v>-</v>
          </cell>
          <cell r="U171" t="str">
            <v>-</v>
          </cell>
          <cell r="V171" t="str">
            <v>-</v>
          </cell>
          <cell r="W171" t="str">
            <v>-</v>
          </cell>
          <cell r="X171" t="str">
            <v>-</v>
          </cell>
          <cell r="Y171" t="str">
            <v>-</v>
          </cell>
          <cell r="Z171" t="str">
            <v>-</v>
          </cell>
          <cell r="AA171" t="str">
            <v>-</v>
          </cell>
          <cell r="AB171" t="str">
            <v>-</v>
          </cell>
        </row>
        <row r="172">
          <cell r="G172" t="str">
            <v>776111928</v>
          </cell>
          <cell r="P172" t="str">
            <v/>
          </cell>
          <cell r="Q172" t="str">
            <v>-</v>
          </cell>
          <cell r="R172" t="str">
            <v>-</v>
          </cell>
          <cell r="S172" t="str">
            <v>-</v>
          </cell>
          <cell r="T172" t="str">
            <v>-</v>
          </cell>
          <cell r="U172" t="str">
            <v>-</v>
          </cell>
          <cell r="V172" t="str">
            <v>-</v>
          </cell>
          <cell r="W172" t="str">
            <v>-</v>
          </cell>
          <cell r="X172" t="str">
            <v>-</v>
          </cell>
          <cell r="Y172" t="str">
            <v>-</v>
          </cell>
          <cell r="Z172" t="str">
            <v>-</v>
          </cell>
          <cell r="AA172" t="str">
            <v>-</v>
          </cell>
          <cell r="AB172" t="str">
            <v>-</v>
          </cell>
        </row>
        <row r="173">
          <cell r="G173" t="str">
            <v>776111987</v>
          </cell>
          <cell r="P173" t="str">
            <v/>
          </cell>
          <cell r="Q173" t="str">
            <v>-</v>
          </cell>
          <cell r="R173" t="str">
            <v>-</v>
          </cell>
          <cell r="S173" t="str">
            <v>-</v>
          </cell>
          <cell r="T173" t="str">
            <v>-</v>
          </cell>
          <cell r="U173" t="str">
            <v>-</v>
          </cell>
          <cell r="V173" t="str">
            <v>-</v>
          </cell>
          <cell r="W173" t="str">
            <v>-</v>
          </cell>
          <cell r="X173" t="str">
            <v>-</v>
          </cell>
          <cell r="Y173" t="str">
            <v>-</v>
          </cell>
          <cell r="Z173" t="str">
            <v>-</v>
          </cell>
          <cell r="AA173" t="str">
            <v>-</v>
          </cell>
          <cell r="AB173" t="str">
            <v>-</v>
          </cell>
        </row>
        <row r="174">
          <cell r="G174" t="str">
            <v>776112062</v>
          </cell>
          <cell r="P174" t="str">
            <v/>
          </cell>
          <cell r="Q174" t="str">
            <v>-</v>
          </cell>
          <cell r="R174" t="str">
            <v>-</v>
          </cell>
          <cell r="S174" t="str">
            <v>-</v>
          </cell>
          <cell r="T174" t="str">
            <v>-</v>
          </cell>
          <cell r="U174" t="str">
            <v>-</v>
          </cell>
          <cell r="V174" t="str">
            <v>-</v>
          </cell>
          <cell r="W174" t="str">
            <v>-</v>
          </cell>
          <cell r="X174" t="str">
            <v>-</v>
          </cell>
          <cell r="Y174" t="str">
            <v>-</v>
          </cell>
          <cell r="Z174" t="str">
            <v>-</v>
          </cell>
          <cell r="AA174" t="str">
            <v>-</v>
          </cell>
          <cell r="AB174" t="str">
            <v>-</v>
          </cell>
        </row>
        <row r="175">
          <cell r="G175" t="str">
            <v>776112212</v>
          </cell>
          <cell r="P175" t="str">
            <v/>
          </cell>
          <cell r="Q175" t="str">
            <v>-</v>
          </cell>
          <cell r="R175" t="str">
            <v>-</v>
          </cell>
          <cell r="S175" t="str">
            <v>-</v>
          </cell>
          <cell r="T175" t="str">
            <v>-</v>
          </cell>
          <cell r="U175" t="str">
            <v>-</v>
          </cell>
          <cell r="V175" t="str">
            <v>-</v>
          </cell>
          <cell r="W175" t="str">
            <v>-</v>
          </cell>
          <cell r="X175" t="str">
            <v>-</v>
          </cell>
          <cell r="Y175" t="str">
            <v>-</v>
          </cell>
          <cell r="Z175" t="str">
            <v>-</v>
          </cell>
          <cell r="AA175" t="str">
            <v>-</v>
          </cell>
          <cell r="AB175" t="str">
            <v>-</v>
          </cell>
        </row>
        <row r="176">
          <cell r="G176" t="str">
            <v>776610137</v>
          </cell>
          <cell r="P176" t="str">
            <v/>
          </cell>
          <cell r="Q176" t="str">
            <v>-</v>
          </cell>
          <cell r="R176" t="str">
            <v>-</v>
          </cell>
          <cell r="S176" t="str">
            <v>-</v>
          </cell>
          <cell r="T176" t="str">
            <v>-</v>
          </cell>
          <cell r="U176" t="str">
            <v>-</v>
          </cell>
          <cell r="V176" t="str">
            <v>-</v>
          </cell>
          <cell r="W176" t="str">
            <v>-</v>
          </cell>
          <cell r="X176" t="str">
            <v>-</v>
          </cell>
          <cell r="Y176" t="str">
            <v>-</v>
          </cell>
          <cell r="Z176" t="str">
            <v>-</v>
          </cell>
          <cell r="AA176" t="str">
            <v>-</v>
          </cell>
          <cell r="AB176" t="str">
            <v>-</v>
          </cell>
        </row>
        <row r="177">
          <cell r="G177" t="str">
            <v>776610382</v>
          </cell>
          <cell r="P177" t="str">
            <v/>
          </cell>
          <cell r="Q177" t="str">
            <v>-</v>
          </cell>
          <cell r="R177" t="str">
            <v>-</v>
          </cell>
          <cell r="S177" t="str">
            <v>-</v>
          </cell>
          <cell r="T177" t="str">
            <v>-</v>
          </cell>
          <cell r="U177" t="str">
            <v>-</v>
          </cell>
          <cell r="V177" t="str">
            <v>-</v>
          </cell>
          <cell r="W177" t="str">
            <v>-</v>
          </cell>
          <cell r="X177" t="str">
            <v>-</v>
          </cell>
          <cell r="Y177" t="str">
            <v>-</v>
          </cell>
          <cell r="Z177" t="str">
            <v>-</v>
          </cell>
          <cell r="AA177" t="str">
            <v>-</v>
          </cell>
          <cell r="AB177" t="str">
            <v>-</v>
          </cell>
        </row>
        <row r="178">
          <cell r="G178" t="str">
            <v>776610483</v>
          </cell>
          <cell r="P178" t="str">
            <v/>
          </cell>
          <cell r="Q178" t="str">
            <v>-</v>
          </cell>
          <cell r="R178" t="str">
            <v/>
          </cell>
          <cell r="S178" t="str">
            <v>-</v>
          </cell>
          <cell r="T178" t="str">
            <v>-</v>
          </cell>
          <cell r="U178" t="str">
            <v>-</v>
          </cell>
          <cell r="V178" t="str">
            <v>-</v>
          </cell>
          <cell r="W178" t="str">
            <v>-</v>
          </cell>
          <cell r="X178" t="str">
            <v>-</v>
          </cell>
          <cell r="Y178" t="str">
            <v>-</v>
          </cell>
          <cell r="Z178" t="str">
            <v>-</v>
          </cell>
          <cell r="AA178" t="str">
            <v>-</v>
          </cell>
          <cell r="AB178" t="str">
            <v>-</v>
          </cell>
        </row>
        <row r="179">
          <cell r="G179" t="str">
            <v>77611011</v>
          </cell>
          <cell r="P179" t="str">
            <v/>
          </cell>
          <cell r="Q179" t="str">
            <v>-</v>
          </cell>
          <cell r="R179" t="str">
            <v>-</v>
          </cell>
          <cell r="S179" t="str">
            <v>-</v>
          </cell>
          <cell r="T179" t="str">
            <v>-</v>
          </cell>
          <cell r="U179" t="str">
            <v>-</v>
          </cell>
          <cell r="V179" t="str">
            <v>-</v>
          </cell>
          <cell r="W179" t="str">
            <v>-</v>
          </cell>
          <cell r="X179" t="str">
            <v>-</v>
          </cell>
          <cell r="Y179" t="str">
            <v>-</v>
          </cell>
          <cell r="Z179" t="str">
            <v>-</v>
          </cell>
          <cell r="AA179" t="str">
            <v>-</v>
          </cell>
          <cell r="AB179" t="str">
            <v>-</v>
          </cell>
        </row>
        <row r="180">
          <cell r="G180" t="str">
            <v>776112156</v>
          </cell>
          <cell r="P180" t="str">
            <v/>
          </cell>
          <cell r="Q180" t="str">
            <v>-</v>
          </cell>
          <cell r="R180" t="str">
            <v>-</v>
          </cell>
          <cell r="S180" t="str">
            <v>-</v>
          </cell>
          <cell r="T180" t="str">
            <v>-</v>
          </cell>
          <cell r="U180" t="str">
            <v>-</v>
          </cell>
          <cell r="V180" t="str">
            <v>-</v>
          </cell>
          <cell r="W180" t="str">
            <v>-</v>
          </cell>
          <cell r="X180" t="str">
            <v>-</v>
          </cell>
          <cell r="Y180" t="str">
            <v>-</v>
          </cell>
          <cell r="Z180" t="str">
            <v>-</v>
          </cell>
          <cell r="AA180" t="str">
            <v>-</v>
          </cell>
          <cell r="AB180" t="str">
            <v>-</v>
          </cell>
        </row>
        <row r="181">
          <cell r="G181" t="str">
            <v>776112576</v>
          </cell>
          <cell r="P181" t="str">
            <v/>
          </cell>
          <cell r="Q181" t="str">
            <v>-</v>
          </cell>
          <cell r="R181" t="str">
            <v>-</v>
          </cell>
          <cell r="S181" t="str">
            <v>-</v>
          </cell>
          <cell r="T181" t="str">
            <v>-</v>
          </cell>
          <cell r="U181" t="str">
            <v>-</v>
          </cell>
          <cell r="V181" t="str">
            <v>-</v>
          </cell>
          <cell r="W181" t="str">
            <v>-</v>
          </cell>
          <cell r="X181" t="str">
            <v>-</v>
          </cell>
          <cell r="Y181" t="str">
            <v>-</v>
          </cell>
          <cell r="Z181" t="str">
            <v>-</v>
          </cell>
          <cell r="AA181" t="str">
            <v>-</v>
          </cell>
          <cell r="AB181" t="str">
            <v>-</v>
          </cell>
        </row>
        <row r="182">
          <cell r="G182" t="str">
            <v>776790167</v>
          </cell>
          <cell r="P182" t="str">
            <v/>
          </cell>
          <cell r="Q182" t="str">
            <v>-</v>
          </cell>
          <cell r="R182" t="str">
            <v>-</v>
          </cell>
          <cell r="S182" t="str">
            <v>-</v>
          </cell>
          <cell r="T182" t="str">
            <v>-</v>
          </cell>
          <cell r="U182" t="str">
            <v>-</v>
          </cell>
          <cell r="V182" t="str">
            <v>-</v>
          </cell>
          <cell r="W182" t="str">
            <v>-</v>
          </cell>
          <cell r="X182" t="str">
            <v>-</v>
          </cell>
          <cell r="Y182" t="str">
            <v>-</v>
          </cell>
          <cell r="Z182" t="str">
            <v>-</v>
          </cell>
          <cell r="AA182" t="str">
            <v>-</v>
          </cell>
          <cell r="AB182" t="str">
            <v>-</v>
          </cell>
        </row>
        <row r="183">
          <cell r="G183" t="str">
            <v>77211103</v>
          </cell>
          <cell r="P183" t="str">
            <v/>
          </cell>
          <cell r="Q183" t="str">
            <v>-</v>
          </cell>
          <cell r="R183" t="str">
            <v>-</v>
          </cell>
          <cell r="S183" t="str">
            <v>-</v>
          </cell>
          <cell r="T183" t="str">
            <v>-</v>
          </cell>
          <cell r="U183" t="str">
            <v>-</v>
          </cell>
          <cell r="V183" t="str">
            <v>-</v>
          </cell>
          <cell r="W183" t="str">
            <v>-</v>
          </cell>
          <cell r="X183" t="str">
            <v>-</v>
          </cell>
          <cell r="Y183" t="str">
            <v>-</v>
          </cell>
          <cell r="Z183" t="str">
            <v>-</v>
          </cell>
          <cell r="AA183" t="str">
            <v>-</v>
          </cell>
          <cell r="AB183" t="str">
            <v>-</v>
          </cell>
        </row>
        <row r="184">
          <cell r="G184" t="str">
            <v>77211105</v>
          </cell>
          <cell r="P184" t="str">
            <v/>
          </cell>
          <cell r="Q184" t="str">
            <v>-</v>
          </cell>
          <cell r="R184" t="str">
            <v>-</v>
          </cell>
          <cell r="S184" t="str">
            <v>-</v>
          </cell>
          <cell r="T184" t="str">
            <v>-</v>
          </cell>
          <cell r="U184" t="str">
            <v>-</v>
          </cell>
          <cell r="V184" t="str">
            <v>-</v>
          </cell>
          <cell r="W184" t="str">
            <v>-</v>
          </cell>
          <cell r="X184" t="str">
            <v>-</v>
          </cell>
          <cell r="Y184" t="str">
            <v>-</v>
          </cell>
          <cell r="Z184" t="str">
            <v>-</v>
          </cell>
          <cell r="AA184" t="str">
            <v>-</v>
          </cell>
          <cell r="AB184" t="str">
            <v>-</v>
          </cell>
        </row>
        <row r="185">
          <cell r="G185" t="str">
            <v>772111061</v>
          </cell>
          <cell r="P185" t="str">
            <v/>
          </cell>
          <cell r="Q185" t="str">
            <v>-</v>
          </cell>
          <cell r="R185" t="str">
            <v>-</v>
          </cell>
          <cell r="S185" t="str">
            <v>-</v>
          </cell>
          <cell r="T185" t="str">
            <v>-</v>
          </cell>
          <cell r="U185" t="str">
            <v>-</v>
          </cell>
          <cell r="V185" t="str">
            <v>-</v>
          </cell>
          <cell r="W185" t="str">
            <v>-</v>
          </cell>
          <cell r="X185" t="str">
            <v>-</v>
          </cell>
          <cell r="Y185" t="str">
            <v>-</v>
          </cell>
          <cell r="Z185" t="str">
            <v>-</v>
          </cell>
          <cell r="AA185" t="str">
            <v>-</v>
          </cell>
          <cell r="AB185" t="str">
            <v>-</v>
          </cell>
        </row>
        <row r="186">
          <cell r="G186" t="str">
            <v>77211265</v>
          </cell>
          <cell r="P186" t="str">
            <v/>
          </cell>
          <cell r="Q186" t="str">
            <v>-</v>
          </cell>
          <cell r="R186" t="str">
            <v>-</v>
          </cell>
          <cell r="S186" t="str">
            <v>-</v>
          </cell>
          <cell r="T186" t="str">
            <v>-</v>
          </cell>
          <cell r="U186" t="str">
            <v>-</v>
          </cell>
          <cell r="V186" t="str">
            <v>-</v>
          </cell>
          <cell r="W186" t="str">
            <v>-</v>
          </cell>
          <cell r="X186" t="str">
            <v>-</v>
          </cell>
          <cell r="Y186" t="str">
            <v>-</v>
          </cell>
          <cell r="Z186" t="str">
            <v>-</v>
          </cell>
          <cell r="AA186" t="str">
            <v>-</v>
          </cell>
          <cell r="AB186" t="str">
            <v>-</v>
          </cell>
        </row>
        <row r="187">
          <cell r="G187" t="str">
            <v>772114228</v>
          </cell>
          <cell r="P187" t="str">
            <v/>
          </cell>
          <cell r="Q187" t="str">
            <v>-</v>
          </cell>
          <cell r="R187" t="str">
            <v>-</v>
          </cell>
          <cell r="S187" t="str">
            <v>-</v>
          </cell>
          <cell r="T187" t="str">
            <v>-</v>
          </cell>
          <cell r="U187" t="str">
            <v>-</v>
          </cell>
          <cell r="V187" t="str">
            <v>-</v>
          </cell>
          <cell r="W187" t="str">
            <v>-</v>
          </cell>
          <cell r="X187" t="str">
            <v>-</v>
          </cell>
          <cell r="Y187" t="str">
            <v>-</v>
          </cell>
          <cell r="Z187" t="str">
            <v>-</v>
          </cell>
          <cell r="AA187" t="str">
            <v>-</v>
          </cell>
          <cell r="AB187" t="str">
            <v>-</v>
          </cell>
        </row>
        <row r="188">
          <cell r="G188" t="str">
            <v>771114126</v>
          </cell>
          <cell r="P188" t="str">
            <v/>
          </cell>
          <cell r="Q188" t="str">
            <v>-</v>
          </cell>
          <cell r="R188" t="str">
            <v>-</v>
          </cell>
          <cell r="S188" t="str">
            <v>-</v>
          </cell>
          <cell r="T188" t="str">
            <v>-</v>
          </cell>
          <cell r="U188" t="str">
            <v>-</v>
          </cell>
          <cell r="V188" t="str">
            <v>-</v>
          </cell>
          <cell r="W188" t="str">
            <v>-</v>
          </cell>
          <cell r="X188" t="str">
            <v>-</v>
          </cell>
          <cell r="Y188" t="str">
            <v>-</v>
          </cell>
          <cell r="Z188" t="str">
            <v>-</v>
          </cell>
          <cell r="AA188" t="str">
            <v>-</v>
          </cell>
          <cell r="AB188" t="str">
            <v>-</v>
          </cell>
        </row>
        <row r="189">
          <cell r="G189" t="str">
            <v>772114328</v>
          </cell>
          <cell r="P189" t="str">
            <v/>
          </cell>
          <cell r="Q189" t="str">
            <v>-</v>
          </cell>
          <cell r="R189" t="str">
            <v>-</v>
          </cell>
          <cell r="S189" t="str">
            <v>-</v>
          </cell>
          <cell r="T189" t="str">
            <v>-</v>
          </cell>
          <cell r="U189" t="str">
            <v>-</v>
          </cell>
          <cell r="V189" t="str">
            <v>-</v>
          </cell>
          <cell r="W189" t="str">
            <v>-</v>
          </cell>
          <cell r="X189" t="str">
            <v>-</v>
          </cell>
          <cell r="Y189" t="str">
            <v>-</v>
          </cell>
          <cell r="Z189" t="str">
            <v>-</v>
          </cell>
          <cell r="AA189" t="str">
            <v>-</v>
          </cell>
          <cell r="AB189" t="str">
            <v>-</v>
          </cell>
        </row>
        <row r="190">
          <cell r="G190" t="str">
            <v>772114476</v>
          </cell>
          <cell r="P190" t="str">
            <v/>
          </cell>
          <cell r="Q190" t="str">
            <v>-</v>
          </cell>
          <cell r="R190" t="str">
            <v>-</v>
          </cell>
          <cell r="S190" t="str">
            <v>-</v>
          </cell>
          <cell r="T190" t="str">
            <v>-</v>
          </cell>
          <cell r="U190" t="str">
            <v>-</v>
          </cell>
          <cell r="V190" t="str">
            <v>-</v>
          </cell>
          <cell r="W190" t="str">
            <v>-</v>
          </cell>
          <cell r="X190" t="str">
            <v>-</v>
          </cell>
          <cell r="Y190" t="str">
            <v>-</v>
          </cell>
          <cell r="Z190" t="str">
            <v>-</v>
          </cell>
          <cell r="AA190" t="str">
            <v>-</v>
          </cell>
          <cell r="AB190" t="str">
            <v>-</v>
          </cell>
        </row>
        <row r="191">
          <cell r="G191" t="str">
            <v>772114528</v>
          </cell>
          <cell r="P191" t="str">
            <v/>
          </cell>
          <cell r="Q191" t="str">
            <v>-</v>
          </cell>
          <cell r="R191" t="str">
            <v>-</v>
          </cell>
          <cell r="S191" t="str">
            <v>-</v>
          </cell>
          <cell r="T191" t="str">
            <v>-</v>
          </cell>
          <cell r="U191" t="str">
            <v>-</v>
          </cell>
          <cell r="V191" t="str">
            <v>-</v>
          </cell>
          <cell r="W191" t="str">
            <v>-</v>
          </cell>
          <cell r="X191" t="str">
            <v>-</v>
          </cell>
          <cell r="Y191" t="str">
            <v>-</v>
          </cell>
          <cell r="Z191" t="str">
            <v>-</v>
          </cell>
          <cell r="AA191" t="str">
            <v>-</v>
          </cell>
          <cell r="AB191" t="str">
            <v>-</v>
          </cell>
        </row>
        <row r="192">
          <cell r="G192" t="str">
            <v>77811153</v>
          </cell>
          <cell r="P192" t="str">
            <v/>
          </cell>
          <cell r="Q192" t="str">
            <v>-</v>
          </cell>
          <cell r="R192" t="str">
            <v>-</v>
          </cell>
          <cell r="S192" t="str">
            <v>-</v>
          </cell>
          <cell r="T192" t="str">
            <v>-</v>
          </cell>
          <cell r="U192" t="str">
            <v>-</v>
          </cell>
          <cell r="V192" t="str">
            <v>-</v>
          </cell>
          <cell r="W192" t="str">
            <v>-</v>
          </cell>
          <cell r="X192" t="str">
            <v>-</v>
          </cell>
          <cell r="Y192" t="str">
            <v>-</v>
          </cell>
          <cell r="Z192" t="str">
            <v>-</v>
          </cell>
          <cell r="AA192" t="str">
            <v>-</v>
          </cell>
          <cell r="AB192" t="str">
            <v>-</v>
          </cell>
        </row>
        <row r="193">
          <cell r="G193" t="str">
            <v>77811158</v>
          </cell>
          <cell r="P193" t="str">
            <v/>
          </cell>
          <cell r="Q193" t="str">
            <v>-</v>
          </cell>
          <cell r="R193" t="str">
            <v>-</v>
          </cell>
          <cell r="S193" t="str">
            <v>-</v>
          </cell>
          <cell r="T193" t="str">
            <v>-</v>
          </cell>
          <cell r="U193" t="str">
            <v>-</v>
          </cell>
          <cell r="V193" t="str">
            <v>-</v>
          </cell>
          <cell r="W193" t="str">
            <v>-</v>
          </cell>
          <cell r="X193" t="str">
            <v>-</v>
          </cell>
          <cell r="Y193" t="str">
            <v>-</v>
          </cell>
          <cell r="Z193" t="str">
            <v>-</v>
          </cell>
          <cell r="AA193" t="str">
            <v>-</v>
          </cell>
          <cell r="AB193" t="str">
            <v>-</v>
          </cell>
        </row>
        <row r="194">
          <cell r="G194" t="str">
            <v>77811171</v>
          </cell>
          <cell r="P194" t="str">
            <v/>
          </cell>
          <cell r="Q194" t="str">
            <v>-</v>
          </cell>
          <cell r="R194" t="str">
            <v>-</v>
          </cell>
          <cell r="S194" t="str">
            <v>-</v>
          </cell>
          <cell r="T194" t="str">
            <v>-</v>
          </cell>
          <cell r="U194" t="str">
            <v>-</v>
          </cell>
          <cell r="V194" t="str">
            <v>-</v>
          </cell>
          <cell r="W194" t="str">
            <v>-</v>
          </cell>
          <cell r="X194" t="str">
            <v>-</v>
          </cell>
          <cell r="Y194" t="str">
            <v>-</v>
          </cell>
          <cell r="Z194" t="str">
            <v>-</v>
          </cell>
          <cell r="AA194" t="str">
            <v>-</v>
          </cell>
          <cell r="AB194" t="str">
            <v>-</v>
          </cell>
        </row>
        <row r="195">
          <cell r="G195" t="str">
            <v>778111875</v>
          </cell>
          <cell r="P195" t="str">
            <v/>
          </cell>
          <cell r="Q195" t="str">
            <v>-</v>
          </cell>
          <cell r="R195" t="str">
            <v>-</v>
          </cell>
          <cell r="S195" t="str">
            <v>-</v>
          </cell>
          <cell r="T195" t="str">
            <v>-</v>
          </cell>
          <cell r="U195" t="str">
            <v>-</v>
          </cell>
          <cell r="V195" t="str">
            <v>-</v>
          </cell>
          <cell r="W195" t="str">
            <v>-</v>
          </cell>
          <cell r="X195" t="str">
            <v>-</v>
          </cell>
          <cell r="Y195" t="str">
            <v>-</v>
          </cell>
          <cell r="Z195" t="str">
            <v>-</v>
          </cell>
          <cell r="AA195" t="str">
            <v>-</v>
          </cell>
          <cell r="AB195" t="str">
            <v>-</v>
          </cell>
        </row>
        <row r="196">
          <cell r="G196" t="str">
            <v>778112031</v>
          </cell>
          <cell r="P196" t="str">
            <v/>
          </cell>
          <cell r="Q196" t="str">
            <v>-</v>
          </cell>
          <cell r="R196" t="str">
            <v>-</v>
          </cell>
          <cell r="S196" t="str">
            <v>-</v>
          </cell>
          <cell r="T196" t="str">
            <v>-</v>
          </cell>
          <cell r="U196" t="str">
            <v>-</v>
          </cell>
          <cell r="V196" t="str">
            <v>-</v>
          </cell>
          <cell r="W196" t="str">
            <v>-</v>
          </cell>
          <cell r="X196" t="str">
            <v>-</v>
          </cell>
          <cell r="Y196" t="str">
            <v>-</v>
          </cell>
          <cell r="Z196" t="str">
            <v>-</v>
          </cell>
          <cell r="AA196" t="str">
            <v>-</v>
          </cell>
          <cell r="AB196" t="str">
            <v>-</v>
          </cell>
        </row>
        <row r="197">
          <cell r="G197" t="str">
            <v>77811221</v>
          </cell>
          <cell r="P197" t="str">
            <v/>
          </cell>
          <cell r="Q197" t="str">
            <v>-</v>
          </cell>
          <cell r="R197" t="str">
            <v>-</v>
          </cell>
          <cell r="S197" t="str">
            <v>-</v>
          </cell>
          <cell r="T197" t="str">
            <v>-</v>
          </cell>
          <cell r="U197" t="str">
            <v>-</v>
          </cell>
          <cell r="V197" t="str">
            <v>-</v>
          </cell>
          <cell r="W197" t="str">
            <v>-</v>
          </cell>
          <cell r="X197" t="str">
            <v>-</v>
          </cell>
          <cell r="Y197" t="str">
            <v>-</v>
          </cell>
          <cell r="Z197" t="str">
            <v>-</v>
          </cell>
          <cell r="AA197" t="str">
            <v>-</v>
          </cell>
          <cell r="AB197" t="str">
            <v>-</v>
          </cell>
        </row>
        <row r="198">
          <cell r="G198" t="str">
            <v>77811252</v>
          </cell>
          <cell r="P198" t="str">
            <v/>
          </cell>
          <cell r="Q198" t="str">
            <v>-</v>
          </cell>
          <cell r="R198" t="str">
            <v>-</v>
          </cell>
          <cell r="S198" t="str">
            <v>-</v>
          </cell>
          <cell r="T198" t="str">
            <v>-</v>
          </cell>
          <cell r="U198" t="str">
            <v>-</v>
          </cell>
          <cell r="V198" t="str">
            <v>-</v>
          </cell>
          <cell r="W198" t="str">
            <v>-</v>
          </cell>
          <cell r="X198" t="str">
            <v>-</v>
          </cell>
          <cell r="Y198" t="str">
            <v>-</v>
          </cell>
          <cell r="Z198" t="str">
            <v>-</v>
          </cell>
          <cell r="AA198" t="str">
            <v>-</v>
          </cell>
          <cell r="AB198" t="str">
            <v>-</v>
          </cell>
        </row>
        <row r="199">
          <cell r="G199" t="str">
            <v>778510189</v>
          </cell>
          <cell r="P199" t="str">
            <v/>
          </cell>
          <cell r="Q199" t="str">
            <v>-</v>
          </cell>
          <cell r="R199" t="str">
            <v>-</v>
          </cell>
          <cell r="S199" t="str">
            <v>-</v>
          </cell>
          <cell r="T199" t="str">
            <v>-</v>
          </cell>
          <cell r="U199" t="str">
            <v>-</v>
          </cell>
          <cell r="V199" t="str">
            <v>-</v>
          </cell>
          <cell r="W199" t="str">
            <v>-</v>
          </cell>
          <cell r="X199" t="str">
            <v>-</v>
          </cell>
          <cell r="Y199" t="str">
            <v>-</v>
          </cell>
          <cell r="Z199" t="str">
            <v>-</v>
          </cell>
          <cell r="AA199" t="str">
            <v>-</v>
          </cell>
          <cell r="AB199" t="str">
            <v>-</v>
          </cell>
        </row>
        <row r="200">
          <cell r="G200" t="str">
            <v>181191528</v>
          </cell>
          <cell r="P200" t="str">
            <v>-</v>
          </cell>
          <cell r="Q200" t="str">
            <v>-</v>
          </cell>
          <cell r="R200" t="str">
            <v>-</v>
          </cell>
          <cell r="S200" t="str">
            <v/>
          </cell>
          <cell r="T200" t="str">
            <v/>
          </cell>
          <cell r="U200" t="str">
            <v/>
          </cell>
          <cell r="V200" t="str">
            <v/>
          </cell>
          <cell r="W200" t="str">
            <v/>
          </cell>
          <cell r="X200" t="str">
            <v/>
          </cell>
          <cell r="Y200" t="str">
            <v/>
          </cell>
          <cell r="Z200" t="str">
            <v>-</v>
          </cell>
          <cell r="AA200" t="str">
            <v>-</v>
          </cell>
          <cell r="AB200" t="str">
            <v>-</v>
          </cell>
        </row>
        <row r="201">
          <cell r="G201" t="str">
            <v>638190228</v>
          </cell>
          <cell r="P201" t="str">
            <v>-</v>
          </cell>
          <cell r="Q201" t="str">
            <v>-</v>
          </cell>
          <cell r="R201" t="str">
            <v>-</v>
          </cell>
          <cell r="S201" t="str">
            <v/>
          </cell>
          <cell r="T201" t="str">
            <v/>
          </cell>
          <cell r="U201" t="str">
            <v/>
          </cell>
          <cell r="V201" t="str">
            <v/>
          </cell>
          <cell r="W201" t="str">
            <v/>
          </cell>
          <cell r="X201" t="str">
            <v/>
          </cell>
          <cell r="Y201" t="str">
            <v/>
          </cell>
          <cell r="Z201" t="str">
            <v/>
          </cell>
          <cell r="AA201" t="str">
            <v/>
          </cell>
          <cell r="AB201" t="str">
            <v>-</v>
          </cell>
        </row>
        <row r="202">
          <cell r="G202" t="str">
            <v>62231012</v>
          </cell>
          <cell r="P202" t="str">
            <v>-</v>
          </cell>
          <cell r="Q202" t="str">
            <v>-</v>
          </cell>
          <cell r="R202" t="str">
            <v>-</v>
          </cell>
          <cell r="S202" t="str">
            <v/>
          </cell>
          <cell r="T202" t="str">
            <v/>
          </cell>
          <cell r="U202" t="str">
            <v/>
          </cell>
          <cell r="V202" t="str">
            <v/>
          </cell>
          <cell r="W202" t="str">
            <v/>
          </cell>
          <cell r="X202" t="str">
            <v/>
          </cell>
          <cell r="Y202" t="str">
            <v/>
          </cell>
          <cell r="Z202" t="str">
            <v/>
          </cell>
          <cell r="AA202" t="str">
            <v/>
          </cell>
          <cell r="AB202" t="str">
            <v>-</v>
          </cell>
        </row>
        <row r="203">
          <cell r="G203" t="str">
            <v>622310120</v>
          </cell>
          <cell r="P203" t="str">
            <v>-</v>
          </cell>
          <cell r="Q203" t="str">
            <v>-</v>
          </cell>
          <cell r="R203" t="str">
            <v>-</v>
          </cell>
          <cell r="S203" t="str">
            <v/>
          </cell>
          <cell r="T203" t="str">
            <v/>
          </cell>
          <cell r="U203" t="str">
            <v/>
          </cell>
          <cell r="V203" t="str">
            <v/>
          </cell>
          <cell r="W203" t="str">
            <v/>
          </cell>
          <cell r="X203" t="str">
            <v/>
          </cell>
          <cell r="Y203" t="str">
            <v/>
          </cell>
          <cell r="Z203" t="str">
            <v/>
          </cell>
          <cell r="AA203" t="str">
            <v/>
          </cell>
          <cell r="AB203" t="str">
            <v>-</v>
          </cell>
        </row>
        <row r="204">
          <cell r="G204" t="str">
            <v>622310162</v>
          </cell>
          <cell r="P204" t="str">
            <v>-</v>
          </cell>
          <cell r="Q204" t="str">
            <v>-</v>
          </cell>
          <cell r="R204" t="str">
            <v>-</v>
          </cell>
          <cell r="S204" t="str">
            <v/>
          </cell>
          <cell r="T204" t="str">
            <v/>
          </cell>
          <cell r="U204" t="str">
            <v/>
          </cell>
          <cell r="V204" t="str">
            <v/>
          </cell>
          <cell r="W204" t="str">
            <v/>
          </cell>
          <cell r="X204" t="str">
            <v/>
          </cell>
          <cell r="Y204" t="str">
            <v/>
          </cell>
          <cell r="Z204" t="str">
            <v/>
          </cell>
          <cell r="AA204" t="str">
            <v/>
          </cell>
          <cell r="AB204" t="str">
            <v>-</v>
          </cell>
        </row>
        <row r="205">
          <cell r="G205" t="str">
            <v>62231017</v>
          </cell>
          <cell r="P205" t="str">
            <v>-</v>
          </cell>
          <cell r="Q205" t="str">
            <v>-</v>
          </cell>
          <cell r="R205" t="str">
            <v>-</v>
          </cell>
          <cell r="S205" t="str">
            <v/>
          </cell>
          <cell r="T205" t="str">
            <v/>
          </cell>
          <cell r="U205" t="str">
            <v/>
          </cell>
          <cell r="V205" t="str">
            <v/>
          </cell>
          <cell r="W205" t="str">
            <v/>
          </cell>
          <cell r="X205" t="str">
            <v/>
          </cell>
          <cell r="Y205" t="str">
            <v/>
          </cell>
          <cell r="Z205" t="str">
            <v/>
          </cell>
          <cell r="AA205" t="str">
            <v/>
          </cell>
          <cell r="AB205" t="str">
            <v>-</v>
          </cell>
        </row>
        <row r="206">
          <cell r="G206" t="str">
            <v>66131062</v>
          </cell>
          <cell r="P206" t="str">
            <v>-</v>
          </cell>
          <cell r="Q206" t="str">
            <v>-</v>
          </cell>
          <cell r="R206" t="str">
            <v>-</v>
          </cell>
          <cell r="S206" t="str">
            <v/>
          </cell>
          <cell r="T206" t="str">
            <v/>
          </cell>
          <cell r="U206" t="str">
            <v/>
          </cell>
          <cell r="V206" t="str">
            <v/>
          </cell>
          <cell r="W206" t="str">
            <v/>
          </cell>
          <cell r="X206" t="str">
            <v/>
          </cell>
          <cell r="Y206" t="str">
            <v/>
          </cell>
          <cell r="Z206" t="str">
            <v/>
          </cell>
          <cell r="AA206" t="str">
            <v/>
          </cell>
          <cell r="AB206" t="str">
            <v>-</v>
          </cell>
        </row>
        <row r="207">
          <cell r="G207" t="str">
            <v>661310620</v>
          </cell>
          <cell r="P207" t="str">
            <v>-</v>
          </cell>
          <cell r="Q207" t="str">
            <v>-</v>
          </cell>
          <cell r="R207" t="str">
            <v>-</v>
          </cell>
          <cell r="S207" t="str">
            <v/>
          </cell>
          <cell r="T207" t="str">
            <v/>
          </cell>
          <cell r="U207" t="str">
            <v/>
          </cell>
          <cell r="V207" t="str">
            <v/>
          </cell>
          <cell r="W207" t="str">
            <v/>
          </cell>
          <cell r="X207" t="str">
            <v/>
          </cell>
          <cell r="Y207" t="str">
            <v/>
          </cell>
          <cell r="Z207" t="str">
            <v/>
          </cell>
          <cell r="AA207" t="str">
            <v/>
          </cell>
          <cell r="AB207" t="str">
            <v>-</v>
          </cell>
        </row>
        <row r="208">
          <cell r="G208" t="str">
            <v>661310662</v>
          </cell>
          <cell r="P208" t="str">
            <v>-</v>
          </cell>
          <cell r="Q208" t="str">
            <v>-</v>
          </cell>
          <cell r="R208" t="str">
            <v>-</v>
          </cell>
          <cell r="S208" t="str">
            <v/>
          </cell>
          <cell r="T208" t="str">
            <v/>
          </cell>
          <cell r="U208" t="str">
            <v/>
          </cell>
          <cell r="V208" t="str">
            <v/>
          </cell>
          <cell r="W208" t="str">
            <v/>
          </cell>
          <cell r="X208" t="str">
            <v/>
          </cell>
          <cell r="Y208" t="str">
            <v/>
          </cell>
          <cell r="Z208" t="str">
            <v/>
          </cell>
          <cell r="AA208" t="str">
            <v/>
          </cell>
          <cell r="AB208" t="str">
            <v>-</v>
          </cell>
        </row>
        <row r="209">
          <cell r="G209" t="str">
            <v>66131067</v>
          </cell>
          <cell r="P209" t="str">
            <v>-</v>
          </cell>
          <cell r="Q209" t="str">
            <v>-</v>
          </cell>
          <cell r="R209" t="str">
            <v>-</v>
          </cell>
          <cell r="S209" t="str">
            <v/>
          </cell>
          <cell r="T209" t="str">
            <v/>
          </cell>
          <cell r="U209" t="str">
            <v/>
          </cell>
          <cell r="V209" t="str">
            <v/>
          </cell>
          <cell r="W209" t="str">
            <v/>
          </cell>
          <cell r="X209" t="str">
            <v/>
          </cell>
          <cell r="Y209" t="str">
            <v/>
          </cell>
          <cell r="Z209" t="str">
            <v/>
          </cell>
          <cell r="AA209" t="str">
            <v/>
          </cell>
          <cell r="AB209" t="str">
            <v>-</v>
          </cell>
        </row>
        <row r="210">
          <cell r="G210" t="str">
            <v>68431162</v>
          </cell>
          <cell r="P210" t="str">
            <v>-</v>
          </cell>
          <cell r="Q210" t="str">
            <v>-</v>
          </cell>
          <cell r="R210" t="str">
            <v>-</v>
          </cell>
          <cell r="S210" t="str">
            <v/>
          </cell>
          <cell r="T210" t="str">
            <v/>
          </cell>
          <cell r="U210" t="str">
            <v/>
          </cell>
          <cell r="V210" t="str">
            <v/>
          </cell>
          <cell r="W210" t="str">
            <v/>
          </cell>
          <cell r="X210" t="str">
            <v/>
          </cell>
          <cell r="Y210" t="str">
            <v/>
          </cell>
          <cell r="Z210" t="str">
            <v/>
          </cell>
          <cell r="AA210" t="str">
            <v/>
          </cell>
          <cell r="AB210" t="str">
            <v>-</v>
          </cell>
        </row>
        <row r="211">
          <cell r="G211" t="str">
            <v>684311620</v>
          </cell>
          <cell r="P211" t="str">
            <v>-</v>
          </cell>
          <cell r="Q211" t="str">
            <v>-</v>
          </cell>
          <cell r="R211" t="str">
            <v>-</v>
          </cell>
          <cell r="S211" t="str">
            <v/>
          </cell>
          <cell r="T211" t="str">
            <v/>
          </cell>
          <cell r="U211" t="str">
            <v/>
          </cell>
          <cell r="V211" t="str">
            <v/>
          </cell>
          <cell r="W211" t="str">
            <v/>
          </cell>
          <cell r="X211" t="str">
            <v/>
          </cell>
          <cell r="Y211" t="str">
            <v/>
          </cell>
          <cell r="Z211" t="str">
            <v/>
          </cell>
          <cell r="AA211" t="str">
            <v/>
          </cell>
          <cell r="AB211" t="str">
            <v>-</v>
          </cell>
        </row>
        <row r="212">
          <cell r="G212" t="str">
            <v>684311662</v>
          </cell>
          <cell r="P212" t="str">
            <v>-</v>
          </cell>
          <cell r="Q212" t="str">
            <v>-</v>
          </cell>
          <cell r="R212" t="str">
            <v>-</v>
          </cell>
          <cell r="S212" t="str">
            <v/>
          </cell>
          <cell r="T212" t="str">
            <v/>
          </cell>
          <cell r="U212" t="str">
            <v/>
          </cell>
          <cell r="V212" t="str">
            <v/>
          </cell>
          <cell r="W212" t="str">
            <v/>
          </cell>
          <cell r="X212" t="str">
            <v/>
          </cell>
          <cell r="Y212" t="str">
            <v/>
          </cell>
          <cell r="Z212" t="str">
            <v/>
          </cell>
          <cell r="AA212" t="str">
            <v/>
          </cell>
          <cell r="AB212" t="str">
            <v>-</v>
          </cell>
        </row>
        <row r="213">
          <cell r="G213" t="str">
            <v>68431167</v>
          </cell>
          <cell r="P213" t="str">
            <v>-</v>
          </cell>
          <cell r="Q213" t="str">
            <v>-</v>
          </cell>
          <cell r="R213" t="str">
            <v>-</v>
          </cell>
          <cell r="S213" t="str">
            <v/>
          </cell>
          <cell r="T213" t="str">
            <v/>
          </cell>
          <cell r="U213" t="str">
            <v/>
          </cell>
          <cell r="V213" t="str">
            <v/>
          </cell>
          <cell r="W213" t="str">
            <v/>
          </cell>
          <cell r="X213" t="str">
            <v/>
          </cell>
          <cell r="Y213" t="str">
            <v/>
          </cell>
          <cell r="Z213" t="str">
            <v/>
          </cell>
          <cell r="AA213" t="str">
            <v/>
          </cell>
          <cell r="AB213" t="str">
            <v>-</v>
          </cell>
        </row>
        <row r="214">
          <cell r="G214" t="str">
            <v>6382505322</v>
          </cell>
          <cell r="P214" t="str">
            <v>-</v>
          </cell>
          <cell r="Q214" t="str">
            <v>-</v>
          </cell>
          <cell r="R214" t="str">
            <v>-</v>
          </cell>
          <cell r="S214" t="str">
            <v/>
          </cell>
          <cell r="T214" t="str">
            <v/>
          </cell>
          <cell r="U214" t="str">
            <v/>
          </cell>
          <cell r="V214" t="str">
            <v/>
          </cell>
          <cell r="W214" t="str">
            <v/>
          </cell>
          <cell r="X214" t="str">
            <v/>
          </cell>
          <cell r="Y214" t="str">
            <v/>
          </cell>
          <cell r="Z214" t="str">
            <v/>
          </cell>
          <cell r="AA214" t="str">
            <v/>
          </cell>
          <cell r="AB214" t="str">
            <v>-</v>
          </cell>
        </row>
        <row r="215">
          <cell r="G215" t="str">
            <v>6382505376</v>
          </cell>
          <cell r="P215" t="str">
            <v>-</v>
          </cell>
          <cell r="Q215" t="str">
            <v>-</v>
          </cell>
          <cell r="R215" t="str">
            <v>-</v>
          </cell>
          <cell r="S215" t="str">
            <v/>
          </cell>
          <cell r="T215" t="str">
            <v/>
          </cell>
          <cell r="U215" t="str">
            <v/>
          </cell>
          <cell r="V215" t="str">
            <v/>
          </cell>
          <cell r="W215" t="str">
            <v/>
          </cell>
          <cell r="X215" t="str">
            <v/>
          </cell>
          <cell r="Y215" t="str">
            <v/>
          </cell>
          <cell r="Z215" t="str">
            <v/>
          </cell>
          <cell r="AA215" t="str">
            <v/>
          </cell>
          <cell r="AB215" t="str">
            <v>-</v>
          </cell>
        </row>
        <row r="216">
          <cell r="G216" t="str">
            <v>6872501322</v>
          </cell>
          <cell r="P216" t="str">
            <v>-</v>
          </cell>
          <cell r="Q216" t="str">
            <v>-</v>
          </cell>
          <cell r="R216" t="str">
            <v>-</v>
          </cell>
          <cell r="S216" t="str">
            <v/>
          </cell>
          <cell r="T216" t="str">
            <v/>
          </cell>
          <cell r="U216" t="str">
            <v/>
          </cell>
          <cell r="V216" t="str">
            <v/>
          </cell>
          <cell r="W216" t="str">
            <v/>
          </cell>
          <cell r="X216" t="str">
            <v/>
          </cell>
          <cell r="Y216" t="str">
            <v/>
          </cell>
          <cell r="Z216" t="str">
            <v/>
          </cell>
          <cell r="AA216" t="str">
            <v/>
          </cell>
          <cell r="AB216" t="str">
            <v>-</v>
          </cell>
        </row>
        <row r="217">
          <cell r="G217" t="str">
            <v>6872501376</v>
          </cell>
          <cell r="P217" t="str">
            <v>-</v>
          </cell>
          <cell r="Q217" t="str">
            <v>-</v>
          </cell>
          <cell r="R217" t="str">
            <v>-</v>
          </cell>
          <cell r="S217" t="str">
            <v/>
          </cell>
          <cell r="T217" t="str">
            <v/>
          </cell>
          <cell r="U217" t="str">
            <v/>
          </cell>
          <cell r="V217" t="str">
            <v/>
          </cell>
          <cell r="W217" t="str">
            <v/>
          </cell>
          <cell r="X217" t="str">
            <v/>
          </cell>
          <cell r="Y217" t="str">
            <v/>
          </cell>
          <cell r="Z217" t="str">
            <v/>
          </cell>
          <cell r="AA217" t="str">
            <v/>
          </cell>
          <cell r="AB217" t="str">
            <v>-</v>
          </cell>
        </row>
        <row r="218">
          <cell r="G218" t="str">
            <v>6383303242</v>
          </cell>
          <cell r="P218" t="str">
            <v>-</v>
          </cell>
          <cell r="Q218" t="str">
            <v>-</v>
          </cell>
          <cell r="R218" t="str">
            <v>-</v>
          </cell>
          <cell r="S218" t="str">
            <v/>
          </cell>
          <cell r="T218" t="str">
            <v/>
          </cell>
          <cell r="U218" t="str">
            <v/>
          </cell>
          <cell r="V218" t="str">
            <v/>
          </cell>
          <cell r="W218" t="str">
            <v/>
          </cell>
          <cell r="X218" t="str">
            <v/>
          </cell>
          <cell r="Y218" t="str">
            <v/>
          </cell>
          <cell r="Z218" t="str">
            <v/>
          </cell>
          <cell r="AA218" t="str">
            <v/>
          </cell>
          <cell r="AB218" t="str">
            <v>-</v>
          </cell>
        </row>
        <row r="219">
          <cell r="G219" t="str">
            <v>6873302242</v>
          </cell>
          <cell r="P219" t="str">
            <v>-</v>
          </cell>
          <cell r="Q219" t="str">
            <v>-</v>
          </cell>
          <cell r="R219" t="str">
            <v>-</v>
          </cell>
          <cell r="S219" t="str">
            <v/>
          </cell>
          <cell r="T219" t="str">
            <v/>
          </cell>
          <cell r="U219" t="str">
            <v/>
          </cell>
          <cell r="V219" t="str">
            <v/>
          </cell>
          <cell r="W219" t="str">
            <v/>
          </cell>
          <cell r="X219" t="str">
            <v/>
          </cell>
          <cell r="Y219" t="str">
            <v/>
          </cell>
          <cell r="Z219" t="str">
            <v/>
          </cell>
          <cell r="AA219" t="str">
            <v/>
          </cell>
          <cell r="AB219" t="str">
            <v>-</v>
          </cell>
        </row>
        <row r="220">
          <cell r="G220" t="str">
            <v>6312501310</v>
          </cell>
          <cell r="P220" t="str">
            <v>-</v>
          </cell>
          <cell r="Q220" t="str">
            <v>-</v>
          </cell>
          <cell r="R220" t="str">
            <v/>
          </cell>
          <cell r="S220" t="str">
            <v/>
          </cell>
          <cell r="T220" t="str">
            <v/>
          </cell>
          <cell r="U220" t="str">
            <v/>
          </cell>
          <cell r="V220" t="str">
            <v/>
          </cell>
          <cell r="W220" t="str">
            <v/>
          </cell>
          <cell r="X220" t="str">
            <v/>
          </cell>
          <cell r="Y220" t="str">
            <v/>
          </cell>
          <cell r="Z220" t="str">
            <v/>
          </cell>
          <cell r="AA220" t="str">
            <v/>
          </cell>
          <cell r="AB220" t="str">
            <v/>
          </cell>
        </row>
        <row r="221">
          <cell r="G221" t="str">
            <v>6312501316</v>
          </cell>
          <cell r="P221" t="str">
            <v>-</v>
          </cell>
          <cell r="Q221" t="str">
            <v>-</v>
          </cell>
          <cell r="R221" t="str">
            <v/>
          </cell>
          <cell r="S221" t="str">
            <v/>
          </cell>
          <cell r="T221" t="str">
            <v/>
          </cell>
          <cell r="U221" t="str">
            <v/>
          </cell>
          <cell r="V221" t="str">
            <v/>
          </cell>
          <cell r="W221" t="str">
            <v/>
          </cell>
          <cell r="X221" t="str">
            <v/>
          </cell>
          <cell r="Y221" t="str">
            <v/>
          </cell>
          <cell r="Z221" t="str">
            <v/>
          </cell>
          <cell r="AA221" t="str">
            <v/>
          </cell>
          <cell r="AB221" t="str">
            <v/>
          </cell>
        </row>
        <row r="222">
          <cell r="G222" t="str">
            <v>6312501321</v>
          </cell>
          <cell r="P222" t="str">
            <v>-</v>
          </cell>
          <cell r="Q222" t="str">
            <v>-</v>
          </cell>
          <cell r="R222" t="str">
            <v/>
          </cell>
          <cell r="S222" t="str">
            <v/>
          </cell>
          <cell r="T222" t="str">
            <v/>
          </cell>
          <cell r="U222" t="str">
            <v/>
          </cell>
          <cell r="V222" t="str">
            <v/>
          </cell>
          <cell r="W222" t="str">
            <v/>
          </cell>
          <cell r="X222" t="str">
            <v/>
          </cell>
          <cell r="Y222" t="str">
            <v/>
          </cell>
          <cell r="Z222" t="str">
            <v/>
          </cell>
          <cell r="AA222" t="str">
            <v/>
          </cell>
          <cell r="AB222" t="str">
            <v/>
          </cell>
        </row>
        <row r="223">
          <cell r="G223" t="str">
            <v>6312501332</v>
          </cell>
          <cell r="P223" t="str">
            <v>-</v>
          </cell>
          <cell r="Q223" t="str">
            <v>-</v>
          </cell>
          <cell r="R223" t="str">
            <v/>
          </cell>
          <cell r="S223" t="str">
            <v/>
          </cell>
          <cell r="T223" t="str">
            <v/>
          </cell>
          <cell r="U223" t="str">
            <v/>
          </cell>
          <cell r="V223" t="str">
            <v/>
          </cell>
          <cell r="W223" t="str">
            <v/>
          </cell>
          <cell r="X223" t="str">
            <v/>
          </cell>
          <cell r="Y223" t="str">
            <v/>
          </cell>
          <cell r="Z223" t="str">
            <v/>
          </cell>
          <cell r="AA223" t="str">
            <v/>
          </cell>
          <cell r="AB223" t="str">
            <v/>
          </cell>
        </row>
        <row r="224">
          <cell r="G224" t="str">
            <v>6312501333</v>
          </cell>
          <cell r="P224" t="str">
            <v>-</v>
          </cell>
          <cell r="Q224" t="str">
            <v>-</v>
          </cell>
          <cell r="R224" t="str">
            <v/>
          </cell>
          <cell r="S224" t="str">
            <v/>
          </cell>
          <cell r="T224" t="str">
            <v/>
          </cell>
          <cell r="U224" t="str">
            <v/>
          </cell>
          <cell r="V224" t="str">
            <v/>
          </cell>
          <cell r="W224" t="str">
            <v/>
          </cell>
          <cell r="X224" t="str">
            <v/>
          </cell>
          <cell r="Y224" t="str">
            <v/>
          </cell>
          <cell r="Z224" t="str">
            <v/>
          </cell>
          <cell r="AA224" t="str">
            <v/>
          </cell>
          <cell r="AB224" t="str">
            <v/>
          </cell>
        </row>
        <row r="225">
          <cell r="G225" t="str">
            <v>6312501361</v>
          </cell>
          <cell r="P225" t="str">
            <v>-</v>
          </cell>
          <cell r="Q225" t="str">
            <v>-</v>
          </cell>
          <cell r="R225" t="str">
            <v/>
          </cell>
          <cell r="S225" t="str">
            <v/>
          </cell>
          <cell r="T225" t="str">
            <v/>
          </cell>
          <cell r="U225" t="str">
            <v/>
          </cell>
          <cell r="V225" t="str">
            <v/>
          </cell>
          <cell r="W225" t="str">
            <v/>
          </cell>
          <cell r="X225" t="str">
            <v/>
          </cell>
          <cell r="Y225" t="str">
            <v/>
          </cell>
          <cell r="Z225" t="str">
            <v/>
          </cell>
          <cell r="AA225" t="str">
            <v/>
          </cell>
          <cell r="AB225" t="str">
            <v/>
          </cell>
        </row>
        <row r="226">
          <cell r="G226" t="str">
            <v>6382501310</v>
          </cell>
          <cell r="P226" t="str">
            <v>-</v>
          </cell>
          <cell r="Q226" t="str">
            <v>-</v>
          </cell>
          <cell r="R226" t="str">
            <v/>
          </cell>
          <cell r="S226" t="str">
            <v/>
          </cell>
          <cell r="T226" t="str">
            <v/>
          </cell>
          <cell r="U226" t="str">
            <v/>
          </cell>
          <cell r="V226" t="str">
            <v/>
          </cell>
          <cell r="W226" t="str">
            <v/>
          </cell>
          <cell r="X226" t="str">
            <v/>
          </cell>
          <cell r="Y226" t="str">
            <v/>
          </cell>
          <cell r="Z226" t="str">
            <v/>
          </cell>
          <cell r="AA226" t="str">
            <v/>
          </cell>
          <cell r="AB226" t="str">
            <v/>
          </cell>
        </row>
        <row r="227">
          <cell r="G227" t="str">
            <v>6382501316</v>
          </cell>
          <cell r="P227" t="str">
            <v>-</v>
          </cell>
          <cell r="Q227" t="str">
            <v>-</v>
          </cell>
          <cell r="R227" t="str">
            <v/>
          </cell>
          <cell r="S227" t="str">
            <v/>
          </cell>
          <cell r="T227" t="str">
            <v/>
          </cell>
          <cell r="U227" t="str">
            <v/>
          </cell>
          <cell r="V227" t="str">
            <v/>
          </cell>
          <cell r="W227" t="str">
            <v/>
          </cell>
          <cell r="X227" t="str">
            <v/>
          </cell>
          <cell r="Y227" t="str">
            <v/>
          </cell>
          <cell r="Z227" t="str">
            <v/>
          </cell>
          <cell r="AA227" t="str">
            <v/>
          </cell>
          <cell r="AB227" t="str">
            <v/>
          </cell>
        </row>
        <row r="228">
          <cell r="G228" t="str">
            <v>6382501321</v>
          </cell>
          <cell r="P228" t="str">
            <v>-</v>
          </cell>
          <cell r="Q228" t="str">
            <v>-</v>
          </cell>
          <cell r="R228" t="str">
            <v/>
          </cell>
          <cell r="S228" t="str">
            <v/>
          </cell>
          <cell r="T228" t="str">
            <v/>
          </cell>
          <cell r="U228" t="str">
            <v/>
          </cell>
          <cell r="V228" t="str">
            <v/>
          </cell>
          <cell r="W228" t="str">
            <v/>
          </cell>
          <cell r="X228" t="str">
            <v/>
          </cell>
          <cell r="Y228" t="str">
            <v/>
          </cell>
          <cell r="Z228" t="str">
            <v/>
          </cell>
          <cell r="AA228" t="str">
            <v/>
          </cell>
          <cell r="AB228" t="str">
            <v/>
          </cell>
        </row>
        <row r="229">
          <cell r="G229" t="str">
            <v>6382501332</v>
          </cell>
          <cell r="P229" t="str">
            <v>-</v>
          </cell>
          <cell r="Q229" t="str">
            <v>-</v>
          </cell>
          <cell r="R229" t="str">
            <v/>
          </cell>
          <cell r="S229" t="str">
            <v/>
          </cell>
          <cell r="T229" t="str">
            <v/>
          </cell>
          <cell r="U229" t="str">
            <v/>
          </cell>
          <cell r="V229" t="str">
            <v/>
          </cell>
          <cell r="W229" t="str">
            <v/>
          </cell>
          <cell r="X229" t="str">
            <v/>
          </cell>
          <cell r="Y229" t="str">
            <v/>
          </cell>
          <cell r="Z229" t="str">
            <v/>
          </cell>
          <cell r="AA229" t="str">
            <v/>
          </cell>
          <cell r="AB229" t="str">
            <v/>
          </cell>
        </row>
        <row r="230">
          <cell r="G230" t="str">
            <v>6382501333</v>
          </cell>
          <cell r="P230" t="str">
            <v>-</v>
          </cell>
          <cell r="Q230" t="str">
            <v>-</v>
          </cell>
          <cell r="R230" t="str">
            <v/>
          </cell>
          <cell r="S230" t="str">
            <v/>
          </cell>
          <cell r="T230" t="str">
            <v/>
          </cell>
          <cell r="U230" t="str">
            <v/>
          </cell>
          <cell r="V230" t="str">
            <v/>
          </cell>
          <cell r="W230" t="str">
            <v/>
          </cell>
          <cell r="X230" t="str">
            <v/>
          </cell>
          <cell r="Y230" t="str">
            <v/>
          </cell>
          <cell r="Z230" t="str">
            <v/>
          </cell>
          <cell r="AA230" t="str">
            <v/>
          </cell>
          <cell r="AB230" t="str">
            <v/>
          </cell>
        </row>
        <row r="231">
          <cell r="G231" t="str">
            <v>6382501361</v>
          </cell>
          <cell r="P231" t="str">
            <v>-</v>
          </cell>
          <cell r="Q231" t="str">
            <v>-</v>
          </cell>
          <cell r="R231" t="str">
            <v/>
          </cell>
          <cell r="S231" t="str">
            <v/>
          </cell>
          <cell r="T231" t="str">
            <v/>
          </cell>
          <cell r="U231" t="str">
            <v/>
          </cell>
          <cell r="V231" t="str">
            <v/>
          </cell>
          <cell r="W231" t="str">
            <v/>
          </cell>
          <cell r="X231" t="str">
            <v/>
          </cell>
          <cell r="Y231" t="str">
            <v/>
          </cell>
          <cell r="Z231" t="str">
            <v/>
          </cell>
          <cell r="AA231" t="str">
            <v/>
          </cell>
          <cell r="AB231" t="str">
            <v/>
          </cell>
        </row>
        <row r="232">
          <cell r="G232" t="str">
            <v>6642501310</v>
          </cell>
          <cell r="P232" t="str">
            <v>-</v>
          </cell>
          <cell r="Q232" t="str">
            <v>-</v>
          </cell>
          <cell r="R232" t="str">
            <v/>
          </cell>
          <cell r="S232" t="str">
            <v/>
          </cell>
          <cell r="T232" t="str">
            <v/>
          </cell>
          <cell r="U232" t="str">
            <v/>
          </cell>
          <cell r="V232" t="str">
            <v/>
          </cell>
          <cell r="W232" t="str">
            <v/>
          </cell>
          <cell r="X232" t="str">
            <v/>
          </cell>
          <cell r="Y232" t="str">
            <v/>
          </cell>
          <cell r="Z232" t="str">
            <v/>
          </cell>
          <cell r="AA232" t="str">
            <v/>
          </cell>
          <cell r="AB232" t="str">
            <v/>
          </cell>
        </row>
        <row r="233">
          <cell r="G233" t="str">
            <v>6642501316</v>
          </cell>
          <cell r="P233" t="str">
            <v>-</v>
          </cell>
          <cell r="Q233" t="str">
            <v>-</v>
          </cell>
          <cell r="R233" t="str">
            <v/>
          </cell>
          <cell r="S233" t="str">
            <v/>
          </cell>
          <cell r="T233" t="str">
            <v/>
          </cell>
          <cell r="U233" t="str">
            <v/>
          </cell>
          <cell r="V233" t="str">
            <v/>
          </cell>
          <cell r="W233" t="str">
            <v/>
          </cell>
          <cell r="X233" t="str">
            <v/>
          </cell>
          <cell r="Y233" t="str">
            <v/>
          </cell>
          <cell r="Z233" t="str">
            <v/>
          </cell>
          <cell r="AA233" t="str">
            <v/>
          </cell>
          <cell r="AB233" t="str">
            <v/>
          </cell>
        </row>
        <row r="234">
          <cell r="G234" t="str">
            <v>6642501321</v>
          </cell>
          <cell r="P234" t="str">
            <v>-</v>
          </cell>
          <cell r="Q234" t="str">
            <v>-</v>
          </cell>
          <cell r="R234" t="str">
            <v/>
          </cell>
          <cell r="S234" t="str">
            <v/>
          </cell>
          <cell r="T234" t="str">
            <v/>
          </cell>
          <cell r="U234" t="str">
            <v/>
          </cell>
          <cell r="V234" t="str">
            <v/>
          </cell>
          <cell r="W234" t="str">
            <v/>
          </cell>
          <cell r="X234" t="str">
            <v/>
          </cell>
          <cell r="Y234" t="str">
            <v/>
          </cell>
          <cell r="Z234" t="str">
            <v/>
          </cell>
          <cell r="AA234" t="str">
            <v/>
          </cell>
          <cell r="AB234" t="str">
            <v/>
          </cell>
        </row>
        <row r="235">
          <cell r="G235" t="str">
            <v>6642501332</v>
          </cell>
          <cell r="P235" t="str">
            <v>-</v>
          </cell>
          <cell r="Q235" t="str">
            <v>-</v>
          </cell>
          <cell r="R235" t="str">
            <v/>
          </cell>
          <cell r="S235" t="str">
            <v/>
          </cell>
          <cell r="T235" t="str">
            <v/>
          </cell>
          <cell r="U235" t="str">
            <v/>
          </cell>
          <cell r="V235" t="str">
            <v/>
          </cell>
          <cell r="W235" t="str">
            <v/>
          </cell>
          <cell r="X235" t="str">
            <v/>
          </cell>
          <cell r="Y235" t="str">
            <v/>
          </cell>
          <cell r="Z235" t="str">
            <v/>
          </cell>
          <cell r="AA235" t="str">
            <v/>
          </cell>
          <cell r="AB235" t="str">
            <v/>
          </cell>
        </row>
        <row r="236">
          <cell r="G236" t="str">
            <v>6642501333</v>
          </cell>
          <cell r="P236" t="str">
            <v>-</v>
          </cell>
          <cell r="Q236" t="str">
            <v>-</v>
          </cell>
          <cell r="R236" t="str">
            <v/>
          </cell>
          <cell r="S236" t="str">
            <v/>
          </cell>
          <cell r="T236" t="str">
            <v/>
          </cell>
          <cell r="U236" t="str">
            <v/>
          </cell>
          <cell r="V236" t="str">
            <v/>
          </cell>
          <cell r="W236" t="str">
            <v/>
          </cell>
          <cell r="X236" t="str">
            <v/>
          </cell>
          <cell r="Y236" t="str">
            <v/>
          </cell>
          <cell r="Z236" t="str">
            <v/>
          </cell>
          <cell r="AA236" t="str">
            <v/>
          </cell>
          <cell r="AB236" t="str">
            <v/>
          </cell>
        </row>
        <row r="237">
          <cell r="G237" t="str">
            <v>6642501361</v>
          </cell>
          <cell r="P237" t="str">
            <v>-</v>
          </cell>
          <cell r="Q237" t="str">
            <v>-</v>
          </cell>
          <cell r="R237" t="str">
            <v/>
          </cell>
          <cell r="S237" t="str">
            <v/>
          </cell>
          <cell r="T237" t="str">
            <v/>
          </cell>
          <cell r="U237" t="str">
            <v/>
          </cell>
          <cell r="V237" t="str">
            <v/>
          </cell>
          <cell r="W237" t="str">
            <v/>
          </cell>
          <cell r="X237" t="str">
            <v/>
          </cell>
          <cell r="Y237" t="str">
            <v/>
          </cell>
          <cell r="Z237" t="str">
            <v/>
          </cell>
          <cell r="AA237" t="str">
            <v/>
          </cell>
          <cell r="AB237" t="str">
            <v/>
          </cell>
        </row>
        <row r="238">
          <cell r="G238" t="str">
            <v>6842501310</v>
          </cell>
          <cell r="P238" t="str">
            <v>-</v>
          </cell>
          <cell r="Q238" t="str">
            <v/>
          </cell>
          <cell r="R238" t="str">
            <v/>
          </cell>
          <cell r="S238" t="str">
            <v/>
          </cell>
          <cell r="T238" t="str">
            <v/>
          </cell>
          <cell r="U238" t="str">
            <v/>
          </cell>
          <cell r="V238" t="str">
            <v/>
          </cell>
          <cell r="W238" t="str">
            <v/>
          </cell>
          <cell r="X238" t="str">
            <v/>
          </cell>
          <cell r="Y238" t="str">
            <v/>
          </cell>
          <cell r="Z238" t="str">
            <v/>
          </cell>
          <cell r="AA238" t="str">
            <v/>
          </cell>
          <cell r="AB238" t="str">
            <v/>
          </cell>
        </row>
        <row r="239">
          <cell r="G239" t="str">
            <v>6842501316</v>
          </cell>
          <cell r="P239" t="str">
            <v>-</v>
          </cell>
          <cell r="Q239" t="str">
            <v/>
          </cell>
          <cell r="R239" t="str">
            <v/>
          </cell>
          <cell r="S239" t="str">
            <v/>
          </cell>
          <cell r="T239" t="str">
            <v/>
          </cell>
          <cell r="U239" t="str">
            <v/>
          </cell>
          <cell r="V239" t="str">
            <v/>
          </cell>
          <cell r="W239" t="str">
            <v/>
          </cell>
          <cell r="X239" t="str">
            <v/>
          </cell>
          <cell r="Y239" t="str">
            <v/>
          </cell>
          <cell r="Z239" t="str">
            <v/>
          </cell>
          <cell r="AA239" t="str">
            <v/>
          </cell>
          <cell r="AB239" t="str">
            <v/>
          </cell>
        </row>
        <row r="240">
          <cell r="G240" t="str">
            <v>6842501321</v>
          </cell>
          <cell r="P240" t="str">
            <v>-</v>
          </cell>
          <cell r="Q240" t="str">
            <v/>
          </cell>
          <cell r="R240" t="str">
            <v/>
          </cell>
          <cell r="S240" t="str">
            <v/>
          </cell>
          <cell r="T240" t="str">
            <v/>
          </cell>
          <cell r="U240" t="str">
            <v/>
          </cell>
          <cell r="V240" t="str">
            <v/>
          </cell>
          <cell r="W240" t="str">
            <v/>
          </cell>
          <cell r="X240" t="str">
            <v/>
          </cell>
          <cell r="Y240" t="str">
            <v/>
          </cell>
          <cell r="Z240" t="str">
            <v/>
          </cell>
          <cell r="AA240" t="str">
            <v/>
          </cell>
          <cell r="AB240" t="str">
            <v/>
          </cell>
        </row>
        <row r="241">
          <cell r="G241" t="str">
            <v>6842501332</v>
          </cell>
          <cell r="P241" t="str">
            <v>-</v>
          </cell>
          <cell r="Q241" t="str">
            <v/>
          </cell>
          <cell r="R241" t="str">
            <v/>
          </cell>
          <cell r="S241" t="str">
            <v/>
          </cell>
          <cell r="T241" t="str">
            <v/>
          </cell>
          <cell r="U241" t="str">
            <v/>
          </cell>
          <cell r="V241" t="str">
            <v/>
          </cell>
          <cell r="W241" t="str">
            <v/>
          </cell>
          <cell r="X241" t="str">
            <v/>
          </cell>
          <cell r="Y241" t="str">
            <v/>
          </cell>
          <cell r="Z241" t="str">
            <v/>
          </cell>
          <cell r="AA241" t="str">
            <v/>
          </cell>
          <cell r="AB241" t="str">
            <v/>
          </cell>
        </row>
        <row r="242">
          <cell r="G242" t="str">
            <v>6842501333</v>
          </cell>
          <cell r="P242" t="str">
            <v>-</v>
          </cell>
          <cell r="Q242" t="str">
            <v/>
          </cell>
          <cell r="R242" t="str">
            <v/>
          </cell>
          <cell r="S242" t="str">
            <v/>
          </cell>
          <cell r="T242" t="str">
            <v/>
          </cell>
          <cell r="U242" t="str">
            <v/>
          </cell>
          <cell r="V242" t="str">
            <v/>
          </cell>
          <cell r="W242" t="str">
            <v/>
          </cell>
          <cell r="X242" t="str">
            <v/>
          </cell>
          <cell r="Y242" t="str">
            <v/>
          </cell>
          <cell r="Z242" t="str">
            <v/>
          </cell>
          <cell r="AA242" t="str">
            <v/>
          </cell>
          <cell r="AB242" t="str">
            <v/>
          </cell>
        </row>
        <row r="243">
          <cell r="G243" t="str">
            <v>6842501361</v>
          </cell>
          <cell r="P243" t="str">
            <v>-</v>
          </cell>
          <cell r="Q243" t="str">
            <v/>
          </cell>
          <cell r="R243" t="str">
            <v/>
          </cell>
          <cell r="S243" t="str">
            <v/>
          </cell>
          <cell r="T243" t="str">
            <v/>
          </cell>
          <cell r="U243" t="str">
            <v/>
          </cell>
          <cell r="V243" t="str">
            <v/>
          </cell>
          <cell r="W243" t="str">
            <v/>
          </cell>
          <cell r="X243" t="str">
            <v/>
          </cell>
          <cell r="Y243" t="str">
            <v/>
          </cell>
          <cell r="Z243" t="str">
            <v/>
          </cell>
          <cell r="AA243" t="str">
            <v/>
          </cell>
          <cell r="AB243" t="str">
            <v/>
          </cell>
        </row>
        <row r="244">
          <cell r="G244" t="str">
            <v>638390427</v>
          </cell>
          <cell r="P244" t="str">
            <v>-</v>
          </cell>
          <cell r="Q244" t="str">
            <v>-</v>
          </cell>
          <cell r="R244" t="str">
            <v>-</v>
          </cell>
          <cell r="S244" t="str">
            <v/>
          </cell>
          <cell r="T244" t="str">
            <v/>
          </cell>
          <cell r="U244" t="str">
            <v/>
          </cell>
          <cell r="V244" t="str">
            <v/>
          </cell>
          <cell r="W244" t="str">
            <v/>
          </cell>
          <cell r="X244" t="str">
            <v/>
          </cell>
          <cell r="Y244" t="str">
            <v/>
          </cell>
          <cell r="Z244" t="str">
            <v/>
          </cell>
          <cell r="AA244" t="str">
            <v/>
          </cell>
          <cell r="AB244" t="str">
            <v>-</v>
          </cell>
        </row>
        <row r="245">
          <cell r="G245" t="str">
            <v>684390727</v>
          </cell>
          <cell r="P245" t="str">
            <v>-</v>
          </cell>
          <cell r="Q245" t="str">
            <v>-</v>
          </cell>
          <cell r="R245" t="str">
            <v>-</v>
          </cell>
          <cell r="S245" t="str">
            <v/>
          </cell>
          <cell r="T245" t="str">
            <v/>
          </cell>
          <cell r="U245" t="str">
            <v/>
          </cell>
          <cell r="V245" t="str">
            <v/>
          </cell>
          <cell r="W245" t="str">
            <v/>
          </cell>
          <cell r="X245" t="str">
            <v/>
          </cell>
          <cell r="Y245" t="str">
            <v/>
          </cell>
          <cell r="Z245" t="str">
            <v/>
          </cell>
          <cell r="AA245" t="str">
            <v/>
          </cell>
          <cell r="AB245" t="str">
            <v>-</v>
          </cell>
        </row>
        <row r="246">
          <cell r="G246" t="str">
            <v>882390427</v>
          </cell>
          <cell r="P246" t="str">
            <v>-</v>
          </cell>
          <cell r="Q246" t="str">
            <v>-</v>
          </cell>
          <cell r="R246" t="str">
            <v>-</v>
          </cell>
          <cell r="S246" t="str">
            <v/>
          </cell>
          <cell r="T246" t="str">
            <v/>
          </cell>
          <cell r="U246" t="str">
            <v/>
          </cell>
          <cell r="V246" t="str">
            <v/>
          </cell>
          <cell r="W246" t="str">
            <v/>
          </cell>
          <cell r="X246" t="str">
            <v/>
          </cell>
          <cell r="Y246" t="str">
            <v/>
          </cell>
          <cell r="Z246" t="str">
            <v/>
          </cell>
          <cell r="AA246" t="str">
            <v/>
          </cell>
          <cell r="AB246" t="str">
            <v>-</v>
          </cell>
        </row>
        <row r="247">
          <cell r="G247" t="str">
            <v>11131021</v>
          </cell>
          <cell r="P247" t="str">
            <v>-</v>
          </cell>
          <cell r="Q247" t="str">
            <v/>
          </cell>
          <cell r="R247" t="str">
            <v/>
          </cell>
          <cell r="S247" t="str">
            <v/>
          </cell>
          <cell r="T247" t="str">
            <v/>
          </cell>
          <cell r="U247" t="str">
            <v/>
          </cell>
          <cell r="V247" t="str">
            <v/>
          </cell>
          <cell r="W247" t="str">
            <v/>
          </cell>
          <cell r="X247" t="str">
            <v/>
          </cell>
          <cell r="Y247" t="str">
            <v/>
          </cell>
          <cell r="Z247" t="str">
            <v/>
          </cell>
          <cell r="AA247" t="str">
            <v/>
          </cell>
          <cell r="AB247" t="str">
            <v/>
          </cell>
        </row>
        <row r="248">
          <cell r="G248" t="str">
            <v>111310225</v>
          </cell>
          <cell r="P248" t="str">
            <v>-</v>
          </cell>
          <cell r="Q248" t="str">
            <v/>
          </cell>
          <cell r="R248" t="str">
            <v/>
          </cell>
          <cell r="S248" t="str">
            <v/>
          </cell>
          <cell r="T248" t="str">
            <v/>
          </cell>
          <cell r="U248" t="str">
            <v/>
          </cell>
          <cell r="V248" t="str">
            <v/>
          </cell>
          <cell r="W248" t="str">
            <v/>
          </cell>
          <cell r="X248" t="str">
            <v/>
          </cell>
          <cell r="Y248" t="str">
            <v/>
          </cell>
          <cell r="Z248" t="str">
            <v/>
          </cell>
          <cell r="AA248" t="str">
            <v/>
          </cell>
          <cell r="AB248" t="str">
            <v/>
          </cell>
        </row>
        <row r="249">
          <cell r="G249" t="str">
            <v>111310228</v>
          </cell>
          <cell r="P249" t="str">
            <v>-</v>
          </cell>
          <cell r="Q249" t="str">
            <v/>
          </cell>
          <cell r="R249" t="str">
            <v/>
          </cell>
          <cell r="S249" t="str">
            <v/>
          </cell>
          <cell r="T249" t="str">
            <v/>
          </cell>
          <cell r="U249" t="str">
            <v/>
          </cell>
          <cell r="V249" t="str">
            <v/>
          </cell>
          <cell r="W249" t="str">
            <v/>
          </cell>
          <cell r="X249" t="str">
            <v/>
          </cell>
          <cell r="Y249" t="str">
            <v/>
          </cell>
          <cell r="Z249" t="str">
            <v/>
          </cell>
          <cell r="AA249" t="str">
            <v/>
          </cell>
          <cell r="AB249" t="str">
            <v/>
          </cell>
        </row>
        <row r="250">
          <cell r="G250" t="str">
            <v>11131023</v>
          </cell>
          <cell r="P250" t="str">
            <v>-</v>
          </cell>
          <cell r="Q250" t="str">
            <v/>
          </cell>
          <cell r="R250" t="str">
            <v/>
          </cell>
          <cell r="S250" t="str">
            <v/>
          </cell>
          <cell r="T250" t="str">
            <v/>
          </cell>
          <cell r="U250" t="str">
            <v/>
          </cell>
          <cell r="V250" t="str">
            <v/>
          </cell>
          <cell r="W250" t="str">
            <v/>
          </cell>
          <cell r="X250" t="str">
            <v/>
          </cell>
          <cell r="Y250" t="str">
            <v/>
          </cell>
          <cell r="Z250" t="str">
            <v/>
          </cell>
          <cell r="AA250" t="str">
            <v/>
          </cell>
          <cell r="AB250" t="str">
            <v/>
          </cell>
        </row>
        <row r="251">
          <cell r="G251" t="str">
            <v>111310231</v>
          </cell>
          <cell r="P251" t="str">
            <v>-</v>
          </cell>
          <cell r="Q251" t="str">
            <v/>
          </cell>
          <cell r="R251" t="str">
            <v/>
          </cell>
          <cell r="S251" t="str">
            <v/>
          </cell>
          <cell r="T251" t="str">
            <v/>
          </cell>
          <cell r="U251" t="str">
            <v/>
          </cell>
          <cell r="V251" t="str">
            <v/>
          </cell>
          <cell r="W251" t="str">
            <v/>
          </cell>
          <cell r="X251" t="str">
            <v/>
          </cell>
          <cell r="Y251" t="str">
            <v/>
          </cell>
          <cell r="Z251" t="str">
            <v/>
          </cell>
          <cell r="AA251" t="str">
            <v/>
          </cell>
          <cell r="AB251" t="str">
            <v/>
          </cell>
        </row>
        <row r="252">
          <cell r="G252" t="str">
            <v>111310271</v>
          </cell>
          <cell r="P252" t="str">
            <v>-</v>
          </cell>
          <cell r="Q252" t="str">
            <v/>
          </cell>
          <cell r="R252" t="str">
            <v/>
          </cell>
          <cell r="S252" t="str">
            <v/>
          </cell>
          <cell r="T252" t="str">
            <v/>
          </cell>
          <cell r="U252" t="str">
            <v/>
          </cell>
          <cell r="V252" t="str">
            <v/>
          </cell>
          <cell r="W252" t="str">
            <v/>
          </cell>
          <cell r="X252" t="str">
            <v/>
          </cell>
          <cell r="Y252" t="str">
            <v/>
          </cell>
          <cell r="Z252" t="str">
            <v/>
          </cell>
          <cell r="AA252" t="str">
            <v/>
          </cell>
          <cell r="AB252" t="str">
            <v/>
          </cell>
        </row>
        <row r="253">
          <cell r="G253" t="str">
            <v>61231011</v>
          </cell>
          <cell r="P253" t="str">
            <v>-</v>
          </cell>
          <cell r="Q253" t="str">
            <v>-</v>
          </cell>
          <cell r="R253" t="str">
            <v/>
          </cell>
          <cell r="S253" t="str">
            <v/>
          </cell>
          <cell r="T253" t="str">
            <v/>
          </cell>
          <cell r="U253" t="str">
            <v/>
          </cell>
          <cell r="V253" t="str">
            <v/>
          </cell>
          <cell r="W253" t="str">
            <v/>
          </cell>
          <cell r="X253" t="str">
            <v/>
          </cell>
          <cell r="Y253" t="str">
            <v/>
          </cell>
          <cell r="Z253" t="str">
            <v/>
          </cell>
          <cell r="AA253" t="str">
            <v/>
          </cell>
          <cell r="AB253" t="str">
            <v/>
          </cell>
        </row>
        <row r="254">
          <cell r="G254" t="str">
            <v>612310125</v>
          </cell>
          <cell r="P254" t="str">
            <v>-</v>
          </cell>
          <cell r="Q254" t="str">
            <v>-</v>
          </cell>
          <cell r="R254" t="str">
            <v/>
          </cell>
          <cell r="S254" t="str">
            <v/>
          </cell>
          <cell r="T254" t="str">
            <v/>
          </cell>
          <cell r="U254" t="str">
            <v/>
          </cell>
          <cell r="V254" t="str">
            <v/>
          </cell>
          <cell r="W254" t="str">
            <v/>
          </cell>
          <cell r="X254" t="str">
            <v/>
          </cell>
          <cell r="Y254" t="str">
            <v/>
          </cell>
          <cell r="Z254" t="str">
            <v/>
          </cell>
          <cell r="AA254" t="str">
            <v/>
          </cell>
          <cell r="AB254" t="str">
            <v/>
          </cell>
        </row>
        <row r="255">
          <cell r="G255" t="str">
            <v>612310128</v>
          </cell>
          <cell r="P255" t="str">
            <v>-</v>
          </cell>
          <cell r="Q255" t="str">
            <v>-</v>
          </cell>
          <cell r="R255" t="str">
            <v/>
          </cell>
          <cell r="S255" t="str">
            <v/>
          </cell>
          <cell r="T255" t="str">
            <v/>
          </cell>
          <cell r="U255" t="str">
            <v/>
          </cell>
          <cell r="V255" t="str">
            <v/>
          </cell>
          <cell r="W255" t="str">
            <v/>
          </cell>
          <cell r="X255" t="str">
            <v/>
          </cell>
          <cell r="Y255" t="str">
            <v/>
          </cell>
          <cell r="Z255" t="str">
            <v/>
          </cell>
          <cell r="AA255" t="str">
            <v/>
          </cell>
          <cell r="AB255" t="str">
            <v/>
          </cell>
        </row>
        <row r="256">
          <cell r="G256" t="str">
            <v>61231013</v>
          </cell>
          <cell r="P256" t="str">
            <v>-</v>
          </cell>
          <cell r="Q256" t="str">
            <v>-</v>
          </cell>
          <cell r="R256" t="str">
            <v/>
          </cell>
          <cell r="S256" t="str">
            <v/>
          </cell>
          <cell r="T256" t="str">
            <v/>
          </cell>
          <cell r="U256" t="str">
            <v/>
          </cell>
          <cell r="V256" t="str">
            <v/>
          </cell>
          <cell r="W256" t="str">
            <v/>
          </cell>
          <cell r="X256" t="str">
            <v/>
          </cell>
          <cell r="Y256" t="str">
            <v/>
          </cell>
          <cell r="Z256" t="str">
            <v/>
          </cell>
          <cell r="AA256" t="str">
            <v/>
          </cell>
          <cell r="AB256" t="str">
            <v/>
          </cell>
        </row>
        <row r="257">
          <cell r="G257" t="str">
            <v>612310131</v>
          </cell>
          <cell r="P257" t="str">
            <v>-</v>
          </cell>
          <cell r="Q257" t="str">
            <v>-</v>
          </cell>
          <cell r="R257" t="str">
            <v/>
          </cell>
          <cell r="S257" t="str">
            <v/>
          </cell>
          <cell r="T257" t="str">
            <v/>
          </cell>
          <cell r="U257" t="str">
            <v/>
          </cell>
          <cell r="V257" t="str">
            <v/>
          </cell>
          <cell r="W257" t="str">
            <v/>
          </cell>
          <cell r="X257" t="str">
            <v/>
          </cell>
          <cell r="Y257" t="str">
            <v/>
          </cell>
          <cell r="Z257" t="str">
            <v/>
          </cell>
          <cell r="AA257" t="str">
            <v/>
          </cell>
          <cell r="AB257" t="str">
            <v/>
          </cell>
        </row>
        <row r="258">
          <cell r="G258" t="str">
            <v>612310171</v>
          </cell>
          <cell r="P258" t="str">
            <v>-</v>
          </cell>
          <cell r="Q258" t="str">
            <v>-</v>
          </cell>
          <cell r="R258" t="str">
            <v/>
          </cell>
          <cell r="S258" t="str">
            <v/>
          </cell>
          <cell r="T258" t="str">
            <v/>
          </cell>
          <cell r="U258" t="str">
            <v/>
          </cell>
          <cell r="V258" t="str">
            <v/>
          </cell>
          <cell r="W258" t="str">
            <v/>
          </cell>
          <cell r="X258" t="str">
            <v/>
          </cell>
          <cell r="Y258" t="str">
            <v/>
          </cell>
          <cell r="Z258" t="str">
            <v/>
          </cell>
          <cell r="AA258" t="str">
            <v/>
          </cell>
          <cell r="AB258" t="str">
            <v/>
          </cell>
        </row>
        <row r="259">
          <cell r="G259" t="str">
            <v>63831011</v>
          </cell>
          <cell r="P259" t="str">
            <v>-</v>
          </cell>
          <cell r="Q259" t="str">
            <v>-</v>
          </cell>
          <cell r="R259" t="str">
            <v/>
          </cell>
          <cell r="S259" t="str">
            <v/>
          </cell>
          <cell r="T259" t="str">
            <v/>
          </cell>
          <cell r="U259" t="str">
            <v/>
          </cell>
          <cell r="V259" t="str">
            <v/>
          </cell>
          <cell r="W259" t="str">
            <v/>
          </cell>
          <cell r="X259" t="str">
            <v/>
          </cell>
          <cell r="Y259" t="str">
            <v/>
          </cell>
          <cell r="Z259" t="str">
            <v/>
          </cell>
          <cell r="AA259" t="str">
            <v/>
          </cell>
          <cell r="AB259" t="str">
            <v>-</v>
          </cell>
        </row>
        <row r="260">
          <cell r="G260" t="str">
            <v>638310125</v>
          </cell>
          <cell r="P260" t="str">
            <v>-</v>
          </cell>
          <cell r="Q260" t="str">
            <v>-</v>
          </cell>
          <cell r="R260" t="str">
            <v/>
          </cell>
          <cell r="S260" t="str">
            <v/>
          </cell>
          <cell r="T260" t="str">
            <v/>
          </cell>
          <cell r="U260" t="str">
            <v/>
          </cell>
          <cell r="V260" t="str">
            <v/>
          </cell>
          <cell r="W260" t="str">
            <v/>
          </cell>
          <cell r="X260" t="str">
            <v/>
          </cell>
          <cell r="Y260" t="str">
            <v/>
          </cell>
          <cell r="Z260" t="str">
            <v/>
          </cell>
          <cell r="AA260" t="str">
            <v/>
          </cell>
          <cell r="AB260" t="str">
            <v>-</v>
          </cell>
        </row>
        <row r="261">
          <cell r="G261" t="str">
            <v>638310128</v>
          </cell>
          <cell r="P261" t="str">
            <v>-</v>
          </cell>
          <cell r="Q261" t="str">
            <v>-</v>
          </cell>
          <cell r="R261" t="str">
            <v/>
          </cell>
          <cell r="S261" t="str">
            <v/>
          </cell>
          <cell r="T261" t="str">
            <v/>
          </cell>
          <cell r="U261" t="str">
            <v/>
          </cell>
          <cell r="V261" t="str">
            <v/>
          </cell>
          <cell r="W261" t="str">
            <v/>
          </cell>
          <cell r="X261" t="str">
            <v/>
          </cell>
          <cell r="Y261" t="str">
            <v/>
          </cell>
          <cell r="Z261" t="str">
            <v/>
          </cell>
          <cell r="AA261" t="str">
            <v/>
          </cell>
          <cell r="AB261" t="str">
            <v>-</v>
          </cell>
        </row>
        <row r="262">
          <cell r="G262" t="str">
            <v>63831013</v>
          </cell>
          <cell r="P262" t="str">
            <v>-</v>
          </cell>
          <cell r="Q262" t="str">
            <v>-</v>
          </cell>
          <cell r="R262" t="str">
            <v/>
          </cell>
          <cell r="S262" t="str">
            <v/>
          </cell>
          <cell r="T262" t="str">
            <v/>
          </cell>
          <cell r="U262" t="str">
            <v/>
          </cell>
          <cell r="V262" t="str">
            <v/>
          </cell>
          <cell r="W262" t="str">
            <v/>
          </cell>
          <cell r="X262" t="str">
            <v/>
          </cell>
          <cell r="Y262" t="str">
            <v/>
          </cell>
          <cell r="Z262" t="str">
            <v/>
          </cell>
          <cell r="AA262" t="str">
            <v/>
          </cell>
          <cell r="AB262" t="str">
            <v>-</v>
          </cell>
        </row>
        <row r="263">
          <cell r="G263" t="str">
            <v>638310131</v>
          </cell>
          <cell r="P263" t="str">
            <v>-</v>
          </cell>
          <cell r="Q263" t="str">
            <v>-</v>
          </cell>
          <cell r="R263" t="str">
            <v/>
          </cell>
          <cell r="S263" t="str">
            <v/>
          </cell>
          <cell r="T263" t="str">
            <v/>
          </cell>
          <cell r="U263" t="str">
            <v/>
          </cell>
          <cell r="V263" t="str">
            <v/>
          </cell>
          <cell r="W263" t="str">
            <v/>
          </cell>
          <cell r="X263" t="str">
            <v/>
          </cell>
          <cell r="Y263" t="str">
            <v/>
          </cell>
          <cell r="Z263" t="str">
            <v/>
          </cell>
          <cell r="AA263" t="str">
            <v/>
          </cell>
          <cell r="AB263" t="str">
            <v>-</v>
          </cell>
        </row>
        <row r="264">
          <cell r="G264" t="str">
            <v>638310171</v>
          </cell>
          <cell r="P264" t="str">
            <v>-</v>
          </cell>
          <cell r="Q264" t="str">
            <v>-</v>
          </cell>
          <cell r="R264" t="str">
            <v/>
          </cell>
          <cell r="S264" t="str">
            <v/>
          </cell>
          <cell r="T264" t="str">
            <v/>
          </cell>
          <cell r="U264" t="str">
            <v/>
          </cell>
          <cell r="V264" t="str">
            <v/>
          </cell>
          <cell r="W264" t="str">
            <v/>
          </cell>
          <cell r="X264" t="str">
            <v/>
          </cell>
          <cell r="Y264" t="str">
            <v/>
          </cell>
          <cell r="Z264" t="str">
            <v/>
          </cell>
          <cell r="AA264" t="str">
            <v/>
          </cell>
          <cell r="AB264" t="str">
            <v>-</v>
          </cell>
        </row>
        <row r="265">
          <cell r="G265" t="str">
            <v>68431011</v>
          </cell>
          <cell r="P265" t="str">
            <v>-</v>
          </cell>
          <cell r="Q265" t="str">
            <v/>
          </cell>
          <cell r="R265" t="str">
            <v/>
          </cell>
          <cell r="S265" t="str">
            <v/>
          </cell>
          <cell r="T265" t="str">
            <v/>
          </cell>
          <cell r="U265" t="str">
            <v/>
          </cell>
          <cell r="V265" t="str">
            <v/>
          </cell>
          <cell r="W265" t="str">
            <v/>
          </cell>
          <cell r="X265" t="str">
            <v/>
          </cell>
          <cell r="Y265" t="str">
            <v/>
          </cell>
          <cell r="Z265" t="str">
            <v/>
          </cell>
          <cell r="AA265" t="str">
            <v/>
          </cell>
          <cell r="AB265" t="str">
            <v/>
          </cell>
        </row>
        <row r="266">
          <cell r="G266" t="str">
            <v>684310125</v>
          </cell>
          <cell r="P266" t="str">
            <v>-</v>
          </cell>
          <cell r="Q266" t="str">
            <v/>
          </cell>
          <cell r="R266" t="str">
            <v/>
          </cell>
          <cell r="S266" t="str">
            <v/>
          </cell>
          <cell r="T266" t="str">
            <v/>
          </cell>
          <cell r="U266" t="str">
            <v/>
          </cell>
          <cell r="V266" t="str">
            <v/>
          </cell>
          <cell r="W266" t="str">
            <v/>
          </cell>
          <cell r="X266" t="str">
            <v/>
          </cell>
          <cell r="Y266" t="str">
            <v/>
          </cell>
          <cell r="Z266" t="str">
            <v/>
          </cell>
          <cell r="AA266" t="str">
            <v/>
          </cell>
          <cell r="AB266" t="str">
            <v/>
          </cell>
        </row>
        <row r="267">
          <cell r="G267" t="str">
            <v>684310128</v>
          </cell>
          <cell r="P267" t="str">
            <v>-</v>
          </cell>
          <cell r="Q267" t="str">
            <v/>
          </cell>
          <cell r="R267" t="str">
            <v/>
          </cell>
          <cell r="S267" t="str">
            <v/>
          </cell>
          <cell r="T267" t="str">
            <v/>
          </cell>
          <cell r="U267" t="str">
            <v/>
          </cell>
          <cell r="V267" t="str">
            <v/>
          </cell>
          <cell r="W267" t="str">
            <v/>
          </cell>
          <cell r="X267" t="str">
            <v/>
          </cell>
          <cell r="Y267" t="str">
            <v/>
          </cell>
          <cell r="Z267" t="str">
            <v/>
          </cell>
          <cell r="AA267" t="str">
            <v/>
          </cell>
          <cell r="AB267" t="str">
            <v/>
          </cell>
        </row>
        <row r="268">
          <cell r="G268" t="str">
            <v>68431013</v>
          </cell>
          <cell r="P268" t="str">
            <v>-</v>
          </cell>
          <cell r="Q268" t="str">
            <v/>
          </cell>
          <cell r="R268" t="str">
            <v/>
          </cell>
          <cell r="S268" t="str">
            <v/>
          </cell>
          <cell r="T268" t="str">
            <v/>
          </cell>
          <cell r="U268" t="str">
            <v/>
          </cell>
          <cell r="V268" t="str">
            <v/>
          </cell>
          <cell r="W268" t="str">
            <v/>
          </cell>
          <cell r="X268" t="str">
            <v/>
          </cell>
          <cell r="Y268" t="str">
            <v/>
          </cell>
          <cell r="Z268" t="str">
            <v/>
          </cell>
          <cell r="AA268" t="str">
            <v/>
          </cell>
          <cell r="AB268" t="str">
            <v/>
          </cell>
        </row>
        <row r="269">
          <cell r="G269" t="str">
            <v>684310131</v>
          </cell>
          <cell r="P269" t="str">
            <v>-</v>
          </cell>
          <cell r="Q269" t="str">
            <v/>
          </cell>
          <cell r="R269" t="str">
            <v/>
          </cell>
          <cell r="S269" t="str">
            <v/>
          </cell>
          <cell r="T269" t="str">
            <v/>
          </cell>
          <cell r="U269" t="str">
            <v/>
          </cell>
          <cell r="V269" t="str">
            <v/>
          </cell>
          <cell r="W269" t="str">
            <v/>
          </cell>
          <cell r="X269" t="str">
            <v/>
          </cell>
          <cell r="Y269" t="str">
            <v/>
          </cell>
          <cell r="Z269" t="str">
            <v/>
          </cell>
          <cell r="AA269" t="str">
            <v/>
          </cell>
          <cell r="AB269" t="str">
            <v/>
          </cell>
        </row>
        <row r="270">
          <cell r="G270" t="str">
            <v>684310171</v>
          </cell>
          <cell r="P270" t="str">
            <v>-</v>
          </cell>
          <cell r="Q270" t="str">
            <v/>
          </cell>
          <cell r="R270" t="str">
            <v/>
          </cell>
          <cell r="S270" t="str">
            <v/>
          </cell>
          <cell r="T270" t="str">
            <v/>
          </cell>
          <cell r="U270" t="str">
            <v/>
          </cell>
          <cell r="V270" t="str">
            <v/>
          </cell>
          <cell r="W270" t="str">
            <v/>
          </cell>
          <cell r="X270" t="str">
            <v/>
          </cell>
          <cell r="Y270" t="str">
            <v/>
          </cell>
          <cell r="Z270" t="str">
            <v/>
          </cell>
          <cell r="AA270" t="str">
            <v/>
          </cell>
          <cell r="AB270" t="str">
            <v/>
          </cell>
        </row>
        <row r="271">
          <cell r="G271" t="str">
            <v>77131013</v>
          </cell>
          <cell r="P271" t="str">
            <v>-</v>
          </cell>
          <cell r="Q271" t="str">
            <v>-</v>
          </cell>
          <cell r="R271" t="str">
            <v>-</v>
          </cell>
          <cell r="S271" t="str">
            <v>-</v>
          </cell>
          <cell r="T271" t="str">
            <v>-</v>
          </cell>
          <cell r="U271" t="str">
            <v/>
          </cell>
          <cell r="V271" t="str">
            <v/>
          </cell>
          <cell r="W271" t="str">
            <v/>
          </cell>
          <cell r="X271" t="str">
            <v/>
          </cell>
          <cell r="Y271" t="str">
            <v/>
          </cell>
          <cell r="Z271" t="str">
            <v>-</v>
          </cell>
          <cell r="AA271" t="str">
            <v>-</v>
          </cell>
          <cell r="AB271" t="str">
            <v>-</v>
          </cell>
        </row>
        <row r="272">
          <cell r="G272" t="str">
            <v>771310171</v>
          </cell>
          <cell r="P272" t="str">
            <v>-</v>
          </cell>
          <cell r="Q272" t="str">
            <v>-</v>
          </cell>
          <cell r="R272" t="str">
            <v>-</v>
          </cell>
          <cell r="S272" t="str">
            <v>-</v>
          </cell>
          <cell r="T272" t="str">
            <v>-</v>
          </cell>
          <cell r="U272" t="str">
            <v/>
          </cell>
          <cell r="V272" t="str">
            <v/>
          </cell>
          <cell r="W272" t="str">
            <v/>
          </cell>
          <cell r="X272" t="str">
            <v/>
          </cell>
          <cell r="Y272" t="str">
            <v/>
          </cell>
          <cell r="Z272" t="str">
            <v>-</v>
          </cell>
          <cell r="AA272" t="str">
            <v>-</v>
          </cell>
          <cell r="AB272" t="str">
            <v>-</v>
          </cell>
        </row>
        <row r="273">
          <cell r="G273" t="str">
            <v>6223303229</v>
          </cell>
          <cell r="P273" t="str">
            <v>-</v>
          </cell>
          <cell r="Q273" t="str">
            <v>-</v>
          </cell>
          <cell r="R273" t="str">
            <v>-</v>
          </cell>
          <cell r="S273" t="str">
            <v/>
          </cell>
          <cell r="T273" t="str">
            <v/>
          </cell>
          <cell r="U273" t="str">
            <v/>
          </cell>
          <cell r="V273" t="str">
            <v/>
          </cell>
          <cell r="W273" t="str">
            <v/>
          </cell>
          <cell r="X273" t="str">
            <v/>
          </cell>
          <cell r="Y273" t="str">
            <v/>
          </cell>
          <cell r="Z273" t="str">
            <v/>
          </cell>
          <cell r="AA273" t="str">
            <v/>
          </cell>
          <cell r="AB273" t="str">
            <v>-</v>
          </cell>
        </row>
        <row r="274">
          <cell r="G274" t="str">
            <v>6873303229</v>
          </cell>
          <cell r="P274" t="str">
            <v>-</v>
          </cell>
          <cell r="Q274" t="str">
            <v>-</v>
          </cell>
          <cell r="R274" t="str">
            <v>-</v>
          </cell>
          <cell r="S274" t="str">
            <v/>
          </cell>
          <cell r="T274" t="str">
            <v/>
          </cell>
          <cell r="U274" t="str">
            <v/>
          </cell>
          <cell r="V274" t="str">
            <v/>
          </cell>
          <cell r="W274" t="str">
            <v/>
          </cell>
          <cell r="X274" t="str">
            <v/>
          </cell>
          <cell r="Y274" t="str">
            <v/>
          </cell>
          <cell r="Z274" t="str">
            <v/>
          </cell>
          <cell r="AA274" t="str">
            <v/>
          </cell>
          <cell r="AB274" t="str">
            <v>-</v>
          </cell>
        </row>
        <row r="275">
          <cell r="G275" t="str">
            <v>638010722</v>
          </cell>
          <cell r="P275" t="str">
            <v>-</v>
          </cell>
          <cell r="Q275" t="str">
            <v>-</v>
          </cell>
          <cell r="R275" t="str">
            <v>-</v>
          </cell>
          <cell r="S275" t="str">
            <v/>
          </cell>
          <cell r="T275" t="str">
            <v/>
          </cell>
          <cell r="U275" t="str">
            <v/>
          </cell>
          <cell r="V275" t="str">
            <v/>
          </cell>
          <cell r="W275" t="str">
            <v/>
          </cell>
          <cell r="X275" t="str">
            <v/>
          </cell>
          <cell r="Y275" t="str">
            <v/>
          </cell>
          <cell r="Z275" t="str">
            <v/>
          </cell>
          <cell r="AA275" t="str">
            <v/>
          </cell>
          <cell r="AB275" t="str">
            <v>-</v>
          </cell>
        </row>
        <row r="276">
          <cell r="G276" t="str">
            <v>638010731</v>
          </cell>
          <cell r="P276" t="str">
            <v>-</v>
          </cell>
          <cell r="Q276" t="str">
            <v>-</v>
          </cell>
          <cell r="R276" t="str">
            <v>-</v>
          </cell>
          <cell r="S276" t="str">
            <v/>
          </cell>
          <cell r="T276" t="str">
            <v/>
          </cell>
          <cell r="U276" t="str">
            <v/>
          </cell>
          <cell r="V276" t="str">
            <v/>
          </cell>
          <cell r="W276" t="str">
            <v/>
          </cell>
          <cell r="X276" t="str">
            <v/>
          </cell>
          <cell r="Y276" t="str">
            <v/>
          </cell>
          <cell r="Z276" t="str">
            <v/>
          </cell>
          <cell r="AA276" t="str">
            <v/>
          </cell>
          <cell r="AB276" t="str">
            <v>-</v>
          </cell>
        </row>
        <row r="277">
          <cell r="G277" t="str">
            <v>638010736</v>
          </cell>
          <cell r="P277" t="str">
            <v>-</v>
          </cell>
          <cell r="Q277" t="str">
            <v>-</v>
          </cell>
          <cell r="R277" t="str">
            <v>-</v>
          </cell>
          <cell r="S277" t="str">
            <v/>
          </cell>
          <cell r="T277" t="str">
            <v/>
          </cell>
          <cell r="U277" t="str">
            <v/>
          </cell>
          <cell r="V277" t="str">
            <v/>
          </cell>
          <cell r="W277" t="str">
            <v/>
          </cell>
          <cell r="X277" t="str">
            <v/>
          </cell>
          <cell r="Y277" t="str">
            <v/>
          </cell>
          <cell r="Z277" t="str">
            <v/>
          </cell>
          <cell r="AA277" t="str">
            <v/>
          </cell>
          <cell r="AB277" t="str">
            <v>-</v>
          </cell>
        </row>
        <row r="278">
          <cell r="G278" t="str">
            <v>661010822</v>
          </cell>
          <cell r="P278" t="str">
            <v>-</v>
          </cell>
          <cell r="Q278" t="str">
            <v>-</v>
          </cell>
          <cell r="R278" t="str">
            <v>-</v>
          </cell>
          <cell r="S278" t="str">
            <v/>
          </cell>
          <cell r="T278" t="str">
            <v/>
          </cell>
          <cell r="U278" t="str">
            <v/>
          </cell>
          <cell r="V278" t="str">
            <v/>
          </cell>
          <cell r="W278" t="str">
            <v/>
          </cell>
          <cell r="X278" t="str">
            <v/>
          </cell>
          <cell r="Y278" t="str">
            <v/>
          </cell>
          <cell r="Z278" t="str">
            <v/>
          </cell>
          <cell r="AA278" t="str">
            <v/>
          </cell>
          <cell r="AB278" t="str">
            <v>-</v>
          </cell>
        </row>
        <row r="279">
          <cell r="G279" t="str">
            <v>661010831</v>
          </cell>
          <cell r="P279" t="str">
            <v>-</v>
          </cell>
          <cell r="Q279" t="str">
            <v>-</v>
          </cell>
          <cell r="R279" t="str">
            <v>-</v>
          </cell>
          <cell r="S279" t="str">
            <v/>
          </cell>
          <cell r="T279" t="str">
            <v/>
          </cell>
          <cell r="U279" t="str">
            <v/>
          </cell>
          <cell r="V279" t="str">
            <v/>
          </cell>
          <cell r="W279" t="str">
            <v/>
          </cell>
          <cell r="X279" t="str">
            <v/>
          </cell>
          <cell r="Y279" t="str">
            <v/>
          </cell>
          <cell r="Z279" t="str">
            <v/>
          </cell>
          <cell r="AA279" t="str">
            <v/>
          </cell>
          <cell r="AB279" t="str">
            <v>-</v>
          </cell>
        </row>
        <row r="280">
          <cell r="G280" t="str">
            <v>661010836</v>
          </cell>
          <cell r="P280" t="str">
            <v>-</v>
          </cell>
          <cell r="Q280" t="str">
            <v>-</v>
          </cell>
          <cell r="R280" t="str">
            <v>-</v>
          </cell>
          <cell r="S280" t="str">
            <v/>
          </cell>
          <cell r="T280" t="str">
            <v/>
          </cell>
          <cell r="U280" t="str">
            <v/>
          </cell>
          <cell r="V280" t="str">
            <v/>
          </cell>
          <cell r="W280" t="str">
            <v/>
          </cell>
          <cell r="X280" t="str">
            <v/>
          </cell>
          <cell r="Y280" t="str">
            <v/>
          </cell>
          <cell r="Z280" t="str">
            <v/>
          </cell>
          <cell r="AA280" t="str">
            <v/>
          </cell>
          <cell r="AB280" t="str">
            <v>-</v>
          </cell>
        </row>
        <row r="281">
          <cell r="G281" t="str">
            <v>684010322</v>
          </cell>
          <cell r="P281" t="str">
            <v>-</v>
          </cell>
          <cell r="Q281" t="str">
            <v>-</v>
          </cell>
          <cell r="R281" t="str">
            <v>-</v>
          </cell>
          <cell r="S281" t="str">
            <v/>
          </cell>
          <cell r="T281" t="str">
            <v/>
          </cell>
          <cell r="U281" t="str">
            <v/>
          </cell>
          <cell r="V281" t="str">
            <v/>
          </cell>
          <cell r="W281" t="str">
            <v/>
          </cell>
          <cell r="X281" t="str">
            <v/>
          </cell>
          <cell r="Y281" t="str">
            <v/>
          </cell>
          <cell r="Z281" t="str">
            <v/>
          </cell>
          <cell r="AA281" t="str">
            <v/>
          </cell>
          <cell r="AB281" t="str">
            <v>-</v>
          </cell>
        </row>
        <row r="282">
          <cell r="G282" t="str">
            <v>684010331</v>
          </cell>
          <cell r="P282" t="str">
            <v>-</v>
          </cell>
          <cell r="Q282" t="str">
            <v>-</v>
          </cell>
          <cell r="R282" t="str">
            <v>-</v>
          </cell>
          <cell r="S282" t="str">
            <v/>
          </cell>
          <cell r="T282" t="str">
            <v/>
          </cell>
          <cell r="U282" t="str">
            <v/>
          </cell>
          <cell r="V282" t="str">
            <v/>
          </cell>
          <cell r="W282" t="str">
            <v/>
          </cell>
          <cell r="X282" t="str">
            <v/>
          </cell>
          <cell r="Y282" t="str">
            <v/>
          </cell>
          <cell r="Z282" t="str">
            <v/>
          </cell>
          <cell r="AA282" t="str">
            <v/>
          </cell>
          <cell r="AB282" t="str">
            <v>-</v>
          </cell>
        </row>
        <row r="283">
          <cell r="G283" t="str">
            <v>684010336</v>
          </cell>
          <cell r="P283" t="str">
            <v>-</v>
          </cell>
          <cell r="Q283" t="str">
            <v>-</v>
          </cell>
          <cell r="R283" t="str">
            <v>-</v>
          </cell>
          <cell r="S283" t="str">
            <v/>
          </cell>
          <cell r="T283" t="str">
            <v/>
          </cell>
          <cell r="U283" t="str">
            <v/>
          </cell>
          <cell r="V283" t="str">
            <v/>
          </cell>
          <cell r="W283" t="str">
            <v/>
          </cell>
          <cell r="X283" t="str">
            <v/>
          </cell>
          <cell r="Y283" t="str">
            <v/>
          </cell>
          <cell r="Z283" t="str">
            <v/>
          </cell>
          <cell r="AA283" t="str">
            <v/>
          </cell>
          <cell r="AB283" t="str">
            <v>-</v>
          </cell>
        </row>
        <row r="284">
          <cell r="G284" t="str">
            <v>6611204120</v>
          </cell>
          <cell r="P284" t="str">
            <v>-</v>
          </cell>
          <cell r="Q284" t="str">
            <v>-</v>
          </cell>
          <cell r="R284" t="str">
            <v>-</v>
          </cell>
          <cell r="S284" t="str">
            <v/>
          </cell>
          <cell r="T284" t="str">
            <v/>
          </cell>
          <cell r="U284" t="str">
            <v/>
          </cell>
          <cell r="V284" t="str">
            <v/>
          </cell>
          <cell r="W284" t="str">
            <v/>
          </cell>
          <cell r="X284" t="str">
            <v/>
          </cell>
          <cell r="Y284" t="str">
            <v/>
          </cell>
          <cell r="Z284" t="str">
            <v/>
          </cell>
          <cell r="AA284" t="str">
            <v/>
          </cell>
          <cell r="AB284" t="str">
            <v>-</v>
          </cell>
        </row>
        <row r="285">
          <cell r="G285" t="str">
            <v>6841207120</v>
          </cell>
          <cell r="P285" t="str">
            <v>-</v>
          </cell>
          <cell r="Q285" t="str">
            <v>-</v>
          </cell>
          <cell r="R285" t="str">
            <v>-</v>
          </cell>
          <cell r="S285" t="str">
            <v/>
          </cell>
          <cell r="T285" t="str">
            <v/>
          </cell>
          <cell r="U285" t="str">
            <v/>
          </cell>
          <cell r="V285" t="str">
            <v/>
          </cell>
          <cell r="W285" t="str">
            <v/>
          </cell>
          <cell r="X285" t="str">
            <v/>
          </cell>
          <cell r="Y285" t="str">
            <v/>
          </cell>
          <cell r="Z285" t="str">
            <v/>
          </cell>
          <cell r="AA285" t="str">
            <v/>
          </cell>
          <cell r="AB285" t="str">
            <v>-</v>
          </cell>
        </row>
        <row r="286">
          <cell r="G286" t="str">
            <v>7721215120</v>
          </cell>
          <cell r="P286" t="str">
            <v/>
          </cell>
          <cell r="Q286" t="str">
            <v>-</v>
          </cell>
          <cell r="R286" t="str">
            <v>-</v>
          </cell>
          <cell r="S286" t="str">
            <v>-</v>
          </cell>
          <cell r="T286" t="str">
            <v>-</v>
          </cell>
          <cell r="U286" t="str">
            <v>-</v>
          </cell>
          <cell r="V286" t="str">
            <v>-</v>
          </cell>
          <cell r="W286" t="str">
            <v>-</v>
          </cell>
          <cell r="X286" t="str">
            <v>-</v>
          </cell>
          <cell r="Y286" t="str">
            <v>-</v>
          </cell>
          <cell r="Z286" t="str">
            <v>-</v>
          </cell>
          <cell r="AA286" t="str">
            <v>-</v>
          </cell>
          <cell r="AB286" t="str">
            <v>-</v>
          </cell>
        </row>
        <row r="287">
          <cell r="G287" t="str">
            <v>772114113</v>
          </cell>
          <cell r="P287" t="str">
            <v/>
          </cell>
          <cell r="Q287" t="str">
            <v>-</v>
          </cell>
          <cell r="R287" t="str">
            <v>-</v>
          </cell>
          <cell r="S287" t="str">
            <v>-</v>
          </cell>
          <cell r="T287" t="str">
            <v>-</v>
          </cell>
          <cell r="U287" t="str">
            <v>-</v>
          </cell>
          <cell r="V287" t="str">
            <v>-</v>
          </cell>
          <cell r="W287" t="str">
            <v>-</v>
          </cell>
          <cell r="X287" t="str">
            <v>-</v>
          </cell>
          <cell r="Y287" t="str">
            <v>-</v>
          </cell>
          <cell r="Z287" t="str">
            <v>-</v>
          </cell>
          <cell r="AA287" t="str">
            <v>-</v>
          </cell>
          <cell r="AB287" t="str">
            <v>-</v>
          </cell>
        </row>
        <row r="288">
          <cell r="G288" t="str">
            <v>772114131</v>
          </cell>
          <cell r="P288" t="str">
            <v/>
          </cell>
          <cell r="Q288" t="str">
            <v>-</v>
          </cell>
          <cell r="R288" t="str">
            <v>-</v>
          </cell>
          <cell r="S288" t="str">
            <v>-</v>
          </cell>
          <cell r="T288" t="str">
            <v>-</v>
          </cell>
          <cell r="U288" t="str">
            <v>-</v>
          </cell>
          <cell r="V288" t="str">
            <v>-</v>
          </cell>
          <cell r="W288" t="str">
            <v>-</v>
          </cell>
          <cell r="X288" t="str">
            <v>-</v>
          </cell>
          <cell r="Y288" t="str">
            <v>-</v>
          </cell>
          <cell r="Z288" t="str">
            <v>-</v>
          </cell>
          <cell r="AA288" t="str">
            <v>-</v>
          </cell>
          <cell r="AB288" t="str">
            <v>-</v>
          </cell>
        </row>
        <row r="289">
          <cell r="G289" t="str">
            <v>883110313</v>
          </cell>
          <cell r="P289" t="str">
            <v>-</v>
          </cell>
          <cell r="Q289" t="str">
            <v>-</v>
          </cell>
          <cell r="R289" t="str">
            <v>-</v>
          </cell>
          <cell r="S289" t="str">
            <v/>
          </cell>
          <cell r="T289" t="str">
            <v/>
          </cell>
          <cell r="U289" t="str">
            <v/>
          </cell>
          <cell r="V289" t="str">
            <v/>
          </cell>
          <cell r="W289" t="str">
            <v/>
          </cell>
          <cell r="X289" t="str">
            <v/>
          </cell>
          <cell r="Y289" t="str">
            <v/>
          </cell>
          <cell r="Z289" t="str">
            <v>-</v>
          </cell>
          <cell r="AA289" t="str">
            <v>-</v>
          </cell>
          <cell r="AB289" t="str">
            <v>-</v>
          </cell>
        </row>
        <row r="290">
          <cell r="G290" t="str">
            <v>883110331</v>
          </cell>
          <cell r="P290" t="str">
            <v>-</v>
          </cell>
          <cell r="Q290" t="str">
            <v>-</v>
          </cell>
          <cell r="R290" t="str">
            <v>-</v>
          </cell>
          <cell r="S290" t="str">
            <v/>
          </cell>
          <cell r="T290" t="str">
            <v/>
          </cell>
          <cell r="U290" t="str">
            <v/>
          </cell>
          <cell r="V290" t="str">
            <v/>
          </cell>
          <cell r="W290" t="str">
            <v/>
          </cell>
          <cell r="X290" t="str">
            <v/>
          </cell>
          <cell r="Y290" t="str">
            <v/>
          </cell>
          <cell r="Z290" t="str">
            <v>-</v>
          </cell>
          <cell r="AA290" t="str">
            <v>-</v>
          </cell>
          <cell r="AB290" t="str">
            <v>-</v>
          </cell>
        </row>
        <row r="291">
          <cell r="G291" t="str">
            <v>18111101</v>
          </cell>
          <cell r="P291" t="str">
            <v>-</v>
          </cell>
          <cell r="Q291" t="str">
            <v>-</v>
          </cell>
          <cell r="R291" t="str">
            <v>-</v>
          </cell>
          <cell r="S291" t="str">
            <v/>
          </cell>
          <cell r="T291" t="str">
            <v/>
          </cell>
          <cell r="U291" t="str">
            <v/>
          </cell>
          <cell r="V291" t="str">
            <v/>
          </cell>
          <cell r="W291" t="str">
            <v/>
          </cell>
          <cell r="X291" t="str">
            <v/>
          </cell>
          <cell r="Y291" t="str">
            <v/>
          </cell>
          <cell r="Z291" t="str">
            <v>-</v>
          </cell>
          <cell r="AA291" t="str">
            <v>-</v>
          </cell>
          <cell r="AB291" t="str">
            <v>-</v>
          </cell>
        </row>
        <row r="292">
          <cell r="G292" t="str">
            <v>181111010</v>
          </cell>
          <cell r="P292" t="str">
            <v>-</v>
          </cell>
          <cell r="Q292" t="str">
            <v>-</v>
          </cell>
          <cell r="R292" t="str">
            <v>-</v>
          </cell>
          <cell r="S292" t="str">
            <v/>
          </cell>
          <cell r="T292" t="str">
            <v/>
          </cell>
          <cell r="U292" t="str">
            <v/>
          </cell>
          <cell r="V292" t="str">
            <v/>
          </cell>
          <cell r="W292" t="str">
            <v/>
          </cell>
          <cell r="X292" t="str">
            <v/>
          </cell>
          <cell r="Y292" t="str">
            <v/>
          </cell>
          <cell r="Z292" t="str">
            <v>-</v>
          </cell>
          <cell r="AA292" t="str">
            <v>-</v>
          </cell>
          <cell r="AB292" t="str">
            <v>-</v>
          </cell>
        </row>
        <row r="293">
          <cell r="G293" t="str">
            <v>18111102</v>
          </cell>
          <cell r="P293" t="str">
            <v>-</v>
          </cell>
          <cell r="Q293" t="str">
            <v>-</v>
          </cell>
          <cell r="R293" t="str">
            <v>-</v>
          </cell>
          <cell r="S293" t="str">
            <v/>
          </cell>
          <cell r="T293" t="str">
            <v/>
          </cell>
          <cell r="U293" t="str">
            <v/>
          </cell>
          <cell r="V293" t="str">
            <v/>
          </cell>
          <cell r="W293" t="str">
            <v/>
          </cell>
          <cell r="X293" t="str">
            <v/>
          </cell>
          <cell r="Y293" t="str">
            <v/>
          </cell>
          <cell r="Z293" t="str">
            <v>-</v>
          </cell>
          <cell r="AA293" t="str">
            <v>-</v>
          </cell>
          <cell r="AB293" t="str">
            <v>-</v>
          </cell>
        </row>
        <row r="294">
          <cell r="G294" t="str">
            <v>181111022</v>
          </cell>
          <cell r="P294" t="str">
            <v>-</v>
          </cell>
          <cell r="Q294" t="str">
            <v>-</v>
          </cell>
          <cell r="R294" t="str">
            <v>-</v>
          </cell>
          <cell r="S294" t="str">
            <v/>
          </cell>
          <cell r="T294" t="str">
            <v/>
          </cell>
          <cell r="U294" t="str">
            <v/>
          </cell>
          <cell r="V294" t="str">
            <v/>
          </cell>
          <cell r="W294" t="str">
            <v/>
          </cell>
          <cell r="X294" t="str">
            <v/>
          </cell>
          <cell r="Y294" t="str">
            <v/>
          </cell>
          <cell r="Z294" t="str">
            <v>-</v>
          </cell>
          <cell r="AA294" t="str">
            <v>-</v>
          </cell>
          <cell r="AB294" t="str">
            <v>-</v>
          </cell>
        </row>
        <row r="295">
          <cell r="G295" t="str">
            <v>181111032</v>
          </cell>
          <cell r="P295" t="str">
            <v>-</v>
          </cell>
          <cell r="Q295" t="str">
            <v>-</v>
          </cell>
          <cell r="R295" t="str">
            <v>-</v>
          </cell>
          <cell r="S295" t="str">
            <v/>
          </cell>
          <cell r="T295" t="str">
            <v/>
          </cell>
          <cell r="U295" t="str">
            <v/>
          </cell>
          <cell r="V295" t="str">
            <v/>
          </cell>
          <cell r="W295" t="str">
            <v/>
          </cell>
          <cell r="X295" t="str">
            <v/>
          </cell>
          <cell r="Y295" t="str">
            <v/>
          </cell>
          <cell r="Z295" t="str">
            <v>-</v>
          </cell>
          <cell r="AA295" t="str">
            <v>-</v>
          </cell>
          <cell r="AB295" t="str">
            <v>-</v>
          </cell>
        </row>
        <row r="296">
          <cell r="G296" t="str">
            <v>181111089</v>
          </cell>
          <cell r="P296" t="str">
            <v>-</v>
          </cell>
          <cell r="Q296" t="str">
            <v>-</v>
          </cell>
          <cell r="R296" t="str">
            <v>-</v>
          </cell>
          <cell r="S296" t="str">
            <v/>
          </cell>
          <cell r="T296" t="str">
            <v/>
          </cell>
          <cell r="U296" t="str">
            <v/>
          </cell>
          <cell r="V296" t="str">
            <v/>
          </cell>
          <cell r="W296" t="str">
            <v/>
          </cell>
          <cell r="X296" t="str">
            <v/>
          </cell>
          <cell r="Y296" t="str">
            <v/>
          </cell>
          <cell r="Z296" t="str">
            <v>-</v>
          </cell>
          <cell r="AA296" t="str">
            <v>-</v>
          </cell>
          <cell r="AB296" t="str">
            <v>-</v>
          </cell>
        </row>
        <row r="297">
          <cell r="G297" t="str">
            <v>66411101</v>
          </cell>
          <cell r="P297" t="str">
            <v>-</v>
          </cell>
          <cell r="Q297" t="str">
            <v>-</v>
          </cell>
          <cell r="R297" t="str">
            <v>-</v>
          </cell>
          <cell r="S297" t="str">
            <v/>
          </cell>
          <cell r="T297" t="str">
            <v/>
          </cell>
          <cell r="U297" t="str">
            <v/>
          </cell>
          <cell r="V297" t="str">
            <v/>
          </cell>
          <cell r="W297" t="str">
            <v/>
          </cell>
          <cell r="X297" t="str">
            <v/>
          </cell>
          <cell r="Y297" t="str">
            <v/>
          </cell>
          <cell r="Z297" t="str">
            <v/>
          </cell>
          <cell r="AA297" t="str">
            <v/>
          </cell>
          <cell r="AB297" t="str">
            <v>-</v>
          </cell>
        </row>
        <row r="298">
          <cell r="G298" t="str">
            <v>664111010</v>
          </cell>
          <cell r="P298" t="str">
            <v>-</v>
          </cell>
          <cell r="Q298" t="str">
            <v>-</v>
          </cell>
          <cell r="R298" t="str">
            <v>-</v>
          </cell>
          <cell r="S298" t="str">
            <v/>
          </cell>
          <cell r="T298" t="str">
            <v/>
          </cell>
          <cell r="U298" t="str">
            <v/>
          </cell>
          <cell r="V298" t="str">
            <v/>
          </cell>
          <cell r="W298" t="str">
            <v/>
          </cell>
          <cell r="X298" t="str">
            <v/>
          </cell>
          <cell r="Y298" t="str">
            <v/>
          </cell>
          <cell r="Z298" t="str">
            <v/>
          </cell>
          <cell r="AA298" t="str">
            <v/>
          </cell>
          <cell r="AB298" t="str">
            <v>-</v>
          </cell>
        </row>
        <row r="299">
          <cell r="G299" t="str">
            <v>66411102</v>
          </cell>
          <cell r="P299" t="str">
            <v>-</v>
          </cell>
          <cell r="Q299" t="str">
            <v>-</v>
          </cell>
          <cell r="R299" t="str">
            <v>-</v>
          </cell>
          <cell r="S299" t="str">
            <v/>
          </cell>
          <cell r="T299" t="str">
            <v/>
          </cell>
          <cell r="U299" t="str">
            <v/>
          </cell>
          <cell r="V299" t="str">
            <v/>
          </cell>
          <cell r="W299" t="str">
            <v/>
          </cell>
          <cell r="X299" t="str">
            <v/>
          </cell>
          <cell r="Y299" t="str">
            <v/>
          </cell>
          <cell r="Z299" t="str">
            <v/>
          </cell>
          <cell r="AA299" t="str">
            <v/>
          </cell>
          <cell r="AB299" t="str">
            <v>-</v>
          </cell>
        </row>
        <row r="300">
          <cell r="G300" t="str">
            <v>664111022</v>
          </cell>
          <cell r="P300" t="str">
            <v>-</v>
          </cell>
          <cell r="Q300" t="str">
            <v>-</v>
          </cell>
          <cell r="R300" t="str">
            <v>-</v>
          </cell>
          <cell r="S300" t="str">
            <v/>
          </cell>
          <cell r="T300" t="str">
            <v/>
          </cell>
          <cell r="U300" t="str">
            <v/>
          </cell>
          <cell r="V300" t="str">
            <v/>
          </cell>
          <cell r="W300" t="str">
            <v/>
          </cell>
          <cell r="X300" t="str">
            <v/>
          </cell>
          <cell r="Y300" t="str">
            <v/>
          </cell>
          <cell r="Z300" t="str">
            <v/>
          </cell>
          <cell r="AA300" t="str">
            <v/>
          </cell>
          <cell r="AB300" t="str">
            <v>-</v>
          </cell>
        </row>
        <row r="301">
          <cell r="G301" t="str">
            <v>664111032</v>
          </cell>
          <cell r="P301" t="str">
            <v>-</v>
          </cell>
          <cell r="Q301" t="str">
            <v>-</v>
          </cell>
          <cell r="R301" t="str">
            <v>-</v>
          </cell>
          <cell r="S301" t="str">
            <v/>
          </cell>
          <cell r="T301" t="str">
            <v/>
          </cell>
          <cell r="U301" t="str">
            <v/>
          </cell>
          <cell r="V301" t="str">
            <v/>
          </cell>
          <cell r="W301" t="str">
            <v/>
          </cell>
          <cell r="X301" t="str">
            <v/>
          </cell>
          <cell r="Y301" t="str">
            <v/>
          </cell>
          <cell r="Z301" t="str">
            <v/>
          </cell>
          <cell r="AA301" t="str">
            <v/>
          </cell>
          <cell r="AB301" t="str">
            <v>-</v>
          </cell>
        </row>
        <row r="302">
          <cell r="G302" t="str">
            <v>664111089</v>
          </cell>
          <cell r="P302" t="str">
            <v>-</v>
          </cell>
          <cell r="Q302" t="str">
            <v>-</v>
          </cell>
          <cell r="R302" t="str">
            <v>-</v>
          </cell>
          <cell r="S302" t="str">
            <v/>
          </cell>
          <cell r="T302" t="str">
            <v/>
          </cell>
          <cell r="U302" t="str">
            <v/>
          </cell>
          <cell r="V302" t="str">
            <v/>
          </cell>
          <cell r="W302" t="str">
            <v/>
          </cell>
          <cell r="X302" t="str">
            <v/>
          </cell>
          <cell r="Y302" t="str">
            <v/>
          </cell>
          <cell r="Z302" t="str">
            <v/>
          </cell>
          <cell r="AA302" t="str">
            <v/>
          </cell>
          <cell r="AB302" t="str">
            <v>-</v>
          </cell>
        </row>
        <row r="303">
          <cell r="G303" t="str">
            <v>66111051</v>
          </cell>
          <cell r="P303" t="str">
            <v>-</v>
          </cell>
          <cell r="Q303" t="str">
            <v>-</v>
          </cell>
          <cell r="R303" t="str">
            <v>-</v>
          </cell>
          <cell r="S303" t="str">
            <v>-</v>
          </cell>
          <cell r="T303" t="str">
            <v>-</v>
          </cell>
          <cell r="U303" t="str">
            <v/>
          </cell>
          <cell r="V303" t="str">
            <v/>
          </cell>
          <cell r="W303" t="str">
            <v/>
          </cell>
          <cell r="X303" t="str">
            <v/>
          </cell>
          <cell r="Y303" t="str">
            <v/>
          </cell>
          <cell r="Z303" t="str">
            <v>-</v>
          </cell>
          <cell r="AA303" t="str">
            <v>-</v>
          </cell>
          <cell r="AB303" t="str">
            <v>-</v>
          </cell>
        </row>
        <row r="304">
          <cell r="G304" t="str">
            <v>661110510</v>
          </cell>
          <cell r="P304" t="str">
            <v>-</v>
          </cell>
          <cell r="Q304" t="str">
            <v>-</v>
          </cell>
          <cell r="R304" t="str">
            <v>-</v>
          </cell>
          <cell r="S304" t="str">
            <v>-</v>
          </cell>
          <cell r="T304" t="str">
            <v>-</v>
          </cell>
          <cell r="U304" t="str">
            <v/>
          </cell>
          <cell r="V304" t="str">
            <v/>
          </cell>
          <cell r="W304" t="str">
            <v/>
          </cell>
          <cell r="X304" t="str">
            <v/>
          </cell>
          <cell r="Y304" t="str">
            <v/>
          </cell>
          <cell r="Z304" t="str">
            <v>-</v>
          </cell>
          <cell r="AA304" t="str">
            <v>-</v>
          </cell>
          <cell r="AB304" t="str">
            <v>-</v>
          </cell>
        </row>
        <row r="305">
          <cell r="G305" t="str">
            <v>66111052</v>
          </cell>
          <cell r="P305" t="str">
            <v>-</v>
          </cell>
          <cell r="Q305" t="str">
            <v>-</v>
          </cell>
          <cell r="R305" t="str">
            <v>-</v>
          </cell>
          <cell r="S305" t="str">
            <v>-</v>
          </cell>
          <cell r="T305" t="str">
            <v>-</v>
          </cell>
          <cell r="U305" t="str">
            <v/>
          </cell>
          <cell r="V305" t="str">
            <v/>
          </cell>
          <cell r="W305" t="str">
            <v/>
          </cell>
          <cell r="X305" t="str">
            <v/>
          </cell>
          <cell r="Y305" t="str">
            <v/>
          </cell>
          <cell r="Z305" t="str">
            <v>-</v>
          </cell>
          <cell r="AA305" t="str">
            <v>-</v>
          </cell>
          <cell r="AB305" t="str">
            <v>-</v>
          </cell>
        </row>
        <row r="306">
          <cell r="G306" t="str">
            <v>661110523</v>
          </cell>
          <cell r="P306" t="str">
            <v>-</v>
          </cell>
          <cell r="Q306" t="str">
            <v>-</v>
          </cell>
          <cell r="R306" t="str">
            <v>-</v>
          </cell>
          <cell r="S306" t="str">
            <v>-</v>
          </cell>
          <cell r="T306" t="str">
            <v>-</v>
          </cell>
          <cell r="U306" t="str">
            <v/>
          </cell>
          <cell r="V306" t="str">
            <v/>
          </cell>
          <cell r="W306" t="str">
            <v/>
          </cell>
          <cell r="X306" t="str">
            <v/>
          </cell>
          <cell r="Y306" t="str">
            <v/>
          </cell>
          <cell r="Z306" t="str">
            <v>-</v>
          </cell>
          <cell r="AA306" t="str">
            <v>-</v>
          </cell>
          <cell r="AB306" t="str">
            <v>-</v>
          </cell>
        </row>
        <row r="307">
          <cell r="G307" t="str">
            <v>661110524</v>
          </cell>
          <cell r="P307" t="str">
            <v>-</v>
          </cell>
          <cell r="Q307" t="str">
            <v>-</v>
          </cell>
          <cell r="R307" t="str">
            <v>-</v>
          </cell>
          <cell r="S307" t="str">
            <v>-</v>
          </cell>
          <cell r="T307" t="str">
            <v>-</v>
          </cell>
          <cell r="U307" t="str">
            <v/>
          </cell>
          <cell r="V307" t="str">
            <v/>
          </cell>
          <cell r="W307" t="str">
            <v/>
          </cell>
          <cell r="X307" t="str">
            <v/>
          </cell>
          <cell r="Y307" t="str">
            <v/>
          </cell>
          <cell r="Z307" t="str">
            <v>-</v>
          </cell>
          <cell r="AA307" t="str">
            <v>-</v>
          </cell>
          <cell r="AB307" t="str">
            <v>-</v>
          </cell>
        </row>
        <row r="308">
          <cell r="G308" t="str">
            <v>661110525</v>
          </cell>
          <cell r="P308" t="str">
            <v>-</v>
          </cell>
          <cell r="Q308" t="str">
            <v>-</v>
          </cell>
          <cell r="R308" t="str">
            <v>-</v>
          </cell>
          <cell r="S308" t="str">
            <v>-</v>
          </cell>
          <cell r="T308" t="str">
            <v>-</v>
          </cell>
          <cell r="U308" t="str">
            <v/>
          </cell>
          <cell r="V308" t="str">
            <v/>
          </cell>
          <cell r="W308" t="str">
            <v/>
          </cell>
          <cell r="X308" t="str">
            <v/>
          </cell>
          <cell r="Y308" t="str">
            <v/>
          </cell>
          <cell r="Z308" t="str">
            <v>-</v>
          </cell>
          <cell r="AA308" t="str">
            <v>-</v>
          </cell>
          <cell r="AB308" t="str">
            <v>-</v>
          </cell>
        </row>
        <row r="309">
          <cell r="G309" t="str">
            <v>661110527</v>
          </cell>
          <cell r="P309" t="str">
            <v>-</v>
          </cell>
          <cell r="Q309" t="str">
            <v>-</v>
          </cell>
          <cell r="R309" t="str">
            <v>-</v>
          </cell>
          <cell r="S309" t="str">
            <v>-</v>
          </cell>
          <cell r="T309" t="str">
            <v>-</v>
          </cell>
          <cell r="U309" t="str">
            <v/>
          </cell>
          <cell r="V309" t="str">
            <v/>
          </cell>
          <cell r="W309" t="str">
            <v/>
          </cell>
          <cell r="X309" t="str">
            <v/>
          </cell>
          <cell r="Y309" t="str">
            <v/>
          </cell>
          <cell r="Z309" t="str">
            <v>-</v>
          </cell>
          <cell r="AA309" t="str">
            <v>-</v>
          </cell>
          <cell r="AB309" t="str">
            <v>-</v>
          </cell>
        </row>
        <row r="310">
          <cell r="G310" t="str">
            <v>661110532</v>
          </cell>
          <cell r="P310" t="str">
            <v>-</v>
          </cell>
          <cell r="Q310" t="str">
            <v>-</v>
          </cell>
          <cell r="R310" t="str">
            <v>-</v>
          </cell>
          <cell r="S310" t="str">
            <v>-</v>
          </cell>
          <cell r="T310" t="str">
            <v>-</v>
          </cell>
          <cell r="U310" t="str">
            <v/>
          </cell>
          <cell r="V310" t="str">
            <v/>
          </cell>
          <cell r="W310" t="str">
            <v/>
          </cell>
          <cell r="X310" t="str">
            <v/>
          </cell>
          <cell r="Y310" t="str">
            <v/>
          </cell>
          <cell r="Z310" t="str">
            <v>-</v>
          </cell>
          <cell r="AA310" t="str">
            <v>-</v>
          </cell>
          <cell r="AB310" t="str">
            <v>-</v>
          </cell>
        </row>
        <row r="311">
          <cell r="G311" t="str">
            <v>661110541</v>
          </cell>
          <cell r="P311" t="str">
            <v>-</v>
          </cell>
          <cell r="Q311" t="str">
            <v>-</v>
          </cell>
          <cell r="R311" t="str">
            <v>-</v>
          </cell>
          <cell r="S311" t="str">
            <v>-</v>
          </cell>
          <cell r="T311" t="str">
            <v>-</v>
          </cell>
          <cell r="U311" t="str">
            <v/>
          </cell>
          <cell r="V311" t="str">
            <v/>
          </cell>
          <cell r="W311" t="str">
            <v/>
          </cell>
          <cell r="X311" t="str">
            <v/>
          </cell>
          <cell r="Y311" t="str">
            <v/>
          </cell>
          <cell r="Z311" t="str">
            <v>-</v>
          </cell>
          <cell r="AA311" t="str">
            <v>-</v>
          </cell>
          <cell r="AB311" t="str">
            <v>-</v>
          </cell>
        </row>
        <row r="312">
          <cell r="G312" t="str">
            <v>661110542</v>
          </cell>
          <cell r="P312" t="str">
            <v>-</v>
          </cell>
          <cell r="Q312" t="str">
            <v>-</v>
          </cell>
          <cell r="R312" t="str">
            <v>-</v>
          </cell>
          <cell r="S312" t="str">
            <v>-</v>
          </cell>
          <cell r="T312" t="str">
            <v>-</v>
          </cell>
          <cell r="U312" t="str">
            <v/>
          </cell>
          <cell r="V312" t="str">
            <v/>
          </cell>
          <cell r="W312" t="str">
            <v/>
          </cell>
          <cell r="X312" t="str">
            <v/>
          </cell>
          <cell r="Y312" t="str">
            <v/>
          </cell>
          <cell r="Z312" t="str">
            <v>-</v>
          </cell>
          <cell r="AA312" t="str">
            <v>-</v>
          </cell>
          <cell r="AB312" t="str">
            <v>-</v>
          </cell>
        </row>
        <row r="313">
          <cell r="G313" t="str">
            <v>661110547</v>
          </cell>
          <cell r="P313" t="str">
            <v>-</v>
          </cell>
          <cell r="Q313" t="str">
            <v>-</v>
          </cell>
          <cell r="R313" t="str">
            <v>-</v>
          </cell>
          <cell r="S313" t="str">
            <v>-</v>
          </cell>
          <cell r="T313" t="str">
            <v>-</v>
          </cell>
          <cell r="U313" t="str">
            <v/>
          </cell>
          <cell r="V313" t="str">
            <v/>
          </cell>
          <cell r="W313" t="str">
            <v/>
          </cell>
          <cell r="X313" t="str">
            <v/>
          </cell>
          <cell r="Y313" t="str">
            <v/>
          </cell>
          <cell r="Z313" t="str">
            <v>-</v>
          </cell>
          <cell r="AA313" t="str">
            <v>-</v>
          </cell>
          <cell r="AB313" t="str">
            <v>-</v>
          </cell>
        </row>
        <row r="314">
          <cell r="G314" t="str">
            <v>661110555</v>
          </cell>
          <cell r="P314" t="str">
            <v>-</v>
          </cell>
          <cell r="Q314" t="str">
            <v>-</v>
          </cell>
          <cell r="R314" t="str">
            <v>-</v>
          </cell>
          <cell r="S314" t="str">
            <v>-</v>
          </cell>
          <cell r="T314" t="str">
            <v>-</v>
          </cell>
          <cell r="U314" t="str">
            <v/>
          </cell>
          <cell r="V314" t="str">
            <v/>
          </cell>
          <cell r="W314" t="str">
            <v/>
          </cell>
          <cell r="X314" t="str">
            <v/>
          </cell>
          <cell r="Y314" t="str">
            <v/>
          </cell>
          <cell r="Z314" t="str">
            <v>-</v>
          </cell>
          <cell r="AA314" t="str">
            <v>-</v>
          </cell>
          <cell r="AB314" t="str">
            <v>-</v>
          </cell>
        </row>
        <row r="315">
          <cell r="G315" t="str">
            <v>66111056</v>
          </cell>
          <cell r="P315" t="str">
            <v>-</v>
          </cell>
          <cell r="Q315" t="str">
            <v>-</v>
          </cell>
          <cell r="R315" t="str">
            <v>-</v>
          </cell>
          <cell r="S315" t="str">
            <v>-</v>
          </cell>
          <cell r="T315" t="str">
            <v>-</v>
          </cell>
          <cell r="U315" t="str">
            <v/>
          </cell>
          <cell r="V315" t="str">
            <v/>
          </cell>
          <cell r="W315" t="str">
            <v/>
          </cell>
          <cell r="X315" t="str">
            <v/>
          </cell>
          <cell r="Y315" t="str">
            <v/>
          </cell>
          <cell r="Z315" t="str">
            <v>-</v>
          </cell>
          <cell r="AA315" t="str">
            <v>-</v>
          </cell>
          <cell r="AB315" t="str">
            <v>-</v>
          </cell>
        </row>
        <row r="316">
          <cell r="G316" t="str">
            <v>661110561</v>
          </cell>
          <cell r="P316" t="str">
            <v>-</v>
          </cell>
          <cell r="Q316" t="str">
            <v>-</v>
          </cell>
          <cell r="R316" t="str">
            <v>-</v>
          </cell>
          <cell r="S316" t="str">
            <v>-</v>
          </cell>
          <cell r="T316" t="str">
            <v>-</v>
          </cell>
          <cell r="U316" t="str">
            <v/>
          </cell>
          <cell r="V316" t="str">
            <v/>
          </cell>
          <cell r="W316" t="str">
            <v/>
          </cell>
          <cell r="X316" t="str">
            <v/>
          </cell>
          <cell r="Y316" t="str">
            <v/>
          </cell>
          <cell r="Z316" t="str">
            <v>-</v>
          </cell>
          <cell r="AA316" t="str">
            <v>-</v>
          </cell>
          <cell r="AB316" t="str">
            <v>-</v>
          </cell>
        </row>
        <row r="317">
          <cell r="G317" t="str">
            <v>661110571</v>
          </cell>
          <cell r="P317" t="str">
            <v>-</v>
          </cell>
          <cell r="Q317" t="str">
            <v>-</v>
          </cell>
          <cell r="R317" t="str">
            <v>-</v>
          </cell>
          <cell r="S317" t="str">
            <v>-</v>
          </cell>
          <cell r="T317" t="str">
            <v>-</v>
          </cell>
          <cell r="U317" t="str">
            <v/>
          </cell>
          <cell r="V317" t="str">
            <v/>
          </cell>
          <cell r="W317" t="str">
            <v/>
          </cell>
          <cell r="X317" t="str">
            <v/>
          </cell>
          <cell r="Y317" t="str">
            <v/>
          </cell>
          <cell r="Z317" t="str">
            <v>-</v>
          </cell>
          <cell r="AA317" t="str">
            <v>-</v>
          </cell>
          <cell r="AB317" t="str">
            <v>-</v>
          </cell>
        </row>
        <row r="318">
          <cell r="G318" t="str">
            <v>66111058</v>
          </cell>
          <cell r="P318" t="str">
            <v>-</v>
          </cell>
          <cell r="Q318" t="str">
            <v>-</v>
          </cell>
          <cell r="R318" t="str">
            <v>-</v>
          </cell>
          <cell r="S318" t="str">
            <v>-</v>
          </cell>
          <cell r="T318" t="str">
            <v>-</v>
          </cell>
          <cell r="U318" t="str">
            <v/>
          </cell>
          <cell r="V318" t="str">
            <v/>
          </cell>
          <cell r="W318" t="str">
            <v/>
          </cell>
          <cell r="X318" t="str">
            <v/>
          </cell>
          <cell r="Y318" t="str">
            <v/>
          </cell>
          <cell r="Z318" t="str">
            <v>-</v>
          </cell>
          <cell r="AA318" t="str">
            <v>-</v>
          </cell>
          <cell r="AB318" t="str">
            <v>-</v>
          </cell>
        </row>
        <row r="319">
          <cell r="G319" t="str">
            <v>661110586</v>
          </cell>
          <cell r="P319" t="str">
            <v>-</v>
          </cell>
          <cell r="Q319" t="str">
            <v>-</v>
          </cell>
          <cell r="R319" t="str">
            <v>-</v>
          </cell>
          <cell r="S319" t="str">
            <v>-</v>
          </cell>
          <cell r="T319" t="str">
            <v>-</v>
          </cell>
          <cell r="U319" t="str">
            <v/>
          </cell>
          <cell r="V319" t="str">
            <v/>
          </cell>
          <cell r="W319" t="str">
            <v/>
          </cell>
          <cell r="X319" t="str">
            <v/>
          </cell>
          <cell r="Y319" t="str">
            <v/>
          </cell>
          <cell r="Z319" t="str">
            <v>-</v>
          </cell>
          <cell r="AA319" t="str">
            <v>-</v>
          </cell>
          <cell r="AB319" t="str">
            <v>-</v>
          </cell>
        </row>
        <row r="320">
          <cell r="G320" t="str">
            <v>661110587</v>
          </cell>
          <cell r="P320" t="str">
            <v>-</v>
          </cell>
          <cell r="Q320" t="str">
            <v>-</v>
          </cell>
          <cell r="R320" t="str">
            <v>-</v>
          </cell>
          <cell r="S320" t="str">
            <v>-</v>
          </cell>
          <cell r="T320" t="str">
            <v>-</v>
          </cell>
          <cell r="U320" t="str">
            <v/>
          </cell>
          <cell r="V320" t="str">
            <v/>
          </cell>
          <cell r="W320" t="str">
            <v/>
          </cell>
          <cell r="X320" t="str">
            <v/>
          </cell>
          <cell r="Y320" t="str">
            <v/>
          </cell>
          <cell r="Z320" t="str">
            <v>-</v>
          </cell>
          <cell r="AA320" t="str">
            <v>-</v>
          </cell>
          <cell r="AB320" t="str">
            <v>-</v>
          </cell>
        </row>
        <row r="321">
          <cell r="G321" t="str">
            <v>661110593</v>
          </cell>
          <cell r="P321" t="str">
            <v>-</v>
          </cell>
          <cell r="Q321" t="str">
            <v>-</v>
          </cell>
          <cell r="R321" t="str">
            <v>-</v>
          </cell>
          <cell r="S321" t="str">
            <v>-</v>
          </cell>
          <cell r="T321" t="str">
            <v>-</v>
          </cell>
          <cell r="U321" t="str">
            <v/>
          </cell>
          <cell r="V321" t="str">
            <v/>
          </cell>
          <cell r="W321" t="str">
            <v/>
          </cell>
          <cell r="X321" t="str">
            <v/>
          </cell>
          <cell r="Y321" t="str">
            <v/>
          </cell>
          <cell r="Z321" t="str">
            <v>-</v>
          </cell>
          <cell r="AA321" t="str">
            <v>-</v>
          </cell>
          <cell r="AB321" t="str">
            <v>-</v>
          </cell>
        </row>
        <row r="322">
          <cell r="G322" t="str">
            <v>69111011</v>
          </cell>
          <cell r="P322" t="str">
            <v>-</v>
          </cell>
          <cell r="Q322" t="str">
            <v>-</v>
          </cell>
          <cell r="R322" t="str">
            <v>-</v>
          </cell>
          <cell r="S322" t="str">
            <v/>
          </cell>
          <cell r="T322" t="str">
            <v/>
          </cell>
          <cell r="U322" t="str">
            <v/>
          </cell>
          <cell r="V322" t="str">
            <v/>
          </cell>
          <cell r="W322" t="str">
            <v/>
          </cell>
          <cell r="X322" t="str">
            <v/>
          </cell>
          <cell r="Y322" t="str">
            <v/>
          </cell>
          <cell r="Z322" t="str">
            <v>-</v>
          </cell>
          <cell r="AA322" t="str">
            <v>-</v>
          </cell>
          <cell r="AB322" t="str">
            <v>-</v>
          </cell>
        </row>
        <row r="323">
          <cell r="G323" t="str">
            <v>691110110</v>
          </cell>
          <cell r="P323" t="str">
            <v>-</v>
          </cell>
          <cell r="Q323" t="str">
            <v>-</v>
          </cell>
          <cell r="R323" t="str">
            <v>-</v>
          </cell>
          <cell r="S323" t="str">
            <v/>
          </cell>
          <cell r="T323" t="str">
            <v/>
          </cell>
          <cell r="U323" t="str">
            <v/>
          </cell>
          <cell r="V323" t="str">
            <v/>
          </cell>
          <cell r="W323" t="str">
            <v/>
          </cell>
          <cell r="X323" t="str">
            <v/>
          </cell>
          <cell r="Y323" t="str">
            <v/>
          </cell>
          <cell r="Z323" t="str">
            <v>-</v>
          </cell>
          <cell r="AA323" t="str">
            <v>-</v>
          </cell>
          <cell r="AB323" t="str">
            <v>-</v>
          </cell>
        </row>
        <row r="324">
          <cell r="G324" t="str">
            <v>69111012</v>
          </cell>
          <cell r="P324" t="str">
            <v>-</v>
          </cell>
          <cell r="Q324" t="str">
            <v>-</v>
          </cell>
          <cell r="R324" t="str">
            <v>-</v>
          </cell>
          <cell r="S324" t="str">
            <v/>
          </cell>
          <cell r="T324" t="str">
            <v/>
          </cell>
          <cell r="U324" t="str">
            <v/>
          </cell>
          <cell r="V324" t="str">
            <v/>
          </cell>
          <cell r="W324" t="str">
            <v/>
          </cell>
          <cell r="X324" t="str">
            <v/>
          </cell>
          <cell r="Y324" t="str">
            <v/>
          </cell>
          <cell r="Z324" t="str">
            <v>-</v>
          </cell>
          <cell r="AA324" t="str">
            <v>-</v>
          </cell>
          <cell r="AB324" t="str">
            <v>-</v>
          </cell>
        </row>
        <row r="325">
          <cell r="G325" t="str">
            <v>691110141</v>
          </cell>
          <cell r="P325" t="str">
            <v>-</v>
          </cell>
          <cell r="Q325" t="str">
            <v>-</v>
          </cell>
          <cell r="R325" t="str">
            <v>-</v>
          </cell>
          <cell r="S325" t="str">
            <v/>
          </cell>
          <cell r="T325" t="str">
            <v/>
          </cell>
          <cell r="U325" t="str">
            <v/>
          </cell>
          <cell r="V325" t="str">
            <v/>
          </cell>
          <cell r="W325" t="str">
            <v/>
          </cell>
          <cell r="X325" t="str">
            <v/>
          </cell>
          <cell r="Y325" t="str">
            <v/>
          </cell>
          <cell r="Z325" t="str">
            <v>-</v>
          </cell>
          <cell r="AA325" t="str">
            <v>-</v>
          </cell>
          <cell r="AB325" t="str">
            <v>-</v>
          </cell>
        </row>
        <row r="326">
          <cell r="G326" t="str">
            <v>691110155</v>
          </cell>
          <cell r="P326" t="str">
            <v>-</v>
          </cell>
          <cell r="Q326" t="str">
            <v>-</v>
          </cell>
          <cell r="R326" t="str">
            <v>-</v>
          </cell>
          <cell r="S326" t="str">
            <v/>
          </cell>
          <cell r="T326" t="str">
            <v/>
          </cell>
          <cell r="U326" t="str">
            <v/>
          </cell>
          <cell r="V326" t="str">
            <v/>
          </cell>
          <cell r="W326" t="str">
            <v/>
          </cell>
          <cell r="X326" t="str">
            <v/>
          </cell>
          <cell r="Y326" t="str">
            <v/>
          </cell>
          <cell r="Z326" t="str">
            <v>-</v>
          </cell>
          <cell r="AA326" t="str">
            <v>-</v>
          </cell>
          <cell r="AB326" t="str">
            <v>-</v>
          </cell>
        </row>
        <row r="327">
          <cell r="G327" t="str">
            <v>74311011</v>
          </cell>
          <cell r="P327" t="str">
            <v>-</v>
          </cell>
          <cell r="Q327" t="str">
            <v>-</v>
          </cell>
          <cell r="R327" t="str">
            <v>-</v>
          </cell>
          <cell r="S327" t="str">
            <v/>
          </cell>
          <cell r="T327" t="str">
            <v/>
          </cell>
          <cell r="U327" t="str">
            <v/>
          </cell>
          <cell r="V327" t="str">
            <v/>
          </cell>
          <cell r="W327" t="str">
            <v/>
          </cell>
          <cell r="X327" t="str">
            <v/>
          </cell>
          <cell r="Y327" t="str">
            <v/>
          </cell>
          <cell r="Z327" t="str">
            <v/>
          </cell>
          <cell r="AA327" t="str">
            <v/>
          </cell>
          <cell r="AB327" t="str">
            <v>-</v>
          </cell>
        </row>
        <row r="328">
          <cell r="G328" t="str">
            <v>743110141</v>
          </cell>
          <cell r="P328" t="str">
            <v>-</v>
          </cell>
          <cell r="Q328" t="str">
            <v>-</v>
          </cell>
          <cell r="R328" t="str">
            <v>-</v>
          </cell>
          <cell r="S328" t="str">
            <v/>
          </cell>
          <cell r="T328" t="str">
            <v/>
          </cell>
          <cell r="U328" t="str">
            <v/>
          </cell>
          <cell r="V328" t="str">
            <v/>
          </cell>
          <cell r="W328" t="str">
            <v/>
          </cell>
          <cell r="X328" t="str">
            <v/>
          </cell>
          <cell r="Y328" t="str">
            <v/>
          </cell>
          <cell r="Z328" t="str">
            <v/>
          </cell>
          <cell r="AA328" t="str">
            <v/>
          </cell>
          <cell r="AB328" t="str">
            <v>-</v>
          </cell>
        </row>
        <row r="329">
          <cell r="G329" t="str">
            <v>743110155</v>
          </cell>
          <cell r="P329" t="str">
            <v>-</v>
          </cell>
          <cell r="Q329" t="str">
            <v>-</v>
          </cell>
          <cell r="R329" t="str">
            <v>-</v>
          </cell>
          <cell r="S329" t="str">
            <v/>
          </cell>
          <cell r="T329" t="str">
            <v/>
          </cell>
          <cell r="U329" t="str">
            <v/>
          </cell>
          <cell r="V329" t="str">
            <v/>
          </cell>
          <cell r="W329" t="str">
            <v/>
          </cell>
          <cell r="X329" t="str">
            <v/>
          </cell>
          <cell r="Y329" t="str">
            <v/>
          </cell>
          <cell r="Z329" t="str">
            <v/>
          </cell>
          <cell r="AA329" t="str">
            <v/>
          </cell>
          <cell r="AB329" t="str">
            <v>-</v>
          </cell>
        </row>
        <row r="330">
          <cell r="G330" t="str">
            <v>77111011</v>
          </cell>
          <cell r="P330" t="str">
            <v/>
          </cell>
          <cell r="Q330" t="str">
            <v>-</v>
          </cell>
          <cell r="R330" t="str">
            <v>-</v>
          </cell>
          <cell r="S330" t="str">
            <v>-</v>
          </cell>
          <cell r="T330" t="str">
            <v>-</v>
          </cell>
          <cell r="U330" t="str">
            <v>-</v>
          </cell>
          <cell r="V330" t="str">
            <v>-</v>
          </cell>
          <cell r="W330" t="str">
            <v>-</v>
          </cell>
          <cell r="X330" t="str">
            <v>-</v>
          </cell>
          <cell r="Y330" t="str">
            <v>-</v>
          </cell>
          <cell r="Z330" t="str">
            <v>-</v>
          </cell>
          <cell r="AA330" t="str">
            <v>-</v>
          </cell>
          <cell r="AB330" t="str">
            <v>-</v>
          </cell>
        </row>
        <row r="331">
          <cell r="G331" t="str">
            <v>771110110</v>
          </cell>
          <cell r="P331" t="str">
            <v/>
          </cell>
          <cell r="Q331" t="str">
            <v>-</v>
          </cell>
          <cell r="R331" t="str">
            <v>-</v>
          </cell>
          <cell r="S331" t="str">
            <v>-</v>
          </cell>
          <cell r="T331" t="str">
            <v>-</v>
          </cell>
          <cell r="U331" t="str">
            <v>-</v>
          </cell>
          <cell r="V331" t="str">
            <v>-</v>
          </cell>
          <cell r="W331" t="str">
            <v>-</v>
          </cell>
          <cell r="X331" t="str">
            <v>-</v>
          </cell>
          <cell r="Y331" t="str">
            <v>-</v>
          </cell>
          <cell r="Z331" t="str">
            <v>-</v>
          </cell>
          <cell r="AA331" t="str">
            <v>-</v>
          </cell>
          <cell r="AB331" t="str">
            <v>-</v>
          </cell>
        </row>
        <row r="332">
          <cell r="G332" t="str">
            <v>77111012</v>
          </cell>
          <cell r="P332" t="str">
            <v/>
          </cell>
          <cell r="Q332" t="str">
            <v>-</v>
          </cell>
          <cell r="R332" t="str">
            <v>-</v>
          </cell>
          <cell r="S332" t="str">
            <v>-</v>
          </cell>
          <cell r="T332" t="str">
            <v>-</v>
          </cell>
          <cell r="U332" t="str">
            <v>-</v>
          </cell>
          <cell r="V332" t="str">
            <v>-</v>
          </cell>
          <cell r="W332" t="str">
            <v>-</v>
          </cell>
          <cell r="X332" t="str">
            <v>-</v>
          </cell>
          <cell r="Y332" t="str">
            <v>-</v>
          </cell>
          <cell r="Z332" t="str">
            <v>-</v>
          </cell>
          <cell r="AA332" t="str">
            <v>-</v>
          </cell>
          <cell r="AB332" t="str">
            <v>-</v>
          </cell>
        </row>
        <row r="333">
          <cell r="G333" t="str">
            <v>771110123</v>
          </cell>
          <cell r="P333" t="str">
            <v/>
          </cell>
          <cell r="Q333" t="str">
            <v>-</v>
          </cell>
          <cell r="R333" t="str">
            <v>-</v>
          </cell>
          <cell r="S333" t="str">
            <v>-</v>
          </cell>
          <cell r="T333" t="str">
            <v>-</v>
          </cell>
          <cell r="U333" t="str">
            <v>-</v>
          </cell>
          <cell r="V333" t="str">
            <v>-</v>
          </cell>
          <cell r="W333" t="str">
            <v>-</v>
          </cell>
          <cell r="X333" t="str">
            <v>-</v>
          </cell>
          <cell r="Y333" t="str">
            <v>-</v>
          </cell>
          <cell r="Z333" t="str">
            <v>-</v>
          </cell>
          <cell r="AA333" t="str">
            <v>-</v>
          </cell>
          <cell r="AB333" t="str">
            <v>-</v>
          </cell>
        </row>
        <row r="334">
          <cell r="G334" t="str">
            <v>771110125</v>
          </cell>
          <cell r="P334" t="str">
            <v/>
          </cell>
          <cell r="Q334" t="str">
            <v>-</v>
          </cell>
          <cell r="R334" t="str">
            <v>-</v>
          </cell>
          <cell r="S334" t="str">
            <v>-</v>
          </cell>
          <cell r="T334" t="str">
            <v>-</v>
          </cell>
          <cell r="U334" t="str">
            <v>-</v>
          </cell>
          <cell r="V334" t="str">
            <v>-</v>
          </cell>
          <cell r="W334" t="str">
            <v>-</v>
          </cell>
          <cell r="X334" t="str">
            <v>-</v>
          </cell>
          <cell r="Y334" t="str">
            <v>-</v>
          </cell>
          <cell r="Z334" t="str">
            <v>-</v>
          </cell>
          <cell r="AA334" t="str">
            <v>-</v>
          </cell>
          <cell r="AB334" t="str">
            <v>-</v>
          </cell>
        </row>
        <row r="335">
          <cell r="G335" t="str">
            <v>771110127</v>
          </cell>
          <cell r="P335" t="str">
            <v/>
          </cell>
          <cell r="Q335" t="str">
            <v>-</v>
          </cell>
          <cell r="R335" t="str">
            <v>-</v>
          </cell>
          <cell r="S335" t="str">
            <v>-</v>
          </cell>
          <cell r="T335" t="str">
            <v>-</v>
          </cell>
          <cell r="U335" t="str">
            <v>-</v>
          </cell>
          <cell r="V335" t="str">
            <v>-</v>
          </cell>
          <cell r="W335" t="str">
            <v>-</v>
          </cell>
          <cell r="X335" t="str">
            <v>-</v>
          </cell>
          <cell r="Y335" t="str">
            <v>-</v>
          </cell>
          <cell r="Z335" t="str">
            <v>-</v>
          </cell>
          <cell r="AA335" t="str">
            <v>-</v>
          </cell>
          <cell r="AB335" t="str">
            <v>-</v>
          </cell>
        </row>
        <row r="336">
          <cell r="G336" t="str">
            <v>771110132</v>
          </cell>
          <cell r="P336" t="str">
            <v/>
          </cell>
          <cell r="Q336" t="str">
            <v>-</v>
          </cell>
          <cell r="R336" t="str">
            <v>-</v>
          </cell>
          <cell r="S336" t="str">
            <v>-</v>
          </cell>
          <cell r="T336" t="str">
            <v>-</v>
          </cell>
          <cell r="U336" t="str">
            <v>-</v>
          </cell>
          <cell r="V336" t="str">
            <v>-</v>
          </cell>
          <cell r="W336" t="str">
            <v>-</v>
          </cell>
          <cell r="X336" t="str">
            <v>-</v>
          </cell>
          <cell r="Y336" t="str">
            <v>-</v>
          </cell>
          <cell r="Z336" t="str">
            <v>-</v>
          </cell>
          <cell r="AA336" t="str">
            <v>-</v>
          </cell>
          <cell r="AB336" t="str">
            <v>-</v>
          </cell>
        </row>
        <row r="337">
          <cell r="G337" t="str">
            <v>771110141</v>
          </cell>
          <cell r="P337" t="str">
            <v/>
          </cell>
          <cell r="Q337" t="str">
            <v>-</v>
          </cell>
          <cell r="R337" t="str">
            <v>-</v>
          </cell>
          <cell r="S337" t="str">
            <v>-</v>
          </cell>
          <cell r="T337" t="str">
            <v>-</v>
          </cell>
          <cell r="U337" t="str">
            <v>-</v>
          </cell>
          <cell r="V337" t="str">
            <v>-</v>
          </cell>
          <cell r="W337" t="str">
            <v>-</v>
          </cell>
          <cell r="X337" t="str">
            <v>-</v>
          </cell>
          <cell r="Y337" t="str">
            <v>-</v>
          </cell>
          <cell r="Z337" t="str">
            <v>-</v>
          </cell>
          <cell r="AA337" t="str">
            <v>-</v>
          </cell>
          <cell r="AB337" t="str">
            <v>-</v>
          </cell>
        </row>
        <row r="338">
          <cell r="G338" t="str">
            <v>771110142</v>
          </cell>
          <cell r="P338" t="str">
            <v/>
          </cell>
          <cell r="Q338" t="str">
            <v>-</v>
          </cell>
          <cell r="R338" t="str">
            <v>-</v>
          </cell>
          <cell r="S338" t="str">
            <v>-</v>
          </cell>
          <cell r="T338" t="str">
            <v>-</v>
          </cell>
          <cell r="U338" t="str">
            <v>-</v>
          </cell>
          <cell r="V338" t="str">
            <v>-</v>
          </cell>
          <cell r="W338" t="str">
            <v>-</v>
          </cell>
          <cell r="X338" t="str">
            <v>-</v>
          </cell>
          <cell r="Y338" t="str">
            <v>-</v>
          </cell>
          <cell r="Z338" t="str">
            <v>-</v>
          </cell>
          <cell r="AA338" t="str">
            <v>-</v>
          </cell>
          <cell r="AB338" t="str">
            <v>-</v>
          </cell>
        </row>
        <row r="339">
          <cell r="G339" t="str">
            <v>771110147</v>
          </cell>
          <cell r="P339" t="str">
            <v/>
          </cell>
          <cell r="Q339" t="str">
            <v>-</v>
          </cell>
          <cell r="R339" t="str">
            <v>-</v>
          </cell>
          <cell r="S339" t="str">
            <v>-</v>
          </cell>
          <cell r="T339" t="str">
            <v>-</v>
          </cell>
          <cell r="U339" t="str">
            <v>-</v>
          </cell>
          <cell r="V339" t="str">
            <v>-</v>
          </cell>
          <cell r="W339" t="str">
            <v>-</v>
          </cell>
          <cell r="X339" t="str">
            <v>-</v>
          </cell>
          <cell r="Y339" t="str">
            <v>-</v>
          </cell>
          <cell r="Z339" t="str">
            <v>-</v>
          </cell>
          <cell r="AA339" t="str">
            <v>-</v>
          </cell>
          <cell r="AB339" t="str">
            <v>-</v>
          </cell>
        </row>
        <row r="340">
          <cell r="G340" t="str">
            <v>771110155</v>
          </cell>
          <cell r="P340" t="str">
            <v/>
          </cell>
          <cell r="Q340" t="str">
            <v>-</v>
          </cell>
          <cell r="R340" t="str">
            <v>-</v>
          </cell>
          <cell r="S340" t="str">
            <v>-</v>
          </cell>
          <cell r="T340" t="str">
            <v>-</v>
          </cell>
          <cell r="U340" t="str">
            <v>-</v>
          </cell>
          <cell r="V340" t="str">
            <v>-</v>
          </cell>
          <cell r="W340" t="str">
            <v>-</v>
          </cell>
          <cell r="X340" t="str">
            <v>-</v>
          </cell>
          <cell r="Y340" t="str">
            <v>-</v>
          </cell>
          <cell r="Z340" t="str">
            <v>-</v>
          </cell>
          <cell r="AA340" t="str">
            <v>-</v>
          </cell>
          <cell r="AB340" t="str">
            <v>-</v>
          </cell>
        </row>
        <row r="341">
          <cell r="G341" t="str">
            <v>77111016</v>
          </cell>
          <cell r="P341" t="str">
            <v/>
          </cell>
          <cell r="Q341" t="str">
            <v>-</v>
          </cell>
          <cell r="R341" t="str">
            <v>-</v>
          </cell>
          <cell r="S341" t="str">
            <v>-</v>
          </cell>
          <cell r="T341" t="str">
            <v>-</v>
          </cell>
          <cell r="U341" t="str">
            <v>-</v>
          </cell>
          <cell r="V341" t="str">
            <v>-</v>
          </cell>
          <cell r="W341" t="str">
            <v>-</v>
          </cell>
          <cell r="X341" t="str">
            <v>-</v>
          </cell>
          <cell r="Y341" t="str">
            <v>-</v>
          </cell>
          <cell r="Z341" t="str">
            <v>-</v>
          </cell>
          <cell r="AA341" t="str">
            <v>-</v>
          </cell>
          <cell r="AB341" t="str">
            <v>-</v>
          </cell>
        </row>
        <row r="342">
          <cell r="G342" t="str">
            <v>771110161</v>
          </cell>
          <cell r="P342" t="str">
            <v/>
          </cell>
          <cell r="Q342" t="str">
            <v>-</v>
          </cell>
          <cell r="R342" t="str">
            <v>-</v>
          </cell>
          <cell r="S342" t="str">
            <v>-</v>
          </cell>
          <cell r="T342" t="str">
            <v>-</v>
          </cell>
          <cell r="U342" t="str">
            <v>-</v>
          </cell>
          <cell r="V342" t="str">
            <v>-</v>
          </cell>
          <cell r="W342" t="str">
            <v>-</v>
          </cell>
          <cell r="X342" t="str">
            <v>-</v>
          </cell>
          <cell r="Y342" t="str">
            <v>-</v>
          </cell>
          <cell r="Z342" t="str">
            <v>-</v>
          </cell>
          <cell r="AA342" t="str">
            <v>-</v>
          </cell>
          <cell r="AB342" t="str">
            <v>-</v>
          </cell>
        </row>
        <row r="343">
          <cell r="G343" t="str">
            <v>771110171</v>
          </cell>
          <cell r="P343" t="str">
            <v/>
          </cell>
          <cell r="Q343" t="str">
            <v>-</v>
          </cell>
          <cell r="R343" t="str">
            <v>-</v>
          </cell>
          <cell r="S343" t="str">
            <v>-</v>
          </cell>
          <cell r="T343" t="str">
            <v>-</v>
          </cell>
          <cell r="U343" t="str">
            <v>-</v>
          </cell>
          <cell r="V343" t="str">
            <v>-</v>
          </cell>
          <cell r="W343" t="str">
            <v>-</v>
          </cell>
          <cell r="X343" t="str">
            <v>-</v>
          </cell>
          <cell r="Y343" t="str">
            <v>-</v>
          </cell>
          <cell r="Z343" t="str">
            <v>-</v>
          </cell>
          <cell r="AA343" t="str">
            <v>-</v>
          </cell>
          <cell r="AB343" t="str">
            <v>-</v>
          </cell>
        </row>
        <row r="344">
          <cell r="G344" t="str">
            <v>77111018</v>
          </cell>
          <cell r="P344" t="str">
            <v/>
          </cell>
          <cell r="Q344" t="str">
            <v>-</v>
          </cell>
          <cell r="R344" t="str">
            <v>-</v>
          </cell>
          <cell r="S344" t="str">
            <v>-</v>
          </cell>
          <cell r="T344" t="str">
            <v>-</v>
          </cell>
          <cell r="U344" t="str">
            <v>-</v>
          </cell>
          <cell r="V344" t="str">
            <v>-</v>
          </cell>
          <cell r="W344" t="str">
            <v>-</v>
          </cell>
          <cell r="X344" t="str">
            <v>-</v>
          </cell>
          <cell r="Y344" t="str">
            <v>-</v>
          </cell>
          <cell r="Z344" t="str">
            <v>-</v>
          </cell>
          <cell r="AA344" t="str">
            <v>-</v>
          </cell>
          <cell r="AB344" t="str">
            <v>-</v>
          </cell>
        </row>
        <row r="345">
          <cell r="G345" t="str">
            <v>771110186</v>
          </cell>
          <cell r="P345" t="str">
            <v/>
          </cell>
          <cell r="Q345" t="str">
            <v>-</v>
          </cell>
          <cell r="R345" t="str">
            <v>-</v>
          </cell>
          <cell r="S345" t="str">
            <v>-</v>
          </cell>
          <cell r="T345" t="str">
            <v>-</v>
          </cell>
          <cell r="U345" t="str">
            <v>-</v>
          </cell>
          <cell r="V345" t="str">
            <v>-</v>
          </cell>
          <cell r="W345" t="str">
            <v>-</v>
          </cell>
          <cell r="X345" t="str">
            <v>-</v>
          </cell>
          <cell r="Y345" t="str">
            <v>-</v>
          </cell>
          <cell r="Z345" t="str">
            <v>-</v>
          </cell>
          <cell r="AA345" t="str">
            <v>-</v>
          </cell>
          <cell r="AB345" t="str">
            <v>-</v>
          </cell>
        </row>
        <row r="346">
          <cell r="G346" t="str">
            <v>771110187</v>
          </cell>
          <cell r="P346" t="str">
            <v/>
          </cell>
          <cell r="Q346" t="str">
            <v>-</v>
          </cell>
          <cell r="R346" t="str">
            <v>-</v>
          </cell>
          <cell r="S346" t="str">
            <v>-</v>
          </cell>
          <cell r="T346" t="str">
            <v>-</v>
          </cell>
          <cell r="U346" t="str">
            <v>-</v>
          </cell>
          <cell r="V346" t="str">
            <v>-</v>
          </cell>
          <cell r="W346" t="str">
            <v>-</v>
          </cell>
          <cell r="X346" t="str">
            <v>-</v>
          </cell>
          <cell r="Y346" t="str">
            <v>-</v>
          </cell>
          <cell r="Z346" t="str">
            <v>-</v>
          </cell>
          <cell r="AA346" t="str">
            <v>-</v>
          </cell>
          <cell r="AB346" t="str">
            <v>-</v>
          </cell>
        </row>
        <row r="347">
          <cell r="G347" t="str">
            <v>88311011</v>
          </cell>
          <cell r="P347" t="str">
            <v>-</v>
          </cell>
          <cell r="Q347" t="str">
            <v>-</v>
          </cell>
          <cell r="R347" t="str">
            <v>-</v>
          </cell>
          <cell r="S347" t="str">
            <v/>
          </cell>
          <cell r="T347" t="str">
            <v/>
          </cell>
          <cell r="U347" t="str">
            <v/>
          </cell>
          <cell r="V347" t="str">
            <v/>
          </cell>
          <cell r="W347" t="str">
            <v/>
          </cell>
          <cell r="X347" t="str">
            <v/>
          </cell>
          <cell r="Y347" t="str">
            <v/>
          </cell>
          <cell r="Z347" t="str">
            <v>-</v>
          </cell>
          <cell r="AA347" t="str">
            <v>-</v>
          </cell>
          <cell r="AB347" t="str">
            <v>-</v>
          </cell>
        </row>
        <row r="348">
          <cell r="G348" t="str">
            <v>88311012</v>
          </cell>
          <cell r="P348" t="str">
            <v>-</v>
          </cell>
          <cell r="Q348" t="str">
            <v>-</v>
          </cell>
          <cell r="R348" t="str">
            <v>-</v>
          </cell>
          <cell r="S348" t="str">
            <v/>
          </cell>
          <cell r="T348" t="str">
            <v/>
          </cell>
          <cell r="U348" t="str">
            <v/>
          </cell>
          <cell r="V348" t="str">
            <v/>
          </cell>
          <cell r="W348" t="str">
            <v/>
          </cell>
          <cell r="X348" t="str">
            <v/>
          </cell>
          <cell r="Y348" t="str">
            <v/>
          </cell>
          <cell r="Z348" t="str">
            <v>-</v>
          </cell>
          <cell r="AA348" t="str">
            <v>-</v>
          </cell>
          <cell r="AB348" t="str">
            <v>-</v>
          </cell>
        </row>
        <row r="349">
          <cell r="G349" t="str">
            <v>883110141</v>
          </cell>
          <cell r="P349" t="str">
            <v>-</v>
          </cell>
          <cell r="Q349" t="str">
            <v>-</v>
          </cell>
          <cell r="R349" t="str">
            <v>-</v>
          </cell>
          <cell r="S349" t="str">
            <v/>
          </cell>
          <cell r="T349" t="str">
            <v/>
          </cell>
          <cell r="U349" t="str">
            <v/>
          </cell>
          <cell r="V349" t="str">
            <v/>
          </cell>
          <cell r="W349" t="str">
            <v/>
          </cell>
          <cell r="X349" t="str">
            <v/>
          </cell>
          <cell r="Y349" t="str">
            <v/>
          </cell>
          <cell r="Z349" t="str">
            <v>-</v>
          </cell>
          <cell r="AA349" t="str">
            <v>-</v>
          </cell>
          <cell r="AB349" t="str">
            <v>-</v>
          </cell>
        </row>
        <row r="350">
          <cell r="G350" t="str">
            <v>883110142</v>
          </cell>
          <cell r="P350" t="str">
            <v>-</v>
          </cell>
          <cell r="Q350" t="str">
            <v>-</v>
          </cell>
          <cell r="R350" t="str">
            <v>-</v>
          </cell>
          <cell r="S350" t="str">
            <v/>
          </cell>
          <cell r="T350" t="str">
            <v/>
          </cell>
          <cell r="U350" t="str">
            <v/>
          </cell>
          <cell r="V350" t="str">
            <v/>
          </cell>
          <cell r="W350" t="str">
            <v/>
          </cell>
          <cell r="X350" t="str">
            <v/>
          </cell>
          <cell r="Y350" t="str">
            <v/>
          </cell>
          <cell r="Z350" t="str">
            <v>-</v>
          </cell>
          <cell r="AA350" t="str">
            <v>-</v>
          </cell>
          <cell r="AB350" t="str">
            <v>-</v>
          </cell>
        </row>
        <row r="351">
          <cell r="G351" t="str">
            <v>883110155</v>
          </cell>
          <cell r="P351" t="str">
            <v>-</v>
          </cell>
          <cell r="Q351" t="str">
            <v>-</v>
          </cell>
          <cell r="R351" t="str">
            <v>-</v>
          </cell>
          <cell r="S351" t="str">
            <v/>
          </cell>
          <cell r="T351" t="str">
            <v/>
          </cell>
          <cell r="U351" t="str">
            <v/>
          </cell>
          <cell r="V351" t="str">
            <v/>
          </cell>
          <cell r="W351" t="str">
            <v/>
          </cell>
          <cell r="X351" t="str">
            <v/>
          </cell>
          <cell r="Y351" t="str">
            <v/>
          </cell>
          <cell r="Z351" t="str">
            <v>-</v>
          </cell>
          <cell r="AA351" t="str">
            <v>-</v>
          </cell>
          <cell r="AB351" t="str">
            <v>-</v>
          </cell>
        </row>
        <row r="352">
          <cell r="G352" t="str">
            <v>883110168</v>
          </cell>
          <cell r="P352" t="str">
            <v>-</v>
          </cell>
          <cell r="Q352" t="str">
            <v>-</v>
          </cell>
          <cell r="R352" t="str">
            <v>-</v>
          </cell>
          <cell r="S352" t="str">
            <v/>
          </cell>
          <cell r="T352" t="str">
            <v/>
          </cell>
          <cell r="U352" t="str">
            <v/>
          </cell>
          <cell r="V352" t="str">
            <v/>
          </cell>
          <cell r="W352" t="str">
            <v/>
          </cell>
          <cell r="X352" t="str">
            <v/>
          </cell>
          <cell r="Y352" t="str">
            <v/>
          </cell>
          <cell r="Z352" t="str">
            <v>-</v>
          </cell>
          <cell r="AA352" t="str">
            <v>-</v>
          </cell>
          <cell r="AB352" t="str">
            <v>-</v>
          </cell>
        </row>
        <row r="353">
          <cell r="G353" t="str">
            <v>11111011</v>
          </cell>
          <cell r="P353" t="str">
            <v>-</v>
          </cell>
          <cell r="Q353" t="str">
            <v>-</v>
          </cell>
          <cell r="R353" t="str">
            <v/>
          </cell>
          <cell r="S353" t="str">
            <v/>
          </cell>
          <cell r="T353" t="str">
            <v/>
          </cell>
          <cell r="U353" t="str">
            <v/>
          </cell>
          <cell r="V353" t="str">
            <v/>
          </cell>
          <cell r="W353" t="str">
            <v/>
          </cell>
          <cell r="X353" t="str">
            <v/>
          </cell>
          <cell r="Y353" t="str">
            <v/>
          </cell>
          <cell r="Z353" t="str">
            <v/>
          </cell>
          <cell r="AA353" t="str">
            <v/>
          </cell>
          <cell r="AB353" t="str">
            <v>-</v>
          </cell>
        </row>
        <row r="354">
          <cell r="G354" t="str">
            <v>16911011</v>
          </cell>
          <cell r="P354" t="str">
            <v>-</v>
          </cell>
          <cell r="Q354" t="str">
            <v/>
          </cell>
          <cell r="R354" t="str">
            <v/>
          </cell>
          <cell r="S354" t="str">
            <v/>
          </cell>
          <cell r="T354" t="str">
            <v/>
          </cell>
          <cell r="U354" t="str">
            <v/>
          </cell>
          <cell r="V354" t="str">
            <v/>
          </cell>
          <cell r="W354" t="str">
            <v/>
          </cell>
          <cell r="X354" t="str">
            <v/>
          </cell>
          <cell r="Y354" t="str">
            <v/>
          </cell>
          <cell r="Z354" t="str">
            <v/>
          </cell>
          <cell r="AA354" t="str">
            <v/>
          </cell>
          <cell r="AB354" t="str">
            <v>-</v>
          </cell>
        </row>
        <row r="355">
          <cell r="G355" t="str">
            <v>16911012</v>
          </cell>
          <cell r="P355" t="str">
            <v>-</v>
          </cell>
          <cell r="Q355" t="str">
            <v/>
          </cell>
          <cell r="R355" t="str">
            <v/>
          </cell>
          <cell r="S355" t="str">
            <v/>
          </cell>
          <cell r="T355" t="str">
            <v/>
          </cell>
          <cell r="U355" t="str">
            <v/>
          </cell>
          <cell r="V355" t="str">
            <v/>
          </cell>
          <cell r="W355" t="str">
            <v/>
          </cell>
          <cell r="X355" t="str">
            <v/>
          </cell>
          <cell r="Y355" t="str">
            <v/>
          </cell>
          <cell r="Z355" t="str">
            <v/>
          </cell>
          <cell r="AA355" t="str">
            <v/>
          </cell>
          <cell r="AB355" t="str">
            <v>-</v>
          </cell>
        </row>
        <row r="356">
          <cell r="G356" t="str">
            <v>619190128</v>
          </cell>
          <cell r="P356" t="str">
            <v>-</v>
          </cell>
          <cell r="Q356" t="str">
            <v>-</v>
          </cell>
          <cell r="R356" t="str">
            <v>-</v>
          </cell>
          <cell r="S356" t="str">
            <v/>
          </cell>
          <cell r="T356" t="str">
            <v/>
          </cell>
          <cell r="U356" t="str">
            <v/>
          </cell>
          <cell r="V356" t="str">
            <v/>
          </cell>
          <cell r="W356" t="str">
            <v/>
          </cell>
          <cell r="X356" t="str">
            <v/>
          </cell>
          <cell r="Y356" t="str">
            <v/>
          </cell>
          <cell r="Z356" t="str">
            <v/>
          </cell>
          <cell r="AA356" t="str">
            <v/>
          </cell>
          <cell r="AB356" t="str">
            <v>-</v>
          </cell>
        </row>
        <row r="357">
          <cell r="G357" t="str">
            <v>684190528</v>
          </cell>
          <cell r="P357" t="str">
            <v>-</v>
          </cell>
          <cell r="Q357" t="str">
            <v>-</v>
          </cell>
          <cell r="R357" t="str">
            <v>-</v>
          </cell>
          <cell r="S357" t="str">
            <v/>
          </cell>
          <cell r="T357" t="str">
            <v/>
          </cell>
          <cell r="U357" t="str">
            <v/>
          </cell>
          <cell r="V357" t="str">
            <v/>
          </cell>
          <cell r="W357" t="str">
            <v/>
          </cell>
          <cell r="X357" t="str">
            <v/>
          </cell>
          <cell r="Y357" t="str">
            <v/>
          </cell>
          <cell r="Z357" t="str">
            <v/>
          </cell>
          <cell r="AA357" t="str">
            <v/>
          </cell>
          <cell r="AB357" t="str">
            <v>-</v>
          </cell>
        </row>
        <row r="358">
          <cell r="G358" t="str">
            <v>6223504322</v>
          </cell>
          <cell r="P358" t="str">
            <v>-</v>
          </cell>
          <cell r="Q358" t="str">
            <v>-</v>
          </cell>
          <cell r="R358" t="str">
            <v>-</v>
          </cell>
          <cell r="S358" t="str">
            <v/>
          </cell>
          <cell r="T358" t="str">
            <v/>
          </cell>
          <cell r="U358" t="str">
            <v/>
          </cell>
          <cell r="V358" t="str">
            <v/>
          </cell>
          <cell r="W358" t="str">
            <v/>
          </cell>
          <cell r="X358" t="str">
            <v/>
          </cell>
          <cell r="Y358" t="str">
            <v/>
          </cell>
          <cell r="Z358" t="str">
            <v/>
          </cell>
          <cell r="AA358" t="str">
            <v/>
          </cell>
          <cell r="AB358" t="str">
            <v>-</v>
          </cell>
        </row>
        <row r="359">
          <cell r="G359" t="str">
            <v>6223504382</v>
          </cell>
          <cell r="P359" t="str">
            <v>-</v>
          </cell>
          <cell r="Q359" t="str">
            <v>-</v>
          </cell>
          <cell r="R359" t="str">
            <v>-</v>
          </cell>
          <cell r="S359" t="str">
            <v/>
          </cell>
          <cell r="T359" t="str">
            <v/>
          </cell>
          <cell r="U359" t="str">
            <v/>
          </cell>
          <cell r="V359" t="str">
            <v/>
          </cell>
          <cell r="W359" t="str">
            <v/>
          </cell>
          <cell r="X359" t="str">
            <v/>
          </cell>
          <cell r="Y359" t="str">
            <v/>
          </cell>
          <cell r="Z359" t="str">
            <v/>
          </cell>
          <cell r="AA359" t="str">
            <v/>
          </cell>
          <cell r="AB359" t="str">
            <v>-</v>
          </cell>
        </row>
        <row r="360">
          <cell r="G360" t="str">
            <v>6223504398</v>
          </cell>
          <cell r="P360" t="str">
            <v>-</v>
          </cell>
          <cell r="Q360" t="str">
            <v>-</v>
          </cell>
          <cell r="R360" t="str">
            <v>-</v>
          </cell>
          <cell r="S360" t="str">
            <v/>
          </cell>
          <cell r="T360" t="str">
            <v/>
          </cell>
          <cell r="U360" t="str">
            <v/>
          </cell>
          <cell r="V360" t="str">
            <v/>
          </cell>
          <cell r="W360" t="str">
            <v/>
          </cell>
          <cell r="X360" t="str">
            <v/>
          </cell>
          <cell r="Y360" t="str">
            <v/>
          </cell>
          <cell r="Z360" t="str">
            <v/>
          </cell>
          <cell r="AA360" t="str">
            <v/>
          </cell>
          <cell r="AB360" t="str">
            <v>-</v>
          </cell>
        </row>
        <row r="361">
          <cell r="G361" t="str">
            <v>6613505322</v>
          </cell>
          <cell r="P361" t="str">
            <v>-</v>
          </cell>
          <cell r="Q361" t="str">
            <v>-</v>
          </cell>
          <cell r="R361" t="str">
            <v>-</v>
          </cell>
          <cell r="S361" t="str">
            <v/>
          </cell>
          <cell r="T361" t="str">
            <v/>
          </cell>
          <cell r="U361" t="str">
            <v/>
          </cell>
          <cell r="V361" t="str">
            <v/>
          </cell>
          <cell r="W361" t="str">
            <v/>
          </cell>
          <cell r="X361" t="str">
            <v/>
          </cell>
          <cell r="Y361" t="str">
            <v/>
          </cell>
          <cell r="Z361" t="str">
            <v/>
          </cell>
          <cell r="AA361" t="str">
            <v/>
          </cell>
          <cell r="AB361" t="str">
            <v>-</v>
          </cell>
        </row>
        <row r="362">
          <cell r="G362" t="str">
            <v>6613505382</v>
          </cell>
          <cell r="P362" t="str">
            <v>-</v>
          </cell>
          <cell r="Q362" t="str">
            <v>-</v>
          </cell>
          <cell r="R362" t="str">
            <v>-</v>
          </cell>
          <cell r="S362" t="str">
            <v/>
          </cell>
          <cell r="T362" t="str">
            <v/>
          </cell>
          <cell r="U362" t="str">
            <v/>
          </cell>
          <cell r="V362" t="str">
            <v/>
          </cell>
          <cell r="W362" t="str">
            <v/>
          </cell>
          <cell r="X362" t="str">
            <v/>
          </cell>
          <cell r="Y362" t="str">
            <v/>
          </cell>
          <cell r="Z362" t="str">
            <v/>
          </cell>
          <cell r="AA362" t="str">
            <v/>
          </cell>
          <cell r="AB362" t="str">
            <v>-</v>
          </cell>
        </row>
        <row r="363">
          <cell r="G363" t="str">
            <v>6613505398</v>
          </cell>
          <cell r="P363" t="str">
            <v>-</v>
          </cell>
          <cell r="Q363" t="str">
            <v>-</v>
          </cell>
          <cell r="R363" t="str">
            <v>-</v>
          </cell>
          <cell r="S363" t="str">
            <v/>
          </cell>
          <cell r="T363" t="str">
            <v/>
          </cell>
          <cell r="U363" t="str">
            <v/>
          </cell>
          <cell r="V363" t="str">
            <v/>
          </cell>
          <cell r="W363" t="str">
            <v/>
          </cell>
          <cell r="X363" t="str">
            <v/>
          </cell>
          <cell r="Y363" t="str">
            <v/>
          </cell>
          <cell r="Z363" t="str">
            <v/>
          </cell>
          <cell r="AA363" t="str">
            <v/>
          </cell>
          <cell r="AB363" t="str">
            <v>-</v>
          </cell>
        </row>
        <row r="364">
          <cell r="G364" t="str">
            <v>6873502322</v>
          </cell>
          <cell r="P364" t="str">
            <v>-</v>
          </cell>
          <cell r="Q364" t="str">
            <v>-</v>
          </cell>
          <cell r="R364" t="str">
            <v>-</v>
          </cell>
          <cell r="S364" t="str">
            <v/>
          </cell>
          <cell r="T364" t="str">
            <v/>
          </cell>
          <cell r="U364" t="str">
            <v/>
          </cell>
          <cell r="V364" t="str">
            <v/>
          </cell>
          <cell r="W364" t="str">
            <v/>
          </cell>
          <cell r="X364" t="str">
            <v/>
          </cell>
          <cell r="Y364" t="str">
            <v/>
          </cell>
          <cell r="Z364" t="str">
            <v/>
          </cell>
          <cell r="AA364" t="str">
            <v/>
          </cell>
          <cell r="AB364" t="str">
            <v>-</v>
          </cell>
        </row>
        <row r="365">
          <cell r="G365" t="str">
            <v>6873502382</v>
          </cell>
          <cell r="P365" t="str">
            <v>-</v>
          </cell>
          <cell r="Q365" t="str">
            <v>-</v>
          </cell>
          <cell r="R365" t="str">
            <v>-</v>
          </cell>
          <cell r="S365" t="str">
            <v/>
          </cell>
          <cell r="T365" t="str">
            <v/>
          </cell>
          <cell r="U365" t="str">
            <v/>
          </cell>
          <cell r="V365" t="str">
            <v/>
          </cell>
          <cell r="W365" t="str">
            <v/>
          </cell>
          <cell r="X365" t="str">
            <v/>
          </cell>
          <cell r="Y365" t="str">
            <v/>
          </cell>
          <cell r="Z365" t="str">
            <v/>
          </cell>
          <cell r="AA365" t="str">
            <v/>
          </cell>
          <cell r="AB365" t="str">
            <v>-</v>
          </cell>
        </row>
        <row r="366">
          <cell r="G366" t="str">
            <v>6873502398</v>
          </cell>
          <cell r="P366" t="str">
            <v>-</v>
          </cell>
          <cell r="Q366" t="str">
            <v>-</v>
          </cell>
          <cell r="R366" t="str">
            <v>-</v>
          </cell>
          <cell r="S366" t="str">
            <v/>
          </cell>
          <cell r="T366" t="str">
            <v/>
          </cell>
          <cell r="U366" t="str">
            <v/>
          </cell>
          <cell r="V366" t="str">
            <v/>
          </cell>
          <cell r="W366" t="str">
            <v/>
          </cell>
          <cell r="X366" t="str">
            <v/>
          </cell>
          <cell r="Y366" t="str">
            <v/>
          </cell>
          <cell r="Z366" t="str">
            <v/>
          </cell>
          <cell r="AA366" t="str">
            <v/>
          </cell>
          <cell r="AB366" t="str">
            <v>-</v>
          </cell>
        </row>
        <row r="367">
          <cell r="G367" t="str">
            <v>181191628</v>
          </cell>
          <cell r="P367" t="str">
            <v>-</v>
          </cell>
          <cell r="Q367" t="str">
            <v>-</v>
          </cell>
          <cell r="R367" t="str">
            <v>-</v>
          </cell>
          <cell r="S367" t="str">
            <v/>
          </cell>
          <cell r="T367" t="str">
            <v/>
          </cell>
          <cell r="U367" t="str">
            <v/>
          </cell>
          <cell r="V367" t="str">
            <v/>
          </cell>
          <cell r="W367" t="str">
            <v/>
          </cell>
          <cell r="X367" t="str">
            <v/>
          </cell>
          <cell r="Y367" t="str">
            <v/>
          </cell>
          <cell r="Z367" t="str">
            <v>-</v>
          </cell>
          <cell r="AA367" t="str">
            <v>-</v>
          </cell>
          <cell r="AB367" t="str">
            <v>-</v>
          </cell>
        </row>
        <row r="368">
          <cell r="G368" t="str">
            <v>621190228</v>
          </cell>
          <cell r="P368" t="str">
            <v>-</v>
          </cell>
          <cell r="Q368" t="str">
            <v>-</v>
          </cell>
          <cell r="R368" t="str">
            <v>-</v>
          </cell>
          <cell r="S368" t="str">
            <v/>
          </cell>
          <cell r="T368" t="str">
            <v/>
          </cell>
          <cell r="U368" t="str">
            <v/>
          </cell>
          <cell r="V368" t="str">
            <v/>
          </cell>
          <cell r="W368" t="str">
            <v/>
          </cell>
          <cell r="X368" t="str">
            <v/>
          </cell>
          <cell r="Y368" t="str">
            <v/>
          </cell>
          <cell r="Z368" t="str">
            <v/>
          </cell>
          <cell r="AA368" t="str">
            <v/>
          </cell>
          <cell r="AB368" t="str">
            <v>-</v>
          </cell>
        </row>
        <row r="369">
          <cell r="G369" t="str">
            <v>661191428</v>
          </cell>
          <cell r="P369" t="str">
            <v>-</v>
          </cell>
          <cell r="Q369" t="str">
            <v>-</v>
          </cell>
          <cell r="R369" t="str">
            <v>-</v>
          </cell>
          <cell r="S369" t="str">
            <v/>
          </cell>
          <cell r="T369" t="str">
            <v/>
          </cell>
          <cell r="U369" t="str">
            <v/>
          </cell>
          <cell r="V369" t="str">
            <v/>
          </cell>
          <cell r="W369" t="str">
            <v/>
          </cell>
          <cell r="X369" t="str">
            <v/>
          </cell>
          <cell r="Y369" t="str">
            <v/>
          </cell>
          <cell r="Z369" t="str">
            <v/>
          </cell>
          <cell r="AA369" t="str">
            <v/>
          </cell>
          <cell r="AB369" t="str">
            <v>-</v>
          </cell>
        </row>
        <row r="370">
          <cell r="G370" t="str">
            <v>6192601422</v>
          </cell>
          <cell r="P370" t="str">
            <v>-</v>
          </cell>
          <cell r="Q370" t="str">
            <v>-</v>
          </cell>
          <cell r="R370" t="str">
            <v>-</v>
          </cell>
          <cell r="S370" t="str">
            <v/>
          </cell>
          <cell r="T370" t="str">
            <v/>
          </cell>
          <cell r="U370" t="str">
            <v/>
          </cell>
          <cell r="V370" t="str">
            <v/>
          </cell>
          <cell r="W370" t="str">
            <v/>
          </cell>
          <cell r="X370" t="str">
            <v/>
          </cell>
          <cell r="Y370" t="str">
            <v/>
          </cell>
          <cell r="Z370" t="str">
            <v/>
          </cell>
          <cell r="AA370" t="str">
            <v/>
          </cell>
          <cell r="AB370" t="str">
            <v>-</v>
          </cell>
        </row>
        <row r="371">
          <cell r="G371" t="str">
            <v>6192601477</v>
          </cell>
          <cell r="P371" t="str">
            <v>-</v>
          </cell>
          <cell r="Q371" t="str">
            <v>-</v>
          </cell>
          <cell r="R371" t="str">
            <v>-</v>
          </cell>
          <cell r="S371" t="str">
            <v/>
          </cell>
          <cell r="T371" t="str">
            <v/>
          </cell>
          <cell r="U371" t="str">
            <v/>
          </cell>
          <cell r="V371" t="str">
            <v/>
          </cell>
          <cell r="W371" t="str">
            <v/>
          </cell>
          <cell r="X371" t="str">
            <v/>
          </cell>
          <cell r="Y371" t="str">
            <v/>
          </cell>
          <cell r="Z371" t="str">
            <v/>
          </cell>
          <cell r="AA371" t="str">
            <v/>
          </cell>
          <cell r="AB371" t="str">
            <v>-</v>
          </cell>
        </row>
        <row r="372">
          <cell r="G372" t="str">
            <v>6642601422</v>
          </cell>
          <cell r="P372" t="str">
            <v>-</v>
          </cell>
          <cell r="Q372" t="str">
            <v>-</v>
          </cell>
          <cell r="R372" t="str">
            <v>-</v>
          </cell>
          <cell r="S372" t="str">
            <v/>
          </cell>
          <cell r="T372" t="str">
            <v/>
          </cell>
          <cell r="U372" t="str">
            <v/>
          </cell>
          <cell r="V372" t="str">
            <v/>
          </cell>
          <cell r="W372" t="str">
            <v/>
          </cell>
          <cell r="X372" t="str">
            <v/>
          </cell>
          <cell r="Y372" t="str">
            <v/>
          </cell>
          <cell r="Z372" t="str">
            <v/>
          </cell>
          <cell r="AA372" t="str">
            <v/>
          </cell>
          <cell r="AB372" t="str">
            <v>-</v>
          </cell>
        </row>
        <row r="373">
          <cell r="G373" t="str">
            <v>6642601477</v>
          </cell>
          <cell r="P373" t="str">
            <v>-</v>
          </cell>
          <cell r="Q373" t="str">
            <v>-</v>
          </cell>
          <cell r="R373" t="str">
            <v>-</v>
          </cell>
          <cell r="S373" t="str">
            <v/>
          </cell>
          <cell r="T373" t="str">
            <v/>
          </cell>
          <cell r="U373" t="str">
            <v/>
          </cell>
          <cell r="V373" t="str">
            <v/>
          </cell>
          <cell r="W373" t="str">
            <v/>
          </cell>
          <cell r="X373" t="str">
            <v/>
          </cell>
          <cell r="Y373" t="str">
            <v/>
          </cell>
          <cell r="Z373" t="str">
            <v/>
          </cell>
          <cell r="AA373" t="str">
            <v/>
          </cell>
          <cell r="AB373" t="str">
            <v>-</v>
          </cell>
        </row>
        <row r="374">
          <cell r="G374" t="str">
            <v>6213707622</v>
          </cell>
          <cell r="P374" t="str">
            <v>-</v>
          </cell>
          <cell r="Q374" t="str">
            <v>-</v>
          </cell>
          <cell r="R374" t="str">
            <v>-</v>
          </cell>
          <cell r="S374" t="str">
            <v/>
          </cell>
          <cell r="T374" t="str">
            <v/>
          </cell>
          <cell r="U374" t="str">
            <v/>
          </cell>
          <cell r="V374" t="str">
            <v/>
          </cell>
          <cell r="W374" t="str">
            <v/>
          </cell>
          <cell r="X374" t="str">
            <v/>
          </cell>
          <cell r="Y374" t="str">
            <v/>
          </cell>
          <cell r="Z374" t="str">
            <v/>
          </cell>
          <cell r="AA374" t="str">
            <v/>
          </cell>
          <cell r="AB374" t="str">
            <v>-</v>
          </cell>
        </row>
        <row r="375">
          <cell r="G375" t="str">
            <v>6213707667</v>
          </cell>
          <cell r="P375" t="str">
            <v>-</v>
          </cell>
          <cell r="Q375" t="str">
            <v>-</v>
          </cell>
          <cell r="R375" t="str">
            <v>-</v>
          </cell>
          <cell r="S375" t="str">
            <v/>
          </cell>
          <cell r="T375" t="str">
            <v/>
          </cell>
          <cell r="U375" t="str">
            <v/>
          </cell>
          <cell r="V375" t="str">
            <v/>
          </cell>
          <cell r="W375" t="str">
            <v/>
          </cell>
          <cell r="X375" t="str">
            <v/>
          </cell>
          <cell r="Y375" t="str">
            <v/>
          </cell>
          <cell r="Z375" t="str">
            <v/>
          </cell>
          <cell r="AA375" t="str">
            <v/>
          </cell>
          <cell r="AB375" t="str">
            <v>-</v>
          </cell>
        </row>
        <row r="376">
          <cell r="G376" t="str">
            <v>6873701622</v>
          </cell>
          <cell r="P376" t="str">
            <v>-</v>
          </cell>
          <cell r="Q376" t="str">
            <v>-</v>
          </cell>
          <cell r="R376" t="str">
            <v>-</v>
          </cell>
          <cell r="S376" t="str">
            <v/>
          </cell>
          <cell r="T376" t="str">
            <v/>
          </cell>
          <cell r="U376" t="str">
            <v/>
          </cell>
          <cell r="V376" t="str">
            <v/>
          </cell>
          <cell r="W376" t="str">
            <v/>
          </cell>
          <cell r="X376" t="str">
            <v/>
          </cell>
          <cell r="Y376" t="str">
            <v/>
          </cell>
          <cell r="Z376" t="str">
            <v/>
          </cell>
          <cell r="AA376" t="str">
            <v/>
          </cell>
          <cell r="AB376" t="str">
            <v>-</v>
          </cell>
        </row>
        <row r="377">
          <cell r="G377" t="str">
            <v>6873701667</v>
          </cell>
          <cell r="P377" t="str">
            <v>-</v>
          </cell>
          <cell r="Q377" t="str">
            <v>-</v>
          </cell>
          <cell r="R377" t="str">
            <v>-</v>
          </cell>
          <cell r="S377" t="str">
            <v/>
          </cell>
          <cell r="T377" t="str">
            <v/>
          </cell>
          <cell r="U377" t="str">
            <v/>
          </cell>
          <cell r="V377" t="str">
            <v/>
          </cell>
          <cell r="W377" t="str">
            <v/>
          </cell>
          <cell r="X377" t="str">
            <v/>
          </cell>
          <cell r="Y377" t="str">
            <v/>
          </cell>
          <cell r="Z377" t="str">
            <v/>
          </cell>
          <cell r="AA377" t="str">
            <v/>
          </cell>
          <cell r="AB377" t="str">
            <v>-</v>
          </cell>
        </row>
        <row r="378">
          <cell r="G378" t="str">
            <v>6173501326</v>
          </cell>
          <cell r="P378" t="str">
            <v>-</v>
          </cell>
          <cell r="Q378" t="str">
            <v>-</v>
          </cell>
          <cell r="R378" t="str">
            <v>-</v>
          </cell>
          <cell r="S378" t="str">
            <v/>
          </cell>
          <cell r="T378" t="str">
            <v/>
          </cell>
          <cell r="U378" t="str">
            <v/>
          </cell>
          <cell r="V378" t="str">
            <v/>
          </cell>
          <cell r="W378" t="str">
            <v/>
          </cell>
          <cell r="X378" t="str">
            <v/>
          </cell>
          <cell r="Y378" t="str">
            <v/>
          </cell>
          <cell r="Z378" t="str">
            <v/>
          </cell>
          <cell r="AA378" t="str">
            <v/>
          </cell>
          <cell r="AB378" t="str">
            <v>-</v>
          </cell>
        </row>
        <row r="379">
          <cell r="G379" t="str">
            <v>6173501330</v>
          </cell>
          <cell r="P379" t="str">
            <v>-</v>
          </cell>
          <cell r="Q379" t="str">
            <v>-</v>
          </cell>
          <cell r="R379" t="str">
            <v>-</v>
          </cell>
          <cell r="S379" t="str">
            <v/>
          </cell>
          <cell r="T379" t="str">
            <v/>
          </cell>
          <cell r="U379" t="str">
            <v/>
          </cell>
          <cell r="V379" t="str">
            <v/>
          </cell>
          <cell r="W379" t="str">
            <v/>
          </cell>
          <cell r="X379" t="str">
            <v/>
          </cell>
          <cell r="Y379" t="str">
            <v/>
          </cell>
          <cell r="Z379" t="str">
            <v/>
          </cell>
          <cell r="AA379" t="str">
            <v/>
          </cell>
          <cell r="AB379" t="str">
            <v>-</v>
          </cell>
        </row>
        <row r="380">
          <cell r="G380" t="str">
            <v>6173501371</v>
          </cell>
          <cell r="P380" t="str">
            <v>-</v>
          </cell>
          <cell r="Q380" t="str">
            <v>-</v>
          </cell>
          <cell r="R380" t="str">
            <v>-</v>
          </cell>
          <cell r="S380" t="str">
            <v/>
          </cell>
          <cell r="T380" t="str">
            <v/>
          </cell>
          <cell r="U380" t="str">
            <v/>
          </cell>
          <cell r="V380" t="str">
            <v/>
          </cell>
          <cell r="W380" t="str">
            <v/>
          </cell>
          <cell r="X380" t="str">
            <v/>
          </cell>
          <cell r="Y380" t="str">
            <v/>
          </cell>
          <cell r="Z380" t="str">
            <v/>
          </cell>
          <cell r="AA380" t="str">
            <v/>
          </cell>
          <cell r="AB380" t="str">
            <v>-</v>
          </cell>
        </row>
        <row r="381">
          <cell r="G381" t="str">
            <v>6293501326</v>
          </cell>
          <cell r="P381" t="str">
            <v>-</v>
          </cell>
          <cell r="Q381" t="str">
            <v>-</v>
          </cell>
          <cell r="R381" t="str">
            <v>-</v>
          </cell>
          <cell r="S381" t="str">
            <v/>
          </cell>
          <cell r="T381" t="str">
            <v/>
          </cell>
          <cell r="U381" t="str">
            <v/>
          </cell>
          <cell r="V381" t="str">
            <v/>
          </cell>
          <cell r="W381" t="str">
            <v/>
          </cell>
          <cell r="X381" t="str">
            <v/>
          </cell>
          <cell r="Y381" t="str">
            <v/>
          </cell>
          <cell r="Z381" t="str">
            <v/>
          </cell>
          <cell r="AA381" t="str">
            <v/>
          </cell>
          <cell r="AB381" t="str">
            <v>-</v>
          </cell>
        </row>
        <row r="382">
          <cell r="G382" t="str">
            <v>6293501330</v>
          </cell>
          <cell r="P382" t="str">
            <v>-</v>
          </cell>
          <cell r="Q382" t="str">
            <v>-</v>
          </cell>
          <cell r="R382" t="str">
            <v>-</v>
          </cell>
          <cell r="S382" t="str">
            <v/>
          </cell>
          <cell r="T382" t="str">
            <v/>
          </cell>
          <cell r="U382" t="str">
            <v/>
          </cell>
          <cell r="V382" t="str">
            <v/>
          </cell>
          <cell r="W382" t="str">
            <v/>
          </cell>
          <cell r="X382" t="str">
            <v/>
          </cell>
          <cell r="Y382" t="str">
            <v/>
          </cell>
          <cell r="Z382" t="str">
            <v/>
          </cell>
          <cell r="AA382" t="str">
            <v/>
          </cell>
          <cell r="AB382" t="str">
            <v>-</v>
          </cell>
        </row>
        <row r="383">
          <cell r="G383" t="str">
            <v>6293501371</v>
          </cell>
          <cell r="P383" t="str">
            <v>-</v>
          </cell>
          <cell r="Q383" t="str">
            <v>-</v>
          </cell>
          <cell r="R383" t="str">
            <v>-</v>
          </cell>
          <cell r="S383" t="str">
            <v/>
          </cell>
          <cell r="T383" t="str">
            <v/>
          </cell>
          <cell r="U383" t="str">
            <v/>
          </cell>
          <cell r="V383" t="str">
            <v/>
          </cell>
          <cell r="W383" t="str">
            <v/>
          </cell>
          <cell r="X383" t="str">
            <v/>
          </cell>
          <cell r="Y383" t="str">
            <v/>
          </cell>
          <cell r="Z383" t="str">
            <v/>
          </cell>
          <cell r="AA383" t="str">
            <v/>
          </cell>
          <cell r="AB383" t="str">
            <v>-</v>
          </cell>
        </row>
        <row r="384">
          <cell r="G384" t="str">
            <v>6643501326</v>
          </cell>
          <cell r="P384" t="str">
            <v>-</v>
          </cell>
          <cell r="Q384" t="str">
            <v>-</v>
          </cell>
          <cell r="R384" t="str">
            <v>-</v>
          </cell>
          <cell r="S384" t="str">
            <v/>
          </cell>
          <cell r="T384" t="str">
            <v/>
          </cell>
          <cell r="U384" t="str">
            <v/>
          </cell>
          <cell r="V384" t="str">
            <v/>
          </cell>
          <cell r="W384" t="str">
            <v/>
          </cell>
          <cell r="X384" t="str">
            <v/>
          </cell>
          <cell r="Y384" t="str">
            <v/>
          </cell>
          <cell r="Z384" t="str">
            <v/>
          </cell>
          <cell r="AA384" t="str">
            <v/>
          </cell>
          <cell r="AB384" t="str">
            <v>-</v>
          </cell>
        </row>
        <row r="385">
          <cell r="G385" t="str">
            <v>6643501330</v>
          </cell>
          <cell r="P385" t="str">
            <v>-</v>
          </cell>
          <cell r="Q385" t="str">
            <v>-</v>
          </cell>
          <cell r="R385" t="str">
            <v>-</v>
          </cell>
          <cell r="S385" t="str">
            <v/>
          </cell>
          <cell r="T385" t="str">
            <v/>
          </cell>
          <cell r="U385" t="str">
            <v/>
          </cell>
          <cell r="V385" t="str">
            <v/>
          </cell>
          <cell r="W385" t="str">
            <v/>
          </cell>
          <cell r="X385" t="str">
            <v/>
          </cell>
          <cell r="Y385" t="str">
            <v/>
          </cell>
          <cell r="Z385" t="str">
            <v/>
          </cell>
          <cell r="AA385" t="str">
            <v/>
          </cell>
          <cell r="AB385" t="str">
            <v>-</v>
          </cell>
        </row>
        <row r="386">
          <cell r="G386" t="str">
            <v>6643501371</v>
          </cell>
          <cell r="P386" t="str">
            <v>-</v>
          </cell>
          <cell r="Q386" t="str">
            <v>-</v>
          </cell>
          <cell r="R386" t="str">
            <v>-</v>
          </cell>
          <cell r="S386" t="str">
            <v/>
          </cell>
          <cell r="T386" t="str">
            <v/>
          </cell>
          <cell r="U386" t="str">
            <v/>
          </cell>
          <cell r="V386" t="str">
            <v/>
          </cell>
          <cell r="W386" t="str">
            <v/>
          </cell>
          <cell r="X386" t="str">
            <v/>
          </cell>
          <cell r="Y386" t="str">
            <v/>
          </cell>
          <cell r="Z386" t="str">
            <v/>
          </cell>
          <cell r="AA386" t="str">
            <v/>
          </cell>
          <cell r="AB386" t="str">
            <v>-</v>
          </cell>
        </row>
        <row r="387">
          <cell r="G387" t="str">
            <v>62911155</v>
          </cell>
          <cell r="P387" t="str">
            <v>-</v>
          </cell>
          <cell r="Q387" t="str">
            <v>-</v>
          </cell>
          <cell r="R387" t="str">
            <v>-</v>
          </cell>
          <cell r="S387" t="str">
            <v/>
          </cell>
          <cell r="T387" t="str">
            <v/>
          </cell>
          <cell r="U387" t="str">
            <v/>
          </cell>
          <cell r="V387" t="str">
            <v/>
          </cell>
          <cell r="W387" t="str">
            <v/>
          </cell>
          <cell r="X387" t="str">
            <v/>
          </cell>
          <cell r="Y387" t="str">
            <v/>
          </cell>
          <cell r="Z387" t="str">
            <v>-</v>
          </cell>
          <cell r="AA387" t="str">
            <v>-</v>
          </cell>
          <cell r="AB387" t="str">
            <v>-</v>
          </cell>
        </row>
        <row r="388">
          <cell r="G388" t="str">
            <v>66111362</v>
          </cell>
          <cell r="P388" t="str">
            <v>-</v>
          </cell>
          <cell r="Q388" t="str">
            <v>-</v>
          </cell>
          <cell r="R388" t="str">
            <v>-</v>
          </cell>
          <cell r="S388" t="str">
            <v/>
          </cell>
          <cell r="T388" t="str">
            <v/>
          </cell>
          <cell r="U388" t="str">
            <v/>
          </cell>
          <cell r="V388" t="str">
            <v/>
          </cell>
          <cell r="W388" t="str">
            <v/>
          </cell>
          <cell r="X388" t="str">
            <v/>
          </cell>
          <cell r="Y388" t="str">
            <v/>
          </cell>
          <cell r="Z388" t="str">
            <v/>
          </cell>
          <cell r="AA388" t="str">
            <v/>
          </cell>
          <cell r="AB388" t="str">
            <v>-</v>
          </cell>
        </row>
        <row r="389">
          <cell r="G389" t="str">
            <v>66111365</v>
          </cell>
          <cell r="P389" t="str">
            <v>-</v>
          </cell>
          <cell r="Q389" t="str">
            <v>-</v>
          </cell>
          <cell r="R389" t="str">
            <v>-</v>
          </cell>
          <cell r="S389" t="str">
            <v/>
          </cell>
          <cell r="T389" t="str">
            <v/>
          </cell>
          <cell r="U389" t="str">
            <v/>
          </cell>
          <cell r="V389" t="str">
            <v/>
          </cell>
          <cell r="W389" t="str">
            <v/>
          </cell>
          <cell r="X389" t="str">
            <v/>
          </cell>
          <cell r="Y389" t="str">
            <v/>
          </cell>
          <cell r="Z389" t="str">
            <v/>
          </cell>
          <cell r="AA389" t="str">
            <v/>
          </cell>
          <cell r="AB389" t="str">
            <v>-</v>
          </cell>
        </row>
        <row r="390">
          <cell r="G390" t="str">
            <v>68411342</v>
          </cell>
          <cell r="P390" t="str">
            <v>-</v>
          </cell>
          <cell r="Q390" t="str">
            <v>-</v>
          </cell>
          <cell r="R390" t="str">
            <v>-</v>
          </cell>
          <cell r="S390" t="str">
            <v/>
          </cell>
          <cell r="T390" t="str">
            <v/>
          </cell>
          <cell r="U390" t="str">
            <v/>
          </cell>
          <cell r="V390" t="str">
            <v/>
          </cell>
          <cell r="W390" t="str">
            <v/>
          </cell>
          <cell r="X390" t="str">
            <v/>
          </cell>
          <cell r="Y390" t="str">
            <v/>
          </cell>
          <cell r="Z390" t="str">
            <v/>
          </cell>
          <cell r="AA390" t="str">
            <v/>
          </cell>
          <cell r="AB390" t="str">
            <v>-</v>
          </cell>
        </row>
        <row r="391">
          <cell r="G391" t="str">
            <v>68411345</v>
          </cell>
          <cell r="P391" t="str">
            <v>-</v>
          </cell>
          <cell r="Q391" t="str">
            <v>-</v>
          </cell>
          <cell r="R391" t="str">
            <v>-</v>
          </cell>
          <cell r="S391" t="str">
            <v/>
          </cell>
          <cell r="T391" t="str">
            <v/>
          </cell>
          <cell r="U391" t="str">
            <v/>
          </cell>
          <cell r="V391" t="str">
            <v/>
          </cell>
          <cell r="W391" t="str">
            <v/>
          </cell>
          <cell r="X391" t="str">
            <v/>
          </cell>
          <cell r="Y391" t="str">
            <v/>
          </cell>
          <cell r="Z391" t="str">
            <v/>
          </cell>
          <cell r="AA391" t="str">
            <v/>
          </cell>
          <cell r="AB391" t="str">
            <v>-</v>
          </cell>
        </row>
        <row r="392">
          <cell r="G392" t="str">
            <v>6212301267</v>
          </cell>
          <cell r="P392" t="str">
            <v>-</v>
          </cell>
          <cell r="Q392" t="str">
            <v>-</v>
          </cell>
          <cell r="R392" t="str">
            <v>-</v>
          </cell>
          <cell r="S392" t="str">
            <v/>
          </cell>
          <cell r="T392" t="str">
            <v/>
          </cell>
          <cell r="U392" t="str">
            <v/>
          </cell>
          <cell r="V392" t="str">
            <v/>
          </cell>
          <cell r="W392" t="str">
            <v/>
          </cell>
          <cell r="X392" t="str">
            <v/>
          </cell>
          <cell r="Y392" t="str">
            <v/>
          </cell>
          <cell r="Z392" t="str">
            <v/>
          </cell>
          <cell r="AA392" t="str">
            <v/>
          </cell>
          <cell r="AB392" t="str">
            <v>-</v>
          </cell>
        </row>
        <row r="393">
          <cell r="G393" t="str">
            <v>6842302267</v>
          </cell>
          <cell r="P393" t="str">
            <v>-</v>
          </cell>
          <cell r="Q393" t="str">
            <v>-</v>
          </cell>
          <cell r="R393" t="str">
            <v>-</v>
          </cell>
          <cell r="S393" t="str">
            <v/>
          </cell>
          <cell r="T393" t="str">
            <v/>
          </cell>
          <cell r="U393" t="str">
            <v/>
          </cell>
          <cell r="V393" t="str">
            <v/>
          </cell>
          <cell r="W393" t="str">
            <v/>
          </cell>
          <cell r="X393" t="str">
            <v/>
          </cell>
          <cell r="Y393" t="str">
            <v/>
          </cell>
          <cell r="Z393" t="str">
            <v/>
          </cell>
          <cell r="AA393" t="str">
            <v/>
          </cell>
          <cell r="AB393" t="str">
            <v>-</v>
          </cell>
        </row>
        <row r="394">
          <cell r="G394" t="str">
            <v>6173701677</v>
          </cell>
          <cell r="P394" t="str">
            <v>-</v>
          </cell>
          <cell r="Q394" t="str">
            <v>-</v>
          </cell>
          <cell r="R394" t="str">
            <v>-</v>
          </cell>
          <cell r="S394" t="str">
            <v/>
          </cell>
          <cell r="T394" t="str">
            <v/>
          </cell>
          <cell r="U394" t="str">
            <v/>
          </cell>
          <cell r="V394" t="str">
            <v/>
          </cell>
          <cell r="W394" t="str">
            <v/>
          </cell>
          <cell r="X394" t="str">
            <v/>
          </cell>
          <cell r="Y394" t="str">
            <v/>
          </cell>
          <cell r="Z394" t="str">
            <v/>
          </cell>
          <cell r="AA394" t="str">
            <v/>
          </cell>
          <cell r="AB394" t="str">
            <v>-</v>
          </cell>
        </row>
        <row r="395">
          <cell r="G395" t="str">
            <v>6843711677</v>
          </cell>
          <cell r="P395" t="str">
            <v>-</v>
          </cell>
          <cell r="Q395" t="str">
            <v>-</v>
          </cell>
          <cell r="R395" t="str">
            <v>-</v>
          </cell>
          <cell r="S395" t="str">
            <v/>
          </cell>
          <cell r="T395" t="str">
            <v/>
          </cell>
          <cell r="U395" t="str">
            <v/>
          </cell>
          <cell r="V395" t="str">
            <v/>
          </cell>
          <cell r="W395" t="str">
            <v/>
          </cell>
          <cell r="X395" t="str">
            <v/>
          </cell>
          <cell r="Y395" t="str">
            <v/>
          </cell>
          <cell r="Z395" t="str">
            <v/>
          </cell>
          <cell r="AA395" t="str">
            <v/>
          </cell>
          <cell r="AB395" t="str">
            <v>-</v>
          </cell>
        </row>
        <row r="396">
          <cell r="G396" t="str">
            <v>6383503327</v>
          </cell>
          <cell r="P396" t="str">
            <v>-</v>
          </cell>
          <cell r="Q396" t="str">
            <v>-</v>
          </cell>
          <cell r="R396" t="str">
            <v>-</v>
          </cell>
          <cell r="S396" t="str">
            <v/>
          </cell>
          <cell r="T396" t="str">
            <v/>
          </cell>
          <cell r="U396" t="str">
            <v/>
          </cell>
          <cell r="V396" t="str">
            <v/>
          </cell>
          <cell r="W396" t="str">
            <v/>
          </cell>
          <cell r="X396" t="str">
            <v/>
          </cell>
          <cell r="Y396" t="str">
            <v/>
          </cell>
          <cell r="Z396" t="str">
            <v/>
          </cell>
          <cell r="AA396" t="str">
            <v/>
          </cell>
          <cell r="AB396" t="str">
            <v>-</v>
          </cell>
        </row>
        <row r="397">
          <cell r="G397" t="str">
            <v>6383503357</v>
          </cell>
          <cell r="P397" t="str">
            <v>-</v>
          </cell>
          <cell r="Q397" t="str">
            <v>-</v>
          </cell>
          <cell r="R397" t="str">
            <v>-</v>
          </cell>
          <cell r="S397" t="str">
            <v/>
          </cell>
          <cell r="T397" t="str">
            <v/>
          </cell>
          <cell r="U397" t="str">
            <v/>
          </cell>
          <cell r="V397" t="str">
            <v/>
          </cell>
          <cell r="W397" t="str">
            <v/>
          </cell>
          <cell r="X397" t="str">
            <v/>
          </cell>
          <cell r="Y397" t="str">
            <v/>
          </cell>
          <cell r="Z397" t="str">
            <v/>
          </cell>
          <cell r="AA397" t="str">
            <v/>
          </cell>
          <cell r="AB397" t="str">
            <v>-</v>
          </cell>
        </row>
        <row r="398">
          <cell r="G398" t="str">
            <v>6643505327</v>
          </cell>
          <cell r="P398" t="str">
            <v>-</v>
          </cell>
          <cell r="Q398" t="str">
            <v>-</v>
          </cell>
          <cell r="R398" t="str">
            <v>-</v>
          </cell>
          <cell r="S398" t="str">
            <v/>
          </cell>
          <cell r="T398" t="str">
            <v/>
          </cell>
          <cell r="U398" t="str">
            <v/>
          </cell>
          <cell r="V398" t="str">
            <v/>
          </cell>
          <cell r="W398" t="str">
            <v/>
          </cell>
          <cell r="X398" t="str">
            <v/>
          </cell>
          <cell r="Y398" t="str">
            <v/>
          </cell>
          <cell r="Z398" t="str">
            <v/>
          </cell>
          <cell r="AA398" t="str">
            <v/>
          </cell>
          <cell r="AB398" t="str">
            <v>-</v>
          </cell>
        </row>
        <row r="399">
          <cell r="G399" t="str">
            <v>6643505357</v>
          </cell>
          <cell r="P399" t="str">
            <v>-</v>
          </cell>
          <cell r="Q399" t="str">
            <v>-</v>
          </cell>
          <cell r="R399" t="str">
            <v>-</v>
          </cell>
          <cell r="S399" t="str">
            <v/>
          </cell>
          <cell r="T399" t="str">
            <v/>
          </cell>
          <cell r="U399" t="str">
            <v/>
          </cell>
          <cell r="V399" t="str">
            <v/>
          </cell>
          <cell r="W399" t="str">
            <v/>
          </cell>
          <cell r="X399" t="str">
            <v/>
          </cell>
          <cell r="Y399" t="str">
            <v/>
          </cell>
          <cell r="Z399" t="str">
            <v/>
          </cell>
          <cell r="AA399" t="str">
            <v/>
          </cell>
          <cell r="AB399" t="str">
            <v>-</v>
          </cell>
        </row>
        <row r="400">
          <cell r="G400" t="str">
            <v>919933722</v>
          </cell>
          <cell r="P400" t="str">
            <v/>
          </cell>
          <cell r="Q400" t="str">
            <v>-</v>
          </cell>
          <cell r="R400" t="str">
            <v>-</v>
          </cell>
          <cell r="S400" t="str">
            <v>-</v>
          </cell>
          <cell r="T400" t="str">
            <v>-</v>
          </cell>
          <cell r="U400" t="str">
            <v>-</v>
          </cell>
          <cell r="V400" t="str">
            <v>-</v>
          </cell>
          <cell r="W400" t="str">
            <v>-</v>
          </cell>
          <cell r="X400" t="str">
            <v>-</v>
          </cell>
          <cell r="Y400" t="str">
            <v>-</v>
          </cell>
          <cell r="Z400" t="str">
            <v>-</v>
          </cell>
          <cell r="AA400" t="str">
            <v>-</v>
          </cell>
          <cell r="AB400" t="str">
            <v>-</v>
          </cell>
        </row>
        <row r="401">
          <cell r="G401" t="str">
            <v>919933755</v>
          </cell>
          <cell r="P401" t="str">
            <v/>
          </cell>
          <cell r="Q401" t="str">
            <v>-</v>
          </cell>
          <cell r="R401" t="str">
            <v>-</v>
          </cell>
          <cell r="S401" t="str">
            <v>-</v>
          </cell>
          <cell r="T401" t="str">
            <v>-</v>
          </cell>
          <cell r="U401" t="str">
            <v>-</v>
          </cell>
          <cell r="V401" t="str">
            <v>-</v>
          </cell>
          <cell r="W401" t="str">
            <v>-</v>
          </cell>
          <cell r="X401" t="str">
            <v>-</v>
          </cell>
          <cell r="Y401" t="str">
            <v>-</v>
          </cell>
          <cell r="Z401" t="str">
            <v>-</v>
          </cell>
          <cell r="AA401" t="str">
            <v>-</v>
          </cell>
          <cell r="AB401" t="str">
            <v>-</v>
          </cell>
        </row>
        <row r="402">
          <cell r="G402" t="str">
            <v>919933816</v>
          </cell>
          <cell r="P402" t="str">
            <v/>
          </cell>
          <cell r="Q402" t="str">
            <v>-</v>
          </cell>
          <cell r="R402" t="str">
            <v>-</v>
          </cell>
          <cell r="S402" t="str">
            <v>-</v>
          </cell>
          <cell r="T402" t="str">
            <v>-</v>
          </cell>
          <cell r="U402" t="str">
            <v>-</v>
          </cell>
          <cell r="V402" t="str">
            <v>-</v>
          </cell>
          <cell r="W402" t="str">
            <v>-</v>
          </cell>
          <cell r="X402" t="str">
            <v>-</v>
          </cell>
          <cell r="Y402" t="str">
            <v>-</v>
          </cell>
          <cell r="Z402" t="str">
            <v>-</v>
          </cell>
          <cell r="AA402" t="str">
            <v>-</v>
          </cell>
          <cell r="AB402" t="str">
            <v>-</v>
          </cell>
        </row>
        <row r="403">
          <cell r="G403" t="str">
            <v>919933822</v>
          </cell>
          <cell r="P403" t="str">
            <v/>
          </cell>
          <cell r="Q403" t="str">
            <v>-</v>
          </cell>
          <cell r="R403" t="str">
            <v>-</v>
          </cell>
          <cell r="S403" t="str">
            <v>-</v>
          </cell>
          <cell r="T403" t="str">
            <v>-</v>
          </cell>
          <cell r="U403" t="str">
            <v>-</v>
          </cell>
          <cell r="V403" t="str">
            <v>-</v>
          </cell>
          <cell r="W403" t="str">
            <v>-</v>
          </cell>
          <cell r="X403" t="str">
            <v>-</v>
          </cell>
          <cell r="Y403" t="str">
            <v>-</v>
          </cell>
          <cell r="Z403" t="str">
            <v>-</v>
          </cell>
          <cell r="AA403" t="str">
            <v>-</v>
          </cell>
          <cell r="AB403" t="str">
            <v>-</v>
          </cell>
        </row>
        <row r="404">
          <cell r="G404" t="str">
            <v>919933827</v>
          </cell>
          <cell r="P404" t="str">
            <v/>
          </cell>
          <cell r="Q404" t="str">
            <v>-</v>
          </cell>
          <cell r="R404" t="str">
            <v>-</v>
          </cell>
          <cell r="S404" t="str">
            <v>-</v>
          </cell>
          <cell r="T404" t="str">
            <v>-</v>
          </cell>
          <cell r="U404" t="str">
            <v>-</v>
          </cell>
          <cell r="V404" t="str">
            <v>-</v>
          </cell>
          <cell r="W404" t="str">
            <v>-</v>
          </cell>
          <cell r="X404" t="str">
            <v>-</v>
          </cell>
          <cell r="Y404" t="str">
            <v>-</v>
          </cell>
          <cell r="Z404" t="str">
            <v>-</v>
          </cell>
          <cell r="AA404" t="str">
            <v>-</v>
          </cell>
          <cell r="AB404" t="str">
            <v>-</v>
          </cell>
        </row>
        <row r="405">
          <cell r="G405" t="str">
            <v>638310771</v>
          </cell>
          <cell r="P405" t="str">
            <v>-</v>
          </cell>
          <cell r="Q405" t="str">
            <v>-</v>
          </cell>
          <cell r="R405" t="str">
            <v>-</v>
          </cell>
          <cell r="S405" t="str">
            <v/>
          </cell>
          <cell r="T405" t="str">
            <v/>
          </cell>
          <cell r="U405" t="str">
            <v/>
          </cell>
          <cell r="V405" t="str">
            <v/>
          </cell>
          <cell r="W405" t="str">
            <v/>
          </cell>
          <cell r="X405" t="str">
            <v/>
          </cell>
          <cell r="Y405" t="str">
            <v/>
          </cell>
          <cell r="Z405" t="str">
            <v/>
          </cell>
          <cell r="AA405" t="str">
            <v/>
          </cell>
          <cell r="AB405" t="str">
            <v>-</v>
          </cell>
        </row>
        <row r="406">
          <cell r="G406" t="str">
            <v>684311971</v>
          </cell>
          <cell r="P406" t="str">
            <v>-</v>
          </cell>
          <cell r="Q406" t="str">
            <v>-</v>
          </cell>
          <cell r="R406" t="str">
            <v>-</v>
          </cell>
          <cell r="S406" t="str">
            <v/>
          </cell>
          <cell r="T406" t="str">
            <v/>
          </cell>
          <cell r="U406" t="str">
            <v/>
          </cell>
          <cell r="V406" t="str">
            <v/>
          </cell>
          <cell r="W406" t="str">
            <v/>
          </cell>
          <cell r="X406" t="str">
            <v/>
          </cell>
          <cell r="Y406" t="str">
            <v/>
          </cell>
          <cell r="Z406" t="str">
            <v/>
          </cell>
          <cell r="AA406" t="str">
            <v/>
          </cell>
          <cell r="AB406" t="str">
            <v>-</v>
          </cell>
        </row>
        <row r="407">
          <cell r="G407" t="str">
            <v>63131012</v>
          </cell>
          <cell r="P407" t="str">
            <v>-</v>
          </cell>
          <cell r="Q407" t="str">
            <v>-</v>
          </cell>
          <cell r="R407" t="str">
            <v>-</v>
          </cell>
          <cell r="S407" t="str">
            <v/>
          </cell>
          <cell r="T407" t="str">
            <v/>
          </cell>
          <cell r="U407" t="str">
            <v/>
          </cell>
          <cell r="V407" t="str">
            <v/>
          </cell>
          <cell r="W407" t="str">
            <v/>
          </cell>
          <cell r="X407" t="str">
            <v/>
          </cell>
          <cell r="Y407" t="str">
            <v/>
          </cell>
          <cell r="Z407" t="str">
            <v/>
          </cell>
          <cell r="AA407" t="str">
            <v/>
          </cell>
          <cell r="AB407" t="str">
            <v>-</v>
          </cell>
        </row>
        <row r="408">
          <cell r="G408" t="str">
            <v>68431202</v>
          </cell>
          <cell r="P408" t="str">
            <v>-</v>
          </cell>
          <cell r="Q408" t="str">
            <v>-</v>
          </cell>
          <cell r="R408" t="str">
            <v>-</v>
          </cell>
          <cell r="S408" t="str">
            <v/>
          </cell>
          <cell r="T408" t="str">
            <v/>
          </cell>
          <cell r="U408" t="str">
            <v/>
          </cell>
          <cell r="V408" t="str">
            <v/>
          </cell>
          <cell r="W408" t="str">
            <v/>
          </cell>
          <cell r="X408" t="str">
            <v/>
          </cell>
          <cell r="Y408" t="str">
            <v/>
          </cell>
          <cell r="Z408" t="str">
            <v/>
          </cell>
          <cell r="AA408" t="str">
            <v/>
          </cell>
          <cell r="AB408" t="str">
            <v>-</v>
          </cell>
        </row>
        <row r="409">
          <cell r="G409" t="str">
            <v>68131036</v>
          </cell>
          <cell r="P409" t="str">
            <v>-</v>
          </cell>
          <cell r="Q409" t="str">
            <v>-</v>
          </cell>
          <cell r="R409" t="str">
            <v>-</v>
          </cell>
          <cell r="S409" t="str">
            <v/>
          </cell>
          <cell r="T409" t="str">
            <v/>
          </cell>
          <cell r="U409" t="str">
            <v/>
          </cell>
          <cell r="V409" t="str">
            <v/>
          </cell>
          <cell r="W409" t="str">
            <v/>
          </cell>
          <cell r="X409" t="str">
            <v/>
          </cell>
          <cell r="Y409" t="str">
            <v/>
          </cell>
          <cell r="Z409" t="str">
            <v/>
          </cell>
          <cell r="AA409" t="str">
            <v/>
          </cell>
          <cell r="AB409" t="str">
            <v>-</v>
          </cell>
        </row>
        <row r="410">
          <cell r="G410" t="str">
            <v>6383504322</v>
          </cell>
          <cell r="P410" t="str">
            <v>-</v>
          </cell>
          <cell r="Q410" t="str">
            <v>-</v>
          </cell>
          <cell r="R410" t="str">
            <v>-</v>
          </cell>
          <cell r="S410" t="str">
            <v/>
          </cell>
          <cell r="T410" t="str">
            <v/>
          </cell>
          <cell r="U410" t="str">
            <v/>
          </cell>
          <cell r="V410" t="str">
            <v/>
          </cell>
          <cell r="W410" t="str">
            <v/>
          </cell>
          <cell r="X410" t="str">
            <v/>
          </cell>
          <cell r="Y410" t="str">
            <v/>
          </cell>
          <cell r="Z410" t="str">
            <v/>
          </cell>
          <cell r="AA410" t="str">
            <v/>
          </cell>
          <cell r="AB410" t="str">
            <v>-</v>
          </cell>
        </row>
        <row r="411">
          <cell r="G411" t="str">
            <v>6873504322</v>
          </cell>
          <cell r="P411" t="str">
            <v>-</v>
          </cell>
          <cell r="Q411" t="str">
            <v>-</v>
          </cell>
          <cell r="R411" t="str">
            <v>-</v>
          </cell>
          <cell r="S411" t="str">
            <v/>
          </cell>
          <cell r="T411" t="str">
            <v/>
          </cell>
          <cell r="U411" t="str">
            <v/>
          </cell>
          <cell r="V411" t="str">
            <v/>
          </cell>
          <cell r="W411" t="str">
            <v/>
          </cell>
          <cell r="X411" t="str">
            <v/>
          </cell>
          <cell r="Y411" t="str">
            <v/>
          </cell>
          <cell r="Z411" t="str">
            <v/>
          </cell>
          <cell r="AA411" t="str">
            <v/>
          </cell>
          <cell r="AB411" t="str">
            <v>-</v>
          </cell>
        </row>
        <row r="412">
          <cell r="G412" t="str">
            <v>6213405254</v>
          </cell>
          <cell r="P412" t="str">
            <v>-</v>
          </cell>
          <cell r="Q412" t="str">
            <v>-</v>
          </cell>
          <cell r="R412" t="str">
            <v>-</v>
          </cell>
          <cell r="S412" t="str">
            <v/>
          </cell>
          <cell r="T412" t="str">
            <v/>
          </cell>
          <cell r="U412" t="str">
            <v/>
          </cell>
          <cell r="V412" t="str">
            <v/>
          </cell>
          <cell r="W412" t="str">
            <v/>
          </cell>
          <cell r="X412" t="str">
            <v/>
          </cell>
          <cell r="Y412" t="str">
            <v/>
          </cell>
          <cell r="Z412" t="str">
            <v/>
          </cell>
          <cell r="AA412" t="str">
            <v/>
          </cell>
          <cell r="AB412" t="str">
            <v>-</v>
          </cell>
        </row>
        <row r="413">
          <cell r="G413" t="str">
            <v>6843402254</v>
          </cell>
          <cell r="P413" t="str">
            <v>-</v>
          </cell>
          <cell r="Q413" t="str">
            <v>-</v>
          </cell>
          <cell r="R413" t="str">
            <v>-</v>
          </cell>
          <cell r="S413" t="str">
            <v/>
          </cell>
          <cell r="T413" t="str">
            <v/>
          </cell>
          <cell r="U413" t="str">
            <v/>
          </cell>
          <cell r="V413" t="str">
            <v/>
          </cell>
          <cell r="W413" t="str">
            <v/>
          </cell>
          <cell r="X413" t="str">
            <v/>
          </cell>
          <cell r="Y413" t="str">
            <v/>
          </cell>
          <cell r="Z413" t="str">
            <v/>
          </cell>
          <cell r="AA413" t="str">
            <v/>
          </cell>
          <cell r="AB413" t="str">
            <v>-</v>
          </cell>
        </row>
        <row r="414">
          <cell r="G414" t="str">
            <v>6383703626</v>
          </cell>
          <cell r="P414" t="str">
            <v>-</v>
          </cell>
          <cell r="Q414" t="str">
            <v>-</v>
          </cell>
          <cell r="R414" t="str">
            <v>-</v>
          </cell>
          <cell r="S414" t="str">
            <v/>
          </cell>
          <cell r="T414" t="str">
            <v/>
          </cell>
          <cell r="U414" t="str">
            <v/>
          </cell>
          <cell r="V414" t="str">
            <v/>
          </cell>
          <cell r="W414" t="str">
            <v/>
          </cell>
          <cell r="X414" t="str">
            <v/>
          </cell>
          <cell r="Y414" t="str">
            <v/>
          </cell>
          <cell r="Z414" t="str">
            <v/>
          </cell>
          <cell r="AA414" t="str">
            <v/>
          </cell>
          <cell r="AB414" t="str">
            <v>-</v>
          </cell>
        </row>
        <row r="415">
          <cell r="G415" t="str">
            <v>6843712626</v>
          </cell>
          <cell r="P415" t="str">
            <v>-</v>
          </cell>
          <cell r="Q415" t="str">
            <v>-</v>
          </cell>
          <cell r="R415" t="str">
            <v>-</v>
          </cell>
          <cell r="S415" t="str">
            <v/>
          </cell>
          <cell r="T415" t="str">
            <v/>
          </cell>
          <cell r="U415" t="str">
            <v/>
          </cell>
          <cell r="V415" t="str">
            <v/>
          </cell>
          <cell r="W415" t="str">
            <v/>
          </cell>
          <cell r="X415" t="str">
            <v/>
          </cell>
          <cell r="Y415" t="str">
            <v/>
          </cell>
          <cell r="Z415" t="str">
            <v/>
          </cell>
          <cell r="AA415" t="str">
            <v/>
          </cell>
          <cell r="AB415" t="str">
            <v>-</v>
          </cell>
        </row>
        <row r="416">
          <cell r="G416" t="str">
            <v>68475116</v>
          </cell>
          <cell r="P416" t="str">
            <v>-</v>
          </cell>
          <cell r="Q416" t="str">
            <v>-</v>
          </cell>
          <cell r="R416" t="str">
            <v>-</v>
          </cell>
          <cell r="S416" t="str">
            <v/>
          </cell>
          <cell r="T416" t="str">
            <v/>
          </cell>
          <cell r="U416" t="str">
            <v/>
          </cell>
          <cell r="V416" t="str">
            <v/>
          </cell>
          <cell r="W416" t="str">
            <v/>
          </cell>
          <cell r="X416" t="str">
            <v/>
          </cell>
          <cell r="Y416" t="str">
            <v/>
          </cell>
          <cell r="Z416" t="str">
            <v/>
          </cell>
          <cell r="AA416" t="str">
            <v/>
          </cell>
          <cell r="AB416" t="str">
            <v>-</v>
          </cell>
        </row>
        <row r="417">
          <cell r="G417" t="str">
            <v>93975036</v>
          </cell>
          <cell r="P417" t="str">
            <v>-</v>
          </cell>
          <cell r="Q417" t="str">
            <v>-</v>
          </cell>
          <cell r="R417" t="str">
            <v>-</v>
          </cell>
          <cell r="S417" t="str">
            <v/>
          </cell>
          <cell r="T417" t="str">
            <v/>
          </cell>
          <cell r="U417" t="str">
            <v/>
          </cell>
          <cell r="V417" t="str">
            <v/>
          </cell>
          <cell r="W417" t="str">
            <v/>
          </cell>
          <cell r="X417" t="str">
            <v/>
          </cell>
          <cell r="Y417" t="str">
            <v/>
          </cell>
          <cell r="Z417" t="str">
            <v/>
          </cell>
          <cell r="AA417" t="str">
            <v/>
          </cell>
          <cell r="AB417" t="str">
            <v>-</v>
          </cell>
        </row>
        <row r="418">
          <cell r="G418" t="str">
            <v>94975116</v>
          </cell>
          <cell r="P418" t="str">
            <v>-</v>
          </cell>
          <cell r="Q418" t="str">
            <v>-</v>
          </cell>
          <cell r="R418" t="str">
            <v>-</v>
          </cell>
          <cell r="S418" t="str">
            <v/>
          </cell>
          <cell r="T418" t="str">
            <v/>
          </cell>
          <cell r="U418" t="str">
            <v/>
          </cell>
          <cell r="V418" t="str">
            <v/>
          </cell>
          <cell r="W418" t="str">
            <v/>
          </cell>
          <cell r="X418" t="str">
            <v/>
          </cell>
          <cell r="Y418" t="str">
            <v/>
          </cell>
          <cell r="Z418" t="str">
            <v>-</v>
          </cell>
          <cell r="AA418" t="str">
            <v>-</v>
          </cell>
          <cell r="AB418" t="str">
            <v>-</v>
          </cell>
        </row>
        <row r="419">
          <cell r="G419" t="str">
            <v>631280122</v>
          </cell>
          <cell r="P419" t="str">
            <v>-</v>
          </cell>
          <cell r="Q419" t="str">
            <v>-</v>
          </cell>
          <cell r="R419" t="str">
            <v>-</v>
          </cell>
          <cell r="S419" t="str">
            <v/>
          </cell>
          <cell r="T419" t="str">
            <v/>
          </cell>
          <cell r="U419" t="str">
            <v/>
          </cell>
          <cell r="V419" t="str">
            <v/>
          </cell>
          <cell r="W419" t="str">
            <v/>
          </cell>
          <cell r="X419" t="str">
            <v/>
          </cell>
          <cell r="Y419" t="str">
            <v/>
          </cell>
          <cell r="Z419" t="str">
            <v/>
          </cell>
          <cell r="AA419" t="str">
            <v/>
          </cell>
          <cell r="AB419" t="str">
            <v>-</v>
          </cell>
        </row>
        <row r="420">
          <cell r="G420" t="str">
            <v>631280162</v>
          </cell>
          <cell r="P420" t="str">
            <v>-</v>
          </cell>
          <cell r="Q420" t="str">
            <v>-</v>
          </cell>
          <cell r="R420" t="str">
            <v>-</v>
          </cell>
          <cell r="S420" t="str">
            <v/>
          </cell>
          <cell r="T420" t="str">
            <v/>
          </cell>
          <cell r="U420" t="str">
            <v/>
          </cell>
          <cell r="V420" t="str">
            <v/>
          </cell>
          <cell r="W420" t="str">
            <v/>
          </cell>
          <cell r="X420" t="str">
            <v/>
          </cell>
          <cell r="Y420" t="str">
            <v/>
          </cell>
          <cell r="Z420" t="str">
            <v/>
          </cell>
          <cell r="AA420" t="str">
            <v/>
          </cell>
          <cell r="AB420" t="str">
            <v>-</v>
          </cell>
        </row>
        <row r="421">
          <cell r="G421" t="str">
            <v>687280222</v>
          </cell>
          <cell r="P421" t="str">
            <v>-</v>
          </cell>
          <cell r="Q421" t="str">
            <v>-</v>
          </cell>
          <cell r="R421" t="str">
            <v>-</v>
          </cell>
          <cell r="S421" t="str">
            <v/>
          </cell>
          <cell r="T421" t="str">
            <v/>
          </cell>
          <cell r="U421" t="str">
            <v/>
          </cell>
          <cell r="V421" t="str">
            <v/>
          </cell>
          <cell r="W421" t="str">
            <v/>
          </cell>
          <cell r="X421" t="str">
            <v/>
          </cell>
          <cell r="Y421" t="str">
            <v/>
          </cell>
          <cell r="Z421" t="str">
            <v/>
          </cell>
          <cell r="AA421" t="str">
            <v/>
          </cell>
          <cell r="AB421" t="str">
            <v>-</v>
          </cell>
        </row>
        <row r="422">
          <cell r="G422" t="str">
            <v>687280262</v>
          </cell>
          <cell r="P422" t="str">
            <v>-</v>
          </cell>
          <cell r="Q422" t="str">
            <v>-</v>
          </cell>
          <cell r="R422" t="str">
            <v>-</v>
          </cell>
          <cell r="S422" t="str">
            <v/>
          </cell>
          <cell r="T422" t="str">
            <v/>
          </cell>
          <cell r="U422" t="str">
            <v/>
          </cell>
          <cell r="V422" t="str">
            <v/>
          </cell>
          <cell r="W422" t="str">
            <v/>
          </cell>
          <cell r="X422" t="str">
            <v/>
          </cell>
          <cell r="Y422" t="str">
            <v/>
          </cell>
          <cell r="Z422" t="str">
            <v/>
          </cell>
          <cell r="AA422" t="str">
            <v/>
          </cell>
          <cell r="AB422" t="str">
            <v>-</v>
          </cell>
        </row>
        <row r="423">
          <cell r="G423" t="str">
            <v>6382403227</v>
          </cell>
          <cell r="P423" t="str">
            <v>-</v>
          </cell>
          <cell r="Q423" t="str">
            <v>-</v>
          </cell>
          <cell r="R423" t="str">
            <v>-</v>
          </cell>
          <cell r="S423" t="str">
            <v/>
          </cell>
          <cell r="T423" t="str">
            <v/>
          </cell>
          <cell r="U423" t="str">
            <v/>
          </cell>
          <cell r="V423" t="str">
            <v/>
          </cell>
          <cell r="W423" t="str">
            <v/>
          </cell>
          <cell r="X423" t="str">
            <v/>
          </cell>
          <cell r="Y423" t="str">
            <v/>
          </cell>
          <cell r="Z423" t="str">
            <v/>
          </cell>
          <cell r="AA423" t="str">
            <v/>
          </cell>
          <cell r="AB423" t="str">
            <v>-</v>
          </cell>
        </row>
        <row r="424">
          <cell r="G424" t="str">
            <v>6812401227</v>
          </cell>
          <cell r="P424" t="str">
            <v>-</v>
          </cell>
          <cell r="Q424" t="str">
            <v>-</v>
          </cell>
          <cell r="R424" t="str">
            <v>-</v>
          </cell>
          <cell r="S424" t="str">
            <v/>
          </cell>
          <cell r="T424" t="str">
            <v/>
          </cell>
          <cell r="U424" t="str">
            <v/>
          </cell>
          <cell r="V424" t="str">
            <v/>
          </cell>
          <cell r="W424" t="str">
            <v/>
          </cell>
          <cell r="X424" t="str">
            <v/>
          </cell>
          <cell r="Y424" t="str">
            <v/>
          </cell>
          <cell r="Z424" t="str">
            <v/>
          </cell>
          <cell r="AA424" t="str">
            <v/>
          </cell>
          <cell r="AB424" t="str">
            <v>-</v>
          </cell>
        </row>
        <row r="425">
          <cell r="G425" t="str">
            <v>6212201126</v>
          </cell>
          <cell r="P425" t="str">
            <v>-</v>
          </cell>
          <cell r="Q425" t="str">
            <v>-</v>
          </cell>
          <cell r="R425" t="str">
            <v>-</v>
          </cell>
          <cell r="S425" t="str">
            <v/>
          </cell>
          <cell r="T425" t="str">
            <v/>
          </cell>
          <cell r="U425" t="str">
            <v/>
          </cell>
          <cell r="V425" t="str">
            <v/>
          </cell>
          <cell r="W425" t="str">
            <v/>
          </cell>
          <cell r="X425" t="str">
            <v/>
          </cell>
          <cell r="Y425" t="str">
            <v/>
          </cell>
          <cell r="Z425" t="str">
            <v/>
          </cell>
          <cell r="AA425" t="str">
            <v/>
          </cell>
          <cell r="AB425" t="str">
            <v>-</v>
          </cell>
        </row>
        <row r="426">
          <cell r="G426" t="str">
            <v>6212201174</v>
          </cell>
          <cell r="P426" t="str">
            <v>-</v>
          </cell>
          <cell r="Q426" t="str">
            <v>-</v>
          </cell>
          <cell r="R426" t="str">
            <v>-</v>
          </cell>
          <cell r="S426" t="str">
            <v/>
          </cell>
          <cell r="T426" t="str">
            <v/>
          </cell>
          <cell r="U426" t="str">
            <v/>
          </cell>
          <cell r="V426" t="str">
            <v/>
          </cell>
          <cell r="W426" t="str">
            <v/>
          </cell>
          <cell r="X426" t="str">
            <v/>
          </cell>
          <cell r="Y426" t="str">
            <v/>
          </cell>
          <cell r="Z426" t="str">
            <v/>
          </cell>
          <cell r="AA426" t="str">
            <v/>
          </cell>
          <cell r="AB426" t="str">
            <v>-</v>
          </cell>
        </row>
        <row r="427">
          <cell r="G427" t="str">
            <v>6842203126</v>
          </cell>
          <cell r="P427" t="str">
            <v>-</v>
          </cell>
          <cell r="Q427" t="str">
            <v>-</v>
          </cell>
          <cell r="R427" t="str">
            <v>-</v>
          </cell>
          <cell r="S427" t="str">
            <v/>
          </cell>
          <cell r="T427" t="str">
            <v/>
          </cell>
          <cell r="U427" t="str">
            <v/>
          </cell>
          <cell r="V427" t="str">
            <v/>
          </cell>
          <cell r="W427" t="str">
            <v/>
          </cell>
          <cell r="X427" t="str">
            <v/>
          </cell>
          <cell r="Y427" t="str">
            <v/>
          </cell>
          <cell r="Z427" t="str">
            <v/>
          </cell>
          <cell r="AA427" t="str">
            <v/>
          </cell>
          <cell r="AB427" t="str">
            <v>-</v>
          </cell>
        </row>
        <row r="428">
          <cell r="G428" t="str">
            <v>6842203174</v>
          </cell>
          <cell r="P428" t="str">
            <v>-</v>
          </cell>
          <cell r="Q428" t="str">
            <v>-</v>
          </cell>
          <cell r="R428" t="str">
            <v>-</v>
          </cell>
          <cell r="S428" t="str">
            <v/>
          </cell>
          <cell r="T428" t="str">
            <v/>
          </cell>
          <cell r="U428" t="str">
            <v/>
          </cell>
          <cell r="V428" t="str">
            <v/>
          </cell>
          <cell r="W428" t="str">
            <v/>
          </cell>
          <cell r="X428" t="str">
            <v/>
          </cell>
          <cell r="Y428" t="str">
            <v/>
          </cell>
          <cell r="Z428" t="str">
            <v/>
          </cell>
          <cell r="AA428" t="str">
            <v/>
          </cell>
          <cell r="AB428" t="str">
            <v>-</v>
          </cell>
        </row>
        <row r="429">
          <cell r="G429" t="str">
            <v>638280126</v>
          </cell>
          <cell r="P429" t="str">
            <v>-</v>
          </cell>
          <cell r="Q429" t="str">
            <v>-</v>
          </cell>
          <cell r="R429" t="str">
            <v>-</v>
          </cell>
          <cell r="S429" t="str">
            <v/>
          </cell>
          <cell r="T429" t="str">
            <v/>
          </cell>
          <cell r="U429" t="str">
            <v/>
          </cell>
          <cell r="V429" t="str">
            <v/>
          </cell>
          <cell r="W429" t="str">
            <v/>
          </cell>
          <cell r="X429" t="str">
            <v/>
          </cell>
          <cell r="Y429" t="str">
            <v/>
          </cell>
          <cell r="Z429" t="str">
            <v/>
          </cell>
          <cell r="AA429" t="str">
            <v/>
          </cell>
          <cell r="AB429" t="str">
            <v>-</v>
          </cell>
        </row>
        <row r="430">
          <cell r="G430" t="str">
            <v>687280326</v>
          </cell>
          <cell r="P430" t="str">
            <v>-</v>
          </cell>
          <cell r="Q430" t="str">
            <v>-</v>
          </cell>
          <cell r="R430" t="str">
            <v>-</v>
          </cell>
          <cell r="S430" t="str">
            <v/>
          </cell>
          <cell r="T430" t="str">
            <v/>
          </cell>
          <cell r="U430" t="str">
            <v/>
          </cell>
          <cell r="V430" t="str">
            <v/>
          </cell>
          <cell r="W430" t="str">
            <v/>
          </cell>
          <cell r="X430" t="str">
            <v/>
          </cell>
          <cell r="Y430" t="str">
            <v/>
          </cell>
          <cell r="Z430" t="str">
            <v/>
          </cell>
          <cell r="AA430" t="str">
            <v/>
          </cell>
          <cell r="AB430" t="str">
            <v>-</v>
          </cell>
        </row>
        <row r="431">
          <cell r="G431" t="str">
            <v>63874022</v>
          </cell>
          <cell r="P431" t="str">
            <v>-</v>
          </cell>
          <cell r="Q431" t="str">
            <v>-</v>
          </cell>
          <cell r="R431" t="str">
            <v>-</v>
          </cell>
          <cell r="S431" t="str">
            <v/>
          </cell>
          <cell r="T431" t="str">
            <v/>
          </cell>
          <cell r="U431" t="str">
            <v/>
          </cell>
          <cell r="V431" t="str">
            <v/>
          </cell>
          <cell r="W431" t="str">
            <v/>
          </cell>
          <cell r="X431" t="str">
            <v/>
          </cell>
          <cell r="Y431" t="str">
            <v/>
          </cell>
          <cell r="Z431" t="str">
            <v/>
          </cell>
          <cell r="AA431" t="str">
            <v/>
          </cell>
          <cell r="AB431" t="str">
            <v>-</v>
          </cell>
        </row>
        <row r="432">
          <cell r="G432" t="str">
            <v>638740271</v>
          </cell>
          <cell r="P432" t="str">
            <v>-</v>
          </cell>
          <cell r="Q432" t="str">
            <v>-</v>
          </cell>
          <cell r="R432" t="str">
            <v>-</v>
          </cell>
          <cell r="S432" t="str">
            <v/>
          </cell>
          <cell r="T432" t="str">
            <v/>
          </cell>
          <cell r="U432" t="str">
            <v/>
          </cell>
          <cell r="V432" t="str">
            <v/>
          </cell>
          <cell r="W432" t="str">
            <v/>
          </cell>
          <cell r="X432" t="str">
            <v/>
          </cell>
          <cell r="Y432" t="str">
            <v/>
          </cell>
          <cell r="Z432" t="str">
            <v/>
          </cell>
          <cell r="AA432" t="str">
            <v/>
          </cell>
          <cell r="AB432" t="str">
            <v>-</v>
          </cell>
        </row>
        <row r="433">
          <cell r="G433" t="str">
            <v>66474012</v>
          </cell>
          <cell r="P433" t="str">
            <v>-</v>
          </cell>
          <cell r="Q433" t="str">
            <v>-</v>
          </cell>
          <cell r="R433" t="str">
            <v/>
          </cell>
          <cell r="S433" t="str">
            <v/>
          </cell>
          <cell r="T433" t="str">
            <v/>
          </cell>
          <cell r="U433" t="str">
            <v/>
          </cell>
          <cell r="V433" t="str">
            <v/>
          </cell>
          <cell r="W433" t="str">
            <v/>
          </cell>
          <cell r="X433" t="str">
            <v/>
          </cell>
          <cell r="Y433" t="str">
            <v/>
          </cell>
          <cell r="Z433" t="str">
            <v/>
          </cell>
          <cell r="AA433" t="str">
            <v/>
          </cell>
          <cell r="AB433" t="str">
            <v>-</v>
          </cell>
        </row>
        <row r="434">
          <cell r="G434" t="str">
            <v>664740171</v>
          </cell>
          <cell r="P434" t="str">
            <v>-</v>
          </cell>
          <cell r="Q434" t="str">
            <v>-</v>
          </cell>
          <cell r="R434" t="str">
            <v/>
          </cell>
          <cell r="S434" t="str">
            <v/>
          </cell>
          <cell r="T434" t="str">
            <v/>
          </cell>
          <cell r="U434" t="str">
            <v/>
          </cell>
          <cell r="V434" t="str">
            <v/>
          </cell>
          <cell r="W434" t="str">
            <v/>
          </cell>
          <cell r="X434" t="str">
            <v/>
          </cell>
          <cell r="Y434" t="str">
            <v/>
          </cell>
          <cell r="Z434" t="str">
            <v/>
          </cell>
          <cell r="AA434" t="str">
            <v/>
          </cell>
          <cell r="AB434" t="str">
            <v>-</v>
          </cell>
        </row>
        <row r="435">
          <cell r="G435" t="str">
            <v>77174012</v>
          </cell>
          <cell r="P435" t="str">
            <v>-</v>
          </cell>
          <cell r="Q435" t="str">
            <v>-</v>
          </cell>
          <cell r="R435" t="str">
            <v>-</v>
          </cell>
          <cell r="S435" t="str">
            <v>-</v>
          </cell>
          <cell r="T435" t="str">
            <v>-</v>
          </cell>
          <cell r="U435" t="str">
            <v/>
          </cell>
          <cell r="V435" t="str">
            <v/>
          </cell>
          <cell r="W435" t="str">
            <v/>
          </cell>
          <cell r="X435" t="str">
            <v>-</v>
          </cell>
          <cell r="Y435" t="str">
            <v>-</v>
          </cell>
          <cell r="Z435" t="str">
            <v>-</v>
          </cell>
          <cell r="AA435" t="str">
            <v>-</v>
          </cell>
          <cell r="AB435" t="str">
            <v>-</v>
          </cell>
        </row>
        <row r="436">
          <cell r="G436" t="str">
            <v>771740171</v>
          </cell>
          <cell r="P436" t="str">
            <v>-</v>
          </cell>
          <cell r="Q436" t="str">
            <v>-</v>
          </cell>
          <cell r="R436" t="str">
            <v>-</v>
          </cell>
          <cell r="S436" t="str">
            <v>-</v>
          </cell>
          <cell r="T436" t="str">
            <v>-</v>
          </cell>
          <cell r="U436" t="str">
            <v/>
          </cell>
          <cell r="V436" t="str">
            <v/>
          </cell>
          <cell r="W436" t="str">
            <v/>
          </cell>
          <cell r="X436" t="str">
            <v>-</v>
          </cell>
          <cell r="Y436" t="str">
            <v>-</v>
          </cell>
          <cell r="Z436" t="str">
            <v>-</v>
          </cell>
          <cell r="AA436" t="str">
            <v>-</v>
          </cell>
          <cell r="AB436" t="str">
            <v>-</v>
          </cell>
        </row>
        <row r="437">
          <cell r="G437" t="str">
            <v>612730168</v>
          </cell>
          <cell r="P437" t="str">
            <v>-</v>
          </cell>
          <cell r="Q437" t="str">
            <v>-</v>
          </cell>
          <cell r="R437" t="str">
            <v>-</v>
          </cell>
          <cell r="S437" t="str">
            <v/>
          </cell>
          <cell r="T437" t="str">
            <v/>
          </cell>
          <cell r="U437" t="str">
            <v/>
          </cell>
          <cell r="V437" t="str">
            <v/>
          </cell>
          <cell r="W437" t="str">
            <v/>
          </cell>
          <cell r="X437" t="str">
            <v/>
          </cell>
          <cell r="Y437" t="str">
            <v/>
          </cell>
          <cell r="Z437" t="str">
            <v/>
          </cell>
          <cell r="AA437" t="str">
            <v/>
          </cell>
          <cell r="AB437" t="str">
            <v>-</v>
          </cell>
        </row>
        <row r="438">
          <cell r="G438" t="str">
            <v>684730868</v>
          </cell>
          <cell r="P438" t="str">
            <v>-</v>
          </cell>
          <cell r="Q438" t="str">
            <v>-</v>
          </cell>
          <cell r="R438" t="str">
            <v>-</v>
          </cell>
          <cell r="S438" t="str">
            <v/>
          </cell>
          <cell r="T438" t="str">
            <v/>
          </cell>
          <cell r="U438" t="str">
            <v/>
          </cell>
          <cell r="V438" t="str">
            <v/>
          </cell>
          <cell r="W438" t="str">
            <v/>
          </cell>
          <cell r="X438" t="str">
            <v/>
          </cell>
          <cell r="Y438" t="str">
            <v/>
          </cell>
          <cell r="Z438" t="str">
            <v/>
          </cell>
          <cell r="AA438" t="str">
            <v/>
          </cell>
          <cell r="AB438" t="str">
            <v>-</v>
          </cell>
        </row>
        <row r="439">
          <cell r="G439" t="str">
            <v>772730368</v>
          </cell>
          <cell r="P439" t="str">
            <v/>
          </cell>
          <cell r="Q439" t="str">
            <v>-</v>
          </cell>
          <cell r="R439" t="str">
            <v>-</v>
          </cell>
          <cell r="S439" t="str">
            <v>-</v>
          </cell>
          <cell r="T439" t="str">
            <v>-</v>
          </cell>
          <cell r="U439" t="str">
            <v>-</v>
          </cell>
          <cell r="V439" t="str">
            <v>-</v>
          </cell>
          <cell r="W439" t="str">
            <v>-</v>
          </cell>
          <cell r="X439" t="str">
            <v>-</v>
          </cell>
          <cell r="Y439" t="str">
            <v>-</v>
          </cell>
          <cell r="Z439" t="str">
            <v>-</v>
          </cell>
          <cell r="AA439" t="str">
            <v>-</v>
          </cell>
          <cell r="AB439" t="str">
            <v>-</v>
          </cell>
        </row>
        <row r="440">
          <cell r="G440" t="str">
            <v>661710624</v>
          </cell>
          <cell r="P440" t="str">
            <v>-</v>
          </cell>
          <cell r="Q440" t="str">
            <v>-</v>
          </cell>
          <cell r="R440" t="str">
            <v>-</v>
          </cell>
          <cell r="S440" t="str">
            <v/>
          </cell>
          <cell r="T440" t="str">
            <v/>
          </cell>
          <cell r="U440" t="str">
            <v/>
          </cell>
          <cell r="V440" t="str">
            <v/>
          </cell>
          <cell r="W440" t="str">
            <v/>
          </cell>
          <cell r="X440" t="str">
            <v/>
          </cell>
          <cell r="Y440" t="str">
            <v/>
          </cell>
          <cell r="Z440" t="str">
            <v/>
          </cell>
          <cell r="AA440" t="str">
            <v/>
          </cell>
          <cell r="AB440" t="str">
            <v>-</v>
          </cell>
        </row>
        <row r="441">
          <cell r="G441" t="str">
            <v>66171065</v>
          </cell>
          <cell r="P441" t="str">
            <v>-</v>
          </cell>
          <cell r="Q441" t="str">
            <v>-</v>
          </cell>
          <cell r="R441" t="str">
            <v>-</v>
          </cell>
          <cell r="S441" t="str">
            <v/>
          </cell>
          <cell r="T441" t="str">
            <v/>
          </cell>
          <cell r="U441" t="str">
            <v/>
          </cell>
          <cell r="V441" t="str">
            <v/>
          </cell>
          <cell r="W441" t="str">
            <v/>
          </cell>
          <cell r="X441" t="str">
            <v/>
          </cell>
          <cell r="Y441" t="str">
            <v/>
          </cell>
          <cell r="Z441" t="str">
            <v/>
          </cell>
          <cell r="AA441" t="str">
            <v/>
          </cell>
          <cell r="AB441" t="str">
            <v>-</v>
          </cell>
        </row>
        <row r="442">
          <cell r="G442" t="str">
            <v>661710681</v>
          </cell>
          <cell r="P442" t="str">
            <v>-</v>
          </cell>
          <cell r="Q442" t="str">
            <v>-</v>
          </cell>
          <cell r="R442" t="str">
            <v>-</v>
          </cell>
          <cell r="S442" t="str">
            <v/>
          </cell>
          <cell r="T442" t="str">
            <v/>
          </cell>
          <cell r="U442" t="str">
            <v/>
          </cell>
          <cell r="V442" t="str">
            <v/>
          </cell>
          <cell r="W442" t="str">
            <v/>
          </cell>
          <cell r="X442" t="str">
            <v/>
          </cell>
          <cell r="Y442" t="str">
            <v/>
          </cell>
          <cell r="Z442" t="str">
            <v/>
          </cell>
          <cell r="AA442" t="str">
            <v/>
          </cell>
          <cell r="AB442" t="str">
            <v>-</v>
          </cell>
        </row>
        <row r="443">
          <cell r="G443" t="str">
            <v>66171069</v>
          </cell>
          <cell r="P443" t="str">
            <v>-</v>
          </cell>
          <cell r="Q443" t="str">
            <v>-</v>
          </cell>
          <cell r="R443" t="str">
            <v>-</v>
          </cell>
          <cell r="S443" t="str">
            <v/>
          </cell>
          <cell r="T443" t="str">
            <v/>
          </cell>
          <cell r="U443" t="str">
            <v/>
          </cell>
          <cell r="V443" t="str">
            <v/>
          </cell>
          <cell r="W443" t="str">
            <v/>
          </cell>
          <cell r="X443" t="str">
            <v/>
          </cell>
          <cell r="Y443" t="str">
            <v/>
          </cell>
          <cell r="Z443" t="str">
            <v/>
          </cell>
          <cell r="AA443" t="str">
            <v/>
          </cell>
          <cell r="AB443" t="str">
            <v>-</v>
          </cell>
        </row>
        <row r="444">
          <cell r="G444" t="str">
            <v>772710124</v>
          </cell>
          <cell r="P444" t="str">
            <v/>
          </cell>
          <cell r="Q444" t="str">
            <v>-</v>
          </cell>
          <cell r="R444" t="str">
            <v>-</v>
          </cell>
          <cell r="S444" t="str">
            <v>-</v>
          </cell>
          <cell r="T444" t="str">
            <v>-</v>
          </cell>
          <cell r="U444" t="str">
            <v>-</v>
          </cell>
          <cell r="V444" t="str">
            <v>-</v>
          </cell>
          <cell r="W444" t="str">
            <v>-</v>
          </cell>
          <cell r="X444" t="str">
            <v>-</v>
          </cell>
          <cell r="Y444" t="str">
            <v>-</v>
          </cell>
          <cell r="Z444" t="str">
            <v>-</v>
          </cell>
          <cell r="AA444" t="str">
            <v>-</v>
          </cell>
          <cell r="AB444" t="str">
            <v>-</v>
          </cell>
        </row>
        <row r="445">
          <cell r="G445" t="str">
            <v>77271015</v>
          </cell>
          <cell r="P445" t="str">
            <v/>
          </cell>
          <cell r="Q445" t="str">
            <v>-</v>
          </cell>
          <cell r="R445" t="str">
            <v>-</v>
          </cell>
          <cell r="S445" t="str">
            <v>-</v>
          </cell>
          <cell r="T445" t="str">
            <v>-</v>
          </cell>
          <cell r="U445" t="str">
            <v>-</v>
          </cell>
          <cell r="V445" t="str">
            <v>-</v>
          </cell>
          <cell r="W445" t="str">
            <v>-</v>
          </cell>
          <cell r="X445" t="str">
            <v>-</v>
          </cell>
          <cell r="Y445" t="str">
            <v>-</v>
          </cell>
          <cell r="Z445" t="str">
            <v>-</v>
          </cell>
          <cell r="AA445" t="str">
            <v>-</v>
          </cell>
          <cell r="AB445" t="str">
            <v>-</v>
          </cell>
        </row>
        <row r="446">
          <cell r="G446" t="str">
            <v>772710181</v>
          </cell>
          <cell r="P446" t="str">
            <v/>
          </cell>
          <cell r="Q446" t="str">
            <v>-</v>
          </cell>
          <cell r="R446" t="str">
            <v>-</v>
          </cell>
          <cell r="S446" t="str">
            <v>-</v>
          </cell>
          <cell r="T446" t="str">
            <v>-</v>
          </cell>
          <cell r="U446" t="str">
            <v>-</v>
          </cell>
          <cell r="V446" t="str">
            <v>-</v>
          </cell>
          <cell r="W446" t="str">
            <v>-</v>
          </cell>
          <cell r="X446" t="str">
            <v>-</v>
          </cell>
          <cell r="Y446" t="str">
            <v>-</v>
          </cell>
          <cell r="Z446" t="str">
            <v>-</v>
          </cell>
          <cell r="AA446" t="str">
            <v>-</v>
          </cell>
          <cell r="AB446" t="str">
            <v>-</v>
          </cell>
        </row>
        <row r="447">
          <cell r="G447" t="str">
            <v>77271019</v>
          </cell>
          <cell r="P447" t="str">
            <v/>
          </cell>
          <cell r="Q447" t="str">
            <v>-</v>
          </cell>
          <cell r="R447" t="str">
            <v>-</v>
          </cell>
          <cell r="S447" t="str">
            <v>-</v>
          </cell>
          <cell r="T447" t="str">
            <v>-</v>
          </cell>
          <cell r="U447" t="str">
            <v>-</v>
          </cell>
          <cell r="V447" t="str">
            <v>-</v>
          </cell>
          <cell r="W447" t="str">
            <v>-</v>
          </cell>
          <cell r="X447" t="str">
            <v>-</v>
          </cell>
          <cell r="Y447" t="str">
            <v>-</v>
          </cell>
          <cell r="Z447" t="str">
            <v>-</v>
          </cell>
          <cell r="AA447" t="str">
            <v>-</v>
          </cell>
          <cell r="AB447" t="str">
            <v>-</v>
          </cell>
        </row>
        <row r="448">
          <cell r="G448" t="str">
            <v>118710163</v>
          </cell>
          <cell r="P448" t="str">
            <v>-</v>
          </cell>
          <cell r="Q448" t="str">
            <v>-</v>
          </cell>
          <cell r="R448" t="str">
            <v>-</v>
          </cell>
          <cell r="S448" t="str">
            <v/>
          </cell>
          <cell r="T448" t="str">
            <v/>
          </cell>
          <cell r="U448" t="str">
            <v/>
          </cell>
          <cell r="V448" t="str">
            <v/>
          </cell>
          <cell r="W448" t="str">
            <v/>
          </cell>
          <cell r="X448" t="str">
            <v/>
          </cell>
          <cell r="Y448" t="str">
            <v/>
          </cell>
          <cell r="Z448" t="str">
            <v/>
          </cell>
          <cell r="AA448" t="str">
            <v/>
          </cell>
          <cell r="AB448" t="str">
            <v>-</v>
          </cell>
        </row>
        <row r="449">
          <cell r="G449" t="str">
            <v>16971011</v>
          </cell>
          <cell r="P449" t="str">
            <v>-</v>
          </cell>
          <cell r="Q449" t="str">
            <v>-</v>
          </cell>
          <cell r="R449" t="str">
            <v>-</v>
          </cell>
          <cell r="S449" t="str">
            <v/>
          </cell>
          <cell r="T449" t="str">
            <v/>
          </cell>
          <cell r="U449" t="str">
            <v/>
          </cell>
          <cell r="V449" t="str">
            <v/>
          </cell>
          <cell r="W449" t="str">
            <v/>
          </cell>
          <cell r="X449" t="str">
            <v/>
          </cell>
          <cell r="Y449" t="str">
            <v/>
          </cell>
          <cell r="Z449" t="str">
            <v/>
          </cell>
          <cell r="AA449" t="str">
            <v/>
          </cell>
          <cell r="AB449" t="str">
            <v>-</v>
          </cell>
        </row>
        <row r="450">
          <cell r="G450" t="str">
            <v>25271026</v>
          </cell>
          <cell r="P450" t="str">
            <v>-</v>
          </cell>
          <cell r="Q450" t="str">
            <v>-</v>
          </cell>
          <cell r="R450" t="str">
            <v>-</v>
          </cell>
          <cell r="S450" t="str">
            <v/>
          </cell>
          <cell r="T450" t="str">
            <v/>
          </cell>
          <cell r="U450" t="str">
            <v/>
          </cell>
          <cell r="V450" t="str">
            <v/>
          </cell>
          <cell r="W450" t="str">
            <v/>
          </cell>
          <cell r="X450" t="str">
            <v/>
          </cell>
          <cell r="Y450" t="str">
            <v/>
          </cell>
          <cell r="Z450" t="str">
            <v/>
          </cell>
          <cell r="AA450" t="str">
            <v/>
          </cell>
          <cell r="AB450" t="str">
            <v>-</v>
          </cell>
        </row>
        <row r="451">
          <cell r="G451" t="str">
            <v>61271021</v>
          </cell>
          <cell r="P451" t="str">
            <v>-</v>
          </cell>
          <cell r="Q451" t="str">
            <v>-</v>
          </cell>
          <cell r="R451" t="str">
            <v>-</v>
          </cell>
          <cell r="S451" t="str">
            <v/>
          </cell>
          <cell r="T451" t="str">
            <v/>
          </cell>
          <cell r="U451" t="str">
            <v/>
          </cell>
          <cell r="V451" t="str">
            <v/>
          </cell>
          <cell r="W451" t="str">
            <v/>
          </cell>
          <cell r="X451" t="str">
            <v/>
          </cell>
          <cell r="Y451" t="str">
            <v/>
          </cell>
          <cell r="Z451" t="str">
            <v/>
          </cell>
          <cell r="AA451" t="str">
            <v/>
          </cell>
          <cell r="AB451" t="str">
            <v>-</v>
          </cell>
        </row>
        <row r="452">
          <cell r="G452" t="str">
            <v>612710263</v>
          </cell>
          <cell r="P452" t="str">
            <v>-</v>
          </cell>
          <cell r="Q452" t="str">
            <v>-</v>
          </cell>
          <cell r="R452" t="str">
            <v>-</v>
          </cell>
          <cell r="S452" t="str">
            <v/>
          </cell>
          <cell r="T452" t="str">
            <v/>
          </cell>
          <cell r="U452" t="str">
            <v/>
          </cell>
          <cell r="V452" t="str">
            <v/>
          </cell>
          <cell r="W452" t="str">
            <v/>
          </cell>
          <cell r="X452" t="str">
            <v/>
          </cell>
          <cell r="Y452" t="str">
            <v/>
          </cell>
          <cell r="Z452" t="str">
            <v/>
          </cell>
          <cell r="AA452" t="str">
            <v/>
          </cell>
          <cell r="AB452" t="str">
            <v>-</v>
          </cell>
        </row>
        <row r="453">
          <cell r="G453" t="str">
            <v>66171011</v>
          </cell>
          <cell r="P453" t="str">
            <v>-</v>
          </cell>
          <cell r="Q453" t="str">
            <v>-</v>
          </cell>
          <cell r="R453" t="str">
            <v>-</v>
          </cell>
          <cell r="S453" t="str">
            <v/>
          </cell>
          <cell r="T453" t="str">
            <v/>
          </cell>
          <cell r="U453" t="str">
            <v/>
          </cell>
          <cell r="V453" t="str">
            <v/>
          </cell>
          <cell r="W453" t="str">
            <v/>
          </cell>
          <cell r="X453" t="str">
            <v/>
          </cell>
          <cell r="Y453" t="str">
            <v/>
          </cell>
          <cell r="Z453" t="str">
            <v/>
          </cell>
          <cell r="AA453" t="str">
            <v/>
          </cell>
          <cell r="AB453" t="str">
            <v>-</v>
          </cell>
        </row>
        <row r="454">
          <cell r="G454" t="str">
            <v>661710163</v>
          </cell>
          <cell r="P454" t="str">
            <v>-</v>
          </cell>
          <cell r="Q454" t="str">
            <v>-</v>
          </cell>
          <cell r="R454" t="str">
            <v>-</v>
          </cell>
          <cell r="S454" t="str">
            <v/>
          </cell>
          <cell r="T454" t="str">
            <v/>
          </cell>
          <cell r="U454" t="str">
            <v/>
          </cell>
          <cell r="V454" t="str">
            <v/>
          </cell>
          <cell r="W454" t="str">
            <v/>
          </cell>
          <cell r="X454" t="str">
            <v/>
          </cell>
          <cell r="Y454" t="str">
            <v/>
          </cell>
          <cell r="Z454" t="str">
            <v/>
          </cell>
          <cell r="AA454" t="str">
            <v/>
          </cell>
          <cell r="AB454" t="str">
            <v>-</v>
          </cell>
        </row>
        <row r="455">
          <cell r="G455" t="str">
            <v>66471026</v>
          </cell>
          <cell r="P455" t="str">
            <v>-</v>
          </cell>
          <cell r="Q455" t="str">
            <v>-</v>
          </cell>
          <cell r="R455" t="str">
            <v>-</v>
          </cell>
          <cell r="S455" t="str">
            <v/>
          </cell>
          <cell r="T455" t="str">
            <v/>
          </cell>
          <cell r="U455" t="str">
            <v/>
          </cell>
          <cell r="V455" t="str">
            <v/>
          </cell>
          <cell r="W455" t="str">
            <v/>
          </cell>
          <cell r="X455" t="str">
            <v/>
          </cell>
          <cell r="Y455" t="str">
            <v/>
          </cell>
          <cell r="Z455" t="str">
            <v>-</v>
          </cell>
          <cell r="AA455" t="str">
            <v>-</v>
          </cell>
          <cell r="AB455" t="str">
            <v>-</v>
          </cell>
        </row>
        <row r="456">
          <cell r="G456" t="str">
            <v>66471031</v>
          </cell>
          <cell r="P456" t="str">
            <v>-</v>
          </cell>
          <cell r="Q456" t="str">
            <v>-</v>
          </cell>
          <cell r="R456" t="str">
            <v>-</v>
          </cell>
          <cell r="S456" t="str">
            <v/>
          </cell>
          <cell r="T456" t="str">
            <v/>
          </cell>
          <cell r="U456" t="str">
            <v/>
          </cell>
          <cell r="V456" t="str">
            <v/>
          </cell>
          <cell r="W456" t="str">
            <v/>
          </cell>
          <cell r="X456" t="str">
            <v/>
          </cell>
          <cell r="Y456" t="str">
            <v/>
          </cell>
          <cell r="Z456" t="str">
            <v/>
          </cell>
          <cell r="AA456" t="str">
            <v/>
          </cell>
          <cell r="AB456" t="str">
            <v>-</v>
          </cell>
        </row>
        <row r="457">
          <cell r="G457" t="str">
            <v>664710363</v>
          </cell>
          <cell r="P457" t="str">
            <v>-</v>
          </cell>
          <cell r="Q457" t="str">
            <v>-</v>
          </cell>
          <cell r="R457" t="str">
            <v>-</v>
          </cell>
          <cell r="S457" t="str">
            <v/>
          </cell>
          <cell r="T457" t="str">
            <v/>
          </cell>
          <cell r="U457" t="str">
            <v/>
          </cell>
          <cell r="V457" t="str">
            <v/>
          </cell>
          <cell r="W457" t="str">
            <v/>
          </cell>
          <cell r="X457" t="str">
            <v/>
          </cell>
          <cell r="Y457" t="str">
            <v/>
          </cell>
          <cell r="Z457" t="str">
            <v/>
          </cell>
          <cell r="AA457" t="str">
            <v/>
          </cell>
          <cell r="AB457" t="str">
            <v>-</v>
          </cell>
        </row>
        <row r="458">
          <cell r="G458" t="str">
            <v>68471021</v>
          </cell>
          <cell r="P458" t="str">
            <v>-</v>
          </cell>
          <cell r="Q458" t="str">
            <v>-</v>
          </cell>
          <cell r="R458" t="str">
            <v>-</v>
          </cell>
          <cell r="S458" t="str">
            <v/>
          </cell>
          <cell r="T458" t="str">
            <v/>
          </cell>
          <cell r="U458" t="str">
            <v/>
          </cell>
          <cell r="V458" t="str">
            <v/>
          </cell>
          <cell r="W458" t="str">
            <v/>
          </cell>
          <cell r="X458" t="str">
            <v/>
          </cell>
          <cell r="Y458" t="str">
            <v/>
          </cell>
          <cell r="Z458" t="str">
            <v/>
          </cell>
          <cell r="AA458" t="str">
            <v/>
          </cell>
          <cell r="AB458" t="str">
            <v>-</v>
          </cell>
        </row>
        <row r="459">
          <cell r="G459" t="str">
            <v>684710263</v>
          </cell>
          <cell r="P459" t="str">
            <v>-</v>
          </cell>
          <cell r="Q459" t="str">
            <v>-</v>
          </cell>
          <cell r="R459" t="str">
            <v>-</v>
          </cell>
          <cell r="S459" t="str">
            <v/>
          </cell>
          <cell r="T459" t="str">
            <v/>
          </cell>
          <cell r="U459" t="str">
            <v/>
          </cell>
          <cell r="V459" t="str">
            <v/>
          </cell>
          <cell r="W459" t="str">
            <v/>
          </cell>
          <cell r="X459" t="str">
            <v/>
          </cell>
          <cell r="Y459" t="str">
            <v/>
          </cell>
          <cell r="Z459" t="str">
            <v/>
          </cell>
          <cell r="AA459" t="str">
            <v/>
          </cell>
          <cell r="AB459" t="str">
            <v>-</v>
          </cell>
        </row>
        <row r="460">
          <cell r="G460" t="str">
            <v>68971016</v>
          </cell>
          <cell r="P460" t="str">
            <v>-</v>
          </cell>
          <cell r="Q460" t="str">
            <v>-</v>
          </cell>
          <cell r="R460" t="str">
            <v>-</v>
          </cell>
          <cell r="S460" t="str">
            <v/>
          </cell>
          <cell r="T460" t="str">
            <v/>
          </cell>
          <cell r="U460" t="str">
            <v/>
          </cell>
          <cell r="V460" t="str">
            <v/>
          </cell>
          <cell r="W460" t="str">
            <v/>
          </cell>
          <cell r="X460" t="str">
            <v/>
          </cell>
          <cell r="Y460" t="str">
            <v/>
          </cell>
          <cell r="Z460" t="str">
            <v/>
          </cell>
          <cell r="AA460" t="str">
            <v/>
          </cell>
          <cell r="AB460" t="str">
            <v>-</v>
          </cell>
        </row>
        <row r="461">
          <cell r="G461" t="str">
            <v>74971051</v>
          </cell>
          <cell r="P461" t="str">
            <v/>
          </cell>
          <cell r="Q461" t="str">
            <v>-</v>
          </cell>
          <cell r="R461" t="str">
            <v>-</v>
          </cell>
          <cell r="S461" t="str">
            <v>-</v>
          </cell>
          <cell r="T461" t="str">
            <v>-</v>
          </cell>
          <cell r="U461" t="str">
            <v>-</v>
          </cell>
          <cell r="V461" t="str">
            <v>-</v>
          </cell>
          <cell r="W461" t="str">
            <v>-</v>
          </cell>
          <cell r="X461" t="str">
            <v>-</v>
          </cell>
          <cell r="Y461" t="str">
            <v>-</v>
          </cell>
          <cell r="Z461" t="str">
            <v>-</v>
          </cell>
          <cell r="AA461" t="str">
            <v>-</v>
          </cell>
          <cell r="AB461" t="str">
            <v>-</v>
          </cell>
        </row>
        <row r="462">
          <cell r="G462" t="str">
            <v>749710563</v>
          </cell>
          <cell r="P462" t="str">
            <v/>
          </cell>
          <cell r="Q462" t="str">
            <v>-</v>
          </cell>
          <cell r="R462" t="str">
            <v>-</v>
          </cell>
          <cell r="S462" t="str">
            <v>-</v>
          </cell>
          <cell r="T462" t="str">
            <v>-</v>
          </cell>
          <cell r="U462" t="str">
            <v>-</v>
          </cell>
          <cell r="V462" t="str">
            <v>-</v>
          </cell>
          <cell r="W462" t="str">
            <v>-</v>
          </cell>
          <cell r="X462" t="str">
            <v>-</v>
          </cell>
          <cell r="Y462" t="str">
            <v>-</v>
          </cell>
          <cell r="Z462" t="str">
            <v>-</v>
          </cell>
          <cell r="AA462" t="str">
            <v>-</v>
          </cell>
          <cell r="AB462" t="str">
            <v>-</v>
          </cell>
        </row>
        <row r="463">
          <cell r="G463" t="str">
            <v>77171046</v>
          </cell>
          <cell r="P463" t="str">
            <v/>
          </cell>
          <cell r="Q463" t="str">
            <v>-</v>
          </cell>
          <cell r="R463" t="str">
            <v>-</v>
          </cell>
          <cell r="S463" t="str">
            <v>-</v>
          </cell>
          <cell r="T463" t="str">
            <v>-</v>
          </cell>
          <cell r="U463" t="str">
            <v>-</v>
          </cell>
          <cell r="V463" t="str">
            <v>-</v>
          </cell>
          <cell r="W463" t="str">
            <v>-</v>
          </cell>
          <cell r="X463" t="str">
            <v>-</v>
          </cell>
          <cell r="Y463" t="str">
            <v>-</v>
          </cell>
          <cell r="Z463" t="str">
            <v>-</v>
          </cell>
          <cell r="AA463" t="str">
            <v>-</v>
          </cell>
          <cell r="AB463" t="str">
            <v>-</v>
          </cell>
        </row>
        <row r="464">
          <cell r="G464" t="str">
            <v>77171051</v>
          </cell>
          <cell r="P464" t="str">
            <v/>
          </cell>
          <cell r="Q464" t="str">
            <v>-</v>
          </cell>
          <cell r="R464" t="str">
            <v>-</v>
          </cell>
          <cell r="S464" t="str">
            <v>-</v>
          </cell>
          <cell r="T464" t="str">
            <v>-</v>
          </cell>
          <cell r="U464" t="str">
            <v>-</v>
          </cell>
          <cell r="V464" t="str">
            <v>-</v>
          </cell>
          <cell r="W464" t="str">
            <v>-</v>
          </cell>
          <cell r="X464" t="str">
            <v>-</v>
          </cell>
          <cell r="Y464" t="str">
            <v>-</v>
          </cell>
          <cell r="Z464" t="str">
            <v>-</v>
          </cell>
          <cell r="AA464" t="str">
            <v>-</v>
          </cell>
          <cell r="AB464" t="str">
            <v>-</v>
          </cell>
        </row>
        <row r="465">
          <cell r="G465" t="str">
            <v>88271011</v>
          </cell>
          <cell r="P465" t="str">
            <v>-</v>
          </cell>
          <cell r="Q465" t="str">
            <v>-</v>
          </cell>
          <cell r="R465" t="str">
            <v>-</v>
          </cell>
          <cell r="S465" t="str">
            <v/>
          </cell>
          <cell r="T465" t="str">
            <v/>
          </cell>
          <cell r="U465" t="str">
            <v/>
          </cell>
          <cell r="V465" t="str">
            <v/>
          </cell>
          <cell r="W465" t="str">
            <v/>
          </cell>
          <cell r="X465" t="str">
            <v/>
          </cell>
          <cell r="Y465" t="str">
            <v/>
          </cell>
          <cell r="Z465" t="str">
            <v/>
          </cell>
          <cell r="AA465" t="str">
            <v/>
          </cell>
          <cell r="AB465" t="str">
            <v>-</v>
          </cell>
        </row>
        <row r="466">
          <cell r="G466" t="str">
            <v>27973011</v>
          </cell>
          <cell r="P466" t="str">
            <v>-</v>
          </cell>
          <cell r="Q466" t="str">
            <v>-</v>
          </cell>
          <cell r="R466" t="str">
            <v>-</v>
          </cell>
          <cell r="S466" t="str">
            <v/>
          </cell>
          <cell r="T466" t="str">
            <v/>
          </cell>
          <cell r="U466" t="str">
            <v/>
          </cell>
          <cell r="V466" t="str">
            <v/>
          </cell>
          <cell r="W466" t="str">
            <v/>
          </cell>
          <cell r="X466" t="str">
            <v/>
          </cell>
          <cell r="Y466" t="str">
            <v/>
          </cell>
          <cell r="Z466" t="str">
            <v>-</v>
          </cell>
          <cell r="AA466" t="str">
            <v>-</v>
          </cell>
          <cell r="AB466" t="str">
            <v>-</v>
          </cell>
        </row>
        <row r="467">
          <cell r="G467" t="str">
            <v>27973016</v>
          </cell>
          <cell r="P467" t="str">
            <v>-</v>
          </cell>
          <cell r="Q467" t="str">
            <v>-</v>
          </cell>
          <cell r="R467" t="str">
            <v>-</v>
          </cell>
          <cell r="S467" t="str">
            <v/>
          </cell>
          <cell r="T467" t="str">
            <v/>
          </cell>
          <cell r="U467" t="str">
            <v/>
          </cell>
          <cell r="V467" t="str">
            <v/>
          </cell>
          <cell r="W467" t="str">
            <v/>
          </cell>
          <cell r="X467" t="str">
            <v/>
          </cell>
          <cell r="Y467" t="str">
            <v/>
          </cell>
          <cell r="Z467" t="str">
            <v>-</v>
          </cell>
          <cell r="AA467" t="str">
            <v>-</v>
          </cell>
          <cell r="AB467" t="str">
            <v>-</v>
          </cell>
        </row>
        <row r="468">
          <cell r="G468" t="str">
            <v>94972182</v>
          </cell>
          <cell r="P468" t="str">
            <v>-</v>
          </cell>
          <cell r="Q468" t="str">
            <v>-</v>
          </cell>
          <cell r="R468" t="str">
            <v>-</v>
          </cell>
          <cell r="S468" t="str">
            <v>-</v>
          </cell>
          <cell r="T468" t="str">
            <v>-</v>
          </cell>
          <cell r="U468" t="str">
            <v>-</v>
          </cell>
          <cell r="V468" t="str">
            <v>-</v>
          </cell>
          <cell r="W468" t="str">
            <v>-</v>
          </cell>
          <cell r="X468" t="str">
            <v>-</v>
          </cell>
          <cell r="Y468" t="str">
            <v>-</v>
          </cell>
          <cell r="Z468" t="str">
            <v>-</v>
          </cell>
          <cell r="AA468" t="str">
            <v>-</v>
          </cell>
          <cell r="AB468" t="str">
            <v>-</v>
          </cell>
        </row>
        <row r="469">
          <cell r="G469" t="str">
            <v>94972186</v>
          </cell>
          <cell r="P469" t="str">
            <v>-</v>
          </cell>
          <cell r="Q469" t="str">
            <v>-</v>
          </cell>
          <cell r="R469" t="str">
            <v>-</v>
          </cell>
          <cell r="S469" t="str">
            <v>-</v>
          </cell>
          <cell r="T469" t="str">
            <v>-</v>
          </cell>
          <cell r="U469" t="str">
            <v>-</v>
          </cell>
          <cell r="V469" t="str">
            <v>-</v>
          </cell>
          <cell r="W469" t="str">
            <v>-</v>
          </cell>
          <cell r="X469" t="str">
            <v>-</v>
          </cell>
          <cell r="Y469" t="str">
            <v>-</v>
          </cell>
          <cell r="Z469" t="str">
            <v>-</v>
          </cell>
          <cell r="AA469" t="str">
            <v>-</v>
          </cell>
          <cell r="AB469" t="str">
            <v>-</v>
          </cell>
        </row>
        <row r="470">
          <cell r="G470" t="str">
            <v>949722976</v>
          </cell>
          <cell r="P470" t="str">
            <v>-</v>
          </cell>
          <cell r="Q470" t="str">
            <v>-</v>
          </cell>
          <cell r="R470" t="str">
            <v>-</v>
          </cell>
          <cell r="S470" t="str">
            <v>-</v>
          </cell>
          <cell r="T470" t="str">
            <v>-</v>
          </cell>
          <cell r="U470" t="str">
            <v>-</v>
          </cell>
          <cell r="V470" t="str">
            <v>-</v>
          </cell>
          <cell r="W470" t="str">
            <v>-</v>
          </cell>
          <cell r="X470" t="str">
            <v>-</v>
          </cell>
          <cell r="Y470" t="str">
            <v>-</v>
          </cell>
          <cell r="Z470" t="str">
            <v>-</v>
          </cell>
          <cell r="AA470" t="str">
            <v>-</v>
          </cell>
          <cell r="AB470" t="str">
            <v>-</v>
          </cell>
        </row>
        <row r="471">
          <cell r="G471" t="str">
            <v>949750467</v>
          </cell>
          <cell r="P471" t="str">
            <v>-</v>
          </cell>
          <cell r="Q471" t="str">
            <v>-</v>
          </cell>
          <cell r="R471" t="str">
            <v>-</v>
          </cell>
          <cell r="S471" t="str">
            <v>-</v>
          </cell>
          <cell r="T471" t="str">
            <v>-</v>
          </cell>
          <cell r="U471" t="str">
            <v>-</v>
          </cell>
          <cell r="V471" t="str">
            <v>-</v>
          </cell>
          <cell r="W471" t="str">
            <v>-</v>
          </cell>
          <cell r="X471" t="str">
            <v>-</v>
          </cell>
          <cell r="Y471" t="str">
            <v>-</v>
          </cell>
          <cell r="Z471" t="str">
            <v>-</v>
          </cell>
          <cell r="AA471" t="str">
            <v>-</v>
          </cell>
          <cell r="AB471" t="str">
            <v>-</v>
          </cell>
        </row>
        <row r="472">
          <cell r="G472" t="str">
            <v>949790668</v>
          </cell>
          <cell r="P472" t="str">
            <v>-</v>
          </cell>
          <cell r="Q472" t="str">
            <v>-</v>
          </cell>
          <cell r="R472" t="str">
            <v>-</v>
          </cell>
          <cell r="S472" t="str">
            <v>-</v>
          </cell>
          <cell r="T472" t="str">
            <v>-</v>
          </cell>
          <cell r="U472" t="str">
            <v>-</v>
          </cell>
          <cell r="V472" t="str">
            <v>-</v>
          </cell>
          <cell r="W472" t="str">
            <v>-</v>
          </cell>
          <cell r="X472" t="str">
            <v>-</v>
          </cell>
          <cell r="Y472" t="str">
            <v>-</v>
          </cell>
          <cell r="Z472" t="str">
            <v>-</v>
          </cell>
          <cell r="AA472" t="str">
            <v>-</v>
          </cell>
          <cell r="AB472" t="str">
            <v>-</v>
          </cell>
        </row>
        <row r="473">
          <cell r="G473" t="str">
            <v>18111012</v>
          </cell>
          <cell r="P473" t="str">
            <v>-</v>
          </cell>
          <cell r="Q473" t="str">
            <v/>
          </cell>
          <cell r="R473" t="str">
            <v/>
          </cell>
          <cell r="S473" t="str">
            <v/>
          </cell>
          <cell r="T473" t="str">
            <v/>
          </cell>
          <cell r="U473" t="str">
            <v/>
          </cell>
          <cell r="V473" t="str">
            <v/>
          </cell>
          <cell r="W473" t="str">
            <v/>
          </cell>
          <cell r="X473" t="str">
            <v/>
          </cell>
          <cell r="Y473" t="str">
            <v/>
          </cell>
          <cell r="Z473" t="str">
            <v/>
          </cell>
          <cell r="AA473" t="str">
            <v/>
          </cell>
          <cell r="AB473" t="str">
            <v>-</v>
          </cell>
        </row>
        <row r="474">
          <cell r="G474" t="str">
            <v>181110161</v>
          </cell>
          <cell r="P474" t="str">
            <v>-</v>
          </cell>
          <cell r="Q474" t="str">
            <v/>
          </cell>
          <cell r="R474" t="str">
            <v/>
          </cell>
          <cell r="S474" t="str">
            <v/>
          </cell>
          <cell r="T474" t="str">
            <v/>
          </cell>
          <cell r="U474" t="str">
            <v/>
          </cell>
          <cell r="V474" t="str">
            <v/>
          </cell>
          <cell r="W474" t="str">
            <v/>
          </cell>
          <cell r="X474" t="str">
            <v/>
          </cell>
          <cell r="Y474" t="str">
            <v/>
          </cell>
          <cell r="Z474" t="str">
            <v/>
          </cell>
          <cell r="AA474" t="str">
            <v/>
          </cell>
          <cell r="AB474" t="str">
            <v>-</v>
          </cell>
        </row>
        <row r="475">
          <cell r="G475" t="str">
            <v>181110171</v>
          </cell>
          <cell r="P475" t="str">
            <v>-</v>
          </cell>
          <cell r="Q475" t="str">
            <v/>
          </cell>
          <cell r="R475" t="str">
            <v/>
          </cell>
          <cell r="S475" t="str">
            <v/>
          </cell>
          <cell r="T475" t="str">
            <v/>
          </cell>
          <cell r="U475" t="str">
            <v/>
          </cell>
          <cell r="V475" t="str">
            <v/>
          </cell>
          <cell r="W475" t="str">
            <v/>
          </cell>
          <cell r="X475" t="str">
            <v/>
          </cell>
          <cell r="Y475" t="str">
            <v/>
          </cell>
          <cell r="Z475" t="str">
            <v/>
          </cell>
          <cell r="AA475" t="str">
            <v/>
          </cell>
          <cell r="AB475" t="str">
            <v>-</v>
          </cell>
        </row>
        <row r="476">
          <cell r="G476" t="str">
            <v>201110112</v>
          </cell>
          <cell r="P476" t="str">
            <v>-</v>
          </cell>
          <cell r="Q476" t="str">
            <v/>
          </cell>
          <cell r="R476" t="str">
            <v/>
          </cell>
          <cell r="S476" t="str">
            <v/>
          </cell>
          <cell r="T476" t="str">
            <v/>
          </cell>
          <cell r="U476" t="str">
            <v/>
          </cell>
          <cell r="V476" t="str">
            <v/>
          </cell>
          <cell r="W476" t="str">
            <v/>
          </cell>
          <cell r="X476" t="str">
            <v/>
          </cell>
          <cell r="Y476" t="str">
            <v/>
          </cell>
          <cell r="Z476" t="str">
            <v/>
          </cell>
          <cell r="AA476" t="str">
            <v/>
          </cell>
          <cell r="AB476" t="str">
            <v>-</v>
          </cell>
        </row>
        <row r="477">
          <cell r="G477" t="str">
            <v>201110126</v>
          </cell>
          <cell r="P477" t="str">
            <v>-</v>
          </cell>
          <cell r="Q477" t="str">
            <v/>
          </cell>
          <cell r="R477" t="str">
            <v/>
          </cell>
          <cell r="S477" t="str">
            <v/>
          </cell>
          <cell r="T477" t="str">
            <v/>
          </cell>
          <cell r="U477" t="str">
            <v/>
          </cell>
          <cell r="V477" t="str">
            <v/>
          </cell>
          <cell r="W477" t="str">
            <v/>
          </cell>
          <cell r="X477" t="str">
            <v/>
          </cell>
          <cell r="Y477" t="str">
            <v/>
          </cell>
          <cell r="Z477" t="str">
            <v/>
          </cell>
          <cell r="AA477" t="str">
            <v/>
          </cell>
          <cell r="AB477" t="str">
            <v>-</v>
          </cell>
        </row>
        <row r="478">
          <cell r="G478" t="str">
            <v>201110171</v>
          </cell>
          <cell r="P478" t="str">
            <v>-</v>
          </cell>
          <cell r="Q478" t="str">
            <v/>
          </cell>
          <cell r="R478" t="str">
            <v/>
          </cell>
          <cell r="S478" t="str">
            <v/>
          </cell>
          <cell r="T478" t="str">
            <v/>
          </cell>
          <cell r="U478" t="str">
            <v/>
          </cell>
          <cell r="V478" t="str">
            <v/>
          </cell>
          <cell r="W478" t="str">
            <v/>
          </cell>
          <cell r="X478" t="str">
            <v/>
          </cell>
          <cell r="Y478" t="str">
            <v/>
          </cell>
          <cell r="Z478" t="str">
            <v/>
          </cell>
          <cell r="AA478" t="str">
            <v/>
          </cell>
          <cell r="AB478" t="str">
            <v>-</v>
          </cell>
        </row>
        <row r="479">
          <cell r="G479" t="str">
            <v>25411141</v>
          </cell>
          <cell r="P479" t="str">
            <v>-</v>
          </cell>
          <cell r="Q479" t="str">
            <v>-</v>
          </cell>
          <cell r="R479" t="str">
            <v>-</v>
          </cell>
          <cell r="S479" t="str">
            <v/>
          </cell>
          <cell r="T479" t="str">
            <v/>
          </cell>
          <cell r="U479" t="str">
            <v/>
          </cell>
          <cell r="V479" t="str">
            <v/>
          </cell>
          <cell r="W479" t="str">
            <v/>
          </cell>
          <cell r="X479" t="str">
            <v/>
          </cell>
          <cell r="Y479" t="str">
            <v/>
          </cell>
          <cell r="Z479" t="str">
            <v/>
          </cell>
          <cell r="AA479" t="str">
            <v/>
          </cell>
          <cell r="AB479" t="str">
            <v>-</v>
          </cell>
        </row>
        <row r="480">
          <cell r="G480" t="str">
            <v>254111410</v>
          </cell>
          <cell r="P480" t="str">
            <v>-</v>
          </cell>
          <cell r="Q480" t="str">
            <v>-</v>
          </cell>
          <cell r="R480" t="str">
            <v>-</v>
          </cell>
          <cell r="S480" t="str">
            <v/>
          </cell>
          <cell r="T480" t="str">
            <v/>
          </cell>
          <cell r="U480" t="str">
            <v/>
          </cell>
          <cell r="V480" t="str">
            <v/>
          </cell>
          <cell r="W480" t="str">
            <v/>
          </cell>
          <cell r="X480" t="str">
            <v/>
          </cell>
          <cell r="Y480" t="str">
            <v/>
          </cell>
          <cell r="Z480" t="str">
            <v/>
          </cell>
          <cell r="AA480" t="str">
            <v/>
          </cell>
          <cell r="AB480" t="str">
            <v>-</v>
          </cell>
        </row>
        <row r="481">
          <cell r="G481" t="str">
            <v>254111461</v>
          </cell>
          <cell r="P481" t="str">
            <v>-</v>
          </cell>
          <cell r="Q481" t="str">
            <v>-</v>
          </cell>
          <cell r="R481" t="str">
            <v>-</v>
          </cell>
          <cell r="S481" t="str">
            <v/>
          </cell>
          <cell r="T481" t="str">
            <v/>
          </cell>
          <cell r="U481" t="str">
            <v/>
          </cell>
          <cell r="V481" t="str">
            <v/>
          </cell>
          <cell r="W481" t="str">
            <v/>
          </cell>
          <cell r="X481" t="str">
            <v/>
          </cell>
          <cell r="Y481" t="str">
            <v/>
          </cell>
          <cell r="Z481" t="str">
            <v/>
          </cell>
          <cell r="AA481" t="str">
            <v/>
          </cell>
          <cell r="AB481" t="str">
            <v>-</v>
          </cell>
        </row>
        <row r="482">
          <cell r="G482" t="str">
            <v>254111471</v>
          </cell>
          <cell r="P482" t="str">
            <v>-</v>
          </cell>
          <cell r="Q482" t="str">
            <v>-</v>
          </cell>
          <cell r="R482" t="str">
            <v>-</v>
          </cell>
          <cell r="S482" t="str">
            <v/>
          </cell>
          <cell r="T482" t="str">
            <v/>
          </cell>
          <cell r="U482" t="str">
            <v/>
          </cell>
          <cell r="V482" t="str">
            <v/>
          </cell>
          <cell r="W482" t="str">
            <v/>
          </cell>
          <cell r="X482" t="str">
            <v/>
          </cell>
          <cell r="Y482" t="str">
            <v/>
          </cell>
          <cell r="Z482" t="str">
            <v/>
          </cell>
          <cell r="AA482" t="str">
            <v/>
          </cell>
          <cell r="AB482" t="str">
            <v>-</v>
          </cell>
        </row>
        <row r="483">
          <cell r="G483" t="str">
            <v>254111476</v>
          </cell>
          <cell r="P483" t="str">
            <v>-</v>
          </cell>
          <cell r="Q483" t="str">
            <v>-</v>
          </cell>
          <cell r="R483" t="str">
            <v>-</v>
          </cell>
          <cell r="S483" t="str">
            <v/>
          </cell>
          <cell r="T483" t="str">
            <v/>
          </cell>
          <cell r="U483" t="str">
            <v/>
          </cell>
          <cell r="V483" t="str">
            <v/>
          </cell>
          <cell r="W483" t="str">
            <v/>
          </cell>
          <cell r="X483" t="str">
            <v/>
          </cell>
          <cell r="Y483" t="str">
            <v/>
          </cell>
          <cell r="Z483" t="str">
            <v/>
          </cell>
          <cell r="AA483" t="str">
            <v/>
          </cell>
          <cell r="AB483" t="str">
            <v>-</v>
          </cell>
        </row>
        <row r="484">
          <cell r="G484" t="str">
            <v>28111011</v>
          </cell>
          <cell r="P484" t="str">
            <v>-</v>
          </cell>
          <cell r="Q484" t="str">
            <v/>
          </cell>
          <cell r="R484" t="str">
            <v/>
          </cell>
          <cell r="S484" t="str">
            <v/>
          </cell>
          <cell r="T484" t="str">
            <v/>
          </cell>
          <cell r="U484" t="str">
            <v/>
          </cell>
          <cell r="V484" t="str">
            <v/>
          </cell>
          <cell r="W484" t="str">
            <v/>
          </cell>
          <cell r="X484" t="str">
            <v/>
          </cell>
          <cell r="Y484" t="str">
            <v/>
          </cell>
          <cell r="Z484" t="str">
            <v/>
          </cell>
          <cell r="AA484" t="str">
            <v/>
          </cell>
          <cell r="AB484" t="str">
            <v>-</v>
          </cell>
        </row>
        <row r="485">
          <cell r="G485" t="str">
            <v>281110110</v>
          </cell>
          <cell r="P485" t="str">
            <v>-</v>
          </cell>
          <cell r="Q485" t="str">
            <v/>
          </cell>
          <cell r="R485" t="str">
            <v/>
          </cell>
          <cell r="S485" t="str">
            <v/>
          </cell>
          <cell r="T485" t="str">
            <v/>
          </cell>
          <cell r="U485" t="str">
            <v/>
          </cell>
          <cell r="V485" t="str">
            <v/>
          </cell>
          <cell r="W485" t="str">
            <v/>
          </cell>
          <cell r="X485" t="str">
            <v/>
          </cell>
          <cell r="Y485" t="str">
            <v/>
          </cell>
          <cell r="Z485" t="str">
            <v/>
          </cell>
          <cell r="AA485" t="str">
            <v/>
          </cell>
          <cell r="AB485" t="str">
            <v>-</v>
          </cell>
        </row>
        <row r="486">
          <cell r="G486" t="str">
            <v>28111012</v>
          </cell>
          <cell r="P486" t="str">
            <v>-</v>
          </cell>
          <cell r="Q486" t="str">
            <v/>
          </cell>
          <cell r="R486" t="str">
            <v/>
          </cell>
          <cell r="S486" t="str">
            <v/>
          </cell>
          <cell r="T486" t="str">
            <v/>
          </cell>
          <cell r="U486" t="str">
            <v/>
          </cell>
          <cell r="V486" t="str">
            <v/>
          </cell>
          <cell r="W486" t="str">
            <v/>
          </cell>
          <cell r="X486" t="str">
            <v/>
          </cell>
          <cell r="Y486" t="str">
            <v/>
          </cell>
          <cell r="Z486" t="str">
            <v/>
          </cell>
          <cell r="AA486" t="str">
            <v/>
          </cell>
          <cell r="AB486" t="str">
            <v>-</v>
          </cell>
        </row>
        <row r="487">
          <cell r="G487" t="str">
            <v>281110161</v>
          </cell>
          <cell r="P487" t="str">
            <v>-</v>
          </cell>
          <cell r="Q487" t="str">
            <v/>
          </cell>
          <cell r="R487" t="str">
            <v/>
          </cell>
          <cell r="S487" t="str">
            <v/>
          </cell>
          <cell r="T487" t="str">
            <v/>
          </cell>
          <cell r="U487" t="str">
            <v/>
          </cell>
          <cell r="V487" t="str">
            <v/>
          </cell>
          <cell r="W487" t="str">
            <v/>
          </cell>
          <cell r="X487" t="str">
            <v/>
          </cell>
          <cell r="Y487" t="str">
            <v/>
          </cell>
          <cell r="Z487" t="str">
            <v/>
          </cell>
          <cell r="AA487" t="str">
            <v/>
          </cell>
          <cell r="AB487" t="str">
            <v>-</v>
          </cell>
        </row>
        <row r="488">
          <cell r="G488" t="str">
            <v>281110171</v>
          </cell>
          <cell r="P488" t="str">
            <v>-</v>
          </cell>
          <cell r="Q488" t="str">
            <v/>
          </cell>
          <cell r="R488" t="str">
            <v/>
          </cell>
          <cell r="S488" t="str">
            <v/>
          </cell>
          <cell r="T488" t="str">
            <v/>
          </cell>
          <cell r="U488" t="str">
            <v/>
          </cell>
          <cell r="V488" t="str">
            <v/>
          </cell>
          <cell r="W488" t="str">
            <v/>
          </cell>
          <cell r="X488" t="str">
            <v/>
          </cell>
          <cell r="Y488" t="str">
            <v/>
          </cell>
          <cell r="Z488" t="str">
            <v/>
          </cell>
          <cell r="AA488" t="str">
            <v/>
          </cell>
          <cell r="AB488" t="str">
            <v>-</v>
          </cell>
        </row>
        <row r="489">
          <cell r="G489" t="str">
            <v>281110176</v>
          </cell>
          <cell r="P489" t="str">
            <v>-</v>
          </cell>
          <cell r="Q489" t="str">
            <v/>
          </cell>
          <cell r="R489" t="str">
            <v/>
          </cell>
          <cell r="S489" t="str">
            <v/>
          </cell>
          <cell r="T489" t="str">
            <v/>
          </cell>
          <cell r="U489" t="str">
            <v/>
          </cell>
          <cell r="V489" t="str">
            <v/>
          </cell>
          <cell r="W489" t="str">
            <v/>
          </cell>
          <cell r="X489" t="str">
            <v/>
          </cell>
          <cell r="Y489" t="str">
            <v/>
          </cell>
          <cell r="Z489" t="str">
            <v/>
          </cell>
          <cell r="AA489" t="str">
            <v/>
          </cell>
          <cell r="AB489" t="str">
            <v>-</v>
          </cell>
        </row>
        <row r="490">
          <cell r="G490" t="str">
            <v>61211031</v>
          </cell>
          <cell r="P490" t="str">
            <v>-</v>
          </cell>
          <cell r="Q490" t="str">
            <v>-</v>
          </cell>
          <cell r="R490" t="str">
            <v>-</v>
          </cell>
          <cell r="S490" t="str">
            <v/>
          </cell>
          <cell r="T490" t="str">
            <v/>
          </cell>
          <cell r="U490" t="str">
            <v/>
          </cell>
          <cell r="V490" t="str">
            <v/>
          </cell>
          <cell r="W490" t="str">
            <v/>
          </cell>
          <cell r="X490" t="str">
            <v/>
          </cell>
          <cell r="Y490" t="str">
            <v/>
          </cell>
          <cell r="Z490" t="str">
            <v/>
          </cell>
          <cell r="AA490" t="str">
            <v/>
          </cell>
          <cell r="AB490" t="str">
            <v>-</v>
          </cell>
        </row>
        <row r="491">
          <cell r="G491" t="str">
            <v>612110310</v>
          </cell>
          <cell r="P491" t="str">
            <v>-</v>
          </cell>
          <cell r="Q491" t="str">
            <v>-</v>
          </cell>
          <cell r="R491" t="str">
            <v>-</v>
          </cell>
          <cell r="S491" t="str">
            <v/>
          </cell>
          <cell r="T491" t="str">
            <v/>
          </cell>
          <cell r="U491" t="str">
            <v/>
          </cell>
          <cell r="V491" t="str">
            <v/>
          </cell>
          <cell r="W491" t="str">
            <v/>
          </cell>
          <cell r="X491" t="str">
            <v/>
          </cell>
          <cell r="Y491" t="str">
            <v/>
          </cell>
          <cell r="Z491" t="str">
            <v/>
          </cell>
          <cell r="AA491" t="str">
            <v/>
          </cell>
          <cell r="AB491" t="str">
            <v>-</v>
          </cell>
        </row>
        <row r="492">
          <cell r="G492" t="str">
            <v>61211032</v>
          </cell>
          <cell r="P492" t="str">
            <v>-</v>
          </cell>
          <cell r="Q492" t="str">
            <v>-</v>
          </cell>
          <cell r="R492" t="str">
            <v>-</v>
          </cell>
          <cell r="S492" t="str">
            <v/>
          </cell>
          <cell r="T492" t="str">
            <v/>
          </cell>
          <cell r="U492" t="str">
            <v/>
          </cell>
          <cell r="V492" t="str">
            <v/>
          </cell>
          <cell r="W492" t="str">
            <v/>
          </cell>
          <cell r="X492" t="str">
            <v/>
          </cell>
          <cell r="Y492" t="str">
            <v/>
          </cell>
          <cell r="Z492" t="str">
            <v/>
          </cell>
          <cell r="AA492" t="str">
            <v/>
          </cell>
          <cell r="AB492" t="str">
            <v>-</v>
          </cell>
        </row>
        <row r="493">
          <cell r="G493" t="str">
            <v>612110361</v>
          </cell>
          <cell r="P493" t="str">
            <v>-</v>
          </cell>
          <cell r="Q493" t="str">
            <v>-</v>
          </cell>
          <cell r="R493" t="str">
            <v>-</v>
          </cell>
          <cell r="S493" t="str">
            <v/>
          </cell>
          <cell r="T493" t="str">
            <v/>
          </cell>
          <cell r="U493" t="str">
            <v/>
          </cell>
          <cell r="V493" t="str">
            <v/>
          </cell>
          <cell r="W493" t="str">
            <v/>
          </cell>
          <cell r="X493" t="str">
            <v/>
          </cell>
          <cell r="Y493" t="str">
            <v/>
          </cell>
          <cell r="Z493" t="str">
            <v/>
          </cell>
          <cell r="AA493" t="str">
            <v/>
          </cell>
          <cell r="AB493" t="str">
            <v>-</v>
          </cell>
        </row>
        <row r="494">
          <cell r="G494" t="str">
            <v>612110371</v>
          </cell>
          <cell r="P494" t="str">
            <v>-</v>
          </cell>
          <cell r="Q494" t="str">
            <v>-</v>
          </cell>
          <cell r="R494" t="str">
            <v>-</v>
          </cell>
          <cell r="S494" t="str">
            <v/>
          </cell>
          <cell r="T494" t="str">
            <v/>
          </cell>
          <cell r="U494" t="str">
            <v/>
          </cell>
          <cell r="V494" t="str">
            <v/>
          </cell>
          <cell r="W494" t="str">
            <v/>
          </cell>
          <cell r="X494" t="str">
            <v/>
          </cell>
          <cell r="Y494" t="str">
            <v/>
          </cell>
          <cell r="Z494" t="str">
            <v/>
          </cell>
          <cell r="AA494" t="str">
            <v/>
          </cell>
          <cell r="AB494" t="str">
            <v>-</v>
          </cell>
        </row>
        <row r="495">
          <cell r="G495" t="str">
            <v>612110376</v>
          </cell>
          <cell r="P495" t="str">
            <v>-</v>
          </cell>
          <cell r="Q495" t="str">
            <v>-</v>
          </cell>
          <cell r="R495" t="str">
            <v>-</v>
          </cell>
          <cell r="S495" t="str">
            <v/>
          </cell>
          <cell r="T495" t="str">
            <v/>
          </cell>
          <cell r="U495" t="str">
            <v/>
          </cell>
          <cell r="V495" t="str">
            <v/>
          </cell>
          <cell r="W495" t="str">
            <v/>
          </cell>
          <cell r="X495" t="str">
            <v/>
          </cell>
          <cell r="Y495" t="str">
            <v/>
          </cell>
          <cell r="Z495" t="str">
            <v/>
          </cell>
          <cell r="AA495" t="str">
            <v/>
          </cell>
          <cell r="AB495" t="str">
            <v>-</v>
          </cell>
        </row>
        <row r="496">
          <cell r="G496" t="str">
            <v>66111071</v>
          </cell>
          <cell r="P496" t="str">
            <v>-</v>
          </cell>
          <cell r="Q496" t="str">
            <v>-</v>
          </cell>
          <cell r="R496" t="str">
            <v>-</v>
          </cell>
          <cell r="S496" t="str">
            <v/>
          </cell>
          <cell r="T496" t="str">
            <v/>
          </cell>
          <cell r="U496" t="str">
            <v/>
          </cell>
          <cell r="V496" t="str">
            <v/>
          </cell>
          <cell r="W496" t="str">
            <v/>
          </cell>
          <cell r="X496" t="str">
            <v/>
          </cell>
          <cell r="Y496" t="str">
            <v/>
          </cell>
          <cell r="Z496" t="str">
            <v/>
          </cell>
          <cell r="AA496" t="str">
            <v/>
          </cell>
          <cell r="AB496" t="str">
            <v>-</v>
          </cell>
        </row>
        <row r="497">
          <cell r="G497" t="str">
            <v>661110710</v>
          </cell>
          <cell r="P497" t="str">
            <v>-</v>
          </cell>
          <cell r="Q497" t="str">
            <v>-</v>
          </cell>
          <cell r="R497" t="str">
            <v>-</v>
          </cell>
          <cell r="S497" t="str">
            <v/>
          </cell>
          <cell r="T497" t="str">
            <v/>
          </cell>
          <cell r="U497" t="str">
            <v/>
          </cell>
          <cell r="V497" t="str">
            <v/>
          </cell>
          <cell r="W497" t="str">
            <v/>
          </cell>
          <cell r="X497" t="str">
            <v/>
          </cell>
          <cell r="Y497" t="str">
            <v/>
          </cell>
          <cell r="Z497" t="str">
            <v/>
          </cell>
          <cell r="AA497" t="str">
            <v/>
          </cell>
          <cell r="AB497" t="str">
            <v>-</v>
          </cell>
        </row>
        <row r="498">
          <cell r="G498" t="str">
            <v>66111072</v>
          </cell>
          <cell r="P498" t="str">
            <v>-</v>
          </cell>
          <cell r="Q498" t="str">
            <v>-</v>
          </cell>
          <cell r="R498" t="str">
            <v>-</v>
          </cell>
          <cell r="S498" t="str">
            <v/>
          </cell>
          <cell r="T498" t="str">
            <v/>
          </cell>
          <cell r="U498" t="str">
            <v/>
          </cell>
          <cell r="V498" t="str">
            <v/>
          </cell>
          <cell r="W498" t="str">
            <v/>
          </cell>
          <cell r="X498" t="str">
            <v/>
          </cell>
          <cell r="Y498" t="str">
            <v/>
          </cell>
          <cell r="Z498" t="str">
            <v/>
          </cell>
          <cell r="AA498" t="str">
            <v/>
          </cell>
          <cell r="AB498" t="str">
            <v>-</v>
          </cell>
        </row>
        <row r="499">
          <cell r="G499" t="str">
            <v>66111076</v>
          </cell>
          <cell r="P499" t="str">
            <v>-</v>
          </cell>
          <cell r="Q499" t="str">
            <v>-</v>
          </cell>
          <cell r="R499" t="str">
            <v>-</v>
          </cell>
          <cell r="S499" t="str">
            <v/>
          </cell>
          <cell r="T499" t="str">
            <v/>
          </cell>
          <cell r="U499" t="str">
            <v/>
          </cell>
          <cell r="V499" t="str">
            <v/>
          </cell>
          <cell r="W499" t="str">
            <v/>
          </cell>
          <cell r="X499" t="str">
            <v/>
          </cell>
          <cell r="Y499" t="str">
            <v/>
          </cell>
          <cell r="Z499" t="str">
            <v/>
          </cell>
          <cell r="AA499" t="str">
            <v/>
          </cell>
          <cell r="AB499" t="str">
            <v>-</v>
          </cell>
        </row>
        <row r="500">
          <cell r="G500" t="str">
            <v>661110761</v>
          </cell>
          <cell r="P500" t="str">
            <v>-</v>
          </cell>
          <cell r="Q500" t="str">
            <v>-</v>
          </cell>
          <cell r="R500" t="str">
            <v>-</v>
          </cell>
          <cell r="S500" t="str">
            <v/>
          </cell>
          <cell r="T500" t="str">
            <v/>
          </cell>
          <cell r="U500" t="str">
            <v/>
          </cell>
          <cell r="V500" t="str">
            <v/>
          </cell>
          <cell r="W500" t="str">
            <v/>
          </cell>
          <cell r="X500" t="str">
            <v/>
          </cell>
          <cell r="Y500" t="str">
            <v/>
          </cell>
          <cell r="Z500" t="str">
            <v/>
          </cell>
          <cell r="AA500" t="str">
            <v/>
          </cell>
          <cell r="AB500" t="str">
            <v>-</v>
          </cell>
        </row>
        <row r="501">
          <cell r="G501" t="str">
            <v>661110771</v>
          </cell>
          <cell r="P501" t="str">
            <v>-</v>
          </cell>
          <cell r="Q501" t="str">
            <v>-</v>
          </cell>
          <cell r="R501" t="str">
            <v>-</v>
          </cell>
          <cell r="S501" t="str">
            <v/>
          </cell>
          <cell r="T501" t="str">
            <v/>
          </cell>
          <cell r="U501" t="str">
            <v/>
          </cell>
          <cell r="V501" t="str">
            <v/>
          </cell>
          <cell r="W501" t="str">
            <v/>
          </cell>
          <cell r="X501" t="str">
            <v/>
          </cell>
          <cell r="Y501" t="str">
            <v/>
          </cell>
          <cell r="Z501" t="str">
            <v/>
          </cell>
          <cell r="AA501" t="str">
            <v/>
          </cell>
          <cell r="AB501" t="str">
            <v>-</v>
          </cell>
        </row>
        <row r="502">
          <cell r="G502" t="str">
            <v>661110776</v>
          </cell>
          <cell r="P502" t="str">
            <v>-</v>
          </cell>
          <cell r="Q502" t="str">
            <v>-</v>
          </cell>
          <cell r="R502" t="str">
            <v>-</v>
          </cell>
          <cell r="S502" t="str">
            <v/>
          </cell>
          <cell r="T502" t="str">
            <v/>
          </cell>
          <cell r="U502" t="str">
            <v/>
          </cell>
          <cell r="V502" t="str">
            <v/>
          </cell>
          <cell r="W502" t="str">
            <v/>
          </cell>
          <cell r="X502" t="str">
            <v/>
          </cell>
          <cell r="Y502" t="str">
            <v/>
          </cell>
          <cell r="Z502" t="str">
            <v/>
          </cell>
          <cell r="AA502" t="str">
            <v/>
          </cell>
          <cell r="AB502" t="str">
            <v>-</v>
          </cell>
        </row>
        <row r="503">
          <cell r="G503" t="str">
            <v>68411061</v>
          </cell>
          <cell r="P503" t="str">
            <v>-</v>
          </cell>
          <cell r="Q503" t="str">
            <v/>
          </cell>
          <cell r="R503" t="str">
            <v/>
          </cell>
          <cell r="S503" t="str">
            <v/>
          </cell>
          <cell r="T503" t="str">
            <v/>
          </cell>
          <cell r="U503" t="str">
            <v/>
          </cell>
          <cell r="V503" t="str">
            <v/>
          </cell>
          <cell r="W503" t="str">
            <v/>
          </cell>
          <cell r="X503" t="str">
            <v/>
          </cell>
          <cell r="Y503" t="str">
            <v/>
          </cell>
          <cell r="Z503" t="str">
            <v/>
          </cell>
          <cell r="AA503" t="str">
            <v/>
          </cell>
          <cell r="AB503" t="str">
            <v>-</v>
          </cell>
        </row>
        <row r="504">
          <cell r="G504" t="str">
            <v>684110610</v>
          </cell>
          <cell r="P504" t="str">
            <v>-</v>
          </cell>
          <cell r="Q504" t="str">
            <v/>
          </cell>
          <cell r="R504" t="str">
            <v/>
          </cell>
          <cell r="S504" t="str">
            <v/>
          </cell>
          <cell r="T504" t="str">
            <v/>
          </cell>
          <cell r="U504" t="str">
            <v/>
          </cell>
          <cell r="V504" t="str">
            <v/>
          </cell>
          <cell r="W504" t="str">
            <v/>
          </cell>
          <cell r="X504" t="str">
            <v/>
          </cell>
          <cell r="Y504" t="str">
            <v/>
          </cell>
          <cell r="Z504" t="str">
            <v/>
          </cell>
          <cell r="AA504" t="str">
            <v/>
          </cell>
          <cell r="AB504" t="str">
            <v>-</v>
          </cell>
        </row>
        <row r="505">
          <cell r="G505" t="str">
            <v>68411062</v>
          </cell>
          <cell r="P505" t="str">
            <v>-</v>
          </cell>
          <cell r="Q505" t="str">
            <v/>
          </cell>
          <cell r="R505" t="str">
            <v/>
          </cell>
          <cell r="S505" t="str">
            <v/>
          </cell>
          <cell r="T505" t="str">
            <v/>
          </cell>
          <cell r="U505" t="str">
            <v/>
          </cell>
          <cell r="V505" t="str">
            <v/>
          </cell>
          <cell r="W505" t="str">
            <v/>
          </cell>
          <cell r="X505" t="str">
            <v/>
          </cell>
          <cell r="Y505" t="str">
            <v/>
          </cell>
          <cell r="Z505" t="str">
            <v/>
          </cell>
          <cell r="AA505" t="str">
            <v/>
          </cell>
          <cell r="AB505" t="str">
            <v>-</v>
          </cell>
        </row>
        <row r="506">
          <cell r="G506" t="str">
            <v>68411066</v>
          </cell>
          <cell r="P506" t="str">
            <v>-</v>
          </cell>
          <cell r="Q506" t="str">
            <v/>
          </cell>
          <cell r="R506" t="str">
            <v/>
          </cell>
          <cell r="S506" t="str">
            <v/>
          </cell>
          <cell r="T506" t="str">
            <v/>
          </cell>
          <cell r="U506" t="str">
            <v/>
          </cell>
          <cell r="V506" t="str">
            <v/>
          </cell>
          <cell r="W506" t="str">
            <v/>
          </cell>
          <cell r="X506" t="str">
            <v/>
          </cell>
          <cell r="Y506" t="str">
            <v/>
          </cell>
          <cell r="Z506" t="str">
            <v/>
          </cell>
          <cell r="AA506" t="str">
            <v/>
          </cell>
          <cell r="AB506" t="str">
            <v>-</v>
          </cell>
        </row>
        <row r="507">
          <cell r="G507" t="str">
            <v>684110661</v>
          </cell>
          <cell r="P507" t="str">
            <v>-</v>
          </cell>
          <cell r="Q507" t="str">
            <v/>
          </cell>
          <cell r="R507" t="str">
            <v/>
          </cell>
          <cell r="S507" t="str">
            <v/>
          </cell>
          <cell r="T507" t="str">
            <v/>
          </cell>
          <cell r="U507" t="str">
            <v/>
          </cell>
          <cell r="V507" t="str">
            <v/>
          </cell>
          <cell r="W507" t="str">
            <v/>
          </cell>
          <cell r="X507" t="str">
            <v/>
          </cell>
          <cell r="Y507" t="str">
            <v/>
          </cell>
          <cell r="Z507" t="str">
            <v/>
          </cell>
          <cell r="AA507" t="str">
            <v/>
          </cell>
          <cell r="AB507" t="str">
            <v>-</v>
          </cell>
        </row>
        <row r="508">
          <cell r="G508" t="str">
            <v>684110671</v>
          </cell>
          <cell r="P508" t="str">
            <v>-</v>
          </cell>
          <cell r="Q508" t="str">
            <v/>
          </cell>
          <cell r="R508" t="str">
            <v/>
          </cell>
          <cell r="S508" t="str">
            <v/>
          </cell>
          <cell r="T508" t="str">
            <v/>
          </cell>
          <cell r="U508" t="str">
            <v/>
          </cell>
          <cell r="V508" t="str">
            <v/>
          </cell>
          <cell r="W508" t="str">
            <v/>
          </cell>
          <cell r="X508" t="str">
            <v/>
          </cell>
          <cell r="Y508" t="str">
            <v/>
          </cell>
          <cell r="Z508" t="str">
            <v/>
          </cell>
          <cell r="AA508" t="str">
            <v/>
          </cell>
          <cell r="AB508" t="str">
            <v>-</v>
          </cell>
        </row>
        <row r="509">
          <cell r="G509" t="str">
            <v>684110676</v>
          </cell>
          <cell r="P509" t="str">
            <v>-</v>
          </cell>
          <cell r="Q509" t="str">
            <v/>
          </cell>
          <cell r="R509" t="str">
            <v/>
          </cell>
          <cell r="S509" t="str">
            <v/>
          </cell>
          <cell r="T509" t="str">
            <v/>
          </cell>
          <cell r="U509" t="str">
            <v/>
          </cell>
          <cell r="V509" t="str">
            <v/>
          </cell>
          <cell r="W509" t="str">
            <v/>
          </cell>
          <cell r="X509" t="str">
            <v/>
          </cell>
          <cell r="Y509" t="str">
            <v/>
          </cell>
          <cell r="Z509" t="str">
            <v/>
          </cell>
          <cell r="AA509" t="str">
            <v/>
          </cell>
          <cell r="AB509" t="str">
            <v>-</v>
          </cell>
        </row>
        <row r="510">
          <cell r="G510" t="str">
            <v>684110685</v>
          </cell>
          <cell r="P510" t="str">
            <v>-</v>
          </cell>
          <cell r="Q510" t="str">
            <v/>
          </cell>
          <cell r="R510" t="str">
            <v/>
          </cell>
          <cell r="S510" t="str">
            <v/>
          </cell>
          <cell r="T510" t="str">
            <v/>
          </cell>
          <cell r="U510" t="str">
            <v/>
          </cell>
          <cell r="V510" t="str">
            <v/>
          </cell>
          <cell r="W510" t="str">
            <v/>
          </cell>
          <cell r="X510" t="str">
            <v/>
          </cell>
          <cell r="Y510" t="str">
            <v/>
          </cell>
          <cell r="Z510" t="str">
            <v/>
          </cell>
          <cell r="AA510" t="str">
            <v/>
          </cell>
          <cell r="AB510" t="str">
            <v>-</v>
          </cell>
        </row>
        <row r="511">
          <cell r="G511" t="str">
            <v>77111021</v>
          </cell>
          <cell r="P511" t="str">
            <v>-</v>
          </cell>
          <cell r="Q511" t="str">
            <v>-</v>
          </cell>
          <cell r="R511" t="str">
            <v>-</v>
          </cell>
          <cell r="S511" t="str">
            <v/>
          </cell>
          <cell r="T511" t="str">
            <v/>
          </cell>
          <cell r="U511" t="str">
            <v/>
          </cell>
          <cell r="V511" t="str">
            <v/>
          </cell>
          <cell r="W511" t="str">
            <v/>
          </cell>
          <cell r="X511" t="str">
            <v/>
          </cell>
          <cell r="Y511" t="str">
            <v/>
          </cell>
          <cell r="Z511" t="str">
            <v/>
          </cell>
          <cell r="AA511" t="str">
            <v/>
          </cell>
          <cell r="AB511" t="str">
            <v>-</v>
          </cell>
        </row>
        <row r="512">
          <cell r="G512" t="str">
            <v>771110210</v>
          </cell>
          <cell r="P512" t="str">
            <v>-</v>
          </cell>
          <cell r="Q512" t="str">
            <v>-</v>
          </cell>
          <cell r="R512" t="str">
            <v>-</v>
          </cell>
          <cell r="S512" t="str">
            <v/>
          </cell>
          <cell r="T512" t="str">
            <v/>
          </cell>
          <cell r="U512" t="str">
            <v/>
          </cell>
          <cell r="V512" t="str">
            <v/>
          </cell>
          <cell r="W512" t="str">
            <v/>
          </cell>
          <cell r="X512" t="str">
            <v/>
          </cell>
          <cell r="Y512" t="str">
            <v/>
          </cell>
          <cell r="Z512" t="str">
            <v/>
          </cell>
          <cell r="AA512" t="str">
            <v/>
          </cell>
          <cell r="AB512" t="str">
            <v>-</v>
          </cell>
        </row>
        <row r="513">
          <cell r="G513" t="str">
            <v>77111022</v>
          </cell>
          <cell r="P513" t="str">
            <v>-</v>
          </cell>
          <cell r="Q513" t="str">
            <v>-</v>
          </cell>
          <cell r="R513" t="str">
            <v>-</v>
          </cell>
          <cell r="S513" t="str">
            <v/>
          </cell>
          <cell r="T513" t="str">
            <v/>
          </cell>
          <cell r="U513" t="str">
            <v/>
          </cell>
          <cell r="V513" t="str">
            <v/>
          </cell>
          <cell r="W513" t="str">
            <v/>
          </cell>
          <cell r="X513" t="str">
            <v/>
          </cell>
          <cell r="Y513" t="str">
            <v/>
          </cell>
          <cell r="Z513" t="str">
            <v/>
          </cell>
          <cell r="AA513" t="str">
            <v/>
          </cell>
          <cell r="AB513" t="str">
            <v>-</v>
          </cell>
        </row>
        <row r="514">
          <cell r="G514" t="str">
            <v>771110261</v>
          </cell>
          <cell r="P514" t="str">
            <v>-</v>
          </cell>
          <cell r="Q514" t="str">
            <v>-</v>
          </cell>
          <cell r="R514" t="str">
            <v>-</v>
          </cell>
          <cell r="S514" t="str">
            <v/>
          </cell>
          <cell r="T514" t="str">
            <v/>
          </cell>
          <cell r="U514" t="str">
            <v/>
          </cell>
          <cell r="V514" t="str">
            <v/>
          </cell>
          <cell r="W514" t="str">
            <v/>
          </cell>
          <cell r="X514" t="str">
            <v/>
          </cell>
          <cell r="Y514" t="str">
            <v/>
          </cell>
          <cell r="Z514" t="str">
            <v/>
          </cell>
          <cell r="AA514" t="str">
            <v/>
          </cell>
          <cell r="AB514" t="str">
            <v>-</v>
          </cell>
        </row>
        <row r="515">
          <cell r="G515" t="str">
            <v>771110271</v>
          </cell>
          <cell r="P515" t="str">
            <v>-</v>
          </cell>
          <cell r="Q515" t="str">
            <v>-</v>
          </cell>
          <cell r="R515" t="str">
            <v>-</v>
          </cell>
          <cell r="S515" t="str">
            <v/>
          </cell>
          <cell r="T515" t="str">
            <v/>
          </cell>
          <cell r="U515" t="str">
            <v/>
          </cell>
          <cell r="V515" t="str">
            <v/>
          </cell>
          <cell r="W515" t="str">
            <v/>
          </cell>
          <cell r="X515" t="str">
            <v/>
          </cell>
          <cell r="Y515" t="str">
            <v/>
          </cell>
          <cell r="Z515" t="str">
            <v/>
          </cell>
          <cell r="AA515" t="str">
            <v/>
          </cell>
          <cell r="AB515" t="str">
            <v>-</v>
          </cell>
        </row>
        <row r="516">
          <cell r="G516" t="str">
            <v>771110276</v>
          </cell>
          <cell r="P516" t="str">
            <v>-</v>
          </cell>
          <cell r="Q516" t="str">
            <v>-</v>
          </cell>
          <cell r="R516" t="str">
            <v>-</v>
          </cell>
          <cell r="S516" t="str">
            <v/>
          </cell>
          <cell r="T516" t="str">
            <v/>
          </cell>
          <cell r="U516" t="str">
            <v/>
          </cell>
          <cell r="V516" t="str">
            <v/>
          </cell>
          <cell r="W516" t="str">
            <v/>
          </cell>
          <cell r="X516" t="str">
            <v/>
          </cell>
          <cell r="Y516" t="str">
            <v/>
          </cell>
          <cell r="Z516" t="str">
            <v/>
          </cell>
          <cell r="AA516" t="str">
            <v/>
          </cell>
          <cell r="AB516" t="str">
            <v>-</v>
          </cell>
        </row>
        <row r="517">
          <cell r="G517" t="str">
            <v>771110285</v>
          </cell>
          <cell r="P517" t="str">
            <v>-</v>
          </cell>
          <cell r="Q517" t="str">
            <v>-</v>
          </cell>
          <cell r="R517" t="str">
            <v>-</v>
          </cell>
          <cell r="S517" t="str">
            <v/>
          </cell>
          <cell r="T517" t="str">
            <v/>
          </cell>
          <cell r="U517" t="str">
            <v/>
          </cell>
          <cell r="V517" t="str">
            <v/>
          </cell>
          <cell r="W517" t="str">
            <v/>
          </cell>
          <cell r="X517" t="str">
            <v/>
          </cell>
          <cell r="Y517" t="str">
            <v/>
          </cell>
          <cell r="Z517" t="str">
            <v/>
          </cell>
          <cell r="AA517" t="str">
            <v/>
          </cell>
          <cell r="AB517" t="str">
            <v>-</v>
          </cell>
        </row>
        <row r="518">
          <cell r="G518" t="str">
            <v>88211071</v>
          </cell>
          <cell r="P518" t="str">
            <v>-</v>
          </cell>
          <cell r="Q518" t="str">
            <v>-</v>
          </cell>
          <cell r="R518" t="str">
            <v>-</v>
          </cell>
          <cell r="S518" t="str">
            <v/>
          </cell>
          <cell r="T518" t="str">
            <v/>
          </cell>
          <cell r="U518" t="str">
            <v/>
          </cell>
          <cell r="V518" t="str">
            <v/>
          </cell>
          <cell r="W518" t="str">
            <v/>
          </cell>
          <cell r="X518" t="str">
            <v/>
          </cell>
          <cell r="Y518" t="str">
            <v/>
          </cell>
          <cell r="Z518" t="str">
            <v/>
          </cell>
          <cell r="AA518" t="str">
            <v/>
          </cell>
          <cell r="AB518" t="str">
            <v>-</v>
          </cell>
        </row>
        <row r="519">
          <cell r="G519" t="str">
            <v>882110710</v>
          </cell>
          <cell r="P519" t="str">
            <v>-</v>
          </cell>
          <cell r="Q519" t="str">
            <v>-</v>
          </cell>
          <cell r="R519" t="str">
            <v>-</v>
          </cell>
          <cell r="S519" t="str">
            <v/>
          </cell>
          <cell r="T519" t="str">
            <v/>
          </cell>
          <cell r="U519" t="str">
            <v/>
          </cell>
          <cell r="V519" t="str">
            <v/>
          </cell>
          <cell r="W519" t="str">
            <v/>
          </cell>
          <cell r="X519" t="str">
            <v/>
          </cell>
          <cell r="Y519" t="str">
            <v/>
          </cell>
          <cell r="Z519" t="str">
            <v/>
          </cell>
          <cell r="AA519" t="str">
            <v/>
          </cell>
          <cell r="AB519" t="str">
            <v>-</v>
          </cell>
        </row>
        <row r="520">
          <cell r="G520" t="str">
            <v>88211072</v>
          </cell>
          <cell r="P520" t="str">
            <v>-</v>
          </cell>
          <cell r="Q520" t="str">
            <v>-</v>
          </cell>
          <cell r="R520" t="str">
            <v>-</v>
          </cell>
          <cell r="S520" t="str">
            <v/>
          </cell>
          <cell r="T520" t="str">
            <v/>
          </cell>
          <cell r="U520" t="str">
            <v/>
          </cell>
          <cell r="V520" t="str">
            <v/>
          </cell>
          <cell r="W520" t="str">
            <v/>
          </cell>
          <cell r="X520" t="str">
            <v/>
          </cell>
          <cell r="Y520" t="str">
            <v/>
          </cell>
          <cell r="Z520" t="str">
            <v/>
          </cell>
          <cell r="AA520" t="str">
            <v/>
          </cell>
          <cell r="AB520" t="str">
            <v>-</v>
          </cell>
        </row>
        <row r="521">
          <cell r="G521" t="str">
            <v>882110761</v>
          </cell>
          <cell r="P521" t="str">
            <v>-</v>
          </cell>
          <cell r="Q521" t="str">
            <v>-</v>
          </cell>
          <cell r="R521" t="str">
            <v>-</v>
          </cell>
          <cell r="S521" t="str">
            <v/>
          </cell>
          <cell r="T521" t="str">
            <v/>
          </cell>
          <cell r="U521" t="str">
            <v/>
          </cell>
          <cell r="V521" t="str">
            <v/>
          </cell>
          <cell r="W521" t="str">
            <v/>
          </cell>
          <cell r="X521" t="str">
            <v/>
          </cell>
          <cell r="Y521" t="str">
            <v/>
          </cell>
          <cell r="Z521" t="str">
            <v/>
          </cell>
          <cell r="AA521" t="str">
            <v/>
          </cell>
          <cell r="AB521" t="str">
            <v>-</v>
          </cell>
        </row>
        <row r="522">
          <cell r="G522" t="str">
            <v>882110771</v>
          </cell>
          <cell r="P522" t="str">
            <v>-</v>
          </cell>
          <cell r="Q522" t="str">
            <v>-</v>
          </cell>
          <cell r="R522" t="str">
            <v>-</v>
          </cell>
          <cell r="S522" t="str">
            <v/>
          </cell>
          <cell r="T522" t="str">
            <v/>
          </cell>
          <cell r="U522" t="str">
            <v/>
          </cell>
          <cell r="V522" t="str">
            <v/>
          </cell>
          <cell r="W522" t="str">
            <v/>
          </cell>
          <cell r="X522" t="str">
            <v/>
          </cell>
          <cell r="Y522" t="str">
            <v/>
          </cell>
          <cell r="Z522" t="str">
            <v/>
          </cell>
          <cell r="AA522" t="str">
            <v/>
          </cell>
          <cell r="AB522" t="str">
            <v>-</v>
          </cell>
        </row>
        <row r="523">
          <cell r="G523" t="str">
            <v>16911077</v>
          </cell>
          <cell r="P523" t="str">
            <v>-</v>
          </cell>
          <cell r="Q523" t="str">
            <v>-</v>
          </cell>
          <cell r="R523" t="str">
            <v>-</v>
          </cell>
          <cell r="S523" t="str">
            <v/>
          </cell>
          <cell r="T523" t="str">
            <v/>
          </cell>
          <cell r="U523" t="str">
            <v/>
          </cell>
          <cell r="V523" t="str">
            <v/>
          </cell>
          <cell r="W523" t="str">
            <v/>
          </cell>
          <cell r="X523" t="str">
            <v/>
          </cell>
          <cell r="Y523" t="str">
            <v/>
          </cell>
          <cell r="Z523" t="str">
            <v>-</v>
          </cell>
          <cell r="AA523" t="str">
            <v>-</v>
          </cell>
          <cell r="AB523" t="str">
            <v>-</v>
          </cell>
        </row>
        <row r="524">
          <cell r="G524" t="str">
            <v>18111155</v>
          </cell>
          <cell r="P524" t="str">
            <v>-</v>
          </cell>
          <cell r="Q524" t="str">
            <v>-</v>
          </cell>
          <cell r="R524" t="str">
            <v>-</v>
          </cell>
          <cell r="S524" t="str">
            <v/>
          </cell>
          <cell r="T524" t="str">
            <v/>
          </cell>
          <cell r="U524" t="str">
            <v/>
          </cell>
          <cell r="V524" t="str">
            <v/>
          </cell>
          <cell r="W524" t="str">
            <v/>
          </cell>
          <cell r="X524" t="str">
            <v/>
          </cell>
          <cell r="Y524" t="str">
            <v/>
          </cell>
          <cell r="Z524" t="str">
            <v/>
          </cell>
          <cell r="AA524" t="str">
            <v/>
          </cell>
          <cell r="AB524" t="str">
            <v>-</v>
          </cell>
        </row>
        <row r="525">
          <cell r="G525" t="str">
            <v>181111576</v>
          </cell>
          <cell r="P525" t="str">
            <v>-</v>
          </cell>
          <cell r="Q525" t="str">
            <v>-</v>
          </cell>
          <cell r="R525" t="str">
            <v>-</v>
          </cell>
          <cell r="S525" t="str">
            <v/>
          </cell>
          <cell r="T525" t="str">
            <v/>
          </cell>
          <cell r="U525" t="str">
            <v/>
          </cell>
          <cell r="V525" t="str">
            <v/>
          </cell>
          <cell r="W525" t="str">
            <v/>
          </cell>
          <cell r="X525" t="str">
            <v/>
          </cell>
          <cell r="Y525" t="str">
            <v/>
          </cell>
          <cell r="Z525" t="str">
            <v/>
          </cell>
          <cell r="AA525" t="str">
            <v/>
          </cell>
          <cell r="AB525" t="str">
            <v>-</v>
          </cell>
        </row>
        <row r="526">
          <cell r="G526" t="str">
            <v>63811095</v>
          </cell>
          <cell r="P526" t="str">
            <v>-</v>
          </cell>
          <cell r="Q526" t="str">
            <v>-</v>
          </cell>
          <cell r="R526" t="str">
            <v>-</v>
          </cell>
          <cell r="S526" t="str">
            <v/>
          </cell>
          <cell r="T526" t="str">
            <v/>
          </cell>
          <cell r="U526" t="str">
            <v/>
          </cell>
          <cell r="V526" t="str">
            <v/>
          </cell>
          <cell r="W526" t="str">
            <v/>
          </cell>
          <cell r="X526" t="str">
            <v/>
          </cell>
          <cell r="Y526" t="str">
            <v/>
          </cell>
          <cell r="Z526" t="str">
            <v/>
          </cell>
          <cell r="AA526" t="str">
            <v/>
          </cell>
          <cell r="AB526" t="str">
            <v>-</v>
          </cell>
        </row>
        <row r="527">
          <cell r="G527" t="str">
            <v>638110976</v>
          </cell>
          <cell r="P527" t="str">
            <v>-</v>
          </cell>
          <cell r="Q527" t="str">
            <v>-</v>
          </cell>
          <cell r="R527" t="str">
            <v>-</v>
          </cell>
          <cell r="S527" t="str">
            <v/>
          </cell>
          <cell r="T527" t="str">
            <v/>
          </cell>
          <cell r="U527" t="str">
            <v/>
          </cell>
          <cell r="V527" t="str">
            <v/>
          </cell>
          <cell r="W527" t="str">
            <v/>
          </cell>
          <cell r="X527" t="str">
            <v/>
          </cell>
          <cell r="Y527" t="str">
            <v/>
          </cell>
          <cell r="Z527" t="str">
            <v/>
          </cell>
          <cell r="AA527" t="str">
            <v/>
          </cell>
          <cell r="AB527" t="str">
            <v>-</v>
          </cell>
        </row>
        <row r="528">
          <cell r="G528" t="str">
            <v>68411365</v>
          </cell>
          <cell r="P528" t="str">
            <v>-</v>
          </cell>
          <cell r="Q528" t="str">
            <v>-</v>
          </cell>
          <cell r="R528" t="str">
            <v>-</v>
          </cell>
          <cell r="S528" t="str">
            <v/>
          </cell>
          <cell r="T528" t="str">
            <v/>
          </cell>
          <cell r="U528" t="str">
            <v/>
          </cell>
          <cell r="V528" t="str">
            <v/>
          </cell>
          <cell r="W528" t="str">
            <v/>
          </cell>
          <cell r="X528" t="str">
            <v/>
          </cell>
          <cell r="Y528" t="str">
            <v/>
          </cell>
          <cell r="Z528" t="str">
            <v/>
          </cell>
          <cell r="AA528" t="str">
            <v/>
          </cell>
          <cell r="AB528" t="str">
            <v>-</v>
          </cell>
        </row>
        <row r="529">
          <cell r="G529" t="str">
            <v>684113676</v>
          </cell>
          <cell r="P529" t="str">
            <v>-</v>
          </cell>
          <cell r="Q529" t="str">
            <v>-</v>
          </cell>
          <cell r="R529" t="str">
            <v>-</v>
          </cell>
          <cell r="S529" t="str">
            <v/>
          </cell>
          <cell r="T529" t="str">
            <v/>
          </cell>
          <cell r="U529" t="str">
            <v/>
          </cell>
          <cell r="V529" t="str">
            <v/>
          </cell>
          <cell r="W529" t="str">
            <v/>
          </cell>
          <cell r="X529" t="str">
            <v/>
          </cell>
          <cell r="Y529" t="str">
            <v/>
          </cell>
          <cell r="Z529" t="str">
            <v/>
          </cell>
          <cell r="AA529" t="str">
            <v/>
          </cell>
          <cell r="AB529" t="str">
            <v>-</v>
          </cell>
        </row>
        <row r="530">
          <cell r="G530" t="str">
            <v>16111011</v>
          </cell>
          <cell r="P530" t="str">
            <v>-</v>
          </cell>
          <cell r="Q530" t="str">
            <v>-</v>
          </cell>
          <cell r="R530" t="str">
            <v>-</v>
          </cell>
          <cell r="S530" t="str">
            <v/>
          </cell>
          <cell r="T530" t="str">
            <v/>
          </cell>
          <cell r="U530" t="str">
            <v/>
          </cell>
          <cell r="V530" t="str">
            <v/>
          </cell>
          <cell r="W530" t="str">
            <v/>
          </cell>
          <cell r="X530" t="str">
            <v/>
          </cell>
          <cell r="Y530" t="str">
            <v/>
          </cell>
          <cell r="Z530" t="str">
            <v/>
          </cell>
          <cell r="AA530" t="str">
            <v/>
          </cell>
          <cell r="AB530" t="str">
            <v>-</v>
          </cell>
        </row>
        <row r="531">
          <cell r="G531" t="str">
            <v>16111016</v>
          </cell>
          <cell r="P531" t="str">
            <v>-</v>
          </cell>
          <cell r="Q531" t="str">
            <v>-</v>
          </cell>
          <cell r="R531" t="str">
            <v>-</v>
          </cell>
          <cell r="S531" t="str">
            <v/>
          </cell>
          <cell r="T531" t="str">
            <v/>
          </cell>
          <cell r="U531" t="str">
            <v/>
          </cell>
          <cell r="V531" t="str">
            <v/>
          </cell>
          <cell r="W531" t="str">
            <v/>
          </cell>
          <cell r="X531" t="str">
            <v/>
          </cell>
          <cell r="Y531" t="str">
            <v/>
          </cell>
          <cell r="Z531" t="str">
            <v/>
          </cell>
          <cell r="AA531" t="str">
            <v/>
          </cell>
          <cell r="AB531" t="str">
            <v>-</v>
          </cell>
        </row>
        <row r="532">
          <cell r="G532" t="str">
            <v>18911026</v>
          </cell>
          <cell r="P532" t="str">
            <v>-</v>
          </cell>
          <cell r="Q532" t="str">
            <v>-</v>
          </cell>
          <cell r="R532" t="str">
            <v>-</v>
          </cell>
          <cell r="S532" t="str">
            <v/>
          </cell>
          <cell r="T532" t="str">
            <v/>
          </cell>
          <cell r="U532" t="str">
            <v/>
          </cell>
          <cell r="V532" t="str">
            <v/>
          </cell>
          <cell r="W532" t="str">
            <v/>
          </cell>
          <cell r="X532" t="str">
            <v/>
          </cell>
          <cell r="Y532" t="str">
            <v/>
          </cell>
          <cell r="Z532" t="str">
            <v>-</v>
          </cell>
          <cell r="AA532" t="str">
            <v>-</v>
          </cell>
          <cell r="AB532" t="str">
            <v>-</v>
          </cell>
        </row>
        <row r="533">
          <cell r="G533" t="str">
            <v>25411026</v>
          </cell>
          <cell r="P533" t="str">
            <v>-</v>
          </cell>
          <cell r="Q533" t="str">
            <v>-</v>
          </cell>
          <cell r="R533" t="str">
            <v>-</v>
          </cell>
          <cell r="S533" t="str">
            <v/>
          </cell>
          <cell r="T533" t="str">
            <v/>
          </cell>
          <cell r="U533" t="str">
            <v/>
          </cell>
          <cell r="V533" t="str">
            <v/>
          </cell>
          <cell r="W533" t="str">
            <v/>
          </cell>
          <cell r="X533" t="str">
            <v/>
          </cell>
          <cell r="Y533" t="str">
            <v/>
          </cell>
          <cell r="Z533" t="str">
            <v/>
          </cell>
          <cell r="AA533" t="str">
            <v/>
          </cell>
          <cell r="AB533" t="str">
            <v>-</v>
          </cell>
        </row>
        <row r="534">
          <cell r="G534" t="str">
            <v>27911036</v>
          </cell>
          <cell r="P534" t="str">
            <v>-</v>
          </cell>
          <cell r="Q534" t="str">
            <v>-</v>
          </cell>
          <cell r="R534" t="str">
            <v>-</v>
          </cell>
          <cell r="S534" t="str">
            <v/>
          </cell>
          <cell r="T534" t="str">
            <v/>
          </cell>
          <cell r="U534" t="str">
            <v/>
          </cell>
          <cell r="V534" t="str">
            <v/>
          </cell>
          <cell r="W534" t="str">
            <v/>
          </cell>
          <cell r="X534" t="str">
            <v/>
          </cell>
          <cell r="Y534" t="str">
            <v/>
          </cell>
          <cell r="Z534" t="str">
            <v>-</v>
          </cell>
          <cell r="AA534" t="str">
            <v>-</v>
          </cell>
          <cell r="AB534" t="str">
            <v>-</v>
          </cell>
        </row>
        <row r="535">
          <cell r="G535" t="str">
            <v>27911076</v>
          </cell>
          <cell r="P535" t="str">
            <v>-</v>
          </cell>
          <cell r="Q535" t="str">
            <v>-</v>
          </cell>
          <cell r="R535" t="str">
            <v>-</v>
          </cell>
          <cell r="S535" t="str">
            <v/>
          </cell>
          <cell r="T535" t="str">
            <v/>
          </cell>
          <cell r="U535" t="str">
            <v/>
          </cell>
          <cell r="V535" t="str">
            <v/>
          </cell>
          <cell r="W535" t="str">
            <v/>
          </cell>
          <cell r="X535" t="str">
            <v/>
          </cell>
          <cell r="Y535" t="str">
            <v/>
          </cell>
          <cell r="Z535" t="str">
            <v/>
          </cell>
          <cell r="AA535" t="str">
            <v/>
          </cell>
          <cell r="AB535" t="str">
            <v>-</v>
          </cell>
        </row>
        <row r="536">
          <cell r="G536" t="str">
            <v>66411161</v>
          </cell>
          <cell r="P536" t="str">
            <v>-</v>
          </cell>
          <cell r="Q536" t="str">
            <v>-</v>
          </cell>
          <cell r="R536" t="str">
            <v>-</v>
          </cell>
          <cell r="S536" t="str">
            <v/>
          </cell>
          <cell r="T536" t="str">
            <v/>
          </cell>
          <cell r="U536" t="str">
            <v/>
          </cell>
          <cell r="V536" t="str">
            <v/>
          </cell>
          <cell r="W536" t="str">
            <v/>
          </cell>
          <cell r="X536" t="str">
            <v/>
          </cell>
          <cell r="Y536" t="str">
            <v/>
          </cell>
          <cell r="Z536" t="str">
            <v/>
          </cell>
          <cell r="AA536" t="str">
            <v/>
          </cell>
          <cell r="AB536" t="str">
            <v>-</v>
          </cell>
        </row>
        <row r="537">
          <cell r="G537" t="str">
            <v>66411166</v>
          </cell>
          <cell r="P537" t="str">
            <v>-</v>
          </cell>
          <cell r="Q537" t="str">
            <v>-</v>
          </cell>
          <cell r="R537" t="str">
            <v>-</v>
          </cell>
          <cell r="S537" t="str">
            <v/>
          </cell>
          <cell r="T537" t="str">
            <v/>
          </cell>
          <cell r="U537" t="str">
            <v/>
          </cell>
          <cell r="V537" t="str">
            <v/>
          </cell>
          <cell r="W537" t="str">
            <v/>
          </cell>
          <cell r="X537" t="str">
            <v/>
          </cell>
          <cell r="Y537" t="str">
            <v/>
          </cell>
          <cell r="Z537" t="str">
            <v/>
          </cell>
          <cell r="AA537" t="str">
            <v/>
          </cell>
          <cell r="AB537" t="str">
            <v>-</v>
          </cell>
        </row>
        <row r="538">
          <cell r="G538" t="str">
            <v>66911011</v>
          </cell>
          <cell r="P538" t="str">
            <v>-</v>
          </cell>
          <cell r="Q538" t="str">
            <v>-</v>
          </cell>
          <cell r="R538" t="str">
            <v>-</v>
          </cell>
          <cell r="S538" t="str">
            <v/>
          </cell>
          <cell r="T538" t="str">
            <v/>
          </cell>
          <cell r="U538" t="str">
            <v/>
          </cell>
          <cell r="V538" t="str">
            <v/>
          </cell>
          <cell r="W538" t="str">
            <v/>
          </cell>
          <cell r="X538" t="str">
            <v/>
          </cell>
          <cell r="Y538" t="str">
            <v/>
          </cell>
          <cell r="Z538" t="str">
            <v>-</v>
          </cell>
          <cell r="AA538" t="str">
            <v>-</v>
          </cell>
          <cell r="AB538" t="str">
            <v>-</v>
          </cell>
        </row>
        <row r="539">
          <cell r="G539" t="str">
            <v>66911016</v>
          </cell>
          <cell r="P539" t="str">
            <v>-</v>
          </cell>
          <cell r="Q539" t="str">
            <v>-</v>
          </cell>
          <cell r="R539" t="str">
            <v>-</v>
          </cell>
          <cell r="S539" t="str">
            <v/>
          </cell>
          <cell r="T539" t="str">
            <v/>
          </cell>
          <cell r="U539" t="str">
            <v/>
          </cell>
          <cell r="V539" t="str">
            <v/>
          </cell>
          <cell r="W539" t="str">
            <v/>
          </cell>
          <cell r="X539" t="str">
            <v/>
          </cell>
          <cell r="Y539" t="str">
            <v/>
          </cell>
          <cell r="Z539" t="str">
            <v>-</v>
          </cell>
          <cell r="AA539" t="str">
            <v>-</v>
          </cell>
          <cell r="AB539" t="str">
            <v>-</v>
          </cell>
        </row>
        <row r="540">
          <cell r="G540" t="str">
            <v>68411021</v>
          </cell>
          <cell r="P540" t="str">
            <v>-</v>
          </cell>
          <cell r="Q540" t="str">
            <v>-</v>
          </cell>
          <cell r="R540" t="str">
            <v>-</v>
          </cell>
          <cell r="S540" t="str">
            <v/>
          </cell>
          <cell r="T540" t="str">
            <v/>
          </cell>
          <cell r="U540" t="str">
            <v/>
          </cell>
          <cell r="V540" t="str">
            <v/>
          </cell>
          <cell r="W540" t="str">
            <v/>
          </cell>
          <cell r="X540" t="str">
            <v/>
          </cell>
          <cell r="Y540" t="str">
            <v/>
          </cell>
          <cell r="Z540" t="str">
            <v/>
          </cell>
          <cell r="AA540" t="str">
            <v/>
          </cell>
          <cell r="AB540" t="str">
            <v>-</v>
          </cell>
        </row>
        <row r="541">
          <cell r="G541" t="str">
            <v>68411026</v>
          </cell>
          <cell r="P541" t="str">
            <v>-</v>
          </cell>
          <cell r="Q541" t="str">
            <v>-</v>
          </cell>
          <cell r="R541" t="str">
            <v>-</v>
          </cell>
          <cell r="S541" t="str">
            <v/>
          </cell>
          <cell r="T541" t="str">
            <v/>
          </cell>
          <cell r="U541" t="str">
            <v/>
          </cell>
          <cell r="V541" t="str">
            <v/>
          </cell>
          <cell r="W541" t="str">
            <v/>
          </cell>
          <cell r="X541" t="str">
            <v/>
          </cell>
          <cell r="Y541" t="str">
            <v/>
          </cell>
          <cell r="Z541" t="str">
            <v/>
          </cell>
          <cell r="AA541" t="str">
            <v/>
          </cell>
          <cell r="AB541" t="str">
            <v>-</v>
          </cell>
        </row>
        <row r="542">
          <cell r="G542" t="str">
            <v>74911021</v>
          </cell>
          <cell r="P542" t="str">
            <v>-</v>
          </cell>
          <cell r="Q542" t="str">
            <v>-</v>
          </cell>
          <cell r="R542" t="str">
            <v>-</v>
          </cell>
          <cell r="S542" t="str">
            <v/>
          </cell>
          <cell r="T542" t="str">
            <v/>
          </cell>
          <cell r="U542" t="str">
            <v/>
          </cell>
          <cell r="V542" t="str">
            <v/>
          </cell>
          <cell r="W542" t="str">
            <v/>
          </cell>
          <cell r="X542" t="str">
            <v/>
          </cell>
          <cell r="Y542" t="str">
            <v/>
          </cell>
          <cell r="Z542" t="str">
            <v>-</v>
          </cell>
          <cell r="AA542" t="str">
            <v>-</v>
          </cell>
          <cell r="AB542" t="str">
            <v>-</v>
          </cell>
        </row>
        <row r="543">
          <cell r="G543" t="str">
            <v>74911026</v>
          </cell>
          <cell r="P543" t="str">
            <v>-</v>
          </cell>
          <cell r="Q543" t="str">
            <v>-</v>
          </cell>
          <cell r="R543" t="str">
            <v>-</v>
          </cell>
          <cell r="S543" t="str">
            <v/>
          </cell>
          <cell r="T543" t="str">
            <v/>
          </cell>
          <cell r="U543" t="str">
            <v/>
          </cell>
          <cell r="V543" t="str">
            <v/>
          </cell>
          <cell r="W543" t="str">
            <v/>
          </cell>
          <cell r="X543" t="str">
            <v/>
          </cell>
          <cell r="Y543" t="str">
            <v/>
          </cell>
          <cell r="Z543" t="str">
            <v>-</v>
          </cell>
          <cell r="AA543" t="str">
            <v>-</v>
          </cell>
          <cell r="AB543" t="str">
            <v>-</v>
          </cell>
        </row>
        <row r="544">
          <cell r="G544" t="str">
            <v>77611056</v>
          </cell>
          <cell r="P544" t="str">
            <v>-</v>
          </cell>
          <cell r="Q544" t="str">
            <v>-</v>
          </cell>
          <cell r="R544" t="str">
            <v>-</v>
          </cell>
          <cell r="S544" t="str">
            <v>-</v>
          </cell>
          <cell r="T544" t="str">
            <v>-</v>
          </cell>
          <cell r="U544" t="str">
            <v/>
          </cell>
          <cell r="V544" t="str">
            <v/>
          </cell>
          <cell r="W544" t="str">
            <v/>
          </cell>
          <cell r="X544" t="str">
            <v>-</v>
          </cell>
          <cell r="Y544" t="str">
            <v>-</v>
          </cell>
          <cell r="Z544" t="str">
            <v>-</v>
          </cell>
          <cell r="AA544" t="str">
            <v>-</v>
          </cell>
          <cell r="AB544" t="str">
            <v>-</v>
          </cell>
        </row>
        <row r="545">
          <cell r="G545" t="str">
            <v>88211011</v>
          </cell>
          <cell r="P545" t="str">
            <v>-</v>
          </cell>
          <cell r="Q545" t="str">
            <v>-</v>
          </cell>
          <cell r="R545" t="str">
            <v>-</v>
          </cell>
          <cell r="S545" t="str">
            <v/>
          </cell>
          <cell r="T545" t="str">
            <v/>
          </cell>
          <cell r="U545" t="str">
            <v/>
          </cell>
          <cell r="V545" t="str">
            <v/>
          </cell>
          <cell r="W545" t="str">
            <v/>
          </cell>
          <cell r="X545" t="str">
            <v/>
          </cell>
          <cell r="Y545" t="str">
            <v/>
          </cell>
          <cell r="Z545" t="str">
            <v/>
          </cell>
          <cell r="AA545" t="str">
            <v/>
          </cell>
          <cell r="AB545" t="str">
            <v>-</v>
          </cell>
        </row>
        <row r="546">
          <cell r="G546" t="str">
            <v>88211016</v>
          </cell>
          <cell r="P546" t="str">
            <v>-</v>
          </cell>
          <cell r="Q546" t="str">
            <v>-</v>
          </cell>
          <cell r="R546" t="str">
            <v>-</v>
          </cell>
          <cell r="S546" t="str">
            <v/>
          </cell>
          <cell r="T546" t="str">
            <v/>
          </cell>
          <cell r="U546" t="str">
            <v/>
          </cell>
          <cell r="V546" t="str">
            <v/>
          </cell>
          <cell r="W546" t="str">
            <v/>
          </cell>
          <cell r="X546" t="str">
            <v/>
          </cell>
          <cell r="Y546" t="str">
            <v/>
          </cell>
          <cell r="Z546" t="str">
            <v/>
          </cell>
          <cell r="AA546" t="str">
            <v/>
          </cell>
          <cell r="AB546" t="str">
            <v>-</v>
          </cell>
        </row>
        <row r="547">
          <cell r="G547" t="str">
            <v>279510174</v>
          </cell>
          <cell r="P547" t="str">
            <v>-</v>
          </cell>
          <cell r="Q547" t="str">
            <v>-</v>
          </cell>
          <cell r="R547" t="str">
            <v>-</v>
          </cell>
          <cell r="S547" t="str">
            <v/>
          </cell>
          <cell r="T547" t="str">
            <v/>
          </cell>
          <cell r="U547" t="str">
            <v/>
          </cell>
          <cell r="V547" t="str">
            <v/>
          </cell>
          <cell r="W547" t="str">
            <v/>
          </cell>
          <cell r="X547" t="str">
            <v/>
          </cell>
          <cell r="Y547" t="str">
            <v/>
          </cell>
          <cell r="Z547" t="str">
            <v/>
          </cell>
          <cell r="AA547" t="str">
            <v/>
          </cell>
          <cell r="AB547" t="str">
            <v>-</v>
          </cell>
        </row>
        <row r="548">
          <cell r="G548" t="str">
            <v>282510235</v>
          </cell>
          <cell r="P548" t="str">
            <v>-</v>
          </cell>
          <cell r="Q548" t="str">
            <v>-</v>
          </cell>
          <cell r="R548" t="str">
            <v>-</v>
          </cell>
          <cell r="S548" t="str">
            <v/>
          </cell>
          <cell r="T548" t="str">
            <v/>
          </cell>
          <cell r="U548" t="str">
            <v/>
          </cell>
          <cell r="V548" t="str">
            <v/>
          </cell>
          <cell r="W548" t="str">
            <v/>
          </cell>
          <cell r="X548" t="str">
            <v/>
          </cell>
          <cell r="Y548" t="str">
            <v/>
          </cell>
          <cell r="Z548" t="str">
            <v/>
          </cell>
          <cell r="AA548" t="str">
            <v/>
          </cell>
          <cell r="AB548" t="str">
            <v>-</v>
          </cell>
        </row>
        <row r="549">
          <cell r="G549" t="str">
            <v>282510274</v>
          </cell>
          <cell r="P549" t="str">
            <v>-</v>
          </cell>
          <cell r="Q549" t="str">
            <v>-</v>
          </cell>
          <cell r="R549" t="str">
            <v>-</v>
          </cell>
          <cell r="S549" t="str">
            <v/>
          </cell>
          <cell r="T549" t="str">
            <v/>
          </cell>
          <cell r="U549" t="str">
            <v/>
          </cell>
          <cell r="V549" t="str">
            <v/>
          </cell>
          <cell r="W549" t="str">
            <v/>
          </cell>
          <cell r="X549" t="str">
            <v/>
          </cell>
          <cell r="Y549" t="str">
            <v/>
          </cell>
          <cell r="Z549" t="str">
            <v/>
          </cell>
          <cell r="AA549" t="str">
            <v/>
          </cell>
          <cell r="AB549" t="str">
            <v>-</v>
          </cell>
        </row>
        <row r="550">
          <cell r="G550" t="str">
            <v>773510335</v>
          </cell>
          <cell r="P550" t="str">
            <v>-</v>
          </cell>
          <cell r="Q550" t="str">
            <v>-</v>
          </cell>
          <cell r="R550" t="str">
            <v>-</v>
          </cell>
          <cell r="S550" t="str">
            <v/>
          </cell>
          <cell r="T550" t="str">
            <v/>
          </cell>
          <cell r="U550" t="str">
            <v/>
          </cell>
          <cell r="V550" t="str">
            <v/>
          </cell>
          <cell r="W550" t="str">
            <v/>
          </cell>
          <cell r="X550" t="str">
            <v/>
          </cell>
          <cell r="Y550" t="str">
            <v/>
          </cell>
          <cell r="Z550" t="str">
            <v/>
          </cell>
          <cell r="AA550" t="str">
            <v/>
          </cell>
          <cell r="AB550" t="str">
            <v>-</v>
          </cell>
        </row>
        <row r="551">
          <cell r="G551" t="str">
            <v>773510374</v>
          </cell>
          <cell r="P551" t="str">
            <v>-</v>
          </cell>
          <cell r="Q551" t="str">
            <v>-</v>
          </cell>
          <cell r="R551" t="str">
            <v>-</v>
          </cell>
          <cell r="S551" t="str">
            <v/>
          </cell>
          <cell r="T551" t="str">
            <v/>
          </cell>
          <cell r="U551" t="str">
            <v/>
          </cell>
          <cell r="V551" t="str">
            <v/>
          </cell>
          <cell r="W551" t="str">
            <v/>
          </cell>
          <cell r="X551" t="str">
            <v/>
          </cell>
          <cell r="Y551" t="str">
            <v/>
          </cell>
          <cell r="Z551" t="str">
            <v/>
          </cell>
          <cell r="AA551" t="str">
            <v/>
          </cell>
          <cell r="AB551" t="str">
            <v>-</v>
          </cell>
        </row>
        <row r="552">
          <cell r="G552" t="str">
            <v>779512474</v>
          </cell>
          <cell r="P552" t="str">
            <v>-</v>
          </cell>
          <cell r="Q552" t="str">
            <v>-</v>
          </cell>
          <cell r="R552" t="str">
            <v>-</v>
          </cell>
          <cell r="S552" t="str">
            <v/>
          </cell>
          <cell r="T552" t="str">
            <v/>
          </cell>
          <cell r="U552" t="str">
            <v/>
          </cell>
          <cell r="V552" t="str">
            <v/>
          </cell>
          <cell r="W552" t="str">
            <v/>
          </cell>
          <cell r="X552" t="str">
            <v/>
          </cell>
          <cell r="Y552" t="str">
            <v/>
          </cell>
          <cell r="Z552" t="str">
            <v/>
          </cell>
          <cell r="AA552" t="str">
            <v/>
          </cell>
          <cell r="AB552" t="str">
            <v>-</v>
          </cell>
        </row>
        <row r="553">
          <cell r="G553" t="str">
            <v>25411196</v>
          </cell>
          <cell r="P553" t="str">
            <v>-</v>
          </cell>
          <cell r="Q553" t="str">
            <v>-</v>
          </cell>
          <cell r="R553" t="str">
            <v>-</v>
          </cell>
          <cell r="S553" t="str">
            <v/>
          </cell>
          <cell r="T553" t="str">
            <v/>
          </cell>
          <cell r="U553" t="str">
            <v/>
          </cell>
          <cell r="V553" t="str">
            <v/>
          </cell>
          <cell r="W553" t="str">
            <v/>
          </cell>
          <cell r="X553" t="str">
            <v/>
          </cell>
          <cell r="Y553" t="str">
            <v/>
          </cell>
          <cell r="Z553" t="str">
            <v>-</v>
          </cell>
          <cell r="AA553" t="str">
            <v>-</v>
          </cell>
          <cell r="AB553" t="str">
            <v>-</v>
          </cell>
        </row>
        <row r="554">
          <cell r="G554" t="str">
            <v>25911016</v>
          </cell>
          <cell r="P554" t="str">
            <v>-</v>
          </cell>
          <cell r="Q554" t="str">
            <v>-</v>
          </cell>
          <cell r="R554" t="str">
            <v>-</v>
          </cell>
          <cell r="S554" t="str">
            <v/>
          </cell>
          <cell r="T554" t="str">
            <v/>
          </cell>
          <cell r="U554" t="str">
            <v/>
          </cell>
          <cell r="V554" t="str">
            <v/>
          </cell>
          <cell r="W554" t="str">
            <v/>
          </cell>
          <cell r="X554" t="str">
            <v/>
          </cell>
          <cell r="Y554" t="str">
            <v/>
          </cell>
          <cell r="Z554" t="str">
            <v/>
          </cell>
          <cell r="AA554" t="str">
            <v/>
          </cell>
          <cell r="AB554" t="str">
            <v>-</v>
          </cell>
        </row>
        <row r="555">
          <cell r="G555" t="str">
            <v>749110121</v>
          </cell>
          <cell r="P555" t="str">
            <v>-</v>
          </cell>
          <cell r="Q555" t="str">
            <v>-</v>
          </cell>
          <cell r="R555" t="str">
            <v>-</v>
          </cell>
          <cell r="S555" t="str">
            <v/>
          </cell>
          <cell r="T555" t="str">
            <v/>
          </cell>
          <cell r="U555" t="str">
            <v/>
          </cell>
          <cell r="V555" t="str">
            <v/>
          </cell>
          <cell r="W555" t="str">
            <v/>
          </cell>
          <cell r="X555" t="str">
            <v/>
          </cell>
          <cell r="Y555" t="str">
            <v/>
          </cell>
          <cell r="Z555" t="str">
            <v>-</v>
          </cell>
          <cell r="AA555" t="str">
            <v>-</v>
          </cell>
          <cell r="AB555" t="str">
            <v>-</v>
          </cell>
        </row>
        <row r="556">
          <cell r="G556" t="str">
            <v>74911016</v>
          </cell>
          <cell r="P556" t="str">
            <v>-</v>
          </cell>
          <cell r="Q556" t="str">
            <v>-</v>
          </cell>
          <cell r="R556" t="str">
            <v>-</v>
          </cell>
          <cell r="S556" t="str">
            <v/>
          </cell>
          <cell r="T556" t="str">
            <v/>
          </cell>
          <cell r="U556" t="str">
            <v/>
          </cell>
          <cell r="V556" t="str">
            <v/>
          </cell>
          <cell r="W556" t="str">
            <v/>
          </cell>
          <cell r="X556" t="str">
            <v/>
          </cell>
          <cell r="Y556" t="str">
            <v/>
          </cell>
          <cell r="Z556" t="str">
            <v>-</v>
          </cell>
          <cell r="AA556" t="str">
            <v>-</v>
          </cell>
          <cell r="AB556" t="str">
            <v>-</v>
          </cell>
        </row>
        <row r="557">
          <cell r="G557" t="str">
            <v>25411296</v>
          </cell>
          <cell r="P557" t="str">
            <v>-</v>
          </cell>
          <cell r="Q557" t="str">
            <v>-</v>
          </cell>
          <cell r="R557" t="str">
            <v>-</v>
          </cell>
          <cell r="S557" t="str">
            <v/>
          </cell>
          <cell r="T557" t="str">
            <v/>
          </cell>
          <cell r="U557" t="str">
            <v/>
          </cell>
          <cell r="V557" t="str">
            <v/>
          </cell>
          <cell r="W557" t="str">
            <v/>
          </cell>
          <cell r="X557" t="str">
            <v/>
          </cell>
          <cell r="Y557" t="str">
            <v/>
          </cell>
          <cell r="Z557" t="str">
            <v/>
          </cell>
          <cell r="AA557" t="str">
            <v/>
          </cell>
          <cell r="AB557" t="str">
            <v>-</v>
          </cell>
        </row>
        <row r="558">
          <cell r="G558" t="str">
            <v>25411046</v>
          </cell>
          <cell r="P558" t="str">
            <v>-</v>
          </cell>
          <cell r="Q558" t="str">
            <v>-</v>
          </cell>
          <cell r="R558" t="str">
            <v>-</v>
          </cell>
          <cell r="S558" t="str">
            <v/>
          </cell>
          <cell r="T558" t="str">
            <v/>
          </cell>
          <cell r="U558" t="str">
            <v/>
          </cell>
          <cell r="V558" t="str">
            <v/>
          </cell>
          <cell r="W558" t="str">
            <v/>
          </cell>
          <cell r="X558" t="str">
            <v/>
          </cell>
          <cell r="Y558" t="str">
            <v/>
          </cell>
          <cell r="Z558" t="str">
            <v/>
          </cell>
          <cell r="AA558" t="str">
            <v/>
          </cell>
          <cell r="AB558" t="str">
            <v>-</v>
          </cell>
        </row>
        <row r="559">
          <cell r="G559" t="str">
            <v>254111575</v>
          </cell>
          <cell r="P559" t="str">
            <v>-</v>
          </cell>
          <cell r="Q559" t="str">
            <v>-</v>
          </cell>
          <cell r="R559" t="str">
            <v>-</v>
          </cell>
          <cell r="S559" t="str">
            <v/>
          </cell>
          <cell r="T559" t="str">
            <v/>
          </cell>
          <cell r="U559" t="str">
            <v/>
          </cell>
          <cell r="V559" t="str">
            <v/>
          </cell>
          <cell r="W559" t="str">
            <v/>
          </cell>
          <cell r="X559" t="str">
            <v/>
          </cell>
          <cell r="Y559" t="str">
            <v/>
          </cell>
          <cell r="Z559" t="str">
            <v/>
          </cell>
          <cell r="AA559" t="str">
            <v/>
          </cell>
          <cell r="AB559" t="str">
            <v>-</v>
          </cell>
        </row>
        <row r="560">
          <cell r="G560" t="str">
            <v>254110923</v>
          </cell>
          <cell r="P560" t="str">
            <v>-</v>
          </cell>
          <cell r="Q560" t="str">
            <v>-</v>
          </cell>
          <cell r="R560" t="str">
            <v>-</v>
          </cell>
          <cell r="S560" t="str">
            <v/>
          </cell>
          <cell r="T560" t="str">
            <v/>
          </cell>
          <cell r="U560" t="str">
            <v/>
          </cell>
          <cell r="V560" t="str">
            <v/>
          </cell>
          <cell r="W560" t="str">
            <v/>
          </cell>
          <cell r="X560" t="str">
            <v/>
          </cell>
          <cell r="Y560" t="str">
            <v/>
          </cell>
          <cell r="Z560" t="str">
            <v/>
          </cell>
          <cell r="AA560" t="str">
            <v/>
          </cell>
          <cell r="AB560" t="str">
            <v>-</v>
          </cell>
        </row>
        <row r="561">
          <cell r="G561" t="str">
            <v>254110971</v>
          </cell>
          <cell r="P561" t="str">
            <v>-</v>
          </cell>
          <cell r="Q561" t="str">
            <v>-</v>
          </cell>
          <cell r="R561" t="str">
            <v>-</v>
          </cell>
          <cell r="S561" t="str">
            <v/>
          </cell>
          <cell r="T561" t="str">
            <v/>
          </cell>
          <cell r="U561" t="str">
            <v/>
          </cell>
          <cell r="V561" t="str">
            <v/>
          </cell>
          <cell r="W561" t="str">
            <v/>
          </cell>
          <cell r="X561" t="str">
            <v/>
          </cell>
          <cell r="Y561" t="str">
            <v/>
          </cell>
          <cell r="Z561" t="str">
            <v/>
          </cell>
          <cell r="AA561" t="str">
            <v/>
          </cell>
          <cell r="AB561" t="str">
            <v>-</v>
          </cell>
        </row>
        <row r="562">
          <cell r="G562" t="str">
            <v>254113476</v>
          </cell>
          <cell r="P562" t="str">
            <v>-</v>
          </cell>
          <cell r="Q562" t="str">
            <v>-</v>
          </cell>
          <cell r="R562" t="str">
            <v>-</v>
          </cell>
          <cell r="S562" t="str">
            <v/>
          </cell>
          <cell r="T562" t="str">
            <v/>
          </cell>
          <cell r="U562" t="str">
            <v/>
          </cell>
          <cell r="V562" t="str">
            <v/>
          </cell>
          <cell r="W562" t="str">
            <v/>
          </cell>
          <cell r="X562" t="str">
            <v/>
          </cell>
          <cell r="Y562" t="str">
            <v/>
          </cell>
          <cell r="Z562" t="str">
            <v/>
          </cell>
          <cell r="AA562" t="str">
            <v/>
          </cell>
          <cell r="AB562" t="str">
            <v>-</v>
          </cell>
        </row>
        <row r="563">
          <cell r="G563" t="str">
            <v>254113578</v>
          </cell>
          <cell r="P563" t="str">
            <v>-</v>
          </cell>
          <cell r="Q563" t="str">
            <v>-</v>
          </cell>
          <cell r="R563" t="str">
            <v>-</v>
          </cell>
          <cell r="S563" t="str">
            <v/>
          </cell>
          <cell r="T563" t="str">
            <v/>
          </cell>
          <cell r="U563" t="str">
            <v/>
          </cell>
          <cell r="V563" t="str">
            <v/>
          </cell>
          <cell r="W563" t="str">
            <v/>
          </cell>
          <cell r="X563" t="str">
            <v/>
          </cell>
          <cell r="Y563" t="str">
            <v/>
          </cell>
          <cell r="Z563" t="str">
            <v/>
          </cell>
          <cell r="AA563" t="str">
            <v/>
          </cell>
          <cell r="AB563" t="str">
            <v>-</v>
          </cell>
        </row>
        <row r="564">
          <cell r="G564" t="str">
            <v>25431025</v>
          </cell>
          <cell r="P564" t="str">
            <v>-</v>
          </cell>
          <cell r="Q564" t="str">
            <v>-</v>
          </cell>
          <cell r="R564" t="str">
            <v>-</v>
          </cell>
          <cell r="S564" t="str">
            <v/>
          </cell>
          <cell r="T564" t="str">
            <v/>
          </cell>
          <cell r="U564" t="str">
            <v/>
          </cell>
          <cell r="V564" t="str">
            <v/>
          </cell>
          <cell r="W564" t="str">
            <v/>
          </cell>
          <cell r="X564" t="str">
            <v/>
          </cell>
          <cell r="Y564" t="str">
            <v/>
          </cell>
          <cell r="Z564" t="str">
            <v/>
          </cell>
          <cell r="AA564" t="str">
            <v/>
          </cell>
          <cell r="AB564" t="str">
            <v>-</v>
          </cell>
        </row>
        <row r="565">
          <cell r="G565" t="str">
            <v>27911027</v>
          </cell>
          <cell r="P565" t="str">
            <v>-</v>
          </cell>
          <cell r="Q565" t="str">
            <v>-</v>
          </cell>
          <cell r="R565" t="str">
            <v>-</v>
          </cell>
          <cell r="S565" t="str">
            <v/>
          </cell>
          <cell r="T565" t="str">
            <v/>
          </cell>
          <cell r="U565" t="str">
            <v/>
          </cell>
          <cell r="V565" t="str">
            <v/>
          </cell>
          <cell r="W565" t="str">
            <v/>
          </cell>
          <cell r="X565" t="str">
            <v/>
          </cell>
          <cell r="Y565" t="str">
            <v/>
          </cell>
          <cell r="Z565" t="str">
            <v>-</v>
          </cell>
          <cell r="AA565" t="str">
            <v>-</v>
          </cell>
          <cell r="AB565" t="str">
            <v>-</v>
          </cell>
        </row>
        <row r="566">
          <cell r="G566" t="str">
            <v>81993011</v>
          </cell>
          <cell r="P566" t="str">
            <v>-</v>
          </cell>
          <cell r="Q566" t="str">
            <v>-</v>
          </cell>
          <cell r="R566" t="str">
            <v/>
          </cell>
          <cell r="S566" t="str">
            <v/>
          </cell>
          <cell r="T566" t="str">
            <v/>
          </cell>
          <cell r="U566" t="str">
            <v/>
          </cell>
          <cell r="V566" t="str">
            <v/>
          </cell>
          <cell r="W566" t="str">
            <v/>
          </cell>
          <cell r="X566" t="str">
            <v/>
          </cell>
          <cell r="Y566" t="str">
            <v/>
          </cell>
          <cell r="Z566" t="str">
            <v/>
          </cell>
          <cell r="AA566" t="str">
            <v/>
          </cell>
          <cell r="AB566" t="str">
            <v>-</v>
          </cell>
        </row>
        <row r="567">
          <cell r="G567" t="str">
            <v>81993013</v>
          </cell>
          <cell r="P567" t="str">
            <v>-</v>
          </cell>
          <cell r="Q567" t="str">
            <v>-</v>
          </cell>
          <cell r="R567" t="str">
            <v/>
          </cell>
          <cell r="S567" t="str">
            <v/>
          </cell>
          <cell r="T567" t="str">
            <v/>
          </cell>
          <cell r="U567" t="str">
            <v/>
          </cell>
          <cell r="V567" t="str">
            <v/>
          </cell>
          <cell r="W567" t="str">
            <v/>
          </cell>
          <cell r="X567" t="str">
            <v/>
          </cell>
          <cell r="Y567" t="str">
            <v/>
          </cell>
          <cell r="Z567" t="str">
            <v/>
          </cell>
          <cell r="AA567" t="str">
            <v/>
          </cell>
          <cell r="AB567" t="str">
            <v>-</v>
          </cell>
        </row>
        <row r="568">
          <cell r="G568" t="str">
            <v>81993031</v>
          </cell>
          <cell r="P568" t="str">
            <v/>
          </cell>
          <cell r="Q568" t="str">
            <v>-</v>
          </cell>
          <cell r="R568" t="str">
            <v>-</v>
          </cell>
          <cell r="S568" t="str">
            <v>-</v>
          </cell>
          <cell r="T568" t="str">
            <v>-</v>
          </cell>
          <cell r="U568" t="str">
            <v>-</v>
          </cell>
          <cell r="V568" t="str">
            <v>-</v>
          </cell>
          <cell r="W568" t="str">
            <v>-</v>
          </cell>
          <cell r="X568" t="str">
            <v>-</v>
          </cell>
          <cell r="Y568" t="str">
            <v>-</v>
          </cell>
          <cell r="Z568" t="str">
            <v>-</v>
          </cell>
          <cell r="AA568" t="str">
            <v>-</v>
          </cell>
          <cell r="AB568" t="str">
            <v>-</v>
          </cell>
        </row>
        <row r="569">
          <cell r="G569" t="str">
            <v>81993032</v>
          </cell>
          <cell r="P569" t="str">
            <v/>
          </cell>
          <cell r="Q569" t="str">
            <v>-</v>
          </cell>
          <cell r="R569" t="str">
            <v>-</v>
          </cell>
          <cell r="S569" t="str">
            <v>-</v>
          </cell>
          <cell r="T569" t="str">
            <v>-</v>
          </cell>
          <cell r="U569" t="str">
            <v>-</v>
          </cell>
          <cell r="V569" t="str">
            <v>-</v>
          </cell>
          <cell r="W569" t="str">
            <v>-</v>
          </cell>
          <cell r="X569" t="str">
            <v>-</v>
          </cell>
          <cell r="Y569" t="str">
            <v>-</v>
          </cell>
          <cell r="Z569" t="str">
            <v>-</v>
          </cell>
          <cell r="AA569" t="str">
            <v>-</v>
          </cell>
          <cell r="AB569" t="str">
            <v>-</v>
          </cell>
        </row>
        <row r="570">
          <cell r="G570" t="str">
            <v>819930320</v>
          </cell>
          <cell r="P570" t="str">
            <v/>
          </cell>
          <cell r="Q570" t="str">
            <v>-</v>
          </cell>
          <cell r="R570" t="str">
            <v>-</v>
          </cell>
          <cell r="S570" t="str">
            <v>-</v>
          </cell>
          <cell r="T570" t="str">
            <v>-</v>
          </cell>
          <cell r="U570" t="str">
            <v>-</v>
          </cell>
          <cell r="V570" t="str">
            <v>-</v>
          </cell>
          <cell r="W570" t="str">
            <v>-</v>
          </cell>
          <cell r="X570" t="str">
            <v>-</v>
          </cell>
          <cell r="Y570" t="str">
            <v>-</v>
          </cell>
          <cell r="Z570" t="str">
            <v>-</v>
          </cell>
          <cell r="AA570" t="str">
            <v>-</v>
          </cell>
          <cell r="AB570" t="str">
            <v>-</v>
          </cell>
        </row>
        <row r="571">
          <cell r="G571" t="str">
            <v>81993037</v>
          </cell>
          <cell r="P571" t="str">
            <v/>
          </cell>
          <cell r="Q571" t="str">
            <v>-</v>
          </cell>
          <cell r="R571" t="str">
            <v>-</v>
          </cell>
          <cell r="S571" t="str">
            <v>-</v>
          </cell>
          <cell r="T571" t="str">
            <v>-</v>
          </cell>
          <cell r="U571" t="str">
            <v>-</v>
          </cell>
          <cell r="V571" t="str">
            <v>-</v>
          </cell>
          <cell r="W571" t="str">
            <v>-</v>
          </cell>
          <cell r="X571" t="str">
            <v>-</v>
          </cell>
          <cell r="Y571" t="str">
            <v>-</v>
          </cell>
          <cell r="Z571" t="str">
            <v>-</v>
          </cell>
          <cell r="AA571" t="str">
            <v>-</v>
          </cell>
          <cell r="AB571" t="str">
            <v>-</v>
          </cell>
        </row>
        <row r="572">
          <cell r="G572" t="str">
            <v>81993038</v>
          </cell>
          <cell r="P572" t="str">
            <v/>
          </cell>
          <cell r="Q572" t="str">
            <v>-</v>
          </cell>
          <cell r="R572" t="str">
            <v>-</v>
          </cell>
          <cell r="S572" t="str">
            <v>-</v>
          </cell>
          <cell r="T572" t="str">
            <v>-</v>
          </cell>
          <cell r="U572" t="str">
            <v>-</v>
          </cell>
          <cell r="V572" t="str">
            <v>-</v>
          </cell>
          <cell r="W572" t="str">
            <v>-</v>
          </cell>
          <cell r="X572" t="str">
            <v>-</v>
          </cell>
          <cell r="Y572" t="str">
            <v>-</v>
          </cell>
          <cell r="Z572" t="str">
            <v>-</v>
          </cell>
          <cell r="AA572" t="str">
            <v>-</v>
          </cell>
          <cell r="AB572" t="str">
            <v>-</v>
          </cell>
        </row>
        <row r="573">
          <cell r="G573" t="str">
            <v>819930380</v>
          </cell>
          <cell r="P573" t="str">
            <v/>
          </cell>
          <cell r="Q573" t="str">
            <v>-</v>
          </cell>
          <cell r="R573" t="str">
            <v>-</v>
          </cell>
          <cell r="S573" t="str">
            <v>-</v>
          </cell>
          <cell r="T573" t="str">
            <v>-</v>
          </cell>
          <cell r="U573" t="str">
            <v>-</v>
          </cell>
          <cell r="V573" t="str">
            <v>-</v>
          </cell>
          <cell r="W573" t="str">
            <v>-</v>
          </cell>
          <cell r="X573" t="str">
            <v>-</v>
          </cell>
          <cell r="Y573" t="str">
            <v>-</v>
          </cell>
          <cell r="Z573" t="str">
            <v>-</v>
          </cell>
          <cell r="AA573" t="str">
            <v>-</v>
          </cell>
          <cell r="AB573" t="str">
            <v>-</v>
          </cell>
        </row>
        <row r="574">
          <cell r="G574" t="str">
            <v>819930382</v>
          </cell>
          <cell r="P574" t="str">
            <v/>
          </cell>
          <cell r="Q574" t="str">
            <v>-</v>
          </cell>
          <cell r="R574" t="str">
            <v>-</v>
          </cell>
          <cell r="S574" t="str">
            <v>-</v>
          </cell>
          <cell r="T574" t="str">
            <v>-</v>
          </cell>
          <cell r="U574" t="str">
            <v>-</v>
          </cell>
          <cell r="V574" t="str">
            <v>-</v>
          </cell>
          <cell r="W574" t="str">
            <v>-</v>
          </cell>
          <cell r="X574" t="str">
            <v>-</v>
          </cell>
          <cell r="Y574" t="str">
            <v>-</v>
          </cell>
          <cell r="Z574" t="str">
            <v>-</v>
          </cell>
          <cell r="AA574" t="str">
            <v>-</v>
          </cell>
          <cell r="AB574" t="str">
            <v>-</v>
          </cell>
        </row>
        <row r="575">
          <cell r="G575" t="str">
            <v>819930389</v>
          </cell>
          <cell r="P575" t="str">
            <v/>
          </cell>
          <cell r="Q575" t="str">
            <v>-</v>
          </cell>
          <cell r="R575" t="str">
            <v>-</v>
          </cell>
          <cell r="S575" t="str">
            <v>-</v>
          </cell>
          <cell r="T575" t="str">
            <v>-</v>
          </cell>
          <cell r="U575" t="str">
            <v>-</v>
          </cell>
          <cell r="V575" t="str">
            <v>-</v>
          </cell>
          <cell r="W575" t="str">
            <v>-</v>
          </cell>
          <cell r="X575" t="str">
            <v>-</v>
          </cell>
          <cell r="Y575" t="str">
            <v>-</v>
          </cell>
          <cell r="Z575" t="str">
            <v>-</v>
          </cell>
          <cell r="AA575" t="str">
            <v>-</v>
          </cell>
          <cell r="AB575" t="str">
            <v>-</v>
          </cell>
        </row>
        <row r="576">
          <cell r="G576" t="str">
            <v>81993039</v>
          </cell>
          <cell r="P576" t="str">
            <v/>
          </cell>
          <cell r="Q576" t="str">
            <v>-</v>
          </cell>
          <cell r="R576" t="str">
            <v>-</v>
          </cell>
          <cell r="S576" t="str">
            <v>-</v>
          </cell>
          <cell r="T576" t="str">
            <v>-</v>
          </cell>
          <cell r="U576" t="str">
            <v>-</v>
          </cell>
          <cell r="V576" t="str">
            <v>-</v>
          </cell>
          <cell r="W576" t="str">
            <v>-</v>
          </cell>
          <cell r="X576" t="str">
            <v>-</v>
          </cell>
          <cell r="Y576" t="str">
            <v>-</v>
          </cell>
          <cell r="Z576" t="str">
            <v>-</v>
          </cell>
          <cell r="AA576" t="str">
            <v>-</v>
          </cell>
          <cell r="AB576" t="str">
            <v>-</v>
          </cell>
        </row>
        <row r="577">
          <cell r="G577" t="str">
            <v>629111710</v>
          </cell>
          <cell r="P577" t="str">
            <v>-</v>
          </cell>
          <cell r="Q577" t="str">
            <v>-</v>
          </cell>
          <cell r="R577" t="str">
            <v>-</v>
          </cell>
          <cell r="S577" t="str">
            <v/>
          </cell>
          <cell r="T577" t="str">
            <v/>
          </cell>
          <cell r="U577" t="str">
            <v/>
          </cell>
          <cell r="V577" t="str">
            <v/>
          </cell>
          <cell r="W577" t="str">
            <v/>
          </cell>
          <cell r="X577" t="str">
            <v/>
          </cell>
          <cell r="Y577" t="str">
            <v/>
          </cell>
          <cell r="Z577" t="str">
            <v>-</v>
          </cell>
          <cell r="AA577" t="str">
            <v>-</v>
          </cell>
          <cell r="AB577" t="str">
            <v>-</v>
          </cell>
        </row>
        <row r="578">
          <cell r="G578" t="str">
            <v>62911172</v>
          </cell>
          <cell r="P578" t="str">
            <v>-</v>
          </cell>
          <cell r="Q578" t="str">
            <v>-</v>
          </cell>
          <cell r="R578" t="str">
            <v>-</v>
          </cell>
          <cell r="S578" t="str">
            <v/>
          </cell>
          <cell r="T578" t="str">
            <v/>
          </cell>
          <cell r="U578" t="str">
            <v/>
          </cell>
          <cell r="V578" t="str">
            <v/>
          </cell>
          <cell r="W578" t="str">
            <v/>
          </cell>
          <cell r="X578" t="str">
            <v/>
          </cell>
          <cell r="Y578" t="str">
            <v/>
          </cell>
          <cell r="Z578" t="str">
            <v>-</v>
          </cell>
          <cell r="AA578" t="str">
            <v>-</v>
          </cell>
          <cell r="AB578" t="str">
            <v>-</v>
          </cell>
        </row>
        <row r="579">
          <cell r="G579" t="str">
            <v>63201011</v>
          </cell>
          <cell r="P579" t="str">
            <v>-</v>
          </cell>
          <cell r="Q579" t="str">
            <v/>
          </cell>
          <cell r="R579" t="str">
            <v/>
          </cell>
          <cell r="S579" t="str">
            <v/>
          </cell>
          <cell r="T579" t="str">
            <v/>
          </cell>
          <cell r="U579" t="str">
            <v/>
          </cell>
          <cell r="V579" t="str">
            <v/>
          </cell>
          <cell r="W579" t="str">
            <v/>
          </cell>
          <cell r="X579" t="str">
            <v/>
          </cell>
          <cell r="Y579" t="str">
            <v/>
          </cell>
          <cell r="Z579" t="str">
            <v/>
          </cell>
          <cell r="AA579" t="str">
            <v/>
          </cell>
          <cell r="AB579" t="str">
            <v/>
          </cell>
        </row>
        <row r="580">
          <cell r="G580" t="str">
            <v>63201012</v>
          </cell>
          <cell r="P580" t="str">
            <v>-</v>
          </cell>
          <cell r="Q580" t="str">
            <v/>
          </cell>
          <cell r="R580" t="str">
            <v/>
          </cell>
          <cell r="S580" t="str">
            <v/>
          </cell>
          <cell r="T580" t="str">
            <v/>
          </cell>
          <cell r="U580" t="str">
            <v/>
          </cell>
          <cell r="V580" t="str">
            <v/>
          </cell>
          <cell r="W580" t="str">
            <v/>
          </cell>
          <cell r="X580" t="str">
            <v/>
          </cell>
          <cell r="Y580" t="str">
            <v/>
          </cell>
          <cell r="Z580" t="str">
            <v/>
          </cell>
          <cell r="AA580" t="str">
            <v/>
          </cell>
          <cell r="AB580" t="str">
            <v/>
          </cell>
        </row>
        <row r="581">
          <cell r="G581" t="str">
            <v>63601011</v>
          </cell>
          <cell r="P581" t="str">
            <v>-</v>
          </cell>
          <cell r="Q581" t="str">
            <v/>
          </cell>
          <cell r="R581" t="str">
            <v/>
          </cell>
          <cell r="S581" t="str">
            <v/>
          </cell>
          <cell r="T581" t="str">
            <v/>
          </cell>
          <cell r="U581" t="str">
            <v/>
          </cell>
          <cell r="V581" t="str">
            <v/>
          </cell>
          <cell r="W581" t="str">
            <v/>
          </cell>
          <cell r="X581" t="str">
            <v/>
          </cell>
          <cell r="Y581" t="str">
            <v/>
          </cell>
          <cell r="Z581" t="str">
            <v/>
          </cell>
          <cell r="AA581" t="str">
            <v/>
          </cell>
          <cell r="AB581" t="str">
            <v>-</v>
          </cell>
        </row>
        <row r="582">
          <cell r="G582" t="str">
            <v>63601012</v>
          </cell>
          <cell r="P582" t="str">
            <v>-</v>
          </cell>
          <cell r="Q582" t="str">
            <v/>
          </cell>
          <cell r="R582" t="str">
            <v/>
          </cell>
          <cell r="S582" t="str">
            <v/>
          </cell>
          <cell r="T582" t="str">
            <v/>
          </cell>
          <cell r="U582" t="str">
            <v/>
          </cell>
          <cell r="V582" t="str">
            <v/>
          </cell>
          <cell r="W582" t="str">
            <v/>
          </cell>
          <cell r="X582" t="str">
            <v/>
          </cell>
          <cell r="Y582" t="str">
            <v/>
          </cell>
          <cell r="Z582" t="str">
            <v/>
          </cell>
          <cell r="AA582" t="str">
            <v/>
          </cell>
          <cell r="AB582" t="str">
            <v>-</v>
          </cell>
        </row>
        <row r="583">
          <cell r="G583" t="str">
            <v>6610508320</v>
          </cell>
          <cell r="P583" t="str">
            <v>-</v>
          </cell>
          <cell r="Q583" t="str">
            <v>-</v>
          </cell>
          <cell r="R583" t="str">
            <v>-</v>
          </cell>
          <cell r="S583" t="str">
            <v/>
          </cell>
          <cell r="T583" t="str">
            <v/>
          </cell>
          <cell r="U583" t="str">
            <v/>
          </cell>
          <cell r="V583" t="str">
            <v/>
          </cell>
          <cell r="W583" t="str">
            <v/>
          </cell>
          <cell r="X583" t="str">
            <v/>
          </cell>
          <cell r="Y583" t="str">
            <v/>
          </cell>
          <cell r="Z583" t="str">
            <v/>
          </cell>
          <cell r="AA583" t="str">
            <v/>
          </cell>
          <cell r="AB583" t="str">
            <v>-</v>
          </cell>
        </row>
        <row r="584">
          <cell r="G584" t="str">
            <v>8820503320</v>
          </cell>
          <cell r="P584" t="str">
            <v>-</v>
          </cell>
          <cell r="Q584" t="str">
            <v>-</v>
          </cell>
          <cell r="R584" t="str">
            <v>-</v>
          </cell>
          <cell r="S584" t="str">
            <v/>
          </cell>
          <cell r="T584" t="str">
            <v/>
          </cell>
          <cell r="U584" t="str">
            <v/>
          </cell>
          <cell r="V584" t="str">
            <v/>
          </cell>
          <cell r="W584" t="str">
            <v/>
          </cell>
          <cell r="X584" t="str">
            <v/>
          </cell>
          <cell r="Y584" t="str">
            <v/>
          </cell>
          <cell r="Z584" t="str">
            <v/>
          </cell>
          <cell r="AA584" t="str">
            <v/>
          </cell>
          <cell r="AB584" t="str">
            <v>-</v>
          </cell>
        </row>
        <row r="585">
          <cell r="G585" t="str">
            <v>6611707622</v>
          </cell>
          <cell r="P585" t="str">
            <v>-</v>
          </cell>
          <cell r="Q585" t="str">
            <v>-</v>
          </cell>
          <cell r="R585" t="str">
            <v>-</v>
          </cell>
          <cell r="S585" t="str">
            <v/>
          </cell>
          <cell r="T585" t="str">
            <v/>
          </cell>
          <cell r="U585" t="str">
            <v/>
          </cell>
          <cell r="V585" t="str">
            <v/>
          </cell>
          <cell r="W585" t="str">
            <v/>
          </cell>
          <cell r="X585" t="str">
            <v/>
          </cell>
          <cell r="Y585" t="str">
            <v/>
          </cell>
          <cell r="Z585" t="str">
            <v/>
          </cell>
          <cell r="AA585" t="str">
            <v/>
          </cell>
          <cell r="AB585" t="str">
            <v>-</v>
          </cell>
        </row>
        <row r="586">
          <cell r="G586" t="str">
            <v>8821701622</v>
          </cell>
          <cell r="P586" t="str">
            <v/>
          </cell>
          <cell r="Q586" t="str">
            <v>-</v>
          </cell>
          <cell r="R586" t="str">
            <v>-</v>
          </cell>
          <cell r="S586" t="str">
            <v>-</v>
          </cell>
          <cell r="T586" t="str">
            <v>-</v>
          </cell>
          <cell r="U586" t="str">
            <v>-</v>
          </cell>
          <cell r="V586" t="str">
            <v>-</v>
          </cell>
          <cell r="W586" t="str">
            <v>-</v>
          </cell>
          <cell r="X586" t="str">
            <v>-</v>
          </cell>
          <cell r="Y586" t="str">
            <v>-</v>
          </cell>
          <cell r="Z586" t="str">
            <v>-</v>
          </cell>
          <cell r="AA586" t="str">
            <v>-</v>
          </cell>
          <cell r="AB586" t="str">
            <v>-</v>
          </cell>
        </row>
        <row r="587">
          <cell r="G587" t="str">
            <v>6613503320</v>
          </cell>
          <cell r="P587" t="str">
            <v>-</v>
          </cell>
          <cell r="Q587" t="str">
            <v>-</v>
          </cell>
          <cell r="R587" t="str">
            <v>-</v>
          </cell>
          <cell r="S587" t="str">
            <v/>
          </cell>
          <cell r="T587" t="str">
            <v/>
          </cell>
          <cell r="U587" t="str">
            <v/>
          </cell>
          <cell r="V587" t="str">
            <v/>
          </cell>
          <cell r="W587" t="str">
            <v/>
          </cell>
          <cell r="X587" t="str">
            <v/>
          </cell>
          <cell r="Y587" t="str">
            <v/>
          </cell>
          <cell r="Z587" t="str">
            <v>-</v>
          </cell>
          <cell r="AA587" t="str">
            <v>-</v>
          </cell>
          <cell r="AB587" t="str">
            <v>-</v>
          </cell>
        </row>
        <row r="588">
          <cell r="G588" t="str">
            <v>8823502320</v>
          </cell>
          <cell r="P588" t="str">
            <v>-</v>
          </cell>
          <cell r="Q588" t="str">
            <v>-</v>
          </cell>
          <cell r="R588" t="str">
            <v>-</v>
          </cell>
          <cell r="S588" t="str">
            <v>-</v>
          </cell>
          <cell r="T588" t="str">
            <v>-</v>
          </cell>
          <cell r="U588" t="str">
            <v/>
          </cell>
          <cell r="V588" t="str">
            <v/>
          </cell>
          <cell r="W588" t="str">
            <v/>
          </cell>
          <cell r="X588" t="str">
            <v>-</v>
          </cell>
          <cell r="Y588" t="str">
            <v>-</v>
          </cell>
          <cell r="Z588" t="str">
            <v>-</v>
          </cell>
          <cell r="AA588" t="str">
            <v>-</v>
          </cell>
          <cell r="AB588" t="str">
            <v>-</v>
          </cell>
        </row>
        <row r="589">
          <cell r="G589" t="str">
            <v>29911059</v>
          </cell>
          <cell r="P589" t="str">
            <v>-</v>
          </cell>
          <cell r="Q589" t="str">
            <v>-</v>
          </cell>
          <cell r="R589" t="str">
            <v>-</v>
          </cell>
          <cell r="S589" t="str">
            <v/>
          </cell>
          <cell r="T589" t="str">
            <v/>
          </cell>
          <cell r="U589" t="str">
            <v/>
          </cell>
          <cell r="V589" t="str">
            <v/>
          </cell>
          <cell r="W589" t="str">
            <v/>
          </cell>
          <cell r="X589" t="str">
            <v/>
          </cell>
          <cell r="Y589" t="str">
            <v/>
          </cell>
          <cell r="Z589" t="str">
            <v>-</v>
          </cell>
          <cell r="AA589" t="str">
            <v>-</v>
          </cell>
          <cell r="AB589" t="str">
            <v>-</v>
          </cell>
        </row>
        <row r="590">
          <cell r="G590" t="str">
            <v>29951012</v>
          </cell>
          <cell r="P590" t="str">
            <v>-</v>
          </cell>
          <cell r="Q590" t="str">
            <v>-</v>
          </cell>
          <cell r="R590" t="str">
            <v>-</v>
          </cell>
          <cell r="S590" t="str">
            <v/>
          </cell>
          <cell r="T590" t="str">
            <v/>
          </cell>
          <cell r="U590" t="str">
            <v/>
          </cell>
          <cell r="V590" t="str">
            <v/>
          </cell>
          <cell r="W590" t="str">
            <v/>
          </cell>
          <cell r="X590" t="str">
            <v/>
          </cell>
          <cell r="Y590" t="str">
            <v/>
          </cell>
          <cell r="Z590" t="str">
            <v>-</v>
          </cell>
          <cell r="AA590" t="str">
            <v>-</v>
          </cell>
          <cell r="AB590" t="str">
            <v>-</v>
          </cell>
        </row>
        <row r="591">
          <cell r="G591" t="str">
            <v>8699903613</v>
          </cell>
          <cell r="P591" t="str">
            <v/>
          </cell>
          <cell r="Q591" t="str">
            <v>-</v>
          </cell>
          <cell r="R591" t="str">
            <v>-</v>
          </cell>
          <cell r="S591" t="str">
            <v>-</v>
          </cell>
          <cell r="T591" t="str">
            <v>-</v>
          </cell>
          <cell r="U591" t="str">
            <v>-</v>
          </cell>
          <cell r="V591" t="str">
            <v>-</v>
          </cell>
          <cell r="W591" t="str">
            <v>-</v>
          </cell>
          <cell r="X591" t="str">
            <v>-</v>
          </cell>
          <cell r="Y591" t="str">
            <v>-</v>
          </cell>
          <cell r="Z591" t="str">
            <v>-</v>
          </cell>
          <cell r="AA591" t="str">
            <v>-</v>
          </cell>
          <cell r="AB591" t="str">
            <v>-</v>
          </cell>
        </row>
        <row r="592">
          <cell r="G592" t="str">
            <v>8699903620</v>
          </cell>
          <cell r="P592" t="str">
            <v/>
          </cell>
          <cell r="Q592" t="str">
            <v>-</v>
          </cell>
          <cell r="R592" t="str">
            <v>-</v>
          </cell>
          <cell r="S592" t="str">
            <v>-</v>
          </cell>
          <cell r="T592" t="str">
            <v>-</v>
          </cell>
          <cell r="U592" t="str">
            <v>-</v>
          </cell>
          <cell r="V592" t="str">
            <v>-</v>
          </cell>
          <cell r="W592" t="str">
            <v>-</v>
          </cell>
          <cell r="X592" t="str">
            <v>-</v>
          </cell>
          <cell r="Y592" t="str">
            <v>-</v>
          </cell>
          <cell r="Z592" t="str">
            <v>-</v>
          </cell>
          <cell r="AA592" t="str">
            <v>-</v>
          </cell>
          <cell r="AB592" t="str">
            <v>-</v>
          </cell>
        </row>
        <row r="593">
          <cell r="G593" t="str">
            <v>859932722</v>
          </cell>
          <cell r="P593" t="str">
            <v/>
          </cell>
          <cell r="Q593" t="str">
            <v>-</v>
          </cell>
          <cell r="R593" t="str">
            <v>-</v>
          </cell>
          <cell r="S593" t="str">
            <v>-</v>
          </cell>
          <cell r="T593" t="str">
            <v>-</v>
          </cell>
          <cell r="U593" t="str">
            <v>-</v>
          </cell>
          <cell r="V593" t="str">
            <v>-</v>
          </cell>
          <cell r="W593" t="str">
            <v>-</v>
          </cell>
          <cell r="X593" t="str">
            <v>-</v>
          </cell>
          <cell r="Y593" t="str">
            <v>-</v>
          </cell>
          <cell r="Z593" t="str">
            <v>-</v>
          </cell>
          <cell r="AA593" t="str">
            <v>-</v>
          </cell>
          <cell r="AB593" t="str">
            <v>-</v>
          </cell>
        </row>
        <row r="594">
          <cell r="G594" t="str">
            <v>859932735</v>
          </cell>
          <cell r="P594" t="str">
            <v/>
          </cell>
          <cell r="Q594" t="str">
            <v>-</v>
          </cell>
          <cell r="R594" t="str">
            <v>-</v>
          </cell>
          <cell r="S594" t="str">
            <v>-</v>
          </cell>
          <cell r="T594" t="str">
            <v>-</v>
          </cell>
          <cell r="U594" t="str">
            <v>-</v>
          </cell>
          <cell r="V594" t="str">
            <v>-</v>
          </cell>
          <cell r="W594" t="str">
            <v>-</v>
          </cell>
          <cell r="X594" t="str">
            <v>-</v>
          </cell>
          <cell r="Y594" t="str">
            <v>-</v>
          </cell>
          <cell r="Z594" t="str">
            <v>-</v>
          </cell>
          <cell r="AA594" t="str">
            <v>-</v>
          </cell>
          <cell r="AB594" t="str">
            <v>-</v>
          </cell>
        </row>
        <row r="595">
          <cell r="G595" t="str">
            <v>859932739</v>
          </cell>
          <cell r="P595" t="str">
            <v/>
          </cell>
          <cell r="Q595" t="str">
            <v>-</v>
          </cell>
          <cell r="R595" t="str">
            <v>-</v>
          </cell>
          <cell r="S595" t="str">
            <v>-</v>
          </cell>
          <cell r="T595" t="str">
            <v>-</v>
          </cell>
          <cell r="U595" t="str">
            <v>-</v>
          </cell>
          <cell r="V595" t="str">
            <v>-</v>
          </cell>
          <cell r="W595" t="str">
            <v>-</v>
          </cell>
          <cell r="X595" t="str">
            <v>-</v>
          </cell>
          <cell r="Y595" t="str">
            <v>-</v>
          </cell>
          <cell r="Z595" t="str">
            <v>-</v>
          </cell>
          <cell r="AA595" t="str">
            <v>-</v>
          </cell>
          <cell r="AB595" t="str">
            <v>-</v>
          </cell>
        </row>
        <row r="596">
          <cell r="G596" t="str">
            <v>85993291</v>
          </cell>
          <cell r="P596" t="str">
            <v/>
          </cell>
          <cell r="Q596" t="str">
            <v>-</v>
          </cell>
          <cell r="R596" t="str">
            <v>-</v>
          </cell>
          <cell r="S596" t="str">
            <v>-</v>
          </cell>
          <cell r="T596" t="str">
            <v>-</v>
          </cell>
          <cell r="U596" t="str">
            <v>-</v>
          </cell>
          <cell r="V596" t="str">
            <v>-</v>
          </cell>
          <cell r="W596" t="str">
            <v>-</v>
          </cell>
          <cell r="X596" t="str">
            <v>-</v>
          </cell>
          <cell r="Y596" t="str">
            <v>-</v>
          </cell>
          <cell r="Z596" t="str">
            <v>-</v>
          </cell>
          <cell r="AA596" t="str">
            <v>-</v>
          </cell>
          <cell r="AB596" t="str">
            <v>-</v>
          </cell>
        </row>
        <row r="597">
          <cell r="G597" t="str">
            <v>85993292</v>
          </cell>
          <cell r="P597" t="str">
            <v/>
          </cell>
          <cell r="Q597" t="str">
            <v>-</v>
          </cell>
          <cell r="R597" t="str">
            <v>-</v>
          </cell>
          <cell r="S597" t="str">
            <v>-</v>
          </cell>
          <cell r="T597" t="str">
            <v>-</v>
          </cell>
          <cell r="U597" t="str">
            <v>-</v>
          </cell>
          <cell r="V597" t="str">
            <v>-</v>
          </cell>
          <cell r="W597" t="str">
            <v>-</v>
          </cell>
          <cell r="X597" t="str">
            <v>-</v>
          </cell>
          <cell r="Y597" t="str">
            <v>-</v>
          </cell>
          <cell r="Z597" t="str">
            <v>-</v>
          </cell>
          <cell r="AA597" t="str">
            <v>-</v>
          </cell>
          <cell r="AB597" t="str">
            <v>-</v>
          </cell>
        </row>
        <row r="598">
          <cell r="G598" t="str">
            <v>859932922</v>
          </cell>
          <cell r="P598" t="str">
            <v/>
          </cell>
          <cell r="Q598" t="str">
            <v>-</v>
          </cell>
          <cell r="R598" t="str">
            <v>-</v>
          </cell>
          <cell r="S598" t="str">
            <v>-</v>
          </cell>
          <cell r="T598" t="str">
            <v>-</v>
          </cell>
          <cell r="U598" t="str">
            <v>-</v>
          </cell>
          <cell r="V598" t="str">
            <v>-</v>
          </cell>
          <cell r="W598" t="str">
            <v>-</v>
          </cell>
          <cell r="X598" t="str">
            <v>-</v>
          </cell>
          <cell r="Y598" t="str">
            <v>-</v>
          </cell>
          <cell r="Z598" t="str">
            <v>-</v>
          </cell>
          <cell r="AA598" t="str">
            <v>-</v>
          </cell>
          <cell r="AB598" t="str">
            <v>-</v>
          </cell>
        </row>
        <row r="599">
          <cell r="G599" t="str">
            <v>859932925</v>
          </cell>
          <cell r="P599" t="str">
            <v/>
          </cell>
          <cell r="Q599" t="str">
            <v>-</v>
          </cell>
          <cell r="R599" t="str">
            <v>-</v>
          </cell>
          <cell r="S599" t="str">
            <v>-</v>
          </cell>
          <cell r="T599" t="str">
            <v>-</v>
          </cell>
          <cell r="U599" t="str">
            <v>-</v>
          </cell>
          <cell r="V599" t="str">
            <v>-</v>
          </cell>
          <cell r="W599" t="str">
            <v>-</v>
          </cell>
          <cell r="X599" t="str">
            <v>-</v>
          </cell>
          <cell r="Y599" t="str">
            <v>-</v>
          </cell>
          <cell r="Z599" t="str">
            <v>-</v>
          </cell>
          <cell r="AA599" t="str">
            <v>-</v>
          </cell>
          <cell r="AB599" t="str">
            <v>-</v>
          </cell>
        </row>
        <row r="600">
          <cell r="G600" t="str">
            <v>85993293</v>
          </cell>
          <cell r="P600" t="str">
            <v/>
          </cell>
          <cell r="Q600" t="str">
            <v>-</v>
          </cell>
          <cell r="R600" t="str">
            <v>-</v>
          </cell>
          <cell r="S600" t="str">
            <v>-</v>
          </cell>
          <cell r="T600" t="str">
            <v>-</v>
          </cell>
          <cell r="U600" t="str">
            <v>-</v>
          </cell>
          <cell r="V600" t="str">
            <v>-</v>
          </cell>
          <cell r="W600" t="str">
            <v>-</v>
          </cell>
          <cell r="X600" t="str">
            <v>-</v>
          </cell>
          <cell r="Y600" t="str">
            <v>-</v>
          </cell>
          <cell r="Z600" t="str">
            <v>-</v>
          </cell>
          <cell r="AA600" t="str">
            <v>-</v>
          </cell>
          <cell r="AB600" t="str">
            <v>-</v>
          </cell>
        </row>
        <row r="601">
          <cell r="G601" t="str">
            <v>85993295</v>
          </cell>
          <cell r="P601" t="str">
            <v/>
          </cell>
          <cell r="Q601" t="str">
            <v>-</v>
          </cell>
          <cell r="R601" t="str">
            <v>-</v>
          </cell>
          <cell r="S601" t="str">
            <v>-</v>
          </cell>
          <cell r="T601" t="str">
            <v>-</v>
          </cell>
          <cell r="U601" t="str">
            <v>-</v>
          </cell>
          <cell r="V601" t="str">
            <v>-</v>
          </cell>
          <cell r="W601" t="str">
            <v>-</v>
          </cell>
          <cell r="X601" t="str">
            <v>-</v>
          </cell>
          <cell r="Y601" t="str">
            <v>-</v>
          </cell>
          <cell r="Z601" t="str">
            <v>-</v>
          </cell>
          <cell r="AA601" t="str">
            <v>-</v>
          </cell>
          <cell r="AB601" t="str">
            <v>-</v>
          </cell>
        </row>
        <row r="602">
          <cell r="G602" t="str">
            <v>85993298</v>
          </cell>
          <cell r="P602" t="str">
            <v/>
          </cell>
          <cell r="Q602" t="str">
            <v>-</v>
          </cell>
          <cell r="R602" t="str">
            <v>-</v>
          </cell>
          <cell r="S602" t="str">
            <v>-</v>
          </cell>
          <cell r="T602" t="str">
            <v>-</v>
          </cell>
          <cell r="U602" t="str">
            <v>-</v>
          </cell>
          <cell r="V602" t="str">
            <v>-</v>
          </cell>
          <cell r="W602" t="str">
            <v>-</v>
          </cell>
          <cell r="X602" t="str">
            <v>-</v>
          </cell>
          <cell r="Y602" t="str">
            <v>-</v>
          </cell>
          <cell r="Z602" t="str">
            <v>-</v>
          </cell>
          <cell r="AA602" t="str">
            <v>-</v>
          </cell>
          <cell r="AB602" t="str">
            <v>-</v>
          </cell>
        </row>
        <row r="603">
          <cell r="G603" t="str">
            <v>859932989</v>
          </cell>
          <cell r="P603" t="str">
            <v/>
          </cell>
          <cell r="Q603" t="str">
            <v>-</v>
          </cell>
          <cell r="R603" t="str">
            <v>-</v>
          </cell>
          <cell r="S603" t="str">
            <v>-</v>
          </cell>
          <cell r="T603" t="str">
            <v>-</v>
          </cell>
          <cell r="U603" t="str">
            <v>-</v>
          </cell>
          <cell r="V603" t="str">
            <v>-</v>
          </cell>
          <cell r="W603" t="str">
            <v>-</v>
          </cell>
          <cell r="X603" t="str">
            <v>-</v>
          </cell>
          <cell r="Y603" t="str">
            <v>-</v>
          </cell>
          <cell r="Z603" t="str">
            <v>-</v>
          </cell>
          <cell r="AA603" t="str">
            <v>-</v>
          </cell>
          <cell r="AB603" t="str">
            <v>-</v>
          </cell>
        </row>
        <row r="604">
          <cell r="G604" t="str">
            <v>85993299</v>
          </cell>
          <cell r="P604" t="str">
            <v/>
          </cell>
          <cell r="Q604" t="str">
            <v>-</v>
          </cell>
          <cell r="R604" t="str">
            <v>-</v>
          </cell>
          <cell r="S604" t="str">
            <v>-</v>
          </cell>
          <cell r="T604" t="str">
            <v>-</v>
          </cell>
          <cell r="U604" t="str">
            <v>-</v>
          </cell>
          <cell r="V604" t="str">
            <v>-</v>
          </cell>
          <cell r="W604" t="str">
            <v>-</v>
          </cell>
          <cell r="X604" t="str">
            <v>-</v>
          </cell>
          <cell r="Y604" t="str">
            <v>-</v>
          </cell>
          <cell r="Z604" t="str">
            <v>-</v>
          </cell>
          <cell r="AA604" t="str">
            <v>-</v>
          </cell>
          <cell r="AB604" t="str">
            <v>-</v>
          </cell>
        </row>
        <row r="605">
          <cell r="G605" t="str">
            <v>21384177</v>
          </cell>
          <cell r="P605" t="str">
            <v>-</v>
          </cell>
          <cell r="Q605" t="str">
            <v>-</v>
          </cell>
          <cell r="R605" t="str">
            <v>-</v>
          </cell>
          <cell r="S605" t="str">
            <v/>
          </cell>
          <cell r="T605" t="str">
            <v/>
          </cell>
          <cell r="U605" t="str">
            <v/>
          </cell>
          <cell r="V605" t="str">
            <v/>
          </cell>
          <cell r="W605" t="str">
            <v/>
          </cell>
          <cell r="X605" t="str">
            <v/>
          </cell>
          <cell r="Y605" t="str">
            <v/>
          </cell>
          <cell r="Z605" t="str">
            <v>-</v>
          </cell>
          <cell r="AA605" t="str">
            <v>-</v>
          </cell>
          <cell r="AB605" t="str">
            <v>-</v>
          </cell>
        </row>
        <row r="606">
          <cell r="G606" t="str">
            <v>213841771</v>
          </cell>
          <cell r="P606" t="str">
            <v>-</v>
          </cell>
          <cell r="Q606" t="str">
            <v>-</v>
          </cell>
          <cell r="R606" t="str">
            <v>-</v>
          </cell>
          <cell r="S606" t="str">
            <v/>
          </cell>
          <cell r="T606" t="str">
            <v/>
          </cell>
          <cell r="U606" t="str">
            <v/>
          </cell>
          <cell r="V606" t="str">
            <v/>
          </cell>
          <cell r="W606" t="str">
            <v/>
          </cell>
          <cell r="X606" t="str">
            <v/>
          </cell>
          <cell r="Y606" t="str">
            <v/>
          </cell>
          <cell r="Z606" t="str">
            <v>-</v>
          </cell>
          <cell r="AA606" t="str">
            <v>-</v>
          </cell>
          <cell r="AB606" t="str">
            <v>-</v>
          </cell>
        </row>
        <row r="607">
          <cell r="G607" t="str">
            <v>24584107</v>
          </cell>
          <cell r="P607" t="str">
            <v>-</v>
          </cell>
          <cell r="Q607" t="str">
            <v>-</v>
          </cell>
          <cell r="R607" t="str">
            <v>-</v>
          </cell>
          <cell r="S607" t="str">
            <v/>
          </cell>
          <cell r="T607" t="str">
            <v/>
          </cell>
          <cell r="U607" t="str">
            <v/>
          </cell>
          <cell r="V607" t="str">
            <v/>
          </cell>
          <cell r="W607" t="str">
            <v/>
          </cell>
          <cell r="X607" t="str">
            <v/>
          </cell>
          <cell r="Y607" t="str">
            <v/>
          </cell>
          <cell r="Z607" t="str">
            <v>-</v>
          </cell>
          <cell r="AA607" t="str">
            <v>-</v>
          </cell>
          <cell r="AB607" t="str">
            <v>-</v>
          </cell>
        </row>
        <row r="608">
          <cell r="G608" t="str">
            <v>245841071</v>
          </cell>
          <cell r="P608" t="str">
            <v>-</v>
          </cell>
          <cell r="Q608" t="str">
            <v>-</v>
          </cell>
          <cell r="R608" t="str">
            <v>-</v>
          </cell>
          <cell r="S608" t="str">
            <v/>
          </cell>
          <cell r="T608" t="str">
            <v/>
          </cell>
          <cell r="U608" t="str">
            <v/>
          </cell>
          <cell r="V608" t="str">
            <v/>
          </cell>
          <cell r="W608" t="str">
            <v/>
          </cell>
          <cell r="X608" t="str">
            <v/>
          </cell>
          <cell r="Y608" t="str">
            <v/>
          </cell>
          <cell r="Z608" t="str">
            <v>-</v>
          </cell>
          <cell r="AA608" t="str">
            <v>-</v>
          </cell>
          <cell r="AB608" t="str">
            <v>-</v>
          </cell>
        </row>
        <row r="609">
          <cell r="G609" t="str">
            <v>21384147</v>
          </cell>
          <cell r="P609" t="str">
            <v>-</v>
          </cell>
          <cell r="Q609" t="str">
            <v>-</v>
          </cell>
          <cell r="R609" t="str">
            <v>-</v>
          </cell>
          <cell r="S609" t="str">
            <v/>
          </cell>
          <cell r="T609" t="str">
            <v/>
          </cell>
          <cell r="U609" t="str">
            <v/>
          </cell>
          <cell r="V609" t="str">
            <v/>
          </cell>
          <cell r="W609" t="str">
            <v/>
          </cell>
          <cell r="X609" t="str">
            <v/>
          </cell>
          <cell r="Y609" t="str">
            <v/>
          </cell>
          <cell r="Z609" t="str">
            <v>-</v>
          </cell>
          <cell r="AA609" t="str">
            <v>-</v>
          </cell>
          <cell r="AB609" t="str">
            <v>-</v>
          </cell>
        </row>
        <row r="610">
          <cell r="G610" t="str">
            <v>24584077</v>
          </cell>
          <cell r="P610" t="str">
            <v>-</v>
          </cell>
          <cell r="Q610" t="str">
            <v>-</v>
          </cell>
          <cell r="R610" t="str">
            <v>-</v>
          </cell>
          <cell r="S610" t="str">
            <v/>
          </cell>
          <cell r="T610" t="str">
            <v/>
          </cell>
          <cell r="U610" t="str">
            <v/>
          </cell>
          <cell r="V610" t="str">
            <v/>
          </cell>
          <cell r="W610" t="str">
            <v/>
          </cell>
          <cell r="X610" t="str">
            <v/>
          </cell>
          <cell r="Y610" t="str">
            <v/>
          </cell>
          <cell r="Z610" t="str">
            <v>-</v>
          </cell>
          <cell r="AA610" t="str">
            <v>-</v>
          </cell>
          <cell r="AB610" t="str">
            <v>-</v>
          </cell>
        </row>
        <row r="611">
          <cell r="G611" t="str">
            <v>24584096</v>
          </cell>
          <cell r="P611" t="str">
            <v>-</v>
          </cell>
          <cell r="Q611" t="str">
            <v>-</v>
          </cell>
          <cell r="R611" t="str">
            <v>-</v>
          </cell>
          <cell r="S611" t="str">
            <v/>
          </cell>
          <cell r="T611" t="str">
            <v/>
          </cell>
          <cell r="U611" t="str">
            <v/>
          </cell>
          <cell r="V611" t="str">
            <v/>
          </cell>
          <cell r="W611" t="str">
            <v/>
          </cell>
          <cell r="X611" t="str">
            <v/>
          </cell>
          <cell r="Y611" t="str">
            <v/>
          </cell>
          <cell r="Z611" t="str">
            <v>-</v>
          </cell>
          <cell r="AA611" t="str">
            <v>-</v>
          </cell>
          <cell r="AB611" t="str">
            <v>-</v>
          </cell>
        </row>
        <row r="612">
          <cell r="G612" t="str">
            <v>13285277</v>
          </cell>
          <cell r="P612" t="str">
            <v>-</v>
          </cell>
          <cell r="Q612" t="str">
            <v>-</v>
          </cell>
          <cell r="R612" t="str">
            <v>-</v>
          </cell>
          <cell r="S612" t="str">
            <v/>
          </cell>
          <cell r="T612" t="str">
            <v/>
          </cell>
          <cell r="U612" t="str">
            <v/>
          </cell>
          <cell r="V612" t="str">
            <v/>
          </cell>
          <cell r="W612" t="str">
            <v/>
          </cell>
          <cell r="X612" t="str">
            <v/>
          </cell>
          <cell r="Y612" t="str">
            <v/>
          </cell>
          <cell r="Z612" t="str">
            <v>-</v>
          </cell>
          <cell r="AA612" t="str">
            <v>-</v>
          </cell>
          <cell r="AB612" t="str">
            <v>-</v>
          </cell>
        </row>
        <row r="613">
          <cell r="G613" t="str">
            <v>24785447</v>
          </cell>
          <cell r="P613" t="str">
            <v>-</v>
          </cell>
          <cell r="Q613" t="str">
            <v>-</v>
          </cell>
          <cell r="R613" t="str">
            <v>-</v>
          </cell>
          <cell r="S613" t="str">
            <v/>
          </cell>
          <cell r="T613" t="str">
            <v/>
          </cell>
          <cell r="U613" t="str">
            <v/>
          </cell>
          <cell r="V613" t="str">
            <v/>
          </cell>
          <cell r="W613" t="str">
            <v/>
          </cell>
          <cell r="X613" t="str">
            <v/>
          </cell>
          <cell r="Y613" t="str">
            <v/>
          </cell>
          <cell r="Z613" t="str">
            <v>-</v>
          </cell>
          <cell r="AA613" t="str">
            <v>-</v>
          </cell>
          <cell r="AB613" t="str">
            <v>-</v>
          </cell>
        </row>
        <row r="614">
          <cell r="G614" t="str">
            <v>123857376</v>
          </cell>
          <cell r="P614" t="str">
            <v>-</v>
          </cell>
          <cell r="Q614" t="str">
            <v>-</v>
          </cell>
          <cell r="R614" t="str">
            <v>-</v>
          </cell>
          <cell r="S614" t="str">
            <v/>
          </cell>
          <cell r="T614" t="str">
            <v/>
          </cell>
          <cell r="U614" t="str">
            <v/>
          </cell>
          <cell r="V614" t="str">
            <v/>
          </cell>
          <cell r="W614" t="str">
            <v/>
          </cell>
          <cell r="X614" t="str">
            <v/>
          </cell>
          <cell r="Y614" t="str">
            <v/>
          </cell>
          <cell r="Z614" t="str">
            <v>-</v>
          </cell>
          <cell r="AA614" t="str">
            <v>-</v>
          </cell>
          <cell r="AB614" t="str">
            <v>-</v>
          </cell>
        </row>
        <row r="615">
          <cell r="G615" t="str">
            <v>249851476</v>
          </cell>
          <cell r="P615" t="str">
            <v>-</v>
          </cell>
          <cell r="Q615" t="str">
            <v>-</v>
          </cell>
          <cell r="R615" t="str">
            <v>-</v>
          </cell>
          <cell r="S615" t="str">
            <v/>
          </cell>
          <cell r="T615" t="str">
            <v/>
          </cell>
          <cell r="U615" t="str">
            <v/>
          </cell>
          <cell r="V615" t="str">
            <v/>
          </cell>
          <cell r="W615" t="str">
            <v/>
          </cell>
          <cell r="X615" t="str">
            <v/>
          </cell>
          <cell r="Y615" t="str">
            <v/>
          </cell>
          <cell r="Z615" t="str">
            <v>-</v>
          </cell>
          <cell r="AA615" t="str">
            <v>-</v>
          </cell>
          <cell r="AB615" t="str">
            <v>-</v>
          </cell>
        </row>
        <row r="616">
          <cell r="G616" t="str">
            <v>123857477</v>
          </cell>
          <cell r="P616" t="str">
            <v>-</v>
          </cell>
          <cell r="Q616" t="str">
            <v>-</v>
          </cell>
          <cell r="R616" t="str">
            <v>-</v>
          </cell>
          <cell r="S616" t="str">
            <v/>
          </cell>
          <cell r="T616" t="str">
            <v/>
          </cell>
          <cell r="U616" t="str">
            <v/>
          </cell>
          <cell r="V616" t="str">
            <v/>
          </cell>
          <cell r="W616" t="str">
            <v/>
          </cell>
          <cell r="X616" t="str">
            <v/>
          </cell>
          <cell r="Y616" t="str">
            <v/>
          </cell>
          <cell r="Z616" t="str">
            <v>-</v>
          </cell>
          <cell r="AA616" t="str">
            <v>-</v>
          </cell>
          <cell r="AB616" t="str">
            <v>-</v>
          </cell>
        </row>
        <row r="617">
          <cell r="G617" t="str">
            <v>249851877</v>
          </cell>
          <cell r="P617" t="str">
            <v>-</v>
          </cell>
          <cell r="Q617" t="str">
            <v>-</v>
          </cell>
          <cell r="R617" t="str">
            <v>-</v>
          </cell>
          <cell r="S617" t="str">
            <v/>
          </cell>
          <cell r="T617" t="str">
            <v/>
          </cell>
          <cell r="U617" t="str">
            <v/>
          </cell>
          <cell r="V617" t="str">
            <v/>
          </cell>
          <cell r="W617" t="str">
            <v/>
          </cell>
          <cell r="X617" t="str">
            <v/>
          </cell>
          <cell r="Y617" t="str">
            <v/>
          </cell>
          <cell r="Z617" t="str">
            <v>-</v>
          </cell>
          <cell r="AA617" t="str">
            <v>-</v>
          </cell>
          <cell r="AB617" t="str">
            <v>-</v>
          </cell>
        </row>
        <row r="618">
          <cell r="G618" t="str">
            <v>181390872</v>
          </cell>
          <cell r="P618" t="str">
            <v>-</v>
          </cell>
          <cell r="Q618" t="str">
            <v>-</v>
          </cell>
          <cell r="R618" t="str">
            <v>-</v>
          </cell>
          <cell r="S618" t="str">
            <v/>
          </cell>
          <cell r="T618" t="str">
            <v/>
          </cell>
          <cell r="U618" t="str">
            <v/>
          </cell>
          <cell r="V618" t="str">
            <v/>
          </cell>
          <cell r="W618" t="str">
            <v/>
          </cell>
          <cell r="X618" t="str">
            <v/>
          </cell>
          <cell r="Y618" t="str">
            <v/>
          </cell>
          <cell r="Z618" t="str">
            <v>-</v>
          </cell>
          <cell r="AA618" t="str">
            <v>-</v>
          </cell>
          <cell r="AB618" t="str">
            <v>-</v>
          </cell>
        </row>
        <row r="619">
          <cell r="G619" t="str">
            <v>661390872</v>
          </cell>
          <cell r="P619" t="str">
            <v>-</v>
          </cell>
          <cell r="Q619" t="str">
            <v>-</v>
          </cell>
          <cell r="R619" t="str">
            <v>-</v>
          </cell>
          <cell r="S619" t="str">
            <v/>
          </cell>
          <cell r="T619" t="str">
            <v/>
          </cell>
          <cell r="U619" t="str">
            <v/>
          </cell>
          <cell r="V619" t="str">
            <v/>
          </cell>
          <cell r="W619" t="str">
            <v/>
          </cell>
          <cell r="X619" t="str">
            <v/>
          </cell>
          <cell r="Y619" t="str">
            <v/>
          </cell>
          <cell r="Z619" t="str">
            <v>-</v>
          </cell>
          <cell r="AA619" t="str">
            <v>-</v>
          </cell>
          <cell r="AB619" t="str">
            <v>-</v>
          </cell>
        </row>
        <row r="620">
          <cell r="G620" t="str">
            <v>688390172</v>
          </cell>
          <cell r="P620" t="str">
            <v>-</v>
          </cell>
          <cell r="Q620" t="str">
            <v>-</v>
          </cell>
          <cell r="R620" t="str">
            <v>-</v>
          </cell>
          <cell r="S620" t="str">
            <v/>
          </cell>
          <cell r="T620" t="str">
            <v/>
          </cell>
          <cell r="U620" t="str">
            <v/>
          </cell>
          <cell r="V620" t="str">
            <v/>
          </cell>
          <cell r="W620" t="str">
            <v/>
          </cell>
          <cell r="X620" t="str">
            <v/>
          </cell>
          <cell r="Y620" t="str">
            <v/>
          </cell>
          <cell r="Z620" t="str">
            <v>-</v>
          </cell>
          <cell r="AA620" t="str">
            <v>-</v>
          </cell>
          <cell r="AB620" t="str">
            <v>-</v>
          </cell>
        </row>
        <row r="621">
          <cell r="G621" t="str">
            <v>61331012</v>
          </cell>
          <cell r="P621" t="str">
            <v>-</v>
          </cell>
          <cell r="Q621" t="str">
            <v>-</v>
          </cell>
          <cell r="R621" t="str">
            <v>-</v>
          </cell>
          <cell r="S621" t="str">
            <v/>
          </cell>
          <cell r="T621" t="str">
            <v/>
          </cell>
          <cell r="U621" t="str">
            <v/>
          </cell>
          <cell r="V621" t="str">
            <v/>
          </cell>
          <cell r="W621" t="str">
            <v/>
          </cell>
          <cell r="X621" t="str">
            <v/>
          </cell>
          <cell r="Y621" t="str">
            <v/>
          </cell>
          <cell r="Z621" t="str">
            <v>-</v>
          </cell>
          <cell r="AA621" t="str">
            <v>-</v>
          </cell>
          <cell r="AB621" t="str">
            <v>-</v>
          </cell>
        </row>
        <row r="622">
          <cell r="G622" t="str">
            <v>61331016</v>
          </cell>
          <cell r="P622" t="str">
            <v>-</v>
          </cell>
          <cell r="Q622" t="str">
            <v>-</v>
          </cell>
          <cell r="R622" t="str">
            <v>-</v>
          </cell>
          <cell r="S622" t="str">
            <v/>
          </cell>
          <cell r="T622" t="str">
            <v/>
          </cell>
          <cell r="U622" t="str">
            <v/>
          </cell>
          <cell r="V622" t="str">
            <v/>
          </cell>
          <cell r="W622" t="str">
            <v/>
          </cell>
          <cell r="X622" t="str">
            <v/>
          </cell>
          <cell r="Y622" t="str">
            <v/>
          </cell>
          <cell r="Z622" t="str">
            <v>-</v>
          </cell>
          <cell r="AA622" t="str">
            <v>-</v>
          </cell>
          <cell r="AB622" t="str">
            <v>-</v>
          </cell>
        </row>
        <row r="623">
          <cell r="G623" t="str">
            <v>66131082</v>
          </cell>
          <cell r="P623" t="str">
            <v>-</v>
          </cell>
          <cell r="Q623" t="str">
            <v>-</v>
          </cell>
          <cell r="R623" t="str">
            <v>-</v>
          </cell>
          <cell r="S623" t="str">
            <v/>
          </cell>
          <cell r="T623" t="str">
            <v/>
          </cell>
          <cell r="U623" t="str">
            <v/>
          </cell>
          <cell r="V623" t="str">
            <v/>
          </cell>
          <cell r="W623" t="str">
            <v/>
          </cell>
          <cell r="X623" t="str">
            <v/>
          </cell>
          <cell r="Y623" t="str">
            <v/>
          </cell>
          <cell r="Z623" t="str">
            <v>-</v>
          </cell>
          <cell r="AA623" t="str">
            <v>-</v>
          </cell>
          <cell r="AB623" t="str">
            <v>-</v>
          </cell>
        </row>
        <row r="624">
          <cell r="G624" t="str">
            <v>66131086</v>
          </cell>
          <cell r="P624" t="str">
            <v>-</v>
          </cell>
          <cell r="Q624" t="str">
            <v>-</v>
          </cell>
          <cell r="R624" t="str">
            <v>-</v>
          </cell>
          <cell r="S624" t="str">
            <v/>
          </cell>
          <cell r="T624" t="str">
            <v/>
          </cell>
          <cell r="U624" t="str">
            <v/>
          </cell>
          <cell r="V624" t="str">
            <v/>
          </cell>
          <cell r="W624" t="str">
            <v/>
          </cell>
          <cell r="X624" t="str">
            <v/>
          </cell>
          <cell r="Y624" t="str">
            <v/>
          </cell>
          <cell r="Z624" t="str">
            <v>-</v>
          </cell>
          <cell r="AA624" t="str">
            <v>-</v>
          </cell>
          <cell r="AB624" t="str">
            <v>-</v>
          </cell>
        </row>
        <row r="625">
          <cell r="G625" t="str">
            <v>6213203127</v>
          </cell>
          <cell r="P625" t="str">
            <v>-</v>
          </cell>
          <cell r="Q625" t="str">
            <v>-</v>
          </cell>
          <cell r="R625" t="str">
            <v>-</v>
          </cell>
          <cell r="S625" t="str">
            <v/>
          </cell>
          <cell r="T625" t="str">
            <v/>
          </cell>
          <cell r="U625" t="str">
            <v/>
          </cell>
          <cell r="V625" t="str">
            <v/>
          </cell>
          <cell r="W625" t="str">
            <v/>
          </cell>
          <cell r="X625" t="str">
            <v/>
          </cell>
          <cell r="Y625" t="str">
            <v/>
          </cell>
          <cell r="Z625" t="str">
            <v>-</v>
          </cell>
          <cell r="AA625" t="str">
            <v>-</v>
          </cell>
          <cell r="AB625" t="str">
            <v>-</v>
          </cell>
        </row>
        <row r="626">
          <cell r="G626" t="str">
            <v>6213203187</v>
          </cell>
          <cell r="P626" t="str">
            <v>-</v>
          </cell>
          <cell r="Q626" t="str">
            <v>-</v>
          </cell>
          <cell r="R626" t="str">
            <v>-</v>
          </cell>
          <cell r="S626" t="str">
            <v/>
          </cell>
          <cell r="T626" t="str">
            <v/>
          </cell>
          <cell r="U626" t="str">
            <v/>
          </cell>
          <cell r="V626" t="str">
            <v/>
          </cell>
          <cell r="W626" t="str">
            <v/>
          </cell>
          <cell r="X626" t="str">
            <v/>
          </cell>
          <cell r="Y626" t="str">
            <v/>
          </cell>
          <cell r="Z626" t="str">
            <v>-</v>
          </cell>
          <cell r="AA626" t="str">
            <v>-</v>
          </cell>
          <cell r="AB626" t="str">
            <v>-</v>
          </cell>
        </row>
        <row r="627">
          <cell r="G627" t="str">
            <v>6613204127</v>
          </cell>
          <cell r="P627" t="str">
            <v>-</v>
          </cell>
          <cell r="Q627" t="str">
            <v>-</v>
          </cell>
          <cell r="R627" t="str">
            <v>-</v>
          </cell>
          <cell r="S627" t="str">
            <v/>
          </cell>
          <cell r="T627" t="str">
            <v/>
          </cell>
          <cell r="U627" t="str">
            <v/>
          </cell>
          <cell r="V627" t="str">
            <v/>
          </cell>
          <cell r="W627" t="str">
            <v/>
          </cell>
          <cell r="X627" t="str">
            <v/>
          </cell>
          <cell r="Y627" t="str">
            <v/>
          </cell>
          <cell r="Z627" t="str">
            <v>-</v>
          </cell>
          <cell r="AA627" t="str">
            <v>-</v>
          </cell>
          <cell r="AB627" t="str">
            <v>-</v>
          </cell>
        </row>
        <row r="628">
          <cell r="G628" t="str">
            <v>6613204187</v>
          </cell>
          <cell r="P628" t="str">
            <v>-</v>
          </cell>
          <cell r="Q628" t="str">
            <v>-</v>
          </cell>
          <cell r="R628" t="str">
            <v>-</v>
          </cell>
          <cell r="S628" t="str">
            <v/>
          </cell>
          <cell r="T628" t="str">
            <v/>
          </cell>
          <cell r="U628" t="str">
            <v/>
          </cell>
          <cell r="V628" t="str">
            <v/>
          </cell>
          <cell r="W628" t="str">
            <v/>
          </cell>
          <cell r="X628" t="str">
            <v/>
          </cell>
          <cell r="Y628" t="str">
            <v/>
          </cell>
          <cell r="Z628" t="str">
            <v>-</v>
          </cell>
          <cell r="AA628" t="str">
            <v>-</v>
          </cell>
          <cell r="AB628" t="str">
            <v>-</v>
          </cell>
        </row>
        <row r="629">
          <cell r="G629" t="str">
            <v>6133501322</v>
          </cell>
          <cell r="P629" t="str">
            <v>-</v>
          </cell>
          <cell r="Q629" t="str">
            <v>-</v>
          </cell>
          <cell r="R629" t="str">
            <v>-</v>
          </cell>
          <cell r="S629" t="str">
            <v/>
          </cell>
          <cell r="T629" t="str">
            <v/>
          </cell>
          <cell r="U629" t="str">
            <v/>
          </cell>
          <cell r="V629" t="str">
            <v/>
          </cell>
          <cell r="W629" t="str">
            <v/>
          </cell>
          <cell r="X629" t="str">
            <v/>
          </cell>
          <cell r="Y629" t="str">
            <v/>
          </cell>
          <cell r="Z629" t="str">
            <v>-</v>
          </cell>
          <cell r="AA629" t="str">
            <v>-</v>
          </cell>
          <cell r="AB629" t="str">
            <v>-</v>
          </cell>
        </row>
        <row r="630">
          <cell r="G630" t="str">
            <v>6133501377</v>
          </cell>
          <cell r="P630" t="str">
            <v>-</v>
          </cell>
          <cell r="Q630" t="str">
            <v>-</v>
          </cell>
          <cell r="R630" t="str">
            <v>-</v>
          </cell>
          <cell r="S630" t="str">
            <v/>
          </cell>
          <cell r="T630" t="str">
            <v/>
          </cell>
          <cell r="U630" t="str">
            <v/>
          </cell>
          <cell r="V630" t="str">
            <v/>
          </cell>
          <cell r="W630" t="str">
            <v/>
          </cell>
          <cell r="X630" t="str">
            <v/>
          </cell>
          <cell r="Y630" t="str">
            <v/>
          </cell>
          <cell r="Z630" t="str">
            <v>-</v>
          </cell>
          <cell r="AA630" t="str">
            <v>-</v>
          </cell>
          <cell r="AB630" t="str">
            <v>-</v>
          </cell>
        </row>
        <row r="631">
          <cell r="G631" t="str">
            <v>6133501387</v>
          </cell>
          <cell r="P631" t="str">
            <v>-</v>
          </cell>
          <cell r="Q631" t="str">
            <v>-</v>
          </cell>
          <cell r="R631" t="str">
            <v>-</v>
          </cell>
          <cell r="S631" t="str">
            <v/>
          </cell>
          <cell r="T631" t="str">
            <v/>
          </cell>
          <cell r="U631" t="str">
            <v/>
          </cell>
          <cell r="V631" t="str">
            <v/>
          </cell>
          <cell r="W631" t="str">
            <v/>
          </cell>
          <cell r="X631" t="str">
            <v/>
          </cell>
          <cell r="Y631" t="str">
            <v/>
          </cell>
          <cell r="Z631" t="str">
            <v>-</v>
          </cell>
          <cell r="AA631" t="str">
            <v>-</v>
          </cell>
          <cell r="AB631" t="str">
            <v>-</v>
          </cell>
        </row>
        <row r="632">
          <cell r="G632" t="str">
            <v>6213502322</v>
          </cell>
          <cell r="P632" t="str">
            <v>-</v>
          </cell>
          <cell r="Q632" t="str">
            <v>-</v>
          </cell>
          <cell r="R632" t="str">
            <v>-</v>
          </cell>
          <cell r="S632" t="str">
            <v/>
          </cell>
          <cell r="T632" t="str">
            <v/>
          </cell>
          <cell r="U632" t="str">
            <v/>
          </cell>
          <cell r="V632" t="str">
            <v/>
          </cell>
          <cell r="W632" t="str">
            <v/>
          </cell>
          <cell r="X632" t="str">
            <v/>
          </cell>
          <cell r="Y632" t="str">
            <v/>
          </cell>
          <cell r="Z632" t="str">
            <v>-</v>
          </cell>
          <cell r="AA632" t="str">
            <v>-</v>
          </cell>
          <cell r="AB632" t="str">
            <v>-</v>
          </cell>
        </row>
        <row r="633">
          <cell r="G633" t="str">
            <v>6213502377</v>
          </cell>
          <cell r="P633" t="str">
            <v>-</v>
          </cell>
          <cell r="Q633" t="str">
            <v>-</v>
          </cell>
          <cell r="R633" t="str">
            <v>-</v>
          </cell>
          <cell r="S633" t="str">
            <v/>
          </cell>
          <cell r="T633" t="str">
            <v/>
          </cell>
          <cell r="U633" t="str">
            <v/>
          </cell>
          <cell r="V633" t="str">
            <v/>
          </cell>
          <cell r="W633" t="str">
            <v/>
          </cell>
          <cell r="X633" t="str">
            <v/>
          </cell>
          <cell r="Y633" t="str">
            <v/>
          </cell>
          <cell r="Z633" t="str">
            <v>-</v>
          </cell>
          <cell r="AA633" t="str">
            <v>-</v>
          </cell>
          <cell r="AB633" t="str">
            <v>-</v>
          </cell>
        </row>
        <row r="634">
          <cell r="G634" t="str">
            <v>6213502387</v>
          </cell>
          <cell r="P634" t="str">
            <v>-</v>
          </cell>
          <cell r="Q634" t="str">
            <v>-</v>
          </cell>
          <cell r="R634" t="str">
            <v>-</v>
          </cell>
          <cell r="S634" t="str">
            <v/>
          </cell>
          <cell r="T634" t="str">
            <v/>
          </cell>
          <cell r="U634" t="str">
            <v/>
          </cell>
          <cell r="V634" t="str">
            <v/>
          </cell>
          <cell r="W634" t="str">
            <v/>
          </cell>
          <cell r="X634" t="str">
            <v/>
          </cell>
          <cell r="Y634" t="str">
            <v/>
          </cell>
          <cell r="Z634" t="str">
            <v>-</v>
          </cell>
          <cell r="AA634" t="str">
            <v>-</v>
          </cell>
          <cell r="AB634" t="str">
            <v>-</v>
          </cell>
        </row>
        <row r="635">
          <cell r="G635" t="str">
            <v>6613506322</v>
          </cell>
          <cell r="P635" t="str">
            <v>-</v>
          </cell>
          <cell r="Q635" t="str">
            <v>-</v>
          </cell>
          <cell r="R635" t="str">
            <v>-</v>
          </cell>
          <cell r="S635" t="str">
            <v/>
          </cell>
          <cell r="T635" t="str">
            <v/>
          </cell>
          <cell r="U635" t="str">
            <v/>
          </cell>
          <cell r="V635" t="str">
            <v/>
          </cell>
          <cell r="W635" t="str">
            <v/>
          </cell>
          <cell r="X635" t="str">
            <v/>
          </cell>
          <cell r="Y635" t="str">
            <v/>
          </cell>
          <cell r="Z635" t="str">
            <v>-</v>
          </cell>
          <cell r="AA635" t="str">
            <v>-</v>
          </cell>
          <cell r="AB635" t="str">
            <v>-</v>
          </cell>
        </row>
        <row r="636">
          <cell r="G636" t="str">
            <v>6613506377</v>
          </cell>
          <cell r="P636" t="str">
            <v>-</v>
          </cell>
          <cell r="Q636" t="str">
            <v>-</v>
          </cell>
          <cell r="R636" t="str">
            <v>-</v>
          </cell>
          <cell r="S636" t="str">
            <v/>
          </cell>
          <cell r="T636" t="str">
            <v/>
          </cell>
          <cell r="U636" t="str">
            <v/>
          </cell>
          <cell r="V636" t="str">
            <v/>
          </cell>
          <cell r="W636" t="str">
            <v/>
          </cell>
          <cell r="X636" t="str">
            <v/>
          </cell>
          <cell r="Y636" t="str">
            <v/>
          </cell>
          <cell r="Z636" t="str">
            <v>-</v>
          </cell>
          <cell r="AA636" t="str">
            <v>-</v>
          </cell>
          <cell r="AB636" t="str">
            <v>-</v>
          </cell>
        </row>
        <row r="637">
          <cell r="G637" t="str">
            <v>6613506387</v>
          </cell>
          <cell r="P637" t="str">
            <v>-</v>
          </cell>
          <cell r="Q637" t="str">
            <v>-</v>
          </cell>
          <cell r="R637" t="str">
            <v>-</v>
          </cell>
          <cell r="S637" t="str">
            <v/>
          </cell>
          <cell r="T637" t="str">
            <v/>
          </cell>
          <cell r="U637" t="str">
            <v/>
          </cell>
          <cell r="V637" t="str">
            <v/>
          </cell>
          <cell r="W637" t="str">
            <v/>
          </cell>
          <cell r="X637" t="str">
            <v/>
          </cell>
          <cell r="Y637" t="str">
            <v/>
          </cell>
          <cell r="Z637" t="str">
            <v>-</v>
          </cell>
          <cell r="AA637" t="str">
            <v>-</v>
          </cell>
          <cell r="AB637" t="str">
            <v>-</v>
          </cell>
        </row>
        <row r="638">
          <cell r="G638" t="str">
            <v>6382302228</v>
          </cell>
          <cell r="P638" t="str">
            <v>-</v>
          </cell>
          <cell r="Q638" t="str">
            <v>-</v>
          </cell>
          <cell r="R638" t="str">
            <v>-</v>
          </cell>
          <cell r="S638" t="str">
            <v/>
          </cell>
          <cell r="T638" t="str">
            <v/>
          </cell>
          <cell r="U638" t="str">
            <v/>
          </cell>
          <cell r="V638" t="str">
            <v/>
          </cell>
          <cell r="W638" t="str">
            <v/>
          </cell>
          <cell r="X638" t="str">
            <v/>
          </cell>
          <cell r="Y638" t="str">
            <v/>
          </cell>
          <cell r="Z638" t="str">
            <v>-</v>
          </cell>
          <cell r="AA638" t="str">
            <v>-</v>
          </cell>
          <cell r="AB638" t="str">
            <v>-</v>
          </cell>
        </row>
        <row r="639">
          <cell r="G639" t="str">
            <v>6882301228</v>
          </cell>
          <cell r="P639" t="str">
            <v>-</v>
          </cell>
          <cell r="Q639" t="str">
            <v>-</v>
          </cell>
          <cell r="R639" t="str">
            <v>-</v>
          </cell>
          <cell r="S639" t="str">
            <v/>
          </cell>
          <cell r="T639" t="str">
            <v/>
          </cell>
          <cell r="U639" t="str">
            <v/>
          </cell>
          <cell r="V639" t="str">
            <v/>
          </cell>
          <cell r="W639" t="str">
            <v/>
          </cell>
          <cell r="X639" t="str">
            <v/>
          </cell>
          <cell r="Y639" t="str">
            <v/>
          </cell>
          <cell r="Z639" t="str">
            <v>-</v>
          </cell>
          <cell r="AA639" t="str">
            <v>-</v>
          </cell>
          <cell r="AB639" t="str">
            <v>-</v>
          </cell>
        </row>
        <row r="640">
          <cell r="G640" t="str">
            <v>6383103472</v>
          </cell>
          <cell r="P640" t="str">
            <v>-</v>
          </cell>
          <cell r="Q640" t="str">
            <v>-</v>
          </cell>
          <cell r="R640" t="str">
            <v>-</v>
          </cell>
          <cell r="S640" t="str">
            <v/>
          </cell>
          <cell r="T640" t="str">
            <v/>
          </cell>
          <cell r="U640" t="str">
            <v/>
          </cell>
          <cell r="V640" t="str">
            <v/>
          </cell>
          <cell r="W640" t="str">
            <v/>
          </cell>
          <cell r="X640" t="str">
            <v/>
          </cell>
          <cell r="Y640" t="str">
            <v/>
          </cell>
          <cell r="Z640" t="str">
            <v>-</v>
          </cell>
          <cell r="AA640" t="str">
            <v>-</v>
          </cell>
          <cell r="AB640" t="str">
            <v>-</v>
          </cell>
        </row>
        <row r="641">
          <cell r="G641" t="str">
            <v>621390524</v>
          </cell>
          <cell r="P641" t="str">
            <v>-</v>
          </cell>
          <cell r="Q641" t="str">
            <v>-</v>
          </cell>
          <cell r="R641" t="str">
            <v>-</v>
          </cell>
          <cell r="S641" t="str">
            <v/>
          </cell>
          <cell r="T641" t="str">
            <v/>
          </cell>
          <cell r="U641" t="str">
            <v/>
          </cell>
          <cell r="V641" t="str">
            <v/>
          </cell>
          <cell r="W641" t="str">
            <v/>
          </cell>
          <cell r="X641" t="str">
            <v/>
          </cell>
          <cell r="Y641" t="str">
            <v/>
          </cell>
          <cell r="Z641" t="str">
            <v>-</v>
          </cell>
          <cell r="AA641" t="str">
            <v>-</v>
          </cell>
          <cell r="AB641" t="str">
            <v>-</v>
          </cell>
        </row>
        <row r="642">
          <cell r="G642" t="str">
            <v>688390224</v>
          </cell>
          <cell r="P642" t="str">
            <v>-</v>
          </cell>
          <cell r="Q642" t="str">
            <v>-</v>
          </cell>
          <cell r="R642" t="str">
            <v>-</v>
          </cell>
          <cell r="S642" t="str">
            <v/>
          </cell>
          <cell r="T642" t="str">
            <v/>
          </cell>
          <cell r="U642" t="str">
            <v/>
          </cell>
          <cell r="V642" t="str">
            <v/>
          </cell>
          <cell r="W642" t="str">
            <v/>
          </cell>
          <cell r="X642" t="str">
            <v/>
          </cell>
          <cell r="Y642" t="str">
            <v/>
          </cell>
          <cell r="Z642" t="str">
            <v>-</v>
          </cell>
          <cell r="AA642" t="str">
            <v>-</v>
          </cell>
          <cell r="AB642" t="str">
            <v>-</v>
          </cell>
        </row>
        <row r="643">
          <cell r="G643" t="str">
            <v>6213306245</v>
          </cell>
          <cell r="P643" t="str">
            <v>-</v>
          </cell>
          <cell r="Q643" t="str">
            <v>-</v>
          </cell>
          <cell r="R643" t="str">
            <v>-</v>
          </cell>
          <cell r="S643" t="str">
            <v/>
          </cell>
          <cell r="T643" t="str">
            <v/>
          </cell>
          <cell r="U643" t="str">
            <v/>
          </cell>
          <cell r="V643" t="str">
            <v/>
          </cell>
          <cell r="W643" t="str">
            <v/>
          </cell>
          <cell r="X643" t="str">
            <v/>
          </cell>
          <cell r="Y643" t="str">
            <v/>
          </cell>
          <cell r="Z643" t="str">
            <v>-</v>
          </cell>
          <cell r="AA643" t="str">
            <v>-</v>
          </cell>
          <cell r="AB643" t="str">
            <v>-</v>
          </cell>
        </row>
        <row r="644">
          <cell r="G644" t="str">
            <v>77211322</v>
          </cell>
          <cell r="P644" t="str">
            <v/>
          </cell>
          <cell r="Q644" t="str">
            <v>-</v>
          </cell>
          <cell r="R644" t="str">
            <v>-</v>
          </cell>
          <cell r="S644" t="str">
            <v>-</v>
          </cell>
          <cell r="T644" t="str">
            <v>-</v>
          </cell>
          <cell r="U644" t="str">
            <v>-</v>
          </cell>
          <cell r="V644" t="str">
            <v>-</v>
          </cell>
          <cell r="W644" t="str">
            <v>-</v>
          </cell>
          <cell r="X644" t="str">
            <v>-</v>
          </cell>
          <cell r="Y644" t="str">
            <v>-</v>
          </cell>
          <cell r="Z644" t="str">
            <v>-</v>
          </cell>
          <cell r="AA644" t="str">
            <v>-</v>
          </cell>
          <cell r="AB644" t="str">
            <v>-</v>
          </cell>
        </row>
        <row r="645">
          <cell r="G645" t="str">
            <v>77211333</v>
          </cell>
          <cell r="P645" t="str">
            <v/>
          </cell>
          <cell r="Q645" t="str">
            <v>-</v>
          </cell>
          <cell r="R645" t="str">
            <v>-</v>
          </cell>
          <cell r="S645" t="str">
            <v>-</v>
          </cell>
          <cell r="T645" t="str">
            <v>-</v>
          </cell>
          <cell r="U645" t="str">
            <v>-</v>
          </cell>
          <cell r="V645" t="str">
            <v>-</v>
          </cell>
          <cell r="W645" t="str">
            <v>-</v>
          </cell>
          <cell r="X645" t="str">
            <v>-</v>
          </cell>
          <cell r="Y645" t="str">
            <v>-</v>
          </cell>
          <cell r="Z645" t="str">
            <v>-</v>
          </cell>
          <cell r="AA645" t="str">
            <v>-</v>
          </cell>
          <cell r="AB645" t="str">
            <v>-</v>
          </cell>
        </row>
        <row r="646">
          <cell r="G646" t="str">
            <v>775117243</v>
          </cell>
          <cell r="P646" t="str">
            <v/>
          </cell>
          <cell r="Q646" t="str">
            <v>-</v>
          </cell>
          <cell r="R646" t="str">
            <v>-</v>
          </cell>
          <cell r="S646" t="str">
            <v>-</v>
          </cell>
          <cell r="T646" t="str">
            <v>-</v>
          </cell>
          <cell r="U646" t="str">
            <v>-</v>
          </cell>
          <cell r="V646" t="str">
            <v>-</v>
          </cell>
          <cell r="W646" t="str">
            <v>-</v>
          </cell>
          <cell r="X646" t="str">
            <v>-</v>
          </cell>
          <cell r="Y646" t="str">
            <v>-</v>
          </cell>
          <cell r="Z646" t="str">
            <v>-</v>
          </cell>
          <cell r="AA646" t="str">
            <v>-</v>
          </cell>
          <cell r="AB646" t="str">
            <v>-</v>
          </cell>
        </row>
        <row r="647">
          <cell r="G647" t="str">
            <v>776110928</v>
          </cell>
          <cell r="P647" t="str">
            <v/>
          </cell>
          <cell r="Q647" t="str">
            <v>-</v>
          </cell>
          <cell r="R647" t="str">
            <v>-</v>
          </cell>
          <cell r="S647" t="str">
            <v>-</v>
          </cell>
          <cell r="T647" t="str">
            <v>-</v>
          </cell>
          <cell r="U647" t="str">
            <v>-</v>
          </cell>
          <cell r="V647" t="str">
            <v>-</v>
          </cell>
          <cell r="W647" t="str">
            <v>-</v>
          </cell>
          <cell r="X647" t="str">
            <v>-</v>
          </cell>
          <cell r="Y647" t="str">
            <v>-</v>
          </cell>
          <cell r="Z647" t="str">
            <v>-</v>
          </cell>
          <cell r="AA647" t="str">
            <v>-</v>
          </cell>
          <cell r="AB647" t="str">
            <v>-</v>
          </cell>
        </row>
      </sheetData>
      <sheetData sheetId="14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CY710"/>
  <sheetViews>
    <sheetView tabSelected="1" zoomScale="70" zoomScaleNormal="70" workbookViewId="0">
      <pane ySplit="3" topLeftCell="A647" activePane="bottomLeft" state="frozen"/>
      <selection pane="bottomLeft" activeCell="AB648" sqref="AB648"/>
    </sheetView>
  </sheetViews>
  <sheetFormatPr defaultColWidth="8.85546875" defaultRowHeight="15" outlineLevelCol="1" x14ac:dyDescent="0.25"/>
  <cols>
    <col min="1" max="1" width="5.140625" style="24" bestFit="1" customWidth="1"/>
    <col min="2" max="2" width="9.5703125" style="24" bestFit="1" customWidth="1"/>
    <col min="3" max="3" width="38" style="24" bestFit="1" customWidth="1"/>
    <col min="4" max="4" width="14.5703125" style="24" customWidth="1"/>
    <col min="5" max="5" width="8.85546875" style="24" bestFit="1" customWidth="1"/>
    <col min="6" max="6" width="5.85546875" style="24" customWidth="1"/>
    <col min="7" max="7" width="6.85546875" style="163" customWidth="1"/>
    <col min="8" max="8" width="36.5703125" style="24" customWidth="1"/>
    <col min="9" max="9" width="86.28515625" style="24" bestFit="1" customWidth="1"/>
    <col min="10" max="10" width="9.140625" style="37" customWidth="1"/>
    <col min="11" max="11" width="10.42578125" style="30" customWidth="1"/>
    <col min="12" max="12" width="13.140625" style="30" hidden="1" customWidth="1" outlineLevel="1"/>
    <col min="13" max="13" width="11.140625" style="30" hidden="1" customWidth="1" outlineLevel="1"/>
    <col min="14" max="14" width="11.140625" style="97" hidden="1" customWidth="1" outlineLevel="1"/>
    <col min="15" max="15" width="7" style="24" hidden="1" customWidth="1" outlineLevel="1"/>
    <col min="16" max="16" width="9.7109375" style="24" hidden="1" customWidth="1" outlineLevel="1"/>
    <col min="17" max="17" width="7.7109375" style="24" hidden="1" customWidth="1" outlineLevel="1"/>
    <col min="18" max="18" width="9.7109375" style="24" hidden="1" customWidth="1" outlineLevel="1"/>
    <col min="19" max="19" width="5.42578125" style="24" hidden="1" customWidth="1" outlineLevel="1"/>
    <col min="20" max="20" width="20" style="24" hidden="1" customWidth="1" outlineLevel="1"/>
    <col min="21" max="21" width="9.7109375" style="24" hidden="1" customWidth="1" outlineLevel="1"/>
    <col min="22" max="22" width="10.5703125" style="24" hidden="1" customWidth="1" outlineLevel="1"/>
    <col min="23" max="23" width="5.42578125" style="24" hidden="1" customWidth="1" outlineLevel="1"/>
    <col min="24" max="24" width="15.7109375" style="24" hidden="1" customWidth="1" outlineLevel="1"/>
    <col min="25" max="25" width="5.85546875" style="24" customWidth="1" collapsed="1"/>
    <col min="26" max="26" width="5.85546875" style="24" customWidth="1"/>
    <col min="27" max="27" width="5.140625" style="24" customWidth="1"/>
    <col min="28" max="28" width="6.28515625" style="24" customWidth="1"/>
    <col min="29" max="29" width="6" style="24" customWidth="1"/>
    <col min="30" max="30" width="5.85546875" style="24" customWidth="1"/>
    <col min="31" max="31" width="5.140625" style="24" customWidth="1"/>
    <col min="32" max="35" width="5.85546875" style="24" customWidth="1"/>
    <col min="36" max="36" width="5.140625" style="24" customWidth="1"/>
    <col min="37" max="37" width="6.7109375" style="24" bestFit="1" customWidth="1"/>
    <col min="38" max="38" width="5.7109375" style="24" customWidth="1"/>
    <col min="39" max="39" width="8.7109375" style="24" customWidth="1"/>
    <col min="40" max="40" width="8.5703125" style="24" customWidth="1"/>
    <col min="41" max="41" width="4.7109375" style="24" hidden="1" customWidth="1" outlineLevel="1"/>
    <col min="42" max="50" width="4.42578125" style="24" hidden="1" customWidth="1" outlineLevel="1"/>
    <col min="51" max="51" width="13.140625" style="24" hidden="1" customWidth="1" outlineLevel="1"/>
    <col min="52" max="52" width="14.28515625" style="24" hidden="1" customWidth="1" outlineLevel="1"/>
    <col min="53" max="62" width="2.5703125" style="24" hidden="1" customWidth="1" outlineLevel="1"/>
    <col min="63" max="64" width="2.28515625" style="16" hidden="1" customWidth="1" outlineLevel="1"/>
    <col min="65" max="72" width="2.5703125" style="24" hidden="1" customWidth="1" outlineLevel="1"/>
    <col min="73" max="73" width="2.28515625" style="24" hidden="1" customWidth="1" outlineLevel="1"/>
    <col min="74" max="74" width="2.7109375" style="24" hidden="1" customWidth="1" outlineLevel="1"/>
    <col min="75" max="75" width="3.28515625" style="16" hidden="1" customWidth="1" outlineLevel="1"/>
    <col min="76" max="76" width="9.7109375" style="16" hidden="1" customWidth="1" outlineLevel="1"/>
    <col min="77" max="83" width="2.5703125" style="24" hidden="1" customWidth="1" outlineLevel="1"/>
    <col min="84" max="84" width="2.7109375" style="24" hidden="1" customWidth="1" outlineLevel="1"/>
    <col min="85" max="85" width="1.5703125" style="24" hidden="1" customWidth="1" outlineLevel="1"/>
    <col min="86" max="86" width="2.7109375" style="24" hidden="1" customWidth="1" outlineLevel="1"/>
    <col min="87" max="88" width="10" style="16" hidden="1" customWidth="1" outlineLevel="1"/>
    <col min="89" max="89" width="3.42578125" style="17" hidden="1" customWidth="1" outlineLevel="1"/>
    <col min="90" max="91" width="2.5703125" style="17" hidden="1" customWidth="1" outlineLevel="1"/>
    <col min="92" max="92" width="3.5703125" style="17" hidden="1" customWidth="1" outlineLevel="1"/>
    <col min="93" max="93" width="3.28515625" style="17" hidden="1" customWidth="1" outlineLevel="1"/>
    <col min="94" max="94" width="3.5703125" style="17" hidden="1" customWidth="1" outlineLevel="1"/>
    <col min="95" max="95" width="2.42578125" style="17" hidden="1" customWidth="1" outlineLevel="1"/>
    <col min="96" max="97" width="3.28515625" style="17" hidden="1" customWidth="1" outlineLevel="1"/>
    <col min="98" max="98" width="2.5703125" style="17" hidden="1" customWidth="1" outlineLevel="1"/>
    <col min="99" max="99" width="5.28515625" style="16" hidden="1" customWidth="1" outlineLevel="1"/>
    <col min="100" max="100" width="2.28515625" style="17" hidden="1" customWidth="1" outlineLevel="1"/>
    <col min="101" max="101" width="6.7109375" style="24" hidden="1" customWidth="1" outlineLevel="1"/>
    <col min="102" max="102" width="8.85546875" style="24" customWidth="1" collapsed="1"/>
    <col min="103" max="103" width="8.85546875" style="24" customWidth="1"/>
    <col min="104" max="16384" width="8.85546875" style="24"/>
  </cols>
  <sheetData>
    <row r="1" spans="1:101" s="32" customFormat="1" ht="27" thickBot="1" x14ac:dyDescent="0.45">
      <c r="G1" s="163"/>
      <c r="J1" s="42"/>
      <c r="L1" s="43"/>
      <c r="M1" s="43"/>
      <c r="N1" s="43"/>
      <c r="Y1" s="239">
        <f>SUM(AL4:AL650)</f>
        <v>0</v>
      </c>
      <c r="Z1" s="240"/>
      <c r="AA1" s="44"/>
      <c r="AB1" s="241">
        <f>SUM(AM4:AM650)</f>
        <v>0</v>
      </c>
      <c r="AC1" s="242"/>
      <c r="AD1" s="243"/>
      <c r="AE1" s="243"/>
      <c r="AF1" s="243"/>
      <c r="AG1" s="243"/>
      <c r="AH1" s="243"/>
      <c r="AI1" s="243"/>
      <c r="AJ1" s="243"/>
      <c r="AK1" s="244"/>
      <c r="AO1" s="239" t="e">
        <f>SUM(AY4:AY571)</f>
        <v>#VALUE!</v>
      </c>
      <c r="AP1" s="240"/>
      <c r="AQ1" s="44"/>
      <c r="AR1" s="241" t="e">
        <f>SUM(AZ4:AZ571)</f>
        <v>#VALUE!</v>
      </c>
      <c r="AS1" s="242"/>
      <c r="AT1" s="243"/>
      <c r="AU1" s="243"/>
      <c r="AV1" s="243"/>
      <c r="AW1" s="243"/>
      <c r="AX1" s="244"/>
      <c r="BA1" s="251">
        <f>SUM(BA4:BJ571)</f>
        <v>1076</v>
      </c>
      <c r="BB1" s="249"/>
      <c r="BC1" s="249"/>
      <c r="BD1" s="249"/>
      <c r="BE1" s="249"/>
      <c r="BF1" s="249"/>
      <c r="BG1" s="249"/>
      <c r="BH1" s="249"/>
      <c r="BI1" s="249"/>
      <c r="BJ1" s="249"/>
      <c r="BK1" s="250"/>
      <c r="BL1" s="45"/>
      <c r="BM1" s="251">
        <f>SUM(BM4:BV571)</f>
        <v>762</v>
      </c>
      <c r="BN1" s="249"/>
      <c r="BO1" s="249"/>
      <c r="BP1" s="249"/>
      <c r="BQ1" s="249"/>
      <c r="BR1" s="249"/>
      <c r="BS1" s="249"/>
      <c r="BT1" s="249"/>
      <c r="BU1" s="249"/>
      <c r="BV1" s="249"/>
      <c r="BW1" s="250"/>
      <c r="BX1" s="46"/>
      <c r="BY1" s="251">
        <f>SUM(BY4:CH571)</f>
        <v>1109</v>
      </c>
      <c r="BZ1" s="249"/>
      <c r="CA1" s="249"/>
      <c r="CB1" s="249"/>
      <c r="CC1" s="249"/>
      <c r="CD1" s="249"/>
      <c r="CE1" s="249"/>
      <c r="CF1" s="249"/>
      <c r="CG1" s="249"/>
      <c r="CH1" s="249"/>
      <c r="CI1" s="250"/>
      <c r="CJ1" s="46"/>
      <c r="CK1" s="251">
        <f>SUM(CK4:CT571)</f>
        <v>1772</v>
      </c>
      <c r="CL1" s="249"/>
      <c r="CM1" s="249"/>
      <c r="CN1" s="249"/>
      <c r="CO1" s="249"/>
      <c r="CP1" s="249"/>
      <c r="CQ1" s="249"/>
      <c r="CR1" s="249"/>
      <c r="CS1" s="249"/>
      <c r="CT1" s="249"/>
      <c r="CU1" s="250"/>
      <c r="CV1" s="1"/>
    </row>
    <row r="2" spans="1:101" s="32" customFormat="1" ht="27" thickBot="1" x14ac:dyDescent="0.45">
      <c r="G2" s="163"/>
      <c r="J2" s="42"/>
      <c r="K2" s="47"/>
      <c r="L2" s="43"/>
      <c r="M2" s="47"/>
      <c r="N2" s="48"/>
      <c r="O2" s="2"/>
      <c r="R2" s="245" t="e">
        <f>AVERAGE(T45:T552)</f>
        <v>#DIV/0!</v>
      </c>
      <c r="S2" s="246"/>
      <c r="T2" s="247"/>
      <c r="X2" s="135" t="e">
        <f>AVERAGE(X45:X552)</f>
        <v>#DIV/0!</v>
      </c>
      <c r="Y2" s="248" t="s">
        <v>0</v>
      </c>
      <c r="Z2" s="249"/>
      <c r="AA2" s="249"/>
      <c r="AB2" s="249"/>
      <c r="AC2" s="249"/>
      <c r="AD2" s="249"/>
      <c r="AE2" s="249"/>
      <c r="AF2" s="249"/>
      <c r="AG2" s="249"/>
      <c r="AH2" s="249"/>
      <c r="AI2" s="249"/>
      <c r="AJ2" s="249"/>
      <c r="AK2" s="250"/>
      <c r="AO2" s="259" t="s">
        <v>1</v>
      </c>
      <c r="AP2" s="243"/>
      <c r="AQ2" s="243"/>
      <c r="AR2" s="243"/>
      <c r="AS2" s="243"/>
      <c r="AT2" s="243"/>
      <c r="AU2" s="243"/>
      <c r="AV2" s="243"/>
      <c r="AW2" s="243"/>
      <c r="AX2" s="244"/>
      <c r="BA2" s="49" t="s">
        <v>2</v>
      </c>
      <c r="BB2" s="50" t="s">
        <v>3</v>
      </c>
      <c r="BC2" s="50"/>
      <c r="BD2" s="50" t="s">
        <v>4</v>
      </c>
      <c r="BE2" s="50"/>
      <c r="BF2" s="50" t="s">
        <v>5</v>
      </c>
      <c r="BG2" s="50"/>
      <c r="BH2" s="50" t="s">
        <v>6</v>
      </c>
      <c r="BI2" s="50"/>
      <c r="BJ2" s="51" t="s">
        <v>7</v>
      </c>
      <c r="BK2" s="3"/>
      <c r="BL2" s="4"/>
      <c r="BM2" s="49" t="s">
        <v>2</v>
      </c>
      <c r="BN2" s="50" t="s">
        <v>3</v>
      </c>
      <c r="BO2" s="50"/>
      <c r="BP2" s="50" t="s">
        <v>4</v>
      </c>
      <c r="BQ2" s="50"/>
      <c r="BR2" s="50" t="s">
        <v>5</v>
      </c>
      <c r="BS2" s="50"/>
      <c r="BT2" s="50" t="s">
        <v>6</v>
      </c>
      <c r="BU2" s="50"/>
      <c r="BV2" s="51" t="s">
        <v>7</v>
      </c>
      <c r="BW2" s="3"/>
      <c r="BX2" s="4"/>
      <c r="BY2" s="49" t="s">
        <v>2</v>
      </c>
      <c r="BZ2" s="50" t="s">
        <v>3</v>
      </c>
      <c r="CA2" s="50"/>
      <c r="CB2" s="50" t="s">
        <v>4</v>
      </c>
      <c r="CC2" s="50"/>
      <c r="CD2" s="50" t="s">
        <v>5</v>
      </c>
      <c r="CE2" s="50"/>
      <c r="CF2" s="50" t="s">
        <v>6</v>
      </c>
      <c r="CG2" s="50"/>
      <c r="CH2" s="51" t="s">
        <v>7</v>
      </c>
      <c r="CI2" s="3"/>
      <c r="CJ2" s="4"/>
      <c r="CK2" s="49" t="s">
        <v>2</v>
      </c>
      <c r="CL2" s="50" t="s">
        <v>3</v>
      </c>
      <c r="CM2" s="50" t="s">
        <v>76</v>
      </c>
      <c r="CN2" s="50" t="s">
        <v>4</v>
      </c>
      <c r="CO2" s="50" t="s">
        <v>77</v>
      </c>
      <c r="CP2" s="50" t="s">
        <v>5</v>
      </c>
      <c r="CQ2" s="50" t="s">
        <v>78</v>
      </c>
      <c r="CR2" s="50" t="s">
        <v>6</v>
      </c>
      <c r="CS2" s="50" t="s">
        <v>79</v>
      </c>
      <c r="CT2" s="51" t="s">
        <v>7</v>
      </c>
      <c r="CU2" s="3" t="s">
        <v>80</v>
      </c>
      <c r="CV2" s="1"/>
    </row>
    <row r="3" spans="1:101" s="13" customFormat="1" ht="70.5" thickBot="1" x14ac:dyDescent="0.3">
      <c r="A3" s="6" t="s">
        <v>45</v>
      </c>
      <c r="B3" s="5" t="s">
        <v>36</v>
      </c>
      <c r="C3" s="5" t="s">
        <v>8</v>
      </c>
      <c r="D3" s="197" t="str">
        <f>E3&amp;F3</f>
        <v>АртикулЦвет</v>
      </c>
      <c r="E3" s="5" t="s">
        <v>9</v>
      </c>
      <c r="F3" s="5" t="s">
        <v>10</v>
      </c>
      <c r="G3" s="164" t="s">
        <v>51</v>
      </c>
      <c r="H3" s="5" t="s">
        <v>11</v>
      </c>
      <c r="I3" s="6" t="s">
        <v>12</v>
      </c>
      <c r="J3" s="36" t="s">
        <v>27</v>
      </c>
      <c r="K3" s="28" t="s">
        <v>14</v>
      </c>
      <c r="L3" s="27" t="s">
        <v>67</v>
      </c>
      <c r="M3" s="28" t="s">
        <v>13</v>
      </c>
      <c r="N3" s="29" t="s">
        <v>88</v>
      </c>
      <c r="O3" s="7" t="s">
        <v>15</v>
      </c>
      <c r="P3" s="8" t="s">
        <v>16</v>
      </c>
      <c r="Q3" s="9" t="s">
        <v>17</v>
      </c>
      <c r="R3" s="231" t="s">
        <v>18</v>
      </c>
      <c r="S3" s="232"/>
      <c r="T3" s="9" t="s">
        <v>19</v>
      </c>
      <c r="U3" s="231" t="s">
        <v>74</v>
      </c>
      <c r="V3" s="233"/>
      <c r="W3" s="232"/>
      <c r="X3" s="9" t="s">
        <v>19</v>
      </c>
      <c r="Y3" s="12" t="s">
        <v>102</v>
      </c>
      <c r="Z3" s="38">
        <v>53</v>
      </c>
      <c r="AA3" s="10">
        <v>54</v>
      </c>
      <c r="AB3" s="38">
        <v>55</v>
      </c>
      <c r="AC3" s="10">
        <v>56</v>
      </c>
      <c r="AD3" s="38">
        <v>57</v>
      </c>
      <c r="AE3" s="10">
        <v>58</v>
      </c>
      <c r="AF3" s="38">
        <v>59</v>
      </c>
      <c r="AG3" s="38">
        <v>60</v>
      </c>
      <c r="AH3" s="38">
        <v>61</v>
      </c>
      <c r="AI3" s="38">
        <v>62</v>
      </c>
      <c r="AJ3" s="10">
        <v>63</v>
      </c>
      <c r="AK3" s="39">
        <v>64</v>
      </c>
      <c r="AL3" s="12" t="s">
        <v>21</v>
      </c>
      <c r="AM3" s="9" t="s">
        <v>22</v>
      </c>
      <c r="AO3" s="10" t="s">
        <v>20</v>
      </c>
      <c r="AP3" s="11" t="s">
        <v>46</v>
      </c>
      <c r="AQ3" s="11">
        <v>56</v>
      </c>
      <c r="AR3" s="11" t="s">
        <v>47</v>
      </c>
      <c r="AS3" s="11">
        <v>58</v>
      </c>
      <c r="AT3" s="11" t="s">
        <v>48</v>
      </c>
      <c r="AU3" s="11">
        <v>60</v>
      </c>
      <c r="AV3" s="11" t="s">
        <v>49</v>
      </c>
      <c r="AW3" s="11">
        <v>62</v>
      </c>
      <c r="AX3" s="11" t="s">
        <v>50</v>
      </c>
      <c r="AY3" s="12" t="s">
        <v>21</v>
      </c>
      <c r="AZ3" s="9" t="s">
        <v>22</v>
      </c>
      <c r="BA3" s="255" t="s">
        <v>23</v>
      </c>
      <c r="BB3" s="256"/>
      <c r="BC3" s="256"/>
      <c r="BD3" s="256"/>
      <c r="BE3" s="256"/>
      <c r="BF3" s="256"/>
      <c r="BG3" s="256"/>
      <c r="BH3" s="256"/>
      <c r="BI3" s="256"/>
      <c r="BJ3" s="256"/>
      <c r="BK3" s="257"/>
      <c r="BL3" s="26"/>
      <c r="BM3" s="255" t="s">
        <v>24</v>
      </c>
      <c r="BN3" s="256"/>
      <c r="BO3" s="256"/>
      <c r="BP3" s="256"/>
      <c r="BQ3" s="256"/>
      <c r="BR3" s="256"/>
      <c r="BS3" s="256"/>
      <c r="BT3" s="256"/>
      <c r="BU3" s="256"/>
      <c r="BV3" s="256"/>
      <c r="BW3" s="258"/>
      <c r="BX3" s="26"/>
      <c r="BY3" s="255" t="s">
        <v>99</v>
      </c>
      <c r="BZ3" s="256"/>
      <c r="CA3" s="256"/>
      <c r="CB3" s="256"/>
      <c r="CC3" s="256"/>
      <c r="CD3" s="256"/>
      <c r="CE3" s="256"/>
      <c r="CF3" s="256"/>
      <c r="CG3" s="256"/>
      <c r="CH3" s="256"/>
      <c r="CI3" s="258"/>
      <c r="CJ3" s="26"/>
      <c r="CK3" s="252" t="s">
        <v>25</v>
      </c>
      <c r="CL3" s="253"/>
      <c r="CM3" s="253"/>
      <c r="CN3" s="253"/>
      <c r="CO3" s="253"/>
      <c r="CP3" s="253"/>
      <c r="CQ3" s="253"/>
      <c r="CR3" s="253"/>
      <c r="CS3" s="253"/>
      <c r="CT3" s="253"/>
      <c r="CU3" s="254"/>
    </row>
    <row r="4" spans="1:101" s="73" customFormat="1" ht="101.85" customHeight="1" thickBot="1" x14ac:dyDescent="0.3">
      <c r="A4" s="34">
        <v>1</v>
      </c>
      <c r="B4" s="165" t="s">
        <v>157</v>
      </c>
      <c r="C4" s="34" t="s">
        <v>4091</v>
      </c>
      <c r="D4" s="34" t="str">
        <f>E4&amp;F4</f>
        <v>21384017</v>
      </c>
      <c r="E4" s="33" t="s">
        <v>3732</v>
      </c>
      <c r="F4" s="33">
        <v>7</v>
      </c>
      <c r="G4" s="168" t="str">
        <f>IFERROR(VLOOKUP(VALUE(E4),Склад!#REF!,6,0),"-")</f>
        <v>-</v>
      </c>
      <c r="H4" s="58"/>
      <c r="I4" s="193" t="s">
        <v>4329</v>
      </c>
      <c r="J4" s="128">
        <v>138.1</v>
      </c>
      <c r="K4" s="63">
        <v>359</v>
      </c>
      <c r="L4" s="136"/>
      <c r="M4" s="61"/>
      <c r="N4" s="62"/>
      <c r="O4" s="137"/>
      <c r="P4" s="138"/>
      <c r="Q4" s="139"/>
      <c r="R4" s="140"/>
      <c r="S4" s="138"/>
      <c r="T4" s="139"/>
      <c r="U4" s="141"/>
      <c r="V4" s="142"/>
      <c r="W4" s="138"/>
      <c r="X4" s="143"/>
      <c r="Y4" s="70" t="str">
        <f>_xlfn.XLOOKUP($D4,'[1]Res (3)'!$G:$G,'[1]Res (3)'!P:P,"",0)</f>
        <v>-</v>
      </c>
      <c r="Z4" s="70" t="str">
        <f>_xlfn.XLOOKUP($D4,'[1]Res (3)'!$G:$G,'[1]Res (3)'!Q:Q,"",0)</f>
        <v>-</v>
      </c>
      <c r="AA4" s="70" t="str">
        <f>_xlfn.XLOOKUP($D4,'[1]Res (3)'!$G:$G,'[1]Res (3)'!R:R,"",0)</f>
        <v/>
      </c>
      <c r="AB4" s="70" t="str">
        <f>_xlfn.XLOOKUP($D4,'[1]Res (3)'!$G:$G,'[1]Res (3)'!S:S,"",0)</f>
        <v/>
      </c>
      <c r="AC4" s="70" t="str">
        <f>_xlfn.XLOOKUP($D4,'[1]Res (3)'!$G:$G,'[1]Res (3)'!T:T,"",0)</f>
        <v/>
      </c>
      <c r="AD4" s="70" t="str">
        <f>_xlfn.XLOOKUP($D4,'[1]Res (3)'!$G:$G,'[1]Res (3)'!U:U,"",0)</f>
        <v/>
      </c>
      <c r="AE4" s="70" t="str">
        <f>_xlfn.XLOOKUP($D4,'[1]Res (3)'!$G:$G,'[1]Res (3)'!V:V,"",0)</f>
        <v/>
      </c>
      <c r="AF4" s="70" t="str">
        <f>_xlfn.XLOOKUP($D4,'[1]Res (3)'!$G:$G,'[1]Res (3)'!W:W,"",0)</f>
        <v/>
      </c>
      <c r="AG4" s="70" t="str">
        <f>_xlfn.XLOOKUP($D4,'[1]Res (3)'!$G:$G,'[1]Res (3)'!X:X,"",0)</f>
        <v/>
      </c>
      <c r="AH4" s="70" t="str">
        <f>_xlfn.XLOOKUP($D4,'[1]Res (3)'!$G:$G,'[1]Res (3)'!Y:Y,"",0)</f>
        <v/>
      </c>
      <c r="AI4" s="70" t="str">
        <f>_xlfn.XLOOKUP($D4,'[1]Res (3)'!$G:$G,'[1]Res (3)'!Z:Z,"",0)</f>
        <v/>
      </c>
      <c r="AJ4" s="70" t="str">
        <f>_xlfn.XLOOKUP($D4,'[1]Res (3)'!$G:$G,'[1]Res (3)'!AA:AA,"",0)</f>
        <v/>
      </c>
      <c r="AK4" s="70" t="str">
        <f>_xlfn.XLOOKUP($D4,'[1]Res (3)'!$G:$G,'[1]Res (3)'!AB:AB,"",0)</f>
        <v>-</v>
      </c>
      <c r="AL4" s="71">
        <f t="shared" ref="AL4:AL67" si="0">SUM(Y4:AK4)</f>
        <v>0</v>
      </c>
      <c r="AM4" s="72" t="str">
        <f t="shared" ref="AM4:AM67" si="1">IF(AL4&gt;0,AL4*J4,"")</f>
        <v/>
      </c>
      <c r="AO4" s="71" t="s">
        <v>26</v>
      </c>
      <c r="AP4" s="70" t="e">
        <f t="shared" ref="AP4:AP35" si="2">CL4+Z4-BB4-BN4-BZ4</f>
        <v>#VALUE!</v>
      </c>
      <c r="AQ4" s="70"/>
      <c r="AR4" s="70" t="e">
        <f t="shared" ref="AR4:AR35" si="3">CN4+AB4-BD4-BP4-CB4</f>
        <v>#VALUE!</v>
      </c>
      <c r="AS4" s="70"/>
      <c r="AT4" s="70" t="e">
        <f t="shared" ref="AT4:AT35" si="4">CP4+AD4-BF4-BR4-CD4</f>
        <v>#VALUE!</v>
      </c>
      <c r="AU4" s="70"/>
      <c r="AV4" s="70" t="e">
        <f t="shared" ref="AV4:AV35" si="5">CR4+AF4-BH4-BT4-CF4</f>
        <v>#VALUE!</v>
      </c>
      <c r="AW4" s="70"/>
      <c r="AX4" s="70" t="e">
        <f t="shared" ref="AX4:AX35" si="6">CT4+AK4-BJ4-BV4-CH4</f>
        <v>#VALUE!</v>
      </c>
      <c r="AY4" s="71" t="e">
        <f t="shared" ref="AY4:AY67" si="7">SUM(AO4:AX4)</f>
        <v>#VALUE!</v>
      </c>
      <c r="AZ4" s="72" t="e">
        <f t="shared" ref="AZ4:AZ67" si="8">AY4*L4</f>
        <v>#VALUE!</v>
      </c>
      <c r="BA4" s="71" t="s">
        <v>26</v>
      </c>
      <c r="BB4" s="70">
        <v>0</v>
      </c>
      <c r="BC4" s="70"/>
      <c r="BD4" s="70">
        <v>0</v>
      </c>
      <c r="BE4" s="70"/>
      <c r="BF4" s="70">
        <v>0</v>
      </c>
      <c r="BG4" s="70"/>
      <c r="BH4" s="70">
        <v>0</v>
      </c>
      <c r="BI4" s="70"/>
      <c r="BJ4" s="70">
        <v>0</v>
      </c>
      <c r="BK4" s="74">
        <f t="shared" ref="BK4:BK67" si="9">SUM(BA4:BJ4)</f>
        <v>0</v>
      </c>
      <c r="BL4" s="75">
        <f t="shared" ref="BL4:BL67" si="10">BK4*L4</f>
        <v>0</v>
      </c>
      <c r="BM4" s="71" t="s">
        <v>26</v>
      </c>
      <c r="BN4" s="70">
        <v>0</v>
      </c>
      <c r="BO4" s="70"/>
      <c r="BP4" s="70">
        <v>0</v>
      </c>
      <c r="BQ4" s="70"/>
      <c r="BR4" s="70">
        <v>0</v>
      </c>
      <c r="BS4" s="70"/>
      <c r="BT4" s="70">
        <v>0</v>
      </c>
      <c r="BU4" s="70"/>
      <c r="BV4" s="70">
        <v>0</v>
      </c>
      <c r="BW4" s="74">
        <f t="shared" ref="BW4:BW67" si="11">SUM(BM4:BV4)</f>
        <v>0</v>
      </c>
      <c r="BX4" s="76">
        <f t="shared" ref="BX4:BX67" si="12">BW4*L4</f>
        <v>0</v>
      </c>
      <c r="BY4" s="71" t="s">
        <v>26</v>
      </c>
      <c r="BZ4" s="70">
        <v>0</v>
      </c>
      <c r="CA4" s="70"/>
      <c r="CB4" s="70">
        <v>0</v>
      </c>
      <c r="CC4" s="70"/>
      <c r="CD4" s="70">
        <v>0</v>
      </c>
      <c r="CE4" s="70"/>
      <c r="CF4" s="70">
        <v>0</v>
      </c>
      <c r="CG4" s="70"/>
      <c r="CH4" s="70">
        <v>0</v>
      </c>
      <c r="CI4" s="77">
        <f t="shared" ref="CI4:CI67" si="13">SUM(BY4:CH4)</f>
        <v>0</v>
      </c>
      <c r="CJ4" s="76">
        <f t="shared" ref="CJ4:CJ67" si="14">CI4*L4</f>
        <v>0</v>
      </c>
      <c r="CK4" s="78"/>
      <c r="CL4" s="57"/>
      <c r="CM4" s="57"/>
      <c r="CN4" s="57"/>
      <c r="CO4" s="57"/>
      <c r="CP4" s="57"/>
      <c r="CQ4" s="57"/>
      <c r="CR4" s="57"/>
      <c r="CS4" s="79"/>
      <c r="CT4" s="80"/>
      <c r="CU4" s="81">
        <f t="shared" ref="CU4:CU67" si="15">SUM(CK4:CT4)</f>
        <v>0</v>
      </c>
      <c r="CV4" s="82">
        <f t="shared" ref="CV4:CV67" si="16">IF(AL4&gt;0,1,0)</f>
        <v>0</v>
      </c>
      <c r="CW4" s="83" t="e">
        <f>SUMIF(Склад!#REF!,E4,Склад!#REF!)</f>
        <v>#REF!</v>
      </c>
    </row>
    <row r="5" spans="1:101" s="73" customFormat="1" ht="148.69999999999999" customHeight="1" thickBot="1" x14ac:dyDescent="0.3">
      <c r="A5" s="57">
        <v>2</v>
      </c>
      <c r="B5" s="168" t="s">
        <v>157</v>
      </c>
      <c r="C5" s="34" t="s">
        <v>4092</v>
      </c>
      <c r="D5" s="34" t="str">
        <f t="shared" ref="D5:D68" si="17">E5&amp;F5</f>
        <v>213840271</v>
      </c>
      <c r="E5" s="33" t="s">
        <v>3733</v>
      </c>
      <c r="F5" s="33">
        <v>71</v>
      </c>
      <c r="G5" s="168" t="str">
        <f>IFERROR(VLOOKUP(VALUE(E5),Склад!#REF!,6,0),"-")</f>
        <v>-</v>
      </c>
      <c r="H5" s="58"/>
      <c r="I5" s="194" t="s">
        <v>4329</v>
      </c>
      <c r="J5" s="59">
        <v>115</v>
      </c>
      <c r="K5" s="63">
        <v>309</v>
      </c>
      <c r="L5" s="60"/>
      <c r="M5" s="61"/>
      <c r="N5" s="62"/>
      <c r="O5" s="64"/>
      <c r="P5" s="65"/>
      <c r="Q5" s="66"/>
      <c r="R5" s="67"/>
      <c r="S5" s="65"/>
      <c r="T5" s="66"/>
      <c r="U5" s="68"/>
      <c r="V5" s="69"/>
      <c r="W5" s="65"/>
      <c r="X5" s="66"/>
      <c r="Y5" s="70" t="str">
        <f>_xlfn.XLOOKUP($D5,'[1]Res (3)'!$G:$G,'[1]Res (3)'!P:P,"",0)</f>
        <v>-</v>
      </c>
      <c r="Z5" s="70" t="str">
        <f>_xlfn.XLOOKUP($D5,'[1]Res (3)'!$G:$G,'[1]Res (3)'!Q:Q,"",0)</f>
        <v>-</v>
      </c>
      <c r="AA5" s="70" t="str">
        <f>_xlfn.XLOOKUP($D5,'[1]Res (3)'!$G:$G,'[1]Res (3)'!R:R,"",0)</f>
        <v/>
      </c>
      <c r="AB5" s="70" t="str">
        <f>_xlfn.XLOOKUP($D5,'[1]Res (3)'!$G:$G,'[1]Res (3)'!S:S,"",0)</f>
        <v/>
      </c>
      <c r="AC5" s="70" t="str">
        <f>_xlfn.XLOOKUP($D5,'[1]Res (3)'!$G:$G,'[1]Res (3)'!T:T,"",0)</f>
        <v/>
      </c>
      <c r="AD5" s="70" t="str">
        <f>_xlfn.XLOOKUP($D5,'[1]Res (3)'!$G:$G,'[1]Res (3)'!U:U,"",0)</f>
        <v/>
      </c>
      <c r="AE5" s="70" t="str">
        <f>_xlfn.XLOOKUP($D5,'[1]Res (3)'!$G:$G,'[1]Res (3)'!V:V,"",0)</f>
        <v/>
      </c>
      <c r="AF5" s="70" t="str">
        <f>_xlfn.XLOOKUP($D5,'[1]Res (3)'!$G:$G,'[1]Res (3)'!W:W,"",0)</f>
        <v/>
      </c>
      <c r="AG5" s="70" t="str">
        <f>_xlfn.XLOOKUP($D5,'[1]Res (3)'!$G:$G,'[1]Res (3)'!X:X,"",0)</f>
        <v/>
      </c>
      <c r="AH5" s="70" t="str">
        <f>_xlfn.XLOOKUP($D5,'[1]Res (3)'!$G:$G,'[1]Res (3)'!Y:Y,"",0)</f>
        <v/>
      </c>
      <c r="AI5" s="70" t="str">
        <f>_xlfn.XLOOKUP($D5,'[1]Res (3)'!$G:$G,'[1]Res (3)'!Z:Z,"",0)</f>
        <v/>
      </c>
      <c r="AJ5" s="70" t="str">
        <f>_xlfn.XLOOKUP($D5,'[1]Res (3)'!$G:$G,'[1]Res (3)'!AA:AA,"",0)</f>
        <v/>
      </c>
      <c r="AK5" s="70" t="str">
        <f>_xlfn.XLOOKUP($D5,'[1]Res (3)'!$G:$G,'[1]Res (3)'!AB:AB,"",0)</f>
        <v>-</v>
      </c>
      <c r="AL5" s="71">
        <f t="shared" si="0"/>
        <v>0</v>
      </c>
      <c r="AM5" s="72" t="str">
        <f t="shared" si="1"/>
        <v/>
      </c>
      <c r="AO5" s="71" t="s">
        <v>26</v>
      </c>
      <c r="AP5" s="70" t="e">
        <f t="shared" si="2"/>
        <v>#VALUE!</v>
      </c>
      <c r="AQ5" s="70"/>
      <c r="AR5" s="70" t="e">
        <f t="shared" si="3"/>
        <v>#VALUE!</v>
      </c>
      <c r="AS5" s="70"/>
      <c r="AT5" s="70" t="e">
        <f t="shared" si="4"/>
        <v>#VALUE!</v>
      </c>
      <c r="AU5" s="70"/>
      <c r="AV5" s="70" t="e">
        <f t="shared" si="5"/>
        <v>#VALUE!</v>
      </c>
      <c r="AW5" s="70"/>
      <c r="AX5" s="70" t="e">
        <f t="shared" si="6"/>
        <v>#VALUE!</v>
      </c>
      <c r="AY5" s="71" t="e">
        <f t="shared" si="7"/>
        <v>#VALUE!</v>
      </c>
      <c r="AZ5" s="72" t="e">
        <f t="shared" si="8"/>
        <v>#VALUE!</v>
      </c>
      <c r="BA5" s="71" t="s">
        <v>26</v>
      </c>
      <c r="BB5" s="70">
        <v>0</v>
      </c>
      <c r="BC5" s="70"/>
      <c r="BD5" s="70">
        <v>0</v>
      </c>
      <c r="BE5" s="70"/>
      <c r="BF5" s="70">
        <v>0</v>
      </c>
      <c r="BG5" s="70"/>
      <c r="BH5" s="70">
        <v>0</v>
      </c>
      <c r="BI5" s="70"/>
      <c r="BJ5" s="70">
        <v>0</v>
      </c>
      <c r="BK5" s="74">
        <f t="shared" si="9"/>
        <v>0</v>
      </c>
      <c r="BL5" s="75">
        <f t="shared" si="10"/>
        <v>0</v>
      </c>
      <c r="BM5" s="71" t="s">
        <v>26</v>
      </c>
      <c r="BN5" s="70">
        <v>0</v>
      </c>
      <c r="BO5" s="70"/>
      <c r="BP5" s="70">
        <v>0</v>
      </c>
      <c r="BQ5" s="70"/>
      <c r="BR5" s="70">
        <v>0</v>
      </c>
      <c r="BS5" s="70"/>
      <c r="BT5" s="70">
        <v>0</v>
      </c>
      <c r="BU5" s="70"/>
      <c r="BV5" s="70">
        <v>0</v>
      </c>
      <c r="BW5" s="74">
        <f t="shared" si="11"/>
        <v>0</v>
      </c>
      <c r="BX5" s="76">
        <f t="shared" si="12"/>
        <v>0</v>
      </c>
      <c r="BY5" s="71" t="s">
        <v>26</v>
      </c>
      <c r="BZ5" s="70">
        <v>0</v>
      </c>
      <c r="CA5" s="70"/>
      <c r="CB5" s="70">
        <v>0</v>
      </c>
      <c r="CC5" s="70"/>
      <c r="CD5" s="70">
        <v>0</v>
      </c>
      <c r="CE5" s="70"/>
      <c r="CF5" s="70">
        <v>0</v>
      </c>
      <c r="CG5" s="70"/>
      <c r="CH5" s="70">
        <v>0</v>
      </c>
      <c r="CI5" s="77">
        <f t="shared" si="13"/>
        <v>0</v>
      </c>
      <c r="CJ5" s="76">
        <f t="shared" si="14"/>
        <v>0</v>
      </c>
      <c r="CK5" s="78"/>
      <c r="CL5" s="57"/>
      <c r="CM5" s="57"/>
      <c r="CN5" s="57"/>
      <c r="CO5" s="57"/>
      <c r="CP5" s="57"/>
      <c r="CQ5" s="57"/>
      <c r="CR5" s="57"/>
      <c r="CS5" s="79"/>
      <c r="CT5" s="80"/>
      <c r="CU5" s="81">
        <f t="shared" si="15"/>
        <v>0</v>
      </c>
      <c r="CV5" s="82">
        <f t="shared" si="16"/>
        <v>0</v>
      </c>
      <c r="CW5" s="83" t="e">
        <f>SUMIF(Склад!#REF!,E5,Склад!#REF!)</f>
        <v>#REF!</v>
      </c>
    </row>
    <row r="6" spans="1:101" s="73" customFormat="1" ht="81.400000000000006" customHeight="1" thickBot="1" x14ac:dyDescent="0.3">
      <c r="A6" s="34">
        <v>3</v>
      </c>
      <c r="B6" s="168" t="s">
        <v>157</v>
      </c>
      <c r="C6" s="34" t="s">
        <v>4091</v>
      </c>
      <c r="D6" s="34" t="str">
        <f t="shared" si="17"/>
        <v>213840371</v>
      </c>
      <c r="E6" s="33" t="s">
        <v>3734</v>
      </c>
      <c r="F6" s="33">
        <v>71</v>
      </c>
      <c r="G6" s="165" t="str">
        <f>IFERROR(VLOOKUP(VALUE(E6),Склад!#REF!,6,0),"-")</f>
        <v>-</v>
      </c>
      <c r="H6" s="58"/>
      <c r="I6" s="194" t="s">
        <v>4329</v>
      </c>
      <c r="J6" s="59">
        <v>165</v>
      </c>
      <c r="K6" s="63">
        <v>429</v>
      </c>
      <c r="L6" s="60"/>
      <c r="M6" s="61"/>
      <c r="N6" s="62"/>
      <c r="O6" s="64"/>
      <c r="P6" s="65"/>
      <c r="Q6" s="66"/>
      <c r="R6" s="67"/>
      <c r="S6" s="65"/>
      <c r="T6" s="66"/>
      <c r="U6" s="68"/>
      <c r="V6" s="69"/>
      <c r="W6" s="65"/>
      <c r="X6" s="66"/>
      <c r="Y6" s="70" t="str">
        <f>_xlfn.XLOOKUP($D6,'[1]Res (3)'!$G:$G,'[1]Res (3)'!P:P,"",0)</f>
        <v>-</v>
      </c>
      <c r="Z6" s="70" t="str">
        <f>_xlfn.XLOOKUP($D6,'[1]Res (3)'!$G:$G,'[1]Res (3)'!Q:Q,"",0)</f>
        <v>-</v>
      </c>
      <c r="AA6" s="70" t="str">
        <f>_xlfn.XLOOKUP($D6,'[1]Res (3)'!$G:$G,'[1]Res (3)'!R:R,"",0)</f>
        <v/>
      </c>
      <c r="AB6" s="70" t="str">
        <f>_xlfn.XLOOKUP($D6,'[1]Res (3)'!$G:$G,'[1]Res (3)'!S:S,"",0)</f>
        <v/>
      </c>
      <c r="AC6" s="70" t="str">
        <f>_xlfn.XLOOKUP($D6,'[1]Res (3)'!$G:$G,'[1]Res (3)'!T:T,"",0)</f>
        <v/>
      </c>
      <c r="AD6" s="70" t="str">
        <f>_xlfn.XLOOKUP($D6,'[1]Res (3)'!$G:$G,'[1]Res (3)'!U:U,"",0)</f>
        <v/>
      </c>
      <c r="AE6" s="70" t="str">
        <f>_xlfn.XLOOKUP($D6,'[1]Res (3)'!$G:$G,'[1]Res (3)'!V:V,"",0)</f>
        <v/>
      </c>
      <c r="AF6" s="70" t="str">
        <f>_xlfn.XLOOKUP($D6,'[1]Res (3)'!$G:$G,'[1]Res (3)'!W:W,"",0)</f>
        <v/>
      </c>
      <c r="AG6" s="70" t="str">
        <f>_xlfn.XLOOKUP($D6,'[1]Res (3)'!$G:$G,'[1]Res (3)'!X:X,"",0)</f>
        <v/>
      </c>
      <c r="AH6" s="70" t="str">
        <f>_xlfn.XLOOKUP($D6,'[1]Res (3)'!$G:$G,'[1]Res (3)'!Y:Y,"",0)</f>
        <v/>
      </c>
      <c r="AI6" s="70" t="str">
        <f>_xlfn.XLOOKUP($D6,'[1]Res (3)'!$G:$G,'[1]Res (3)'!Z:Z,"",0)</f>
        <v/>
      </c>
      <c r="AJ6" s="70" t="str">
        <f>_xlfn.XLOOKUP($D6,'[1]Res (3)'!$G:$G,'[1]Res (3)'!AA:AA,"",0)</f>
        <v/>
      </c>
      <c r="AK6" s="70" t="str">
        <f>_xlfn.XLOOKUP($D6,'[1]Res (3)'!$G:$G,'[1]Res (3)'!AB:AB,"",0)</f>
        <v>-</v>
      </c>
      <c r="AL6" s="71">
        <f t="shared" si="0"/>
        <v>0</v>
      </c>
      <c r="AM6" s="72" t="str">
        <f t="shared" si="1"/>
        <v/>
      </c>
      <c r="AO6" s="71" t="s">
        <v>26</v>
      </c>
      <c r="AP6" s="70" t="e">
        <f t="shared" si="2"/>
        <v>#VALUE!</v>
      </c>
      <c r="AQ6" s="70"/>
      <c r="AR6" s="70" t="e">
        <f t="shared" si="3"/>
        <v>#VALUE!</v>
      </c>
      <c r="AS6" s="70"/>
      <c r="AT6" s="70" t="e">
        <f t="shared" si="4"/>
        <v>#VALUE!</v>
      </c>
      <c r="AU6" s="70"/>
      <c r="AV6" s="70" t="e">
        <f t="shared" si="5"/>
        <v>#VALUE!</v>
      </c>
      <c r="AW6" s="70"/>
      <c r="AX6" s="70" t="e">
        <f t="shared" si="6"/>
        <v>#VALUE!</v>
      </c>
      <c r="AY6" s="71" t="e">
        <f t="shared" si="7"/>
        <v>#VALUE!</v>
      </c>
      <c r="AZ6" s="72" t="e">
        <f t="shared" si="8"/>
        <v>#VALUE!</v>
      </c>
      <c r="BA6" s="71" t="s">
        <v>26</v>
      </c>
      <c r="BB6" s="70">
        <v>0</v>
      </c>
      <c r="BC6" s="70"/>
      <c r="BD6" s="70">
        <v>0</v>
      </c>
      <c r="BE6" s="70"/>
      <c r="BF6" s="70">
        <v>0</v>
      </c>
      <c r="BG6" s="70"/>
      <c r="BH6" s="70">
        <v>0</v>
      </c>
      <c r="BI6" s="70"/>
      <c r="BJ6" s="70">
        <v>0</v>
      </c>
      <c r="BK6" s="74">
        <f t="shared" si="9"/>
        <v>0</v>
      </c>
      <c r="BL6" s="75">
        <f t="shared" si="10"/>
        <v>0</v>
      </c>
      <c r="BM6" s="71" t="s">
        <v>26</v>
      </c>
      <c r="BN6" s="70">
        <v>0</v>
      </c>
      <c r="BO6" s="70"/>
      <c r="BP6" s="70">
        <v>0</v>
      </c>
      <c r="BQ6" s="70"/>
      <c r="BR6" s="70">
        <v>0</v>
      </c>
      <c r="BS6" s="70"/>
      <c r="BT6" s="70">
        <v>0</v>
      </c>
      <c r="BU6" s="70"/>
      <c r="BV6" s="70">
        <v>0</v>
      </c>
      <c r="BW6" s="74">
        <f t="shared" si="11"/>
        <v>0</v>
      </c>
      <c r="BX6" s="76">
        <f t="shared" si="12"/>
        <v>0</v>
      </c>
      <c r="BY6" s="71" t="s">
        <v>26</v>
      </c>
      <c r="BZ6" s="70">
        <v>0</v>
      </c>
      <c r="CA6" s="70"/>
      <c r="CB6" s="70">
        <v>0</v>
      </c>
      <c r="CC6" s="70"/>
      <c r="CD6" s="70">
        <v>0</v>
      </c>
      <c r="CE6" s="70"/>
      <c r="CF6" s="70">
        <v>0</v>
      </c>
      <c r="CG6" s="70"/>
      <c r="CH6" s="70">
        <v>0</v>
      </c>
      <c r="CI6" s="77">
        <f t="shared" si="13"/>
        <v>0</v>
      </c>
      <c r="CJ6" s="76">
        <f t="shared" si="14"/>
        <v>0</v>
      </c>
      <c r="CK6" s="78"/>
      <c r="CL6" s="57"/>
      <c r="CM6" s="57"/>
      <c r="CN6" s="57"/>
      <c r="CO6" s="57"/>
      <c r="CP6" s="57"/>
      <c r="CQ6" s="57"/>
      <c r="CR6" s="57"/>
      <c r="CS6" s="79"/>
      <c r="CT6" s="80"/>
      <c r="CU6" s="81">
        <f t="shared" si="15"/>
        <v>0</v>
      </c>
      <c r="CV6" s="82">
        <f t="shared" si="16"/>
        <v>0</v>
      </c>
      <c r="CW6" s="83" t="e">
        <f>SUMIF(Склад!#REF!,E6,Склад!#REF!)</f>
        <v>#REF!</v>
      </c>
    </row>
    <row r="7" spans="1:101" s="73" customFormat="1" ht="147.94999999999999" customHeight="1" thickBot="1" x14ac:dyDescent="0.3">
      <c r="A7" s="57">
        <v>4</v>
      </c>
      <c r="B7" s="168" t="s">
        <v>157</v>
      </c>
      <c r="C7" s="34" t="s">
        <v>4093</v>
      </c>
      <c r="D7" s="34" t="str">
        <f t="shared" si="17"/>
        <v>24584017</v>
      </c>
      <c r="E7" s="33" t="s">
        <v>3735</v>
      </c>
      <c r="F7" s="33">
        <v>7</v>
      </c>
      <c r="G7" s="165" t="str">
        <f>IFERROR(VLOOKUP(VALUE(E7),Склад!#REF!,6,0),"-")</f>
        <v>-</v>
      </c>
      <c r="H7" s="58"/>
      <c r="I7" s="194" t="s">
        <v>4329</v>
      </c>
      <c r="J7" s="59">
        <v>138.1</v>
      </c>
      <c r="K7" s="63">
        <v>359</v>
      </c>
      <c r="L7" s="60"/>
      <c r="M7" s="61"/>
      <c r="N7" s="62"/>
      <c r="O7" s="64"/>
      <c r="P7" s="65"/>
      <c r="Q7" s="66"/>
      <c r="R7" s="67"/>
      <c r="S7" s="65"/>
      <c r="T7" s="66"/>
      <c r="U7" s="68"/>
      <c r="V7" s="69"/>
      <c r="W7" s="65"/>
      <c r="X7" s="66"/>
      <c r="Y7" s="70" t="str">
        <f>_xlfn.XLOOKUP($D7,'[1]Res (3)'!$G:$G,'[1]Res (3)'!P:P,"",0)</f>
        <v>-</v>
      </c>
      <c r="Z7" s="70" t="str">
        <f>_xlfn.XLOOKUP($D7,'[1]Res (3)'!$G:$G,'[1]Res (3)'!Q:Q,"",0)</f>
        <v>-</v>
      </c>
      <c r="AA7" s="70" t="str">
        <f>_xlfn.XLOOKUP($D7,'[1]Res (3)'!$G:$G,'[1]Res (3)'!R:R,"",0)</f>
        <v/>
      </c>
      <c r="AB7" s="70" t="str">
        <f>_xlfn.XLOOKUP($D7,'[1]Res (3)'!$G:$G,'[1]Res (3)'!S:S,"",0)</f>
        <v/>
      </c>
      <c r="AC7" s="70" t="str">
        <f>_xlfn.XLOOKUP($D7,'[1]Res (3)'!$G:$G,'[1]Res (3)'!T:T,"",0)</f>
        <v/>
      </c>
      <c r="AD7" s="70" t="str">
        <f>_xlfn.XLOOKUP($D7,'[1]Res (3)'!$G:$G,'[1]Res (3)'!U:U,"",0)</f>
        <v/>
      </c>
      <c r="AE7" s="70" t="str">
        <f>_xlfn.XLOOKUP($D7,'[1]Res (3)'!$G:$G,'[1]Res (3)'!V:V,"",0)</f>
        <v/>
      </c>
      <c r="AF7" s="70" t="str">
        <f>_xlfn.XLOOKUP($D7,'[1]Res (3)'!$G:$G,'[1]Res (3)'!W:W,"",0)</f>
        <v/>
      </c>
      <c r="AG7" s="70" t="str">
        <f>_xlfn.XLOOKUP($D7,'[1]Res (3)'!$G:$G,'[1]Res (3)'!X:X,"",0)</f>
        <v/>
      </c>
      <c r="AH7" s="70" t="str">
        <f>_xlfn.XLOOKUP($D7,'[1]Res (3)'!$G:$G,'[1]Res (3)'!Y:Y,"",0)</f>
        <v/>
      </c>
      <c r="AI7" s="70" t="str">
        <f>_xlfn.XLOOKUP($D7,'[1]Res (3)'!$G:$G,'[1]Res (3)'!Z:Z,"",0)</f>
        <v/>
      </c>
      <c r="AJ7" s="70" t="str">
        <f>_xlfn.XLOOKUP($D7,'[1]Res (3)'!$G:$G,'[1]Res (3)'!AA:AA,"",0)</f>
        <v/>
      </c>
      <c r="AK7" s="70" t="str">
        <f>_xlfn.XLOOKUP($D7,'[1]Res (3)'!$G:$G,'[1]Res (3)'!AB:AB,"",0)</f>
        <v>-</v>
      </c>
      <c r="AL7" s="71">
        <f t="shared" si="0"/>
        <v>0</v>
      </c>
      <c r="AM7" s="72" t="str">
        <f t="shared" si="1"/>
        <v/>
      </c>
      <c r="AO7" s="71" t="s">
        <v>26</v>
      </c>
      <c r="AP7" s="70" t="e">
        <f t="shared" si="2"/>
        <v>#VALUE!</v>
      </c>
      <c r="AQ7" s="70"/>
      <c r="AR7" s="70" t="e">
        <f t="shared" si="3"/>
        <v>#VALUE!</v>
      </c>
      <c r="AS7" s="70"/>
      <c r="AT7" s="70" t="e">
        <f t="shared" si="4"/>
        <v>#VALUE!</v>
      </c>
      <c r="AU7" s="70"/>
      <c r="AV7" s="70" t="e">
        <f t="shared" si="5"/>
        <v>#VALUE!</v>
      </c>
      <c r="AW7" s="70"/>
      <c r="AX7" s="70" t="e">
        <f t="shared" si="6"/>
        <v>#VALUE!</v>
      </c>
      <c r="AY7" s="71" t="e">
        <f t="shared" si="7"/>
        <v>#VALUE!</v>
      </c>
      <c r="AZ7" s="72" t="e">
        <f t="shared" si="8"/>
        <v>#VALUE!</v>
      </c>
      <c r="BA7" s="71" t="s">
        <v>26</v>
      </c>
      <c r="BB7" s="70">
        <v>0</v>
      </c>
      <c r="BC7" s="70"/>
      <c r="BD7" s="70">
        <v>0</v>
      </c>
      <c r="BE7" s="70"/>
      <c r="BF7" s="70">
        <v>0</v>
      </c>
      <c r="BG7" s="70"/>
      <c r="BH7" s="70">
        <v>0</v>
      </c>
      <c r="BI7" s="70"/>
      <c r="BJ7" s="70">
        <v>0</v>
      </c>
      <c r="BK7" s="74">
        <f t="shared" si="9"/>
        <v>0</v>
      </c>
      <c r="BL7" s="75">
        <f t="shared" si="10"/>
        <v>0</v>
      </c>
      <c r="BM7" s="71" t="s">
        <v>26</v>
      </c>
      <c r="BN7" s="70">
        <v>0</v>
      </c>
      <c r="BO7" s="70"/>
      <c r="BP7" s="70">
        <v>0</v>
      </c>
      <c r="BQ7" s="70"/>
      <c r="BR7" s="70">
        <v>0</v>
      </c>
      <c r="BS7" s="70"/>
      <c r="BT7" s="70">
        <v>0</v>
      </c>
      <c r="BU7" s="70"/>
      <c r="BV7" s="70">
        <v>0</v>
      </c>
      <c r="BW7" s="74">
        <f t="shared" si="11"/>
        <v>0</v>
      </c>
      <c r="BX7" s="76">
        <f t="shared" si="12"/>
        <v>0</v>
      </c>
      <c r="BY7" s="71" t="s">
        <v>26</v>
      </c>
      <c r="BZ7" s="70">
        <v>0</v>
      </c>
      <c r="CA7" s="70"/>
      <c r="CB7" s="70">
        <v>0</v>
      </c>
      <c r="CC7" s="70"/>
      <c r="CD7" s="70">
        <v>0</v>
      </c>
      <c r="CE7" s="70"/>
      <c r="CF7" s="70">
        <v>0</v>
      </c>
      <c r="CG7" s="70"/>
      <c r="CH7" s="70">
        <v>0</v>
      </c>
      <c r="CI7" s="77">
        <f t="shared" si="13"/>
        <v>0</v>
      </c>
      <c r="CJ7" s="76">
        <f t="shared" si="14"/>
        <v>0</v>
      </c>
      <c r="CK7" s="78"/>
      <c r="CL7" s="57"/>
      <c r="CM7" s="57"/>
      <c r="CN7" s="57"/>
      <c r="CO7" s="57"/>
      <c r="CP7" s="57"/>
      <c r="CQ7" s="57"/>
      <c r="CR7" s="57"/>
      <c r="CS7" s="79"/>
      <c r="CT7" s="80"/>
      <c r="CU7" s="81">
        <f t="shared" si="15"/>
        <v>0</v>
      </c>
      <c r="CV7" s="82">
        <f t="shared" si="16"/>
        <v>0</v>
      </c>
      <c r="CW7" s="83" t="e">
        <f>SUMIF(Склад!#REF!,E7,Склад!#REF!)</f>
        <v>#REF!</v>
      </c>
    </row>
    <row r="8" spans="1:101" s="73" customFormat="1" ht="147.94999999999999" customHeight="1" thickBot="1" x14ac:dyDescent="0.3">
      <c r="A8" s="34">
        <v>5</v>
      </c>
      <c r="B8" s="168" t="s">
        <v>157</v>
      </c>
      <c r="C8" s="34" t="s">
        <v>4094</v>
      </c>
      <c r="D8" s="34" t="str">
        <f t="shared" si="17"/>
        <v>245840271</v>
      </c>
      <c r="E8" s="33" t="s">
        <v>3736</v>
      </c>
      <c r="F8" s="33">
        <v>71</v>
      </c>
      <c r="G8" s="165" t="str">
        <f>IFERROR(VLOOKUP(VALUE(E8),Склад!#REF!,6,0),"-")</f>
        <v>-</v>
      </c>
      <c r="H8" s="58"/>
      <c r="I8" s="194" t="s">
        <v>4329</v>
      </c>
      <c r="J8" s="59">
        <v>115</v>
      </c>
      <c r="K8" s="63">
        <v>309</v>
      </c>
      <c r="L8" s="60"/>
      <c r="M8" s="61"/>
      <c r="N8" s="62"/>
      <c r="O8" s="64"/>
      <c r="P8" s="65"/>
      <c r="Q8" s="66"/>
      <c r="R8" s="67"/>
      <c r="S8" s="65"/>
      <c r="T8" s="66"/>
      <c r="U8" s="68"/>
      <c r="V8" s="69"/>
      <c r="W8" s="65"/>
      <c r="X8" s="66"/>
      <c r="Y8" s="70" t="str">
        <f>_xlfn.XLOOKUP($D8,'[1]Res (3)'!$G:$G,'[1]Res (3)'!P:P,"",0)</f>
        <v>-</v>
      </c>
      <c r="Z8" s="70" t="str">
        <f>_xlfn.XLOOKUP($D8,'[1]Res (3)'!$G:$G,'[1]Res (3)'!Q:Q,"",0)</f>
        <v>-</v>
      </c>
      <c r="AA8" s="70" t="str">
        <f>_xlfn.XLOOKUP($D8,'[1]Res (3)'!$G:$G,'[1]Res (3)'!R:R,"",0)</f>
        <v/>
      </c>
      <c r="AB8" s="70" t="str">
        <f>_xlfn.XLOOKUP($D8,'[1]Res (3)'!$G:$G,'[1]Res (3)'!S:S,"",0)</f>
        <v/>
      </c>
      <c r="AC8" s="70" t="str">
        <f>_xlfn.XLOOKUP($D8,'[1]Res (3)'!$G:$G,'[1]Res (3)'!T:T,"",0)</f>
        <v/>
      </c>
      <c r="AD8" s="70" t="str">
        <f>_xlfn.XLOOKUP($D8,'[1]Res (3)'!$G:$G,'[1]Res (3)'!U:U,"",0)</f>
        <v/>
      </c>
      <c r="AE8" s="70" t="str">
        <f>_xlfn.XLOOKUP($D8,'[1]Res (3)'!$G:$G,'[1]Res (3)'!V:V,"",0)</f>
        <v/>
      </c>
      <c r="AF8" s="70" t="str">
        <f>_xlfn.XLOOKUP($D8,'[1]Res (3)'!$G:$G,'[1]Res (3)'!W:W,"",0)</f>
        <v/>
      </c>
      <c r="AG8" s="70" t="str">
        <f>_xlfn.XLOOKUP($D8,'[1]Res (3)'!$G:$G,'[1]Res (3)'!X:X,"",0)</f>
        <v/>
      </c>
      <c r="AH8" s="70" t="str">
        <f>_xlfn.XLOOKUP($D8,'[1]Res (3)'!$G:$G,'[1]Res (3)'!Y:Y,"",0)</f>
        <v/>
      </c>
      <c r="AI8" s="70" t="str">
        <f>_xlfn.XLOOKUP($D8,'[1]Res (3)'!$G:$G,'[1]Res (3)'!Z:Z,"",0)</f>
        <v/>
      </c>
      <c r="AJ8" s="70" t="str">
        <f>_xlfn.XLOOKUP($D8,'[1]Res (3)'!$G:$G,'[1]Res (3)'!AA:AA,"",0)</f>
        <v/>
      </c>
      <c r="AK8" s="70" t="str">
        <f>_xlfn.XLOOKUP($D8,'[1]Res (3)'!$G:$G,'[1]Res (3)'!AB:AB,"",0)</f>
        <v>-</v>
      </c>
      <c r="AL8" s="71">
        <f t="shared" si="0"/>
        <v>0</v>
      </c>
      <c r="AM8" s="72" t="str">
        <f t="shared" si="1"/>
        <v/>
      </c>
      <c r="AO8" s="71" t="s">
        <v>26</v>
      </c>
      <c r="AP8" s="70" t="e">
        <f t="shared" si="2"/>
        <v>#VALUE!</v>
      </c>
      <c r="AQ8" s="70"/>
      <c r="AR8" s="70" t="e">
        <f t="shared" si="3"/>
        <v>#VALUE!</v>
      </c>
      <c r="AS8" s="70"/>
      <c r="AT8" s="70" t="e">
        <f t="shared" si="4"/>
        <v>#VALUE!</v>
      </c>
      <c r="AU8" s="70"/>
      <c r="AV8" s="70" t="e">
        <f t="shared" si="5"/>
        <v>#VALUE!</v>
      </c>
      <c r="AW8" s="70"/>
      <c r="AX8" s="70" t="e">
        <f t="shared" si="6"/>
        <v>#VALUE!</v>
      </c>
      <c r="AY8" s="71" t="e">
        <f t="shared" si="7"/>
        <v>#VALUE!</v>
      </c>
      <c r="AZ8" s="72" t="e">
        <f t="shared" si="8"/>
        <v>#VALUE!</v>
      </c>
      <c r="BA8" s="71" t="s">
        <v>26</v>
      </c>
      <c r="BB8" s="70">
        <v>0</v>
      </c>
      <c r="BC8" s="70"/>
      <c r="BD8" s="70">
        <v>0</v>
      </c>
      <c r="BE8" s="70"/>
      <c r="BF8" s="70">
        <v>0</v>
      </c>
      <c r="BG8" s="70"/>
      <c r="BH8" s="70">
        <v>0</v>
      </c>
      <c r="BI8" s="70"/>
      <c r="BJ8" s="70">
        <v>0</v>
      </c>
      <c r="BK8" s="74">
        <f t="shared" si="9"/>
        <v>0</v>
      </c>
      <c r="BL8" s="75">
        <f t="shared" si="10"/>
        <v>0</v>
      </c>
      <c r="BM8" s="71" t="s">
        <v>26</v>
      </c>
      <c r="BN8" s="70">
        <v>0</v>
      </c>
      <c r="BO8" s="70"/>
      <c r="BP8" s="70">
        <v>0</v>
      </c>
      <c r="BQ8" s="70"/>
      <c r="BR8" s="70">
        <v>0</v>
      </c>
      <c r="BS8" s="70"/>
      <c r="BT8" s="70">
        <v>0</v>
      </c>
      <c r="BU8" s="70"/>
      <c r="BV8" s="70">
        <v>0</v>
      </c>
      <c r="BW8" s="74">
        <f t="shared" si="11"/>
        <v>0</v>
      </c>
      <c r="BX8" s="76">
        <f t="shared" si="12"/>
        <v>0</v>
      </c>
      <c r="BY8" s="71" t="s">
        <v>26</v>
      </c>
      <c r="BZ8" s="70">
        <v>0</v>
      </c>
      <c r="CA8" s="70"/>
      <c r="CB8" s="70">
        <v>0</v>
      </c>
      <c r="CC8" s="70"/>
      <c r="CD8" s="70">
        <v>0</v>
      </c>
      <c r="CE8" s="70"/>
      <c r="CF8" s="70">
        <v>0</v>
      </c>
      <c r="CG8" s="70"/>
      <c r="CH8" s="70">
        <v>0</v>
      </c>
      <c r="CI8" s="77">
        <f t="shared" si="13"/>
        <v>0</v>
      </c>
      <c r="CJ8" s="76">
        <f t="shared" si="14"/>
        <v>0</v>
      </c>
      <c r="CK8" s="78"/>
      <c r="CL8" s="57"/>
      <c r="CM8" s="57"/>
      <c r="CN8" s="57"/>
      <c r="CO8" s="57"/>
      <c r="CP8" s="57"/>
      <c r="CQ8" s="57"/>
      <c r="CR8" s="57"/>
      <c r="CS8" s="79"/>
      <c r="CT8" s="80"/>
      <c r="CU8" s="81">
        <f t="shared" si="15"/>
        <v>0</v>
      </c>
      <c r="CV8" s="82">
        <f t="shared" si="16"/>
        <v>0</v>
      </c>
      <c r="CW8" s="83" t="e">
        <f>SUMIF(Склад!#REF!,E8,Склад!#REF!)</f>
        <v>#REF!</v>
      </c>
    </row>
    <row r="9" spans="1:101" s="73" customFormat="1" ht="97.5" customHeight="1" thickBot="1" x14ac:dyDescent="0.3">
      <c r="A9" s="57">
        <v>6</v>
      </c>
      <c r="B9" s="168" t="s">
        <v>157</v>
      </c>
      <c r="C9" s="34" t="s">
        <v>4095</v>
      </c>
      <c r="D9" s="34" t="str">
        <f t="shared" si="17"/>
        <v>24584087</v>
      </c>
      <c r="E9" s="33" t="s">
        <v>3737</v>
      </c>
      <c r="F9" s="33">
        <v>7</v>
      </c>
      <c r="G9" s="165" t="str">
        <f>IFERROR(VLOOKUP(VALUE(E9),Склад!#REF!,6,0),"-")</f>
        <v>-</v>
      </c>
      <c r="H9" s="58"/>
      <c r="I9" s="194" t="s">
        <v>4329</v>
      </c>
      <c r="J9" s="59">
        <v>172.7</v>
      </c>
      <c r="K9" s="63">
        <v>449</v>
      </c>
      <c r="L9" s="60"/>
      <c r="M9" s="61"/>
      <c r="N9" s="62"/>
      <c r="O9" s="64"/>
      <c r="P9" s="65"/>
      <c r="Q9" s="66"/>
      <c r="R9" s="67"/>
      <c r="S9" s="65"/>
      <c r="T9" s="66"/>
      <c r="U9" s="68"/>
      <c r="V9" s="69"/>
      <c r="W9" s="65"/>
      <c r="X9" s="66"/>
      <c r="Y9" s="70" t="str">
        <f>_xlfn.XLOOKUP($D9,'[1]Res (3)'!$G:$G,'[1]Res (3)'!P:P,"",0)</f>
        <v>-</v>
      </c>
      <c r="Z9" s="70" t="str">
        <f>_xlfn.XLOOKUP($D9,'[1]Res (3)'!$G:$G,'[1]Res (3)'!Q:Q,"",0)</f>
        <v>-</v>
      </c>
      <c r="AA9" s="70" t="str">
        <f>_xlfn.XLOOKUP($D9,'[1]Res (3)'!$G:$G,'[1]Res (3)'!R:R,"",0)</f>
        <v/>
      </c>
      <c r="AB9" s="70" t="str">
        <f>_xlfn.XLOOKUP($D9,'[1]Res (3)'!$G:$G,'[1]Res (3)'!S:S,"",0)</f>
        <v/>
      </c>
      <c r="AC9" s="70" t="str">
        <f>_xlfn.XLOOKUP($D9,'[1]Res (3)'!$G:$G,'[1]Res (3)'!T:T,"",0)</f>
        <v/>
      </c>
      <c r="AD9" s="70" t="str">
        <f>_xlfn.XLOOKUP($D9,'[1]Res (3)'!$G:$G,'[1]Res (3)'!U:U,"",0)</f>
        <v/>
      </c>
      <c r="AE9" s="70" t="str">
        <f>_xlfn.XLOOKUP($D9,'[1]Res (3)'!$G:$G,'[1]Res (3)'!V:V,"",0)</f>
        <v/>
      </c>
      <c r="AF9" s="70" t="str">
        <f>_xlfn.XLOOKUP($D9,'[1]Res (3)'!$G:$G,'[1]Res (3)'!W:W,"",0)</f>
        <v/>
      </c>
      <c r="AG9" s="70" t="str">
        <f>_xlfn.XLOOKUP($D9,'[1]Res (3)'!$G:$G,'[1]Res (3)'!X:X,"",0)</f>
        <v/>
      </c>
      <c r="AH9" s="70" t="str">
        <f>_xlfn.XLOOKUP($D9,'[1]Res (3)'!$G:$G,'[1]Res (3)'!Y:Y,"",0)</f>
        <v/>
      </c>
      <c r="AI9" s="70" t="str">
        <f>_xlfn.XLOOKUP($D9,'[1]Res (3)'!$G:$G,'[1]Res (3)'!Z:Z,"",0)</f>
        <v/>
      </c>
      <c r="AJ9" s="70" t="str">
        <f>_xlfn.XLOOKUP($D9,'[1]Res (3)'!$G:$G,'[1]Res (3)'!AA:AA,"",0)</f>
        <v/>
      </c>
      <c r="AK9" s="70" t="str">
        <f>_xlfn.XLOOKUP($D9,'[1]Res (3)'!$G:$G,'[1]Res (3)'!AB:AB,"",0)</f>
        <v>-</v>
      </c>
      <c r="AL9" s="71">
        <f t="shared" si="0"/>
        <v>0</v>
      </c>
      <c r="AM9" s="72" t="str">
        <f t="shared" si="1"/>
        <v/>
      </c>
      <c r="AO9" s="71" t="s">
        <v>26</v>
      </c>
      <c r="AP9" s="70" t="e">
        <f t="shared" si="2"/>
        <v>#VALUE!</v>
      </c>
      <c r="AQ9" s="70"/>
      <c r="AR9" s="70" t="e">
        <f t="shared" si="3"/>
        <v>#VALUE!</v>
      </c>
      <c r="AS9" s="70"/>
      <c r="AT9" s="70" t="e">
        <f t="shared" si="4"/>
        <v>#VALUE!</v>
      </c>
      <c r="AU9" s="70"/>
      <c r="AV9" s="70" t="e">
        <f t="shared" si="5"/>
        <v>#VALUE!</v>
      </c>
      <c r="AW9" s="70"/>
      <c r="AX9" s="70" t="e">
        <f t="shared" si="6"/>
        <v>#VALUE!</v>
      </c>
      <c r="AY9" s="71" t="e">
        <f t="shared" si="7"/>
        <v>#VALUE!</v>
      </c>
      <c r="AZ9" s="72" t="e">
        <f t="shared" si="8"/>
        <v>#VALUE!</v>
      </c>
      <c r="BA9" s="71" t="s">
        <v>26</v>
      </c>
      <c r="BB9" s="70">
        <v>0</v>
      </c>
      <c r="BC9" s="70"/>
      <c r="BD9" s="70">
        <v>0</v>
      </c>
      <c r="BE9" s="70"/>
      <c r="BF9" s="70">
        <v>0</v>
      </c>
      <c r="BG9" s="70"/>
      <c r="BH9" s="70">
        <v>0</v>
      </c>
      <c r="BI9" s="70"/>
      <c r="BJ9" s="70">
        <v>0</v>
      </c>
      <c r="BK9" s="74">
        <f t="shared" si="9"/>
        <v>0</v>
      </c>
      <c r="BL9" s="75">
        <f t="shared" si="10"/>
        <v>0</v>
      </c>
      <c r="BM9" s="71" t="s">
        <v>26</v>
      </c>
      <c r="BN9" s="70">
        <v>0</v>
      </c>
      <c r="BO9" s="70"/>
      <c r="BP9" s="70">
        <v>0</v>
      </c>
      <c r="BQ9" s="70"/>
      <c r="BR9" s="70">
        <v>0</v>
      </c>
      <c r="BS9" s="70"/>
      <c r="BT9" s="70">
        <v>0</v>
      </c>
      <c r="BU9" s="70"/>
      <c r="BV9" s="70">
        <v>0</v>
      </c>
      <c r="BW9" s="74">
        <f t="shared" si="11"/>
        <v>0</v>
      </c>
      <c r="BX9" s="76">
        <f t="shared" si="12"/>
        <v>0</v>
      </c>
      <c r="BY9" s="71" t="s">
        <v>26</v>
      </c>
      <c r="BZ9" s="70">
        <v>0</v>
      </c>
      <c r="CA9" s="70"/>
      <c r="CB9" s="70">
        <v>0</v>
      </c>
      <c r="CC9" s="70"/>
      <c r="CD9" s="70">
        <v>0</v>
      </c>
      <c r="CE9" s="70"/>
      <c r="CF9" s="70">
        <v>0</v>
      </c>
      <c r="CG9" s="70"/>
      <c r="CH9" s="70">
        <v>0</v>
      </c>
      <c r="CI9" s="77">
        <f t="shared" si="13"/>
        <v>0</v>
      </c>
      <c r="CJ9" s="76">
        <f t="shared" si="14"/>
        <v>0</v>
      </c>
      <c r="CK9" s="78"/>
      <c r="CL9" s="57"/>
      <c r="CM9" s="57"/>
      <c r="CN9" s="57"/>
      <c r="CO9" s="57"/>
      <c r="CP9" s="57"/>
      <c r="CQ9" s="57"/>
      <c r="CR9" s="57"/>
      <c r="CS9" s="79"/>
      <c r="CT9" s="80"/>
      <c r="CU9" s="81">
        <f t="shared" si="15"/>
        <v>0</v>
      </c>
      <c r="CV9" s="82">
        <f t="shared" si="16"/>
        <v>0</v>
      </c>
      <c r="CW9" s="83" t="e">
        <f>SUMIF(Склад!#REF!,E9,Склад!#REF!)</f>
        <v>#REF!</v>
      </c>
    </row>
    <row r="10" spans="1:101" s="73" customFormat="1" ht="91.5" customHeight="1" thickBot="1" x14ac:dyDescent="0.3">
      <c r="A10" s="34">
        <v>7</v>
      </c>
      <c r="B10" s="168" t="s">
        <v>157</v>
      </c>
      <c r="C10" s="34" t="s">
        <v>4096</v>
      </c>
      <c r="D10" s="34" t="str">
        <f t="shared" si="17"/>
        <v>21384197</v>
      </c>
      <c r="E10" s="33" t="s">
        <v>3738</v>
      </c>
      <c r="F10" s="33">
        <v>7</v>
      </c>
      <c r="G10" s="165" t="str">
        <f>IFERROR(VLOOKUP(VALUE(E10),Склад!#REF!,6,0),"-")</f>
        <v>-</v>
      </c>
      <c r="H10" s="58"/>
      <c r="I10" s="194" t="s">
        <v>4329</v>
      </c>
      <c r="J10" s="59">
        <v>76.5</v>
      </c>
      <c r="K10" s="63">
        <v>199</v>
      </c>
      <c r="L10" s="60"/>
      <c r="M10" s="61"/>
      <c r="N10" s="62"/>
      <c r="O10" s="64"/>
      <c r="P10" s="65"/>
      <c r="Q10" s="66"/>
      <c r="R10" s="67"/>
      <c r="S10" s="65"/>
      <c r="T10" s="66"/>
      <c r="U10" s="68"/>
      <c r="V10" s="69"/>
      <c r="W10" s="65"/>
      <c r="X10" s="66"/>
      <c r="Y10" s="70" t="str">
        <f>_xlfn.XLOOKUP($D10,'[1]Res (3)'!$G:$G,'[1]Res (3)'!P:P,"",0)</f>
        <v>-</v>
      </c>
      <c r="Z10" s="70" t="str">
        <f>_xlfn.XLOOKUP($D10,'[1]Res (3)'!$G:$G,'[1]Res (3)'!Q:Q,"",0)</f>
        <v>-</v>
      </c>
      <c r="AA10" s="70" t="str">
        <f>_xlfn.XLOOKUP($D10,'[1]Res (3)'!$G:$G,'[1]Res (3)'!R:R,"",0)</f>
        <v>-</v>
      </c>
      <c r="AB10" s="70" t="str">
        <f>_xlfn.XLOOKUP($D10,'[1]Res (3)'!$G:$G,'[1]Res (3)'!S:S,"",0)</f>
        <v/>
      </c>
      <c r="AC10" s="70" t="str">
        <f>_xlfn.XLOOKUP($D10,'[1]Res (3)'!$G:$G,'[1]Res (3)'!T:T,"",0)</f>
        <v/>
      </c>
      <c r="AD10" s="70" t="str">
        <f>_xlfn.XLOOKUP($D10,'[1]Res (3)'!$G:$G,'[1]Res (3)'!U:U,"",0)</f>
        <v/>
      </c>
      <c r="AE10" s="70" t="str">
        <f>_xlfn.XLOOKUP($D10,'[1]Res (3)'!$G:$G,'[1]Res (3)'!V:V,"",0)</f>
        <v/>
      </c>
      <c r="AF10" s="70" t="str">
        <f>_xlfn.XLOOKUP($D10,'[1]Res (3)'!$G:$G,'[1]Res (3)'!W:W,"",0)</f>
        <v/>
      </c>
      <c r="AG10" s="70" t="str">
        <f>_xlfn.XLOOKUP($D10,'[1]Res (3)'!$G:$G,'[1]Res (3)'!X:X,"",0)</f>
        <v/>
      </c>
      <c r="AH10" s="70" t="str">
        <f>_xlfn.XLOOKUP($D10,'[1]Res (3)'!$G:$G,'[1]Res (3)'!Y:Y,"",0)</f>
        <v/>
      </c>
      <c r="AI10" s="70" t="str">
        <f>_xlfn.XLOOKUP($D10,'[1]Res (3)'!$G:$G,'[1]Res (3)'!Z:Z,"",0)</f>
        <v/>
      </c>
      <c r="AJ10" s="70" t="str">
        <f>_xlfn.XLOOKUP($D10,'[1]Res (3)'!$G:$G,'[1]Res (3)'!AA:AA,"",0)</f>
        <v/>
      </c>
      <c r="AK10" s="70" t="str">
        <f>_xlfn.XLOOKUP($D10,'[1]Res (3)'!$G:$G,'[1]Res (3)'!AB:AB,"",0)</f>
        <v>-</v>
      </c>
      <c r="AL10" s="71">
        <f t="shared" si="0"/>
        <v>0</v>
      </c>
      <c r="AM10" s="72" t="str">
        <f t="shared" si="1"/>
        <v/>
      </c>
      <c r="AO10" s="71" t="s">
        <v>26</v>
      </c>
      <c r="AP10" s="70" t="e">
        <f t="shared" si="2"/>
        <v>#VALUE!</v>
      </c>
      <c r="AQ10" s="70"/>
      <c r="AR10" s="70" t="e">
        <f t="shared" si="3"/>
        <v>#VALUE!</v>
      </c>
      <c r="AS10" s="70"/>
      <c r="AT10" s="70" t="e">
        <f t="shared" si="4"/>
        <v>#VALUE!</v>
      </c>
      <c r="AU10" s="70"/>
      <c r="AV10" s="70" t="e">
        <f t="shared" si="5"/>
        <v>#VALUE!</v>
      </c>
      <c r="AW10" s="70"/>
      <c r="AX10" s="70" t="e">
        <f t="shared" si="6"/>
        <v>#VALUE!</v>
      </c>
      <c r="AY10" s="71" t="e">
        <f t="shared" si="7"/>
        <v>#VALUE!</v>
      </c>
      <c r="AZ10" s="72" t="e">
        <f t="shared" si="8"/>
        <v>#VALUE!</v>
      </c>
      <c r="BA10" s="71" t="s">
        <v>26</v>
      </c>
      <c r="BB10" s="70">
        <v>0</v>
      </c>
      <c r="BC10" s="70"/>
      <c r="BD10" s="70">
        <v>0</v>
      </c>
      <c r="BE10" s="70"/>
      <c r="BF10" s="70">
        <v>0</v>
      </c>
      <c r="BG10" s="70"/>
      <c r="BH10" s="70">
        <v>0</v>
      </c>
      <c r="BI10" s="70"/>
      <c r="BJ10" s="70">
        <v>0</v>
      </c>
      <c r="BK10" s="74">
        <f t="shared" si="9"/>
        <v>0</v>
      </c>
      <c r="BL10" s="75">
        <f t="shared" si="10"/>
        <v>0</v>
      </c>
      <c r="BM10" s="71" t="s">
        <v>26</v>
      </c>
      <c r="BN10" s="70">
        <v>0</v>
      </c>
      <c r="BO10" s="70"/>
      <c r="BP10" s="70">
        <v>0</v>
      </c>
      <c r="BQ10" s="70"/>
      <c r="BR10" s="70">
        <v>0</v>
      </c>
      <c r="BS10" s="70"/>
      <c r="BT10" s="70">
        <v>0</v>
      </c>
      <c r="BU10" s="70"/>
      <c r="BV10" s="70">
        <v>0</v>
      </c>
      <c r="BW10" s="74">
        <f t="shared" si="11"/>
        <v>0</v>
      </c>
      <c r="BX10" s="76">
        <f t="shared" si="12"/>
        <v>0</v>
      </c>
      <c r="BY10" s="71" t="s">
        <v>26</v>
      </c>
      <c r="BZ10" s="70">
        <v>0</v>
      </c>
      <c r="CA10" s="70"/>
      <c r="CB10" s="70">
        <v>0</v>
      </c>
      <c r="CC10" s="70"/>
      <c r="CD10" s="70">
        <v>0</v>
      </c>
      <c r="CE10" s="70"/>
      <c r="CF10" s="70">
        <v>0</v>
      </c>
      <c r="CG10" s="70"/>
      <c r="CH10" s="70">
        <v>0</v>
      </c>
      <c r="CI10" s="77">
        <f t="shared" si="13"/>
        <v>0</v>
      </c>
      <c r="CJ10" s="76">
        <f t="shared" si="14"/>
        <v>0</v>
      </c>
      <c r="CK10" s="78"/>
      <c r="CL10" s="57"/>
      <c r="CM10" s="57"/>
      <c r="CN10" s="57"/>
      <c r="CO10" s="57"/>
      <c r="CP10" s="57"/>
      <c r="CQ10" s="57"/>
      <c r="CR10" s="57"/>
      <c r="CS10" s="79"/>
      <c r="CT10" s="80"/>
      <c r="CU10" s="81">
        <f t="shared" si="15"/>
        <v>0</v>
      </c>
      <c r="CV10" s="82">
        <f t="shared" si="16"/>
        <v>0</v>
      </c>
      <c r="CW10" s="83" t="e">
        <f>SUMIF(Склад!#REF!,E10,Склад!#REF!)</f>
        <v>#REF!</v>
      </c>
    </row>
    <row r="11" spans="1:101" s="73" customFormat="1" ht="147.94999999999999" customHeight="1" thickBot="1" x14ac:dyDescent="0.3">
      <c r="A11" s="57">
        <v>8</v>
      </c>
      <c r="B11" s="168" t="s">
        <v>157</v>
      </c>
      <c r="C11" s="34" t="s">
        <v>4097</v>
      </c>
      <c r="D11" s="34" t="str">
        <f t="shared" si="17"/>
        <v>24984087</v>
      </c>
      <c r="E11" s="33" t="s">
        <v>3739</v>
      </c>
      <c r="F11" s="33">
        <v>7</v>
      </c>
      <c r="G11" s="165" t="str">
        <f>IFERROR(VLOOKUP(VALUE(E11),Склад!#REF!,6,0),"-")</f>
        <v>-</v>
      </c>
      <c r="H11" s="58"/>
      <c r="I11" s="194" t="s">
        <v>4329</v>
      </c>
      <c r="J11" s="59">
        <v>76.5</v>
      </c>
      <c r="K11" s="63">
        <v>199</v>
      </c>
      <c r="L11" s="60"/>
      <c r="M11" s="61"/>
      <c r="N11" s="62"/>
      <c r="O11" s="64"/>
      <c r="P11" s="65"/>
      <c r="Q11" s="66"/>
      <c r="R11" s="67"/>
      <c r="S11" s="65"/>
      <c r="T11" s="66"/>
      <c r="U11" s="68"/>
      <c r="V11" s="69"/>
      <c r="W11" s="65"/>
      <c r="X11" s="66"/>
      <c r="Y11" s="70" t="str">
        <f>_xlfn.XLOOKUP($D11,'[1]Res (3)'!$G:$G,'[1]Res (3)'!P:P,"",0)</f>
        <v>-</v>
      </c>
      <c r="Z11" s="70" t="str">
        <f>_xlfn.XLOOKUP($D11,'[1]Res (3)'!$G:$G,'[1]Res (3)'!Q:Q,"",0)</f>
        <v>-</v>
      </c>
      <c r="AA11" s="70" t="str">
        <f>_xlfn.XLOOKUP($D11,'[1]Res (3)'!$G:$G,'[1]Res (3)'!R:R,"",0)</f>
        <v>-</v>
      </c>
      <c r="AB11" s="70" t="str">
        <f>_xlfn.XLOOKUP($D11,'[1]Res (3)'!$G:$G,'[1]Res (3)'!S:S,"",0)</f>
        <v/>
      </c>
      <c r="AC11" s="70" t="str">
        <f>_xlfn.XLOOKUP($D11,'[1]Res (3)'!$G:$G,'[1]Res (3)'!T:T,"",0)</f>
        <v/>
      </c>
      <c r="AD11" s="70" t="str">
        <f>_xlfn.XLOOKUP($D11,'[1]Res (3)'!$G:$G,'[1]Res (3)'!U:U,"",0)</f>
        <v/>
      </c>
      <c r="AE11" s="70" t="str">
        <f>_xlfn.XLOOKUP($D11,'[1]Res (3)'!$G:$G,'[1]Res (3)'!V:V,"",0)</f>
        <v/>
      </c>
      <c r="AF11" s="70" t="str">
        <f>_xlfn.XLOOKUP($D11,'[1]Res (3)'!$G:$G,'[1]Res (3)'!W:W,"",0)</f>
        <v/>
      </c>
      <c r="AG11" s="70" t="str">
        <f>_xlfn.XLOOKUP($D11,'[1]Res (3)'!$G:$G,'[1]Res (3)'!X:X,"",0)</f>
        <v/>
      </c>
      <c r="AH11" s="70" t="str">
        <f>_xlfn.XLOOKUP($D11,'[1]Res (3)'!$G:$G,'[1]Res (3)'!Y:Y,"",0)</f>
        <v/>
      </c>
      <c r="AI11" s="70" t="str">
        <f>_xlfn.XLOOKUP($D11,'[1]Res (3)'!$G:$G,'[1]Res (3)'!Z:Z,"",0)</f>
        <v/>
      </c>
      <c r="AJ11" s="70" t="str">
        <f>_xlfn.XLOOKUP($D11,'[1]Res (3)'!$G:$G,'[1]Res (3)'!AA:AA,"",0)</f>
        <v/>
      </c>
      <c r="AK11" s="70" t="str">
        <f>_xlfn.XLOOKUP($D11,'[1]Res (3)'!$G:$G,'[1]Res (3)'!AB:AB,"",0)</f>
        <v>-</v>
      </c>
      <c r="AL11" s="71">
        <f t="shared" si="0"/>
        <v>0</v>
      </c>
      <c r="AM11" s="72" t="str">
        <f t="shared" si="1"/>
        <v/>
      </c>
      <c r="AO11" s="71" t="s">
        <v>26</v>
      </c>
      <c r="AP11" s="70" t="e">
        <f t="shared" si="2"/>
        <v>#VALUE!</v>
      </c>
      <c r="AQ11" s="70"/>
      <c r="AR11" s="70" t="e">
        <f t="shared" si="3"/>
        <v>#VALUE!</v>
      </c>
      <c r="AS11" s="70"/>
      <c r="AT11" s="70" t="e">
        <f t="shared" si="4"/>
        <v>#VALUE!</v>
      </c>
      <c r="AU11" s="70"/>
      <c r="AV11" s="70" t="e">
        <f t="shared" si="5"/>
        <v>#VALUE!</v>
      </c>
      <c r="AW11" s="70"/>
      <c r="AX11" s="70" t="e">
        <f t="shared" si="6"/>
        <v>#VALUE!</v>
      </c>
      <c r="AY11" s="71" t="e">
        <f t="shared" si="7"/>
        <v>#VALUE!</v>
      </c>
      <c r="AZ11" s="72" t="e">
        <f t="shared" si="8"/>
        <v>#VALUE!</v>
      </c>
      <c r="BA11" s="71" t="s">
        <v>26</v>
      </c>
      <c r="BB11" s="70">
        <v>0</v>
      </c>
      <c r="BC11" s="70"/>
      <c r="BD11" s="70">
        <v>0</v>
      </c>
      <c r="BE11" s="70"/>
      <c r="BF11" s="70">
        <v>0</v>
      </c>
      <c r="BG11" s="70"/>
      <c r="BH11" s="70">
        <v>0</v>
      </c>
      <c r="BI11" s="70"/>
      <c r="BJ11" s="70">
        <v>0</v>
      </c>
      <c r="BK11" s="74">
        <f t="shared" si="9"/>
        <v>0</v>
      </c>
      <c r="BL11" s="75">
        <f t="shared" si="10"/>
        <v>0</v>
      </c>
      <c r="BM11" s="71" t="s">
        <v>26</v>
      </c>
      <c r="BN11" s="70">
        <v>0</v>
      </c>
      <c r="BO11" s="70"/>
      <c r="BP11" s="70">
        <v>0</v>
      </c>
      <c r="BQ11" s="70"/>
      <c r="BR11" s="70">
        <v>0</v>
      </c>
      <c r="BS11" s="70"/>
      <c r="BT11" s="70">
        <v>0</v>
      </c>
      <c r="BU11" s="70"/>
      <c r="BV11" s="70">
        <v>0</v>
      </c>
      <c r="BW11" s="74">
        <f t="shared" si="11"/>
        <v>0</v>
      </c>
      <c r="BX11" s="76">
        <f t="shared" si="12"/>
        <v>0</v>
      </c>
      <c r="BY11" s="71" t="s">
        <v>26</v>
      </c>
      <c r="BZ11" s="70">
        <v>0</v>
      </c>
      <c r="CA11" s="70"/>
      <c r="CB11" s="70">
        <v>0</v>
      </c>
      <c r="CC11" s="70"/>
      <c r="CD11" s="70">
        <v>0</v>
      </c>
      <c r="CE11" s="70"/>
      <c r="CF11" s="70">
        <v>0</v>
      </c>
      <c r="CG11" s="70"/>
      <c r="CH11" s="70">
        <v>0</v>
      </c>
      <c r="CI11" s="77">
        <f t="shared" si="13"/>
        <v>0</v>
      </c>
      <c r="CJ11" s="76">
        <f t="shared" si="14"/>
        <v>0</v>
      </c>
      <c r="CK11" s="78"/>
      <c r="CL11" s="57"/>
      <c r="CM11" s="57"/>
      <c r="CN11" s="57"/>
      <c r="CO11" s="57"/>
      <c r="CP11" s="57"/>
      <c r="CQ11" s="57"/>
      <c r="CR11" s="57"/>
      <c r="CS11" s="79"/>
      <c r="CT11" s="80"/>
      <c r="CU11" s="81">
        <f t="shared" si="15"/>
        <v>0</v>
      </c>
      <c r="CV11" s="82">
        <f t="shared" si="16"/>
        <v>0</v>
      </c>
      <c r="CW11" s="83" t="e">
        <f>SUMIF(Склад!#REF!,E11,Склад!#REF!)</f>
        <v>#REF!</v>
      </c>
    </row>
    <row r="12" spans="1:101" s="73" customFormat="1" ht="91.5" customHeight="1" thickBot="1" x14ac:dyDescent="0.3">
      <c r="A12" s="34">
        <v>9</v>
      </c>
      <c r="B12" s="168" t="s">
        <v>157</v>
      </c>
      <c r="C12" s="34" t="s">
        <v>4098</v>
      </c>
      <c r="D12" s="34" t="str">
        <f t="shared" si="17"/>
        <v>13984247</v>
      </c>
      <c r="E12" s="33" t="s">
        <v>3740</v>
      </c>
      <c r="F12" s="33">
        <v>7</v>
      </c>
      <c r="G12" s="165" t="str">
        <f>IFERROR(VLOOKUP(VALUE(E12),Склад!#REF!,6,0),"-")</f>
        <v>-</v>
      </c>
      <c r="H12" s="58"/>
      <c r="I12" s="194" t="s">
        <v>4329</v>
      </c>
      <c r="J12" s="59">
        <v>88.1</v>
      </c>
      <c r="K12" s="63">
        <v>229</v>
      </c>
      <c r="L12" s="60"/>
      <c r="M12" s="61"/>
      <c r="N12" s="62"/>
      <c r="O12" s="64"/>
      <c r="P12" s="65"/>
      <c r="Q12" s="66"/>
      <c r="R12" s="67"/>
      <c r="S12" s="65"/>
      <c r="T12" s="66"/>
      <c r="U12" s="68"/>
      <c r="V12" s="69"/>
      <c r="W12" s="65"/>
      <c r="X12" s="66"/>
      <c r="Y12" s="70" t="str">
        <f>_xlfn.XLOOKUP($D12,'[1]Res (3)'!$G:$G,'[1]Res (3)'!P:P,"",0)</f>
        <v>-</v>
      </c>
      <c r="Z12" s="70" t="str">
        <f>_xlfn.XLOOKUP($D12,'[1]Res (3)'!$G:$G,'[1]Res (3)'!Q:Q,"",0)</f>
        <v>-</v>
      </c>
      <c r="AA12" s="70" t="str">
        <f>_xlfn.XLOOKUP($D12,'[1]Res (3)'!$G:$G,'[1]Res (3)'!R:R,"",0)</f>
        <v>-</v>
      </c>
      <c r="AB12" s="70" t="str">
        <f>_xlfn.XLOOKUP($D12,'[1]Res (3)'!$G:$G,'[1]Res (3)'!S:S,"",0)</f>
        <v/>
      </c>
      <c r="AC12" s="70" t="str">
        <f>_xlfn.XLOOKUP($D12,'[1]Res (3)'!$G:$G,'[1]Res (3)'!T:T,"",0)</f>
        <v/>
      </c>
      <c r="AD12" s="70" t="str">
        <f>_xlfn.XLOOKUP($D12,'[1]Res (3)'!$G:$G,'[1]Res (3)'!U:U,"",0)</f>
        <v/>
      </c>
      <c r="AE12" s="70" t="str">
        <f>_xlfn.XLOOKUP($D12,'[1]Res (3)'!$G:$G,'[1]Res (3)'!V:V,"",0)</f>
        <v/>
      </c>
      <c r="AF12" s="70" t="str">
        <f>_xlfn.XLOOKUP($D12,'[1]Res (3)'!$G:$G,'[1]Res (3)'!W:W,"",0)</f>
        <v/>
      </c>
      <c r="AG12" s="70" t="str">
        <f>_xlfn.XLOOKUP($D12,'[1]Res (3)'!$G:$G,'[1]Res (3)'!X:X,"",0)</f>
        <v/>
      </c>
      <c r="AH12" s="70" t="str">
        <f>_xlfn.XLOOKUP($D12,'[1]Res (3)'!$G:$G,'[1]Res (3)'!Y:Y,"",0)</f>
        <v/>
      </c>
      <c r="AI12" s="70" t="str">
        <f>_xlfn.XLOOKUP($D12,'[1]Res (3)'!$G:$G,'[1]Res (3)'!Z:Z,"",0)</f>
        <v>-</v>
      </c>
      <c r="AJ12" s="70" t="str">
        <f>_xlfn.XLOOKUP($D12,'[1]Res (3)'!$G:$G,'[1]Res (3)'!AA:AA,"",0)</f>
        <v>-</v>
      </c>
      <c r="AK12" s="70" t="str">
        <f>_xlfn.XLOOKUP($D12,'[1]Res (3)'!$G:$G,'[1]Res (3)'!AB:AB,"",0)</f>
        <v>-</v>
      </c>
      <c r="AL12" s="71">
        <f t="shared" si="0"/>
        <v>0</v>
      </c>
      <c r="AM12" s="72" t="str">
        <f t="shared" si="1"/>
        <v/>
      </c>
      <c r="AO12" s="71" t="s">
        <v>26</v>
      </c>
      <c r="AP12" s="70" t="e">
        <f t="shared" si="2"/>
        <v>#VALUE!</v>
      </c>
      <c r="AQ12" s="70"/>
      <c r="AR12" s="70" t="e">
        <f t="shared" si="3"/>
        <v>#VALUE!</v>
      </c>
      <c r="AS12" s="70"/>
      <c r="AT12" s="70" t="e">
        <f t="shared" si="4"/>
        <v>#VALUE!</v>
      </c>
      <c r="AU12" s="70"/>
      <c r="AV12" s="70" t="e">
        <f t="shared" si="5"/>
        <v>#VALUE!</v>
      </c>
      <c r="AW12" s="70"/>
      <c r="AX12" s="70" t="e">
        <f t="shared" si="6"/>
        <v>#VALUE!</v>
      </c>
      <c r="AY12" s="71" t="e">
        <f t="shared" si="7"/>
        <v>#VALUE!</v>
      </c>
      <c r="AZ12" s="72" t="e">
        <f t="shared" si="8"/>
        <v>#VALUE!</v>
      </c>
      <c r="BA12" s="71" t="s">
        <v>26</v>
      </c>
      <c r="BB12" s="70">
        <v>0</v>
      </c>
      <c r="BC12" s="70"/>
      <c r="BD12" s="70">
        <v>0</v>
      </c>
      <c r="BE12" s="70"/>
      <c r="BF12" s="70">
        <v>0</v>
      </c>
      <c r="BG12" s="70"/>
      <c r="BH12" s="70">
        <v>0</v>
      </c>
      <c r="BI12" s="70"/>
      <c r="BJ12" s="70">
        <v>0</v>
      </c>
      <c r="BK12" s="74">
        <f t="shared" si="9"/>
        <v>0</v>
      </c>
      <c r="BL12" s="75">
        <f t="shared" si="10"/>
        <v>0</v>
      </c>
      <c r="BM12" s="71" t="s">
        <v>26</v>
      </c>
      <c r="BN12" s="70">
        <v>0</v>
      </c>
      <c r="BO12" s="70"/>
      <c r="BP12" s="70">
        <v>0</v>
      </c>
      <c r="BQ12" s="70"/>
      <c r="BR12" s="70">
        <v>0</v>
      </c>
      <c r="BS12" s="70"/>
      <c r="BT12" s="70">
        <v>0</v>
      </c>
      <c r="BU12" s="70"/>
      <c r="BV12" s="70">
        <v>0</v>
      </c>
      <c r="BW12" s="74">
        <f t="shared" si="11"/>
        <v>0</v>
      </c>
      <c r="BX12" s="76">
        <f t="shared" si="12"/>
        <v>0</v>
      </c>
      <c r="BY12" s="71" t="s">
        <v>26</v>
      </c>
      <c r="BZ12" s="70">
        <v>0</v>
      </c>
      <c r="CA12" s="70"/>
      <c r="CB12" s="70">
        <v>0</v>
      </c>
      <c r="CC12" s="70"/>
      <c r="CD12" s="70">
        <v>0</v>
      </c>
      <c r="CE12" s="70"/>
      <c r="CF12" s="70">
        <v>0</v>
      </c>
      <c r="CG12" s="70"/>
      <c r="CH12" s="70">
        <v>0</v>
      </c>
      <c r="CI12" s="77">
        <f t="shared" si="13"/>
        <v>0</v>
      </c>
      <c r="CJ12" s="76">
        <f t="shared" si="14"/>
        <v>0</v>
      </c>
      <c r="CK12" s="78"/>
      <c r="CL12" s="57"/>
      <c r="CM12" s="57"/>
      <c r="CN12" s="57"/>
      <c r="CO12" s="57"/>
      <c r="CP12" s="57">
        <v>1</v>
      </c>
      <c r="CQ12" s="57"/>
      <c r="CR12" s="57"/>
      <c r="CS12" s="79"/>
      <c r="CT12" s="80"/>
      <c r="CU12" s="81">
        <f t="shared" si="15"/>
        <v>1</v>
      </c>
      <c r="CV12" s="82">
        <f t="shared" si="16"/>
        <v>0</v>
      </c>
      <c r="CW12" s="83" t="e">
        <f>SUMIF(Склад!#REF!,E12,Склад!#REF!)</f>
        <v>#REF!</v>
      </c>
    </row>
    <row r="13" spans="1:101" s="73" customFormat="1" ht="94.9" customHeight="1" thickBot="1" x14ac:dyDescent="0.3">
      <c r="A13" s="57">
        <v>10</v>
      </c>
      <c r="B13" s="168" t="s">
        <v>157</v>
      </c>
      <c r="C13" s="34" t="s">
        <v>4097</v>
      </c>
      <c r="D13" s="34" t="str">
        <f t="shared" si="17"/>
        <v>24984017</v>
      </c>
      <c r="E13" s="33" t="s">
        <v>3741</v>
      </c>
      <c r="F13" s="33">
        <v>7</v>
      </c>
      <c r="G13" s="165" t="str">
        <f>IFERROR(VLOOKUP(VALUE(E13),Склад!#REF!,6,0),"-")</f>
        <v>-</v>
      </c>
      <c r="H13" s="58"/>
      <c r="I13" s="194" t="s">
        <v>4329</v>
      </c>
      <c r="J13" s="59">
        <v>88.1</v>
      </c>
      <c r="K13" s="63">
        <v>229</v>
      </c>
      <c r="L13" s="60"/>
      <c r="M13" s="61"/>
      <c r="N13" s="62"/>
      <c r="O13" s="64"/>
      <c r="P13" s="65"/>
      <c r="Q13" s="66"/>
      <c r="R13" s="67"/>
      <c r="S13" s="65"/>
      <c r="T13" s="66"/>
      <c r="U13" s="68"/>
      <c r="V13" s="69"/>
      <c r="W13" s="65"/>
      <c r="X13" s="66"/>
      <c r="Y13" s="70" t="str">
        <f>_xlfn.XLOOKUP($D13,'[1]Res (3)'!$G:$G,'[1]Res (3)'!P:P,"",0)</f>
        <v>-</v>
      </c>
      <c r="Z13" s="70" t="str">
        <f>_xlfn.XLOOKUP($D13,'[1]Res (3)'!$G:$G,'[1]Res (3)'!Q:Q,"",0)</f>
        <v>-</v>
      </c>
      <c r="AA13" s="70" t="str">
        <f>_xlfn.XLOOKUP($D13,'[1]Res (3)'!$G:$G,'[1]Res (3)'!R:R,"",0)</f>
        <v>-</v>
      </c>
      <c r="AB13" s="70" t="str">
        <f>_xlfn.XLOOKUP($D13,'[1]Res (3)'!$G:$G,'[1]Res (3)'!S:S,"",0)</f>
        <v/>
      </c>
      <c r="AC13" s="70" t="str">
        <f>_xlfn.XLOOKUP($D13,'[1]Res (3)'!$G:$G,'[1]Res (3)'!T:T,"",0)</f>
        <v/>
      </c>
      <c r="AD13" s="70" t="str">
        <f>_xlfn.XLOOKUP($D13,'[1]Res (3)'!$G:$G,'[1]Res (3)'!U:U,"",0)</f>
        <v/>
      </c>
      <c r="AE13" s="70" t="str">
        <f>_xlfn.XLOOKUP($D13,'[1]Res (3)'!$G:$G,'[1]Res (3)'!V:V,"",0)</f>
        <v/>
      </c>
      <c r="AF13" s="70" t="str">
        <f>_xlfn.XLOOKUP($D13,'[1]Res (3)'!$G:$G,'[1]Res (3)'!W:W,"",0)</f>
        <v/>
      </c>
      <c r="AG13" s="70" t="str">
        <f>_xlfn.XLOOKUP($D13,'[1]Res (3)'!$G:$G,'[1]Res (3)'!X:X,"",0)</f>
        <v/>
      </c>
      <c r="AH13" s="70" t="str">
        <f>_xlfn.XLOOKUP($D13,'[1]Res (3)'!$G:$G,'[1]Res (3)'!Y:Y,"",0)</f>
        <v/>
      </c>
      <c r="AI13" s="70" t="str">
        <f>_xlfn.XLOOKUP($D13,'[1]Res (3)'!$G:$G,'[1]Res (3)'!Z:Z,"",0)</f>
        <v>-</v>
      </c>
      <c r="AJ13" s="70" t="str">
        <f>_xlfn.XLOOKUP($D13,'[1]Res (3)'!$G:$G,'[1]Res (3)'!AA:AA,"",0)</f>
        <v>-</v>
      </c>
      <c r="AK13" s="70" t="str">
        <f>_xlfn.XLOOKUP($D13,'[1]Res (3)'!$G:$G,'[1]Res (3)'!AB:AB,"",0)</f>
        <v>-</v>
      </c>
      <c r="AL13" s="71">
        <f t="shared" si="0"/>
        <v>0</v>
      </c>
      <c r="AM13" s="72" t="str">
        <f t="shared" si="1"/>
        <v/>
      </c>
      <c r="AO13" s="71" t="s">
        <v>26</v>
      </c>
      <c r="AP13" s="70" t="e">
        <f t="shared" si="2"/>
        <v>#VALUE!</v>
      </c>
      <c r="AQ13" s="70"/>
      <c r="AR13" s="70" t="e">
        <f t="shared" si="3"/>
        <v>#VALUE!</v>
      </c>
      <c r="AS13" s="70"/>
      <c r="AT13" s="70" t="e">
        <f t="shared" si="4"/>
        <v>#VALUE!</v>
      </c>
      <c r="AU13" s="70"/>
      <c r="AV13" s="70" t="e">
        <f t="shared" si="5"/>
        <v>#VALUE!</v>
      </c>
      <c r="AW13" s="70"/>
      <c r="AX13" s="70" t="e">
        <f t="shared" si="6"/>
        <v>#VALUE!</v>
      </c>
      <c r="AY13" s="71" t="e">
        <f t="shared" si="7"/>
        <v>#VALUE!</v>
      </c>
      <c r="AZ13" s="72" t="e">
        <f t="shared" si="8"/>
        <v>#VALUE!</v>
      </c>
      <c r="BA13" s="71" t="s">
        <v>26</v>
      </c>
      <c r="BB13" s="70">
        <v>0</v>
      </c>
      <c r="BC13" s="70"/>
      <c r="BD13" s="70">
        <v>0</v>
      </c>
      <c r="BE13" s="70"/>
      <c r="BF13" s="70">
        <v>0</v>
      </c>
      <c r="BG13" s="70"/>
      <c r="BH13" s="70">
        <v>0</v>
      </c>
      <c r="BI13" s="70"/>
      <c r="BJ13" s="70">
        <v>0</v>
      </c>
      <c r="BK13" s="74">
        <f t="shared" si="9"/>
        <v>0</v>
      </c>
      <c r="BL13" s="75">
        <f t="shared" si="10"/>
        <v>0</v>
      </c>
      <c r="BM13" s="71" t="s">
        <v>26</v>
      </c>
      <c r="BN13" s="70">
        <v>0</v>
      </c>
      <c r="BO13" s="70"/>
      <c r="BP13" s="70">
        <v>0</v>
      </c>
      <c r="BQ13" s="70"/>
      <c r="BR13" s="70">
        <v>0</v>
      </c>
      <c r="BS13" s="70"/>
      <c r="BT13" s="70">
        <v>0</v>
      </c>
      <c r="BU13" s="70"/>
      <c r="BV13" s="70">
        <v>0</v>
      </c>
      <c r="BW13" s="74">
        <f t="shared" si="11"/>
        <v>0</v>
      </c>
      <c r="BX13" s="76">
        <f t="shared" si="12"/>
        <v>0</v>
      </c>
      <c r="BY13" s="71" t="s">
        <v>26</v>
      </c>
      <c r="BZ13" s="70">
        <v>0</v>
      </c>
      <c r="CA13" s="70"/>
      <c r="CB13" s="70">
        <v>0</v>
      </c>
      <c r="CC13" s="70"/>
      <c r="CD13" s="70">
        <v>0</v>
      </c>
      <c r="CE13" s="70"/>
      <c r="CF13" s="70">
        <v>0</v>
      </c>
      <c r="CG13" s="70"/>
      <c r="CH13" s="70">
        <v>0</v>
      </c>
      <c r="CI13" s="77">
        <f t="shared" si="13"/>
        <v>0</v>
      </c>
      <c r="CJ13" s="76">
        <f t="shared" si="14"/>
        <v>0</v>
      </c>
      <c r="CK13" s="78"/>
      <c r="CL13" s="57"/>
      <c r="CM13" s="57"/>
      <c r="CN13" s="57"/>
      <c r="CO13" s="57"/>
      <c r="CP13" s="57"/>
      <c r="CQ13" s="57"/>
      <c r="CR13" s="57"/>
      <c r="CS13" s="79"/>
      <c r="CT13" s="80"/>
      <c r="CU13" s="81">
        <f t="shared" si="15"/>
        <v>0</v>
      </c>
      <c r="CV13" s="82">
        <f t="shared" si="16"/>
        <v>0</v>
      </c>
      <c r="CW13" s="83" t="e">
        <f>SUMIF(Склад!#REF!,E13,Склад!#REF!)</f>
        <v>#REF!</v>
      </c>
    </row>
    <row r="14" spans="1:101" s="73" customFormat="1" ht="90" customHeight="1" thickBot="1" x14ac:dyDescent="0.3">
      <c r="A14" s="34">
        <v>11</v>
      </c>
      <c r="B14" s="168" t="s">
        <v>157</v>
      </c>
      <c r="C14" s="34" t="s">
        <v>4099</v>
      </c>
      <c r="D14" s="34" t="str">
        <f t="shared" si="17"/>
        <v>13984237</v>
      </c>
      <c r="E14" s="33" t="s">
        <v>3742</v>
      </c>
      <c r="F14" s="33">
        <v>7</v>
      </c>
      <c r="G14" s="165" t="str">
        <f>IFERROR(VLOOKUP(VALUE(E14),Склад!#REF!,6,0),"-")</f>
        <v>-</v>
      </c>
      <c r="H14" s="58"/>
      <c r="I14" s="194" t="s">
        <v>4329</v>
      </c>
      <c r="J14" s="59">
        <v>76.5</v>
      </c>
      <c r="K14" s="63">
        <v>199</v>
      </c>
      <c r="L14" s="60"/>
      <c r="M14" s="61"/>
      <c r="N14" s="62"/>
      <c r="O14" s="64"/>
      <c r="P14" s="65"/>
      <c r="Q14" s="66"/>
      <c r="R14" s="67"/>
      <c r="S14" s="65"/>
      <c r="T14" s="66"/>
      <c r="U14" s="68"/>
      <c r="V14" s="69"/>
      <c r="W14" s="65"/>
      <c r="X14" s="66"/>
      <c r="Y14" s="70" t="str">
        <f>_xlfn.XLOOKUP($D14,'[1]Res (3)'!$G:$G,'[1]Res (3)'!P:P,"",0)</f>
        <v>-</v>
      </c>
      <c r="Z14" s="70" t="str">
        <f>_xlfn.XLOOKUP($D14,'[1]Res (3)'!$G:$G,'[1]Res (3)'!Q:Q,"",0)</f>
        <v>-</v>
      </c>
      <c r="AA14" s="70" t="str">
        <f>_xlfn.XLOOKUP($D14,'[1]Res (3)'!$G:$G,'[1]Res (3)'!R:R,"",0)</f>
        <v>-</v>
      </c>
      <c r="AB14" s="70" t="str">
        <f>_xlfn.XLOOKUP($D14,'[1]Res (3)'!$G:$G,'[1]Res (3)'!S:S,"",0)</f>
        <v/>
      </c>
      <c r="AC14" s="70" t="str">
        <f>_xlfn.XLOOKUP($D14,'[1]Res (3)'!$G:$G,'[1]Res (3)'!T:T,"",0)</f>
        <v/>
      </c>
      <c r="AD14" s="70" t="str">
        <f>_xlfn.XLOOKUP($D14,'[1]Res (3)'!$G:$G,'[1]Res (3)'!U:U,"",0)</f>
        <v/>
      </c>
      <c r="AE14" s="70" t="str">
        <f>_xlfn.XLOOKUP($D14,'[1]Res (3)'!$G:$G,'[1]Res (3)'!V:V,"",0)</f>
        <v/>
      </c>
      <c r="AF14" s="70" t="str">
        <f>_xlfn.XLOOKUP($D14,'[1]Res (3)'!$G:$G,'[1]Res (3)'!W:W,"",0)</f>
        <v/>
      </c>
      <c r="AG14" s="70" t="str">
        <f>_xlfn.XLOOKUP($D14,'[1]Res (3)'!$G:$G,'[1]Res (3)'!X:X,"",0)</f>
        <v/>
      </c>
      <c r="AH14" s="70" t="str">
        <f>_xlfn.XLOOKUP($D14,'[1]Res (3)'!$G:$G,'[1]Res (3)'!Y:Y,"",0)</f>
        <v/>
      </c>
      <c r="AI14" s="70" t="str">
        <f>_xlfn.XLOOKUP($D14,'[1]Res (3)'!$G:$G,'[1]Res (3)'!Z:Z,"",0)</f>
        <v>-</v>
      </c>
      <c r="AJ14" s="70" t="str">
        <f>_xlfn.XLOOKUP($D14,'[1]Res (3)'!$G:$G,'[1]Res (3)'!AA:AA,"",0)</f>
        <v>-</v>
      </c>
      <c r="AK14" s="70" t="str">
        <f>_xlfn.XLOOKUP($D14,'[1]Res (3)'!$G:$G,'[1]Res (3)'!AB:AB,"",0)</f>
        <v>-</v>
      </c>
      <c r="AL14" s="71">
        <f t="shared" si="0"/>
        <v>0</v>
      </c>
      <c r="AM14" s="72" t="str">
        <f t="shared" si="1"/>
        <v/>
      </c>
      <c r="AO14" s="71" t="s">
        <v>26</v>
      </c>
      <c r="AP14" s="70" t="e">
        <f t="shared" si="2"/>
        <v>#VALUE!</v>
      </c>
      <c r="AQ14" s="70"/>
      <c r="AR14" s="70" t="e">
        <f t="shared" si="3"/>
        <v>#VALUE!</v>
      </c>
      <c r="AS14" s="70"/>
      <c r="AT14" s="70" t="e">
        <f t="shared" si="4"/>
        <v>#VALUE!</v>
      </c>
      <c r="AU14" s="70"/>
      <c r="AV14" s="70" t="e">
        <f t="shared" si="5"/>
        <v>#VALUE!</v>
      </c>
      <c r="AW14" s="70"/>
      <c r="AX14" s="70" t="e">
        <f t="shared" si="6"/>
        <v>#VALUE!</v>
      </c>
      <c r="AY14" s="71" t="e">
        <f t="shared" si="7"/>
        <v>#VALUE!</v>
      </c>
      <c r="AZ14" s="72" t="e">
        <f t="shared" si="8"/>
        <v>#VALUE!</v>
      </c>
      <c r="BA14" s="71" t="s">
        <v>26</v>
      </c>
      <c r="BB14" s="70">
        <v>0</v>
      </c>
      <c r="BC14" s="70"/>
      <c r="BD14" s="70">
        <v>0</v>
      </c>
      <c r="BE14" s="70"/>
      <c r="BF14" s="70">
        <v>0</v>
      </c>
      <c r="BG14" s="70"/>
      <c r="BH14" s="70">
        <v>0</v>
      </c>
      <c r="BI14" s="70"/>
      <c r="BJ14" s="70">
        <v>0</v>
      </c>
      <c r="BK14" s="74">
        <f t="shared" si="9"/>
        <v>0</v>
      </c>
      <c r="BL14" s="75">
        <f t="shared" si="10"/>
        <v>0</v>
      </c>
      <c r="BM14" s="71" t="s">
        <v>26</v>
      </c>
      <c r="BN14" s="70">
        <v>0</v>
      </c>
      <c r="BO14" s="70"/>
      <c r="BP14" s="70">
        <v>0</v>
      </c>
      <c r="BQ14" s="70"/>
      <c r="BR14" s="70">
        <v>0</v>
      </c>
      <c r="BS14" s="70"/>
      <c r="BT14" s="70">
        <v>0</v>
      </c>
      <c r="BU14" s="70"/>
      <c r="BV14" s="70">
        <v>0</v>
      </c>
      <c r="BW14" s="74">
        <f t="shared" si="11"/>
        <v>0</v>
      </c>
      <c r="BX14" s="76">
        <f t="shared" si="12"/>
        <v>0</v>
      </c>
      <c r="BY14" s="71" t="s">
        <v>26</v>
      </c>
      <c r="BZ14" s="70">
        <v>0</v>
      </c>
      <c r="CA14" s="70"/>
      <c r="CB14" s="70">
        <v>0</v>
      </c>
      <c r="CC14" s="70"/>
      <c r="CD14" s="70">
        <v>0</v>
      </c>
      <c r="CE14" s="70"/>
      <c r="CF14" s="70">
        <v>0</v>
      </c>
      <c r="CG14" s="70"/>
      <c r="CH14" s="70">
        <v>0</v>
      </c>
      <c r="CI14" s="77">
        <f t="shared" si="13"/>
        <v>0</v>
      </c>
      <c r="CJ14" s="76">
        <f t="shared" si="14"/>
        <v>0</v>
      </c>
      <c r="CK14" s="78"/>
      <c r="CL14" s="57"/>
      <c r="CM14" s="57"/>
      <c r="CN14" s="57"/>
      <c r="CO14" s="57"/>
      <c r="CP14" s="57"/>
      <c r="CQ14" s="57"/>
      <c r="CR14" s="57"/>
      <c r="CS14" s="79"/>
      <c r="CT14" s="80"/>
      <c r="CU14" s="81">
        <f t="shared" si="15"/>
        <v>0</v>
      </c>
      <c r="CV14" s="82">
        <f t="shared" si="16"/>
        <v>0</v>
      </c>
      <c r="CW14" s="83" t="e">
        <f>SUMIF(Склад!#REF!,E14,Склад!#REF!)</f>
        <v>#REF!</v>
      </c>
    </row>
    <row r="15" spans="1:101" s="73" customFormat="1" ht="97.9" customHeight="1" thickBot="1" x14ac:dyDescent="0.3">
      <c r="A15" s="57">
        <v>12</v>
      </c>
      <c r="B15" s="168" t="s">
        <v>157</v>
      </c>
      <c r="C15" s="34" t="s">
        <v>4100</v>
      </c>
      <c r="D15" s="34" t="str">
        <f t="shared" si="17"/>
        <v>24684347</v>
      </c>
      <c r="E15" s="33" t="s">
        <v>3743</v>
      </c>
      <c r="F15" s="33">
        <v>7</v>
      </c>
      <c r="G15" s="165" t="str">
        <f>IFERROR(VLOOKUP(VALUE(E15),Склад!#REF!,6,0),"-")</f>
        <v>-</v>
      </c>
      <c r="H15" s="58"/>
      <c r="I15" s="194" t="s">
        <v>4329</v>
      </c>
      <c r="J15" s="59">
        <v>76.5</v>
      </c>
      <c r="K15" s="63">
        <v>199</v>
      </c>
      <c r="L15" s="60"/>
      <c r="M15" s="61"/>
      <c r="N15" s="62"/>
      <c r="O15" s="64"/>
      <c r="P15" s="65"/>
      <c r="Q15" s="66"/>
      <c r="R15" s="67"/>
      <c r="S15" s="65"/>
      <c r="T15" s="66"/>
      <c r="U15" s="68"/>
      <c r="V15" s="69"/>
      <c r="W15" s="65"/>
      <c r="X15" s="66"/>
      <c r="Y15" s="70" t="str">
        <f>_xlfn.XLOOKUP($D15,'[1]Res (3)'!$G:$G,'[1]Res (3)'!P:P,"",0)</f>
        <v>-</v>
      </c>
      <c r="Z15" s="70" t="str">
        <f>_xlfn.XLOOKUP($D15,'[1]Res (3)'!$G:$G,'[1]Res (3)'!Q:Q,"",0)</f>
        <v>-</v>
      </c>
      <c r="AA15" s="70" t="str">
        <f>_xlfn.XLOOKUP($D15,'[1]Res (3)'!$G:$G,'[1]Res (3)'!R:R,"",0)</f>
        <v>-</v>
      </c>
      <c r="AB15" s="70" t="str">
        <f>_xlfn.XLOOKUP($D15,'[1]Res (3)'!$G:$G,'[1]Res (3)'!S:S,"",0)</f>
        <v/>
      </c>
      <c r="AC15" s="70" t="str">
        <f>_xlfn.XLOOKUP($D15,'[1]Res (3)'!$G:$G,'[1]Res (3)'!T:T,"",0)</f>
        <v/>
      </c>
      <c r="AD15" s="70" t="str">
        <f>_xlfn.XLOOKUP($D15,'[1]Res (3)'!$G:$G,'[1]Res (3)'!U:U,"",0)</f>
        <v/>
      </c>
      <c r="AE15" s="70" t="str">
        <f>_xlfn.XLOOKUP($D15,'[1]Res (3)'!$G:$G,'[1]Res (3)'!V:V,"",0)</f>
        <v/>
      </c>
      <c r="AF15" s="70" t="str">
        <f>_xlfn.XLOOKUP($D15,'[1]Res (3)'!$G:$G,'[1]Res (3)'!W:W,"",0)</f>
        <v/>
      </c>
      <c r="AG15" s="70" t="str">
        <f>_xlfn.XLOOKUP($D15,'[1]Res (3)'!$G:$G,'[1]Res (3)'!X:X,"",0)</f>
        <v/>
      </c>
      <c r="AH15" s="70" t="str">
        <f>_xlfn.XLOOKUP($D15,'[1]Res (3)'!$G:$G,'[1]Res (3)'!Y:Y,"",0)</f>
        <v/>
      </c>
      <c r="AI15" s="70" t="str">
        <f>_xlfn.XLOOKUP($D15,'[1]Res (3)'!$G:$G,'[1]Res (3)'!Z:Z,"",0)</f>
        <v>-</v>
      </c>
      <c r="AJ15" s="70" t="str">
        <f>_xlfn.XLOOKUP($D15,'[1]Res (3)'!$G:$G,'[1]Res (3)'!AA:AA,"",0)</f>
        <v>-</v>
      </c>
      <c r="AK15" s="70" t="str">
        <f>_xlfn.XLOOKUP($D15,'[1]Res (3)'!$G:$G,'[1]Res (3)'!AB:AB,"",0)</f>
        <v>-</v>
      </c>
      <c r="AL15" s="71">
        <f t="shared" si="0"/>
        <v>0</v>
      </c>
      <c r="AM15" s="72" t="str">
        <f t="shared" si="1"/>
        <v/>
      </c>
      <c r="AO15" s="71" t="s">
        <v>26</v>
      </c>
      <c r="AP15" s="70" t="e">
        <f t="shared" si="2"/>
        <v>#VALUE!</v>
      </c>
      <c r="AQ15" s="70"/>
      <c r="AR15" s="70" t="e">
        <f t="shared" si="3"/>
        <v>#VALUE!</v>
      </c>
      <c r="AS15" s="70"/>
      <c r="AT15" s="70" t="e">
        <f t="shared" si="4"/>
        <v>#VALUE!</v>
      </c>
      <c r="AU15" s="70"/>
      <c r="AV15" s="70" t="e">
        <f t="shared" si="5"/>
        <v>#VALUE!</v>
      </c>
      <c r="AW15" s="70"/>
      <c r="AX15" s="70" t="e">
        <f t="shared" si="6"/>
        <v>#VALUE!</v>
      </c>
      <c r="AY15" s="71" t="e">
        <f t="shared" si="7"/>
        <v>#VALUE!</v>
      </c>
      <c r="AZ15" s="72" t="e">
        <f t="shared" si="8"/>
        <v>#VALUE!</v>
      </c>
      <c r="BA15" s="71" t="s">
        <v>26</v>
      </c>
      <c r="BB15" s="70">
        <v>0</v>
      </c>
      <c r="BC15" s="70"/>
      <c r="BD15" s="70">
        <v>0</v>
      </c>
      <c r="BE15" s="70"/>
      <c r="BF15" s="70">
        <v>0</v>
      </c>
      <c r="BG15" s="70"/>
      <c r="BH15" s="70">
        <v>0</v>
      </c>
      <c r="BI15" s="70"/>
      <c r="BJ15" s="70">
        <v>0</v>
      </c>
      <c r="BK15" s="74">
        <f t="shared" si="9"/>
        <v>0</v>
      </c>
      <c r="BL15" s="75">
        <f t="shared" si="10"/>
        <v>0</v>
      </c>
      <c r="BM15" s="71" t="s">
        <v>26</v>
      </c>
      <c r="BN15" s="70">
        <v>0</v>
      </c>
      <c r="BO15" s="70"/>
      <c r="BP15" s="70">
        <v>0</v>
      </c>
      <c r="BQ15" s="70"/>
      <c r="BR15" s="70">
        <v>0</v>
      </c>
      <c r="BS15" s="70"/>
      <c r="BT15" s="70">
        <v>0</v>
      </c>
      <c r="BU15" s="70"/>
      <c r="BV15" s="70">
        <v>0</v>
      </c>
      <c r="BW15" s="74">
        <f t="shared" si="11"/>
        <v>0</v>
      </c>
      <c r="BX15" s="76">
        <f t="shared" si="12"/>
        <v>0</v>
      </c>
      <c r="BY15" s="71" t="s">
        <v>26</v>
      </c>
      <c r="BZ15" s="70">
        <v>0</v>
      </c>
      <c r="CA15" s="70"/>
      <c r="CB15" s="70">
        <v>0</v>
      </c>
      <c r="CC15" s="70"/>
      <c r="CD15" s="70">
        <v>0</v>
      </c>
      <c r="CE15" s="70"/>
      <c r="CF15" s="70">
        <v>0</v>
      </c>
      <c r="CG15" s="70"/>
      <c r="CH15" s="70">
        <v>0</v>
      </c>
      <c r="CI15" s="77">
        <f t="shared" si="13"/>
        <v>0</v>
      </c>
      <c r="CJ15" s="76">
        <f t="shared" si="14"/>
        <v>0</v>
      </c>
      <c r="CK15" s="78"/>
      <c r="CL15" s="57"/>
      <c r="CM15" s="57"/>
      <c r="CN15" s="57"/>
      <c r="CO15" s="57"/>
      <c r="CP15" s="57"/>
      <c r="CQ15" s="57"/>
      <c r="CR15" s="57"/>
      <c r="CS15" s="79"/>
      <c r="CT15" s="80"/>
      <c r="CU15" s="81">
        <f t="shared" si="15"/>
        <v>0</v>
      </c>
      <c r="CV15" s="82">
        <f t="shared" si="16"/>
        <v>0</v>
      </c>
      <c r="CW15" s="83" t="e">
        <f>SUMIF(Склад!#REF!,E15,Склад!#REF!)</f>
        <v>#REF!</v>
      </c>
    </row>
    <row r="16" spans="1:101" s="73" customFormat="1" ht="100.9" customHeight="1" thickBot="1" x14ac:dyDescent="0.3">
      <c r="A16" s="34">
        <v>13</v>
      </c>
      <c r="B16" s="168" t="s">
        <v>157</v>
      </c>
      <c r="C16" s="34" t="s">
        <v>4097</v>
      </c>
      <c r="D16" s="34" t="str">
        <f t="shared" si="17"/>
        <v>24684397</v>
      </c>
      <c r="E16" s="33" t="s">
        <v>3744</v>
      </c>
      <c r="F16" s="33">
        <v>7</v>
      </c>
      <c r="G16" s="165" t="str">
        <f>IFERROR(VLOOKUP(VALUE(E16),Склад!#REF!,6,0),"-")</f>
        <v>-</v>
      </c>
      <c r="H16" s="58"/>
      <c r="I16" s="194" t="s">
        <v>4329</v>
      </c>
      <c r="J16" s="59">
        <v>76.5</v>
      </c>
      <c r="K16" s="63">
        <v>199</v>
      </c>
      <c r="L16" s="60"/>
      <c r="M16" s="61"/>
      <c r="N16" s="62"/>
      <c r="O16" s="64"/>
      <c r="P16" s="65"/>
      <c r="Q16" s="66"/>
      <c r="R16" s="67"/>
      <c r="S16" s="65"/>
      <c r="T16" s="66"/>
      <c r="U16" s="68"/>
      <c r="V16" s="69"/>
      <c r="W16" s="65"/>
      <c r="X16" s="66"/>
      <c r="Y16" s="70" t="str">
        <f>_xlfn.XLOOKUP($D16,'[1]Res (3)'!$G:$G,'[1]Res (3)'!P:P,"",0)</f>
        <v>-</v>
      </c>
      <c r="Z16" s="70" t="str">
        <f>_xlfn.XLOOKUP($D16,'[1]Res (3)'!$G:$G,'[1]Res (3)'!Q:Q,"",0)</f>
        <v>-</v>
      </c>
      <c r="AA16" s="70" t="str">
        <f>_xlfn.XLOOKUP($D16,'[1]Res (3)'!$G:$G,'[1]Res (3)'!R:R,"",0)</f>
        <v>-</v>
      </c>
      <c r="AB16" s="70" t="str">
        <f>_xlfn.XLOOKUP($D16,'[1]Res (3)'!$G:$G,'[1]Res (3)'!S:S,"",0)</f>
        <v/>
      </c>
      <c r="AC16" s="70" t="str">
        <f>_xlfn.XLOOKUP($D16,'[1]Res (3)'!$G:$G,'[1]Res (3)'!T:T,"",0)</f>
        <v/>
      </c>
      <c r="AD16" s="70" t="str">
        <f>_xlfn.XLOOKUP($D16,'[1]Res (3)'!$G:$G,'[1]Res (3)'!U:U,"",0)</f>
        <v/>
      </c>
      <c r="AE16" s="70" t="str">
        <f>_xlfn.XLOOKUP($D16,'[1]Res (3)'!$G:$G,'[1]Res (3)'!V:V,"",0)</f>
        <v/>
      </c>
      <c r="AF16" s="70" t="str">
        <f>_xlfn.XLOOKUP($D16,'[1]Res (3)'!$G:$G,'[1]Res (3)'!W:W,"",0)</f>
        <v/>
      </c>
      <c r="AG16" s="70" t="str">
        <f>_xlfn.XLOOKUP($D16,'[1]Res (3)'!$G:$G,'[1]Res (3)'!X:X,"",0)</f>
        <v/>
      </c>
      <c r="AH16" s="70" t="str">
        <f>_xlfn.XLOOKUP($D16,'[1]Res (3)'!$G:$G,'[1]Res (3)'!Y:Y,"",0)</f>
        <v/>
      </c>
      <c r="AI16" s="70" t="str">
        <f>_xlfn.XLOOKUP($D16,'[1]Res (3)'!$G:$G,'[1]Res (3)'!Z:Z,"",0)</f>
        <v>-</v>
      </c>
      <c r="AJ16" s="70" t="str">
        <f>_xlfn.XLOOKUP($D16,'[1]Res (3)'!$G:$G,'[1]Res (3)'!AA:AA,"",0)</f>
        <v>-</v>
      </c>
      <c r="AK16" s="70" t="str">
        <f>_xlfn.XLOOKUP($D16,'[1]Res (3)'!$G:$G,'[1]Res (3)'!AB:AB,"",0)</f>
        <v>-</v>
      </c>
      <c r="AL16" s="71">
        <f t="shared" si="0"/>
        <v>0</v>
      </c>
      <c r="AM16" s="72" t="str">
        <f t="shared" si="1"/>
        <v/>
      </c>
      <c r="AO16" s="71" t="s">
        <v>26</v>
      </c>
      <c r="AP16" s="70" t="e">
        <f t="shared" si="2"/>
        <v>#VALUE!</v>
      </c>
      <c r="AQ16" s="70" t="e">
        <f t="shared" ref="AQ16:AQ24" si="18">CM16+AA16-BC16-BO16-CA16</f>
        <v>#VALUE!</v>
      </c>
      <c r="AR16" s="70" t="e">
        <f t="shared" si="3"/>
        <v>#VALUE!</v>
      </c>
      <c r="AS16" s="70" t="e">
        <f t="shared" ref="AS16:AS24" si="19">CO16+AC16-BE16-BQ16-CC16</f>
        <v>#VALUE!</v>
      </c>
      <c r="AT16" s="70" t="e">
        <f t="shared" si="4"/>
        <v>#VALUE!</v>
      </c>
      <c r="AU16" s="70" t="e">
        <f t="shared" ref="AU16:AU24" si="20">CQ16+AE16-BG16-BS16-CE16</f>
        <v>#VALUE!</v>
      </c>
      <c r="AV16" s="70" t="e">
        <f t="shared" si="5"/>
        <v>#VALUE!</v>
      </c>
      <c r="AW16" s="70" t="e">
        <f t="shared" ref="AW16:AW24" si="21">CS16+AJ16-BI16-BU16-CG16</f>
        <v>#VALUE!</v>
      </c>
      <c r="AX16" s="70" t="e">
        <f t="shared" si="6"/>
        <v>#VALUE!</v>
      </c>
      <c r="AY16" s="71" t="e">
        <f t="shared" si="7"/>
        <v>#VALUE!</v>
      </c>
      <c r="AZ16" s="72" t="e">
        <f t="shared" si="8"/>
        <v>#VALUE!</v>
      </c>
      <c r="BA16" s="71" t="s">
        <v>26</v>
      </c>
      <c r="BB16" s="70">
        <v>0</v>
      </c>
      <c r="BC16" s="70">
        <v>0</v>
      </c>
      <c r="BD16" s="70">
        <v>0</v>
      </c>
      <c r="BE16" s="70">
        <v>0</v>
      </c>
      <c r="BF16" s="70">
        <v>0</v>
      </c>
      <c r="BG16" s="70">
        <v>0</v>
      </c>
      <c r="BH16" s="70">
        <v>0</v>
      </c>
      <c r="BI16" s="70">
        <v>0</v>
      </c>
      <c r="BJ16" s="70">
        <v>0</v>
      </c>
      <c r="BK16" s="74">
        <f t="shared" si="9"/>
        <v>0</v>
      </c>
      <c r="BL16" s="75">
        <f t="shared" si="10"/>
        <v>0</v>
      </c>
      <c r="BM16" s="71" t="s">
        <v>26</v>
      </c>
      <c r="BN16" s="70">
        <v>0</v>
      </c>
      <c r="BO16" s="70">
        <v>0</v>
      </c>
      <c r="BP16" s="70">
        <v>0</v>
      </c>
      <c r="BQ16" s="70">
        <v>0</v>
      </c>
      <c r="BR16" s="70">
        <v>0</v>
      </c>
      <c r="BS16" s="70">
        <v>0</v>
      </c>
      <c r="BT16" s="70">
        <v>0</v>
      </c>
      <c r="BU16" s="70">
        <v>0</v>
      </c>
      <c r="BV16" s="70">
        <v>0</v>
      </c>
      <c r="BW16" s="74">
        <f t="shared" si="11"/>
        <v>0</v>
      </c>
      <c r="BX16" s="76">
        <f t="shared" si="12"/>
        <v>0</v>
      </c>
      <c r="BY16" s="71" t="s">
        <v>26</v>
      </c>
      <c r="BZ16" s="70">
        <v>0</v>
      </c>
      <c r="CA16" s="70">
        <v>0</v>
      </c>
      <c r="CB16" s="70">
        <v>0</v>
      </c>
      <c r="CC16" s="70">
        <v>0</v>
      </c>
      <c r="CD16" s="70">
        <v>0</v>
      </c>
      <c r="CE16" s="70">
        <v>0</v>
      </c>
      <c r="CF16" s="70">
        <v>0</v>
      </c>
      <c r="CG16" s="70">
        <v>0</v>
      </c>
      <c r="CH16" s="70">
        <v>0</v>
      </c>
      <c r="CI16" s="77">
        <f t="shared" si="13"/>
        <v>0</v>
      </c>
      <c r="CJ16" s="76">
        <f t="shared" si="14"/>
        <v>0</v>
      </c>
      <c r="CK16" s="78"/>
      <c r="CL16" s="57"/>
      <c r="CM16" s="57"/>
      <c r="CN16" s="57"/>
      <c r="CO16" s="57"/>
      <c r="CP16" s="57"/>
      <c r="CQ16" s="57"/>
      <c r="CR16" s="57"/>
      <c r="CS16" s="79"/>
      <c r="CT16" s="80"/>
      <c r="CU16" s="81">
        <f t="shared" si="15"/>
        <v>0</v>
      </c>
      <c r="CV16" s="82">
        <f t="shared" si="16"/>
        <v>0</v>
      </c>
      <c r="CW16" s="83" t="e">
        <f>SUMIF(Склад!#REF!,E16,Склад!#REF!)</f>
        <v>#REF!</v>
      </c>
    </row>
    <row r="17" spans="1:101" s="73" customFormat="1" ht="91.5" customHeight="1" thickBot="1" x14ac:dyDescent="0.3">
      <c r="A17" s="57">
        <v>14</v>
      </c>
      <c r="B17" s="168" t="s">
        <v>157</v>
      </c>
      <c r="C17" s="34" t="s">
        <v>4097</v>
      </c>
      <c r="D17" s="34" t="str">
        <f t="shared" si="17"/>
        <v>249840279</v>
      </c>
      <c r="E17" s="33" t="s">
        <v>3745</v>
      </c>
      <c r="F17" s="33">
        <v>79</v>
      </c>
      <c r="G17" s="165" t="str">
        <f>IFERROR(VLOOKUP(VALUE(E17),Склад!#REF!,6,0),"-")</f>
        <v>-</v>
      </c>
      <c r="H17" s="58"/>
      <c r="I17" s="194" t="s">
        <v>4329</v>
      </c>
      <c r="J17" s="59">
        <v>88.1</v>
      </c>
      <c r="K17" s="63">
        <v>229</v>
      </c>
      <c r="L17" s="60"/>
      <c r="M17" s="61"/>
      <c r="N17" s="62"/>
      <c r="O17" s="64"/>
      <c r="P17" s="65"/>
      <c r="Q17" s="66"/>
      <c r="R17" s="67"/>
      <c r="S17" s="65"/>
      <c r="T17" s="66"/>
      <c r="U17" s="68"/>
      <c r="V17" s="69"/>
      <c r="W17" s="65"/>
      <c r="X17" s="66"/>
      <c r="Y17" s="70" t="str">
        <f>_xlfn.XLOOKUP($D17,'[1]Res (3)'!$G:$G,'[1]Res (3)'!P:P,"",0)</f>
        <v>-</v>
      </c>
      <c r="Z17" s="70" t="str">
        <f>_xlfn.XLOOKUP($D17,'[1]Res (3)'!$G:$G,'[1]Res (3)'!Q:Q,"",0)</f>
        <v>-</v>
      </c>
      <c r="AA17" s="70" t="str">
        <f>_xlfn.XLOOKUP($D17,'[1]Res (3)'!$G:$G,'[1]Res (3)'!R:R,"",0)</f>
        <v>-</v>
      </c>
      <c r="AB17" s="70" t="str">
        <f>_xlfn.XLOOKUP($D17,'[1]Res (3)'!$G:$G,'[1]Res (3)'!S:S,"",0)</f>
        <v/>
      </c>
      <c r="AC17" s="70" t="str">
        <f>_xlfn.XLOOKUP($D17,'[1]Res (3)'!$G:$G,'[1]Res (3)'!T:T,"",0)</f>
        <v/>
      </c>
      <c r="AD17" s="70" t="str">
        <f>_xlfn.XLOOKUP($D17,'[1]Res (3)'!$G:$G,'[1]Res (3)'!U:U,"",0)</f>
        <v/>
      </c>
      <c r="AE17" s="70" t="str">
        <f>_xlfn.XLOOKUP($D17,'[1]Res (3)'!$G:$G,'[1]Res (3)'!V:V,"",0)</f>
        <v/>
      </c>
      <c r="AF17" s="70" t="str">
        <f>_xlfn.XLOOKUP($D17,'[1]Res (3)'!$G:$G,'[1]Res (3)'!W:W,"",0)</f>
        <v/>
      </c>
      <c r="AG17" s="70" t="str">
        <f>_xlfn.XLOOKUP($D17,'[1]Res (3)'!$G:$G,'[1]Res (3)'!X:X,"",0)</f>
        <v/>
      </c>
      <c r="AH17" s="70" t="str">
        <f>_xlfn.XLOOKUP($D17,'[1]Res (3)'!$G:$G,'[1]Res (3)'!Y:Y,"",0)</f>
        <v/>
      </c>
      <c r="AI17" s="70" t="str">
        <f>_xlfn.XLOOKUP($D17,'[1]Res (3)'!$G:$G,'[1]Res (3)'!Z:Z,"",0)</f>
        <v>-</v>
      </c>
      <c r="AJ17" s="70" t="str">
        <f>_xlfn.XLOOKUP($D17,'[1]Res (3)'!$G:$G,'[1]Res (3)'!AA:AA,"",0)</f>
        <v>-</v>
      </c>
      <c r="AK17" s="70" t="str">
        <f>_xlfn.XLOOKUP($D17,'[1]Res (3)'!$G:$G,'[1]Res (3)'!AB:AB,"",0)</f>
        <v>-</v>
      </c>
      <c r="AL17" s="71">
        <f t="shared" si="0"/>
        <v>0</v>
      </c>
      <c r="AM17" s="72" t="str">
        <f t="shared" si="1"/>
        <v/>
      </c>
      <c r="AO17" s="71" t="s">
        <v>26</v>
      </c>
      <c r="AP17" s="70" t="e">
        <f t="shared" si="2"/>
        <v>#VALUE!</v>
      </c>
      <c r="AQ17" s="70" t="e">
        <f t="shared" si="18"/>
        <v>#VALUE!</v>
      </c>
      <c r="AR17" s="70" t="e">
        <f t="shared" si="3"/>
        <v>#VALUE!</v>
      </c>
      <c r="AS17" s="70" t="e">
        <f t="shared" si="19"/>
        <v>#VALUE!</v>
      </c>
      <c r="AT17" s="70" t="e">
        <f t="shared" si="4"/>
        <v>#VALUE!</v>
      </c>
      <c r="AU17" s="70" t="e">
        <f t="shared" si="20"/>
        <v>#VALUE!</v>
      </c>
      <c r="AV17" s="70" t="e">
        <f t="shared" si="5"/>
        <v>#VALUE!</v>
      </c>
      <c r="AW17" s="70" t="e">
        <f t="shared" si="21"/>
        <v>#VALUE!</v>
      </c>
      <c r="AX17" s="70" t="e">
        <f t="shared" si="6"/>
        <v>#VALUE!</v>
      </c>
      <c r="AY17" s="71" t="e">
        <f t="shared" si="7"/>
        <v>#VALUE!</v>
      </c>
      <c r="AZ17" s="72" t="e">
        <f t="shared" si="8"/>
        <v>#VALUE!</v>
      </c>
      <c r="BA17" s="71" t="s">
        <v>26</v>
      </c>
      <c r="BB17" s="70">
        <v>0</v>
      </c>
      <c r="BC17" s="70">
        <v>0</v>
      </c>
      <c r="BD17" s="70">
        <v>1</v>
      </c>
      <c r="BE17" s="70">
        <v>0</v>
      </c>
      <c r="BF17" s="70">
        <v>1</v>
      </c>
      <c r="BG17" s="70">
        <v>0</v>
      </c>
      <c r="BH17" s="70">
        <v>1</v>
      </c>
      <c r="BI17" s="70">
        <v>0</v>
      </c>
      <c r="BJ17" s="70">
        <v>0</v>
      </c>
      <c r="BK17" s="74">
        <f t="shared" si="9"/>
        <v>3</v>
      </c>
      <c r="BL17" s="75">
        <f t="shared" si="10"/>
        <v>0</v>
      </c>
      <c r="BM17" s="71" t="s">
        <v>26</v>
      </c>
      <c r="BN17" s="70">
        <v>0</v>
      </c>
      <c r="BO17" s="70">
        <v>0</v>
      </c>
      <c r="BP17" s="70">
        <v>0</v>
      </c>
      <c r="BQ17" s="70">
        <v>0</v>
      </c>
      <c r="BR17" s="70">
        <v>0</v>
      </c>
      <c r="BS17" s="70">
        <v>0</v>
      </c>
      <c r="BT17" s="70">
        <v>0</v>
      </c>
      <c r="BU17" s="70">
        <v>0</v>
      </c>
      <c r="BV17" s="70">
        <v>0</v>
      </c>
      <c r="BW17" s="74">
        <f t="shared" si="11"/>
        <v>0</v>
      </c>
      <c r="BX17" s="76">
        <f t="shared" si="12"/>
        <v>0</v>
      </c>
      <c r="BY17" s="71" t="s">
        <v>26</v>
      </c>
      <c r="BZ17" s="70">
        <v>0</v>
      </c>
      <c r="CA17" s="70">
        <v>0</v>
      </c>
      <c r="CB17" s="70">
        <v>0</v>
      </c>
      <c r="CC17" s="70">
        <v>0</v>
      </c>
      <c r="CD17" s="70">
        <v>0</v>
      </c>
      <c r="CE17" s="70">
        <v>0</v>
      </c>
      <c r="CF17" s="70">
        <v>0</v>
      </c>
      <c r="CG17" s="70">
        <v>0</v>
      </c>
      <c r="CH17" s="70">
        <v>0</v>
      </c>
      <c r="CI17" s="77">
        <f t="shared" si="13"/>
        <v>0</v>
      </c>
      <c r="CJ17" s="76">
        <f t="shared" si="14"/>
        <v>0</v>
      </c>
      <c r="CK17" s="78"/>
      <c r="CL17" s="57"/>
      <c r="CM17" s="57"/>
      <c r="CN17" s="57">
        <v>2</v>
      </c>
      <c r="CO17" s="57">
        <v>1</v>
      </c>
      <c r="CP17" s="57">
        <v>2</v>
      </c>
      <c r="CQ17" s="57">
        <v>1</v>
      </c>
      <c r="CR17" s="57">
        <v>1</v>
      </c>
      <c r="CS17" s="79"/>
      <c r="CT17" s="80">
        <v>1</v>
      </c>
      <c r="CU17" s="81">
        <f t="shared" si="15"/>
        <v>8</v>
      </c>
      <c r="CV17" s="82">
        <f t="shared" si="16"/>
        <v>0</v>
      </c>
      <c r="CW17" s="83" t="e">
        <f>SUMIF(Склад!#REF!,E17,Склад!#REF!)</f>
        <v>#REF!</v>
      </c>
    </row>
    <row r="18" spans="1:101" s="73" customFormat="1" ht="83.85" customHeight="1" thickBot="1" x14ac:dyDescent="0.3">
      <c r="A18" s="34">
        <v>15</v>
      </c>
      <c r="B18" s="168" t="s">
        <v>157</v>
      </c>
      <c r="C18" s="34" t="s">
        <v>4096</v>
      </c>
      <c r="D18" s="34" t="str">
        <f t="shared" si="17"/>
        <v>219841273</v>
      </c>
      <c r="E18" s="33" t="s">
        <v>3746</v>
      </c>
      <c r="F18" s="33">
        <v>73</v>
      </c>
      <c r="G18" s="165" t="str">
        <f>IFERROR(VLOOKUP(VALUE(E18),Склад!#REF!,6,0),"-")</f>
        <v>-</v>
      </c>
      <c r="H18" s="58"/>
      <c r="I18" s="194" t="s">
        <v>4329</v>
      </c>
      <c r="J18" s="59">
        <v>76.5</v>
      </c>
      <c r="K18" s="63">
        <v>199</v>
      </c>
      <c r="L18" s="60"/>
      <c r="M18" s="61"/>
      <c r="N18" s="62"/>
      <c r="O18" s="64"/>
      <c r="P18" s="65"/>
      <c r="Q18" s="66"/>
      <c r="R18" s="67"/>
      <c r="S18" s="65"/>
      <c r="T18" s="66"/>
      <c r="U18" s="68"/>
      <c r="V18" s="69"/>
      <c r="W18" s="65"/>
      <c r="X18" s="66"/>
      <c r="Y18" s="70" t="str">
        <f>_xlfn.XLOOKUP($D18,'[1]Res (3)'!$G:$G,'[1]Res (3)'!P:P,"",0)</f>
        <v>-</v>
      </c>
      <c r="Z18" s="70" t="str">
        <f>_xlfn.XLOOKUP($D18,'[1]Res (3)'!$G:$G,'[1]Res (3)'!Q:Q,"",0)</f>
        <v>-</v>
      </c>
      <c r="AA18" s="70" t="str">
        <f>_xlfn.XLOOKUP($D18,'[1]Res (3)'!$G:$G,'[1]Res (3)'!R:R,"",0)</f>
        <v>-</v>
      </c>
      <c r="AB18" s="70" t="str">
        <f>_xlfn.XLOOKUP($D18,'[1]Res (3)'!$G:$G,'[1]Res (3)'!S:S,"",0)</f>
        <v/>
      </c>
      <c r="AC18" s="70" t="str">
        <f>_xlfn.XLOOKUP($D18,'[1]Res (3)'!$G:$G,'[1]Res (3)'!T:T,"",0)</f>
        <v/>
      </c>
      <c r="AD18" s="70" t="str">
        <f>_xlfn.XLOOKUP($D18,'[1]Res (3)'!$G:$G,'[1]Res (3)'!U:U,"",0)</f>
        <v/>
      </c>
      <c r="AE18" s="70" t="str">
        <f>_xlfn.XLOOKUP($D18,'[1]Res (3)'!$G:$G,'[1]Res (3)'!V:V,"",0)</f>
        <v/>
      </c>
      <c r="AF18" s="70" t="str">
        <f>_xlfn.XLOOKUP($D18,'[1]Res (3)'!$G:$G,'[1]Res (3)'!W:W,"",0)</f>
        <v/>
      </c>
      <c r="AG18" s="70" t="str">
        <f>_xlfn.XLOOKUP($D18,'[1]Res (3)'!$G:$G,'[1]Res (3)'!X:X,"",0)</f>
        <v/>
      </c>
      <c r="AH18" s="70" t="str">
        <f>_xlfn.XLOOKUP($D18,'[1]Res (3)'!$G:$G,'[1]Res (3)'!Y:Y,"",0)</f>
        <v/>
      </c>
      <c r="AI18" s="70" t="str">
        <f>_xlfn.XLOOKUP($D18,'[1]Res (3)'!$G:$G,'[1]Res (3)'!Z:Z,"",0)</f>
        <v>-</v>
      </c>
      <c r="AJ18" s="70" t="str">
        <f>_xlfn.XLOOKUP($D18,'[1]Res (3)'!$G:$G,'[1]Res (3)'!AA:AA,"",0)</f>
        <v>-</v>
      </c>
      <c r="AK18" s="70" t="str">
        <f>_xlfn.XLOOKUP($D18,'[1]Res (3)'!$G:$G,'[1]Res (3)'!AB:AB,"",0)</f>
        <v>-</v>
      </c>
      <c r="AL18" s="71">
        <f t="shared" si="0"/>
        <v>0</v>
      </c>
      <c r="AM18" s="72" t="str">
        <f t="shared" si="1"/>
        <v/>
      </c>
      <c r="AO18" s="71" t="s">
        <v>26</v>
      </c>
      <c r="AP18" s="70" t="e">
        <f t="shared" si="2"/>
        <v>#VALUE!</v>
      </c>
      <c r="AQ18" s="70" t="e">
        <f t="shared" si="18"/>
        <v>#VALUE!</v>
      </c>
      <c r="AR18" s="70" t="e">
        <f t="shared" si="3"/>
        <v>#VALUE!</v>
      </c>
      <c r="AS18" s="70" t="e">
        <f t="shared" si="19"/>
        <v>#VALUE!</v>
      </c>
      <c r="AT18" s="70" t="e">
        <f t="shared" si="4"/>
        <v>#VALUE!</v>
      </c>
      <c r="AU18" s="70" t="e">
        <f t="shared" si="20"/>
        <v>#VALUE!</v>
      </c>
      <c r="AV18" s="70" t="e">
        <f t="shared" si="5"/>
        <v>#VALUE!</v>
      </c>
      <c r="AW18" s="70" t="e">
        <f t="shared" si="21"/>
        <v>#VALUE!</v>
      </c>
      <c r="AX18" s="70" t="e">
        <f t="shared" si="6"/>
        <v>#VALUE!</v>
      </c>
      <c r="AY18" s="71" t="e">
        <f t="shared" si="7"/>
        <v>#VALUE!</v>
      </c>
      <c r="AZ18" s="72" t="e">
        <f t="shared" si="8"/>
        <v>#VALUE!</v>
      </c>
      <c r="BA18" s="71" t="s">
        <v>26</v>
      </c>
      <c r="BB18" s="70">
        <v>0</v>
      </c>
      <c r="BC18" s="70">
        <v>0</v>
      </c>
      <c r="BD18" s="70">
        <v>0</v>
      </c>
      <c r="BE18" s="70">
        <v>0</v>
      </c>
      <c r="BF18" s="70">
        <v>0</v>
      </c>
      <c r="BG18" s="70">
        <v>0</v>
      </c>
      <c r="BH18" s="70">
        <v>0</v>
      </c>
      <c r="BI18" s="70">
        <v>0</v>
      </c>
      <c r="BJ18" s="70">
        <v>0</v>
      </c>
      <c r="BK18" s="74">
        <f t="shared" si="9"/>
        <v>0</v>
      </c>
      <c r="BL18" s="75">
        <f t="shared" si="10"/>
        <v>0</v>
      </c>
      <c r="BM18" s="71" t="s">
        <v>26</v>
      </c>
      <c r="BN18" s="70">
        <v>0</v>
      </c>
      <c r="BO18" s="70">
        <v>0</v>
      </c>
      <c r="BP18" s="70">
        <v>1</v>
      </c>
      <c r="BQ18" s="70">
        <v>0</v>
      </c>
      <c r="BR18" s="70">
        <v>1</v>
      </c>
      <c r="BS18" s="70">
        <v>0</v>
      </c>
      <c r="BT18" s="70">
        <v>1</v>
      </c>
      <c r="BU18" s="70">
        <v>0</v>
      </c>
      <c r="BV18" s="70">
        <v>0</v>
      </c>
      <c r="BW18" s="74">
        <f t="shared" si="11"/>
        <v>3</v>
      </c>
      <c r="BX18" s="76">
        <f t="shared" si="12"/>
        <v>0</v>
      </c>
      <c r="BY18" s="71" t="s">
        <v>26</v>
      </c>
      <c r="BZ18" s="70">
        <v>0</v>
      </c>
      <c r="CA18" s="70">
        <v>0</v>
      </c>
      <c r="CB18" s="70">
        <v>0</v>
      </c>
      <c r="CC18" s="70">
        <v>0</v>
      </c>
      <c r="CD18" s="70">
        <v>0</v>
      </c>
      <c r="CE18" s="70">
        <v>0</v>
      </c>
      <c r="CF18" s="70">
        <v>0</v>
      </c>
      <c r="CG18" s="70">
        <v>0</v>
      </c>
      <c r="CH18" s="70">
        <v>0</v>
      </c>
      <c r="CI18" s="77">
        <f t="shared" si="13"/>
        <v>0</v>
      </c>
      <c r="CJ18" s="76">
        <f t="shared" si="14"/>
        <v>0</v>
      </c>
      <c r="CK18" s="78"/>
      <c r="CL18" s="57"/>
      <c r="CM18" s="57"/>
      <c r="CN18" s="57">
        <v>2</v>
      </c>
      <c r="CO18" s="57">
        <v>2</v>
      </c>
      <c r="CP18" s="57">
        <v>4</v>
      </c>
      <c r="CQ18" s="57">
        <v>2</v>
      </c>
      <c r="CR18" s="57">
        <v>2</v>
      </c>
      <c r="CS18" s="79">
        <v>1</v>
      </c>
      <c r="CT18" s="80"/>
      <c r="CU18" s="81">
        <f t="shared" si="15"/>
        <v>13</v>
      </c>
      <c r="CV18" s="82">
        <f t="shared" si="16"/>
        <v>0</v>
      </c>
      <c r="CW18" s="83" t="e">
        <f>SUMIF(Склад!#REF!,E18,Склад!#REF!)</f>
        <v>#REF!</v>
      </c>
    </row>
    <row r="19" spans="1:101" s="73" customFormat="1" ht="95.65" customHeight="1" thickBot="1" x14ac:dyDescent="0.3">
      <c r="A19" s="57">
        <v>16</v>
      </c>
      <c r="B19" s="168" t="s">
        <v>157</v>
      </c>
      <c r="C19" s="34" t="s">
        <v>4097</v>
      </c>
      <c r="D19" s="34" t="str">
        <f t="shared" si="17"/>
        <v>246843371</v>
      </c>
      <c r="E19" s="33" t="s">
        <v>3747</v>
      </c>
      <c r="F19" s="33">
        <v>71</v>
      </c>
      <c r="G19" s="165" t="str">
        <f>IFERROR(VLOOKUP(VALUE(E19),Склад!#REF!,6,0),"-")</f>
        <v>-</v>
      </c>
      <c r="H19" s="58"/>
      <c r="I19" s="194" t="s">
        <v>4329</v>
      </c>
      <c r="J19" s="59">
        <v>76.5</v>
      </c>
      <c r="K19" s="63">
        <v>199</v>
      </c>
      <c r="L19" s="60"/>
      <c r="M19" s="61"/>
      <c r="N19" s="62"/>
      <c r="O19" s="64"/>
      <c r="P19" s="65"/>
      <c r="Q19" s="66"/>
      <c r="R19" s="67"/>
      <c r="S19" s="65"/>
      <c r="T19" s="66"/>
      <c r="U19" s="68"/>
      <c r="V19" s="69"/>
      <c r="W19" s="65"/>
      <c r="X19" s="66"/>
      <c r="Y19" s="70" t="str">
        <f>_xlfn.XLOOKUP($D19,'[1]Res (3)'!$G:$G,'[1]Res (3)'!P:P,"",0)</f>
        <v>-</v>
      </c>
      <c r="Z19" s="70" t="str">
        <f>_xlfn.XLOOKUP($D19,'[1]Res (3)'!$G:$G,'[1]Res (3)'!Q:Q,"",0)</f>
        <v>-</v>
      </c>
      <c r="AA19" s="70" t="str">
        <f>_xlfn.XLOOKUP($D19,'[1]Res (3)'!$G:$G,'[1]Res (3)'!R:R,"",0)</f>
        <v>-</v>
      </c>
      <c r="AB19" s="70" t="str">
        <f>_xlfn.XLOOKUP($D19,'[1]Res (3)'!$G:$G,'[1]Res (3)'!S:S,"",0)</f>
        <v/>
      </c>
      <c r="AC19" s="70" t="str">
        <f>_xlfn.XLOOKUP($D19,'[1]Res (3)'!$G:$G,'[1]Res (3)'!T:T,"",0)</f>
        <v/>
      </c>
      <c r="AD19" s="70" t="str">
        <f>_xlfn.XLOOKUP($D19,'[1]Res (3)'!$G:$G,'[1]Res (3)'!U:U,"",0)</f>
        <v/>
      </c>
      <c r="AE19" s="70" t="str">
        <f>_xlfn.XLOOKUP($D19,'[1]Res (3)'!$G:$G,'[1]Res (3)'!V:V,"",0)</f>
        <v/>
      </c>
      <c r="AF19" s="70" t="str">
        <f>_xlfn.XLOOKUP($D19,'[1]Res (3)'!$G:$G,'[1]Res (3)'!W:W,"",0)</f>
        <v/>
      </c>
      <c r="AG19" s="70" t="str">
        <f>_xlfn.XLOOKUP($D19,'[1]Res (3)'!$G:$G,'[1]Res (3)'!X:X,"",0)</f>
        <v/>
      </c>
      <c r="AH19" s="70" t="str">
        <f>_xlfn.XLOOKUP($D19,'[1]Res (3)'!$G:$G,'[1]Res (3)'!Y:Y,"",0)</f>
        <v/>
      </c>
      <c r="AI19" s="70" t="str">
        <f>_xlfn.XLOOKUP($D19,'[1]Res (3)'!$G:$G,'[1]Res (3)'!Z:Z,"",0)</f>
        <v>-</v>
      </c>
      <c r="AJ19" s="70" t="str">
        <f>_xlfn.XLOOKUP($D19,'[1]Res (3)'!$G:$G,'[1]Res (3)'!AA:AA,"",0)</f>
        <v>-</v>
      </c>
      <c r="AK19" s="70" t="str">
        <f>_xlfn.XLOOKUP($D19,'[1]Res (3)'!$G:$G,'[1]Res (3)'!AB:AB,"",0)</f>
        <v>-</v>
      </c>
      <c r="AL19" s="71">
        <f t="shared" si="0"/>
        <v>0</v>
      </c>
      <c r="AM19" s="72" t="str">
        <f t="shared" si="1"/>
        <v/>
      </c>
      <c r="AO19" s="71" t="s">
        <v>26</v>
      </c>
      <c r="AP19" s="70" t="e">
        <f t="shared" si="2"/>
        <v>#VALUE!</v>
      </c>
      <c r="AQ19" s="70" t="e">
        <f t="shared" si="18"/>
        <v>#VALUE!</v>
      </c>
      <c r="AR19" s="70" t="e">
        <f t="shared" si="3"/>
        <v>#VALUE!</v>
      </c>
      <c r="AS19" s="70" t="e">
        <f t="shared" si="19"/>
        <v>#VALUE!</v>
      </c>
      <c r="AT19" s="70" t="e">
        <f t="shared" si="4"/>
        <v>#VALUE!</v>
      </c>
      <c r="AU19" s="70" t="e">
        <f t="shared" si="20"/>
        <v>#VALUE!</v>
      </c>
      <c r="AV19" s="70" t="e">
        <f t="shared" si="5"/>
        <v>#VALUE!</v>
      </c>
      <c r="AW19" s="70" t="e">
        <f t="shared" si="21"/>
        <v>#VALUE!</v>
      </c>
      <c r="AX19" s="70" t="e">
        <f t="shared" si="6"/>
        <v>#VALUE!</v>
      </c>
      <c r="AY19" s="71" t="e">
        <f t="shared" si="7"/>
        <v>#VALUE!</v>
      </c>
      <c r="AZ19" s="72" t="e">
        <f t="shared" si="8"/>
        <v>#VALUE!</v>
      </c>
      <c r="BA19" s="71" t="s">
        <v>26</v>
      </c>
      <c r="BB19" s="70">
        <v>0</v>
      </c>
      <c r="BC19" s="70">
        <v>0</v>
      </c>
      <c r="BD19" s="70">
        <v>0</v>
      </c>
      <c r="BE19" s="70">
        <v>0</v>
      </c>
      <c r="BF19" s="70">
        <v>0</v>
      </c>
      <c r="BG19" s="70">
        <v>0</v>
      </c>
      <c r="BH19" s="70">
        <v>0</v>
      </c>
      <c r="BI19" s="70">
        <v>0</v>
      </c>
      <c r="BJ19" s="70">
        <v>0</v>
      </c>
      <c r="BK19" s="74">
        <f t="shared" si="9"/>
        <v>0</v>
      </c>
      <c r="BL19" s="75">
        <f t="shared" si="10"/>
        <v>0</v>
      </c>
      <c r="BM19" s="71" t="s">
        <v>26</v>
      </c>
      <c r="BN19" s="70">
        <v>0</v>
      </c>
      <c r="BO19" s="70">
        <v>0</v>
      </c>
      <c r="BP19" s="70">
        <v>1</v>
      </c>
      <c r="BQ19" s="70">
        <v>0</v>
      </c>
      <c r="BR19" s="70">
        <v>1</v>
      </c>
      <c r="BS19" s="70">
        <v>0</v>
      </c>
      <c r="BT19" s="70">
        <v>1</v>
      </c>
      <c r="BU19" s="70">
        <v>0</v>
      </c>
      <c r="BV19" s="70">
        <v>0</v>
      </c>
      <c r="BW19" s="74">
        <f t="shared" si="11"/>
        <v>3</v>
      </c>
      <c r="BX19" s="76">
        <f t="shared" si="12"/>
        <v>0</v>
      </c>
      <c r="BY19" s="71" t="s">
        <v>26</v>
      </c>
      <c r="BZ19" s="70">
        <v>0</v>
      </c>
      <c r="CA19" s="70">
        <v>0</v>
      </c>
      <c r="CB19" s="70">
        <v>0</v>
      </c>
      <c r="CC19" s="70">
        <v>0</v>
      </c>
      <c r="CD19" s="70">
        <v>0</v>
      </c>
      <c r="CE19" s="70">
        <v>0</v>
      </c>
      <c r="CF19" s="70">
        <v>0</v>
      </c>
      <c r="CG19" s="70">
        <v>0</v>
      </c>
      <c r="CH19" s="70">
        <v>0</v>
      </c>
      <c r="CI19" s="77">
        <f t="shared" si="13"/>
        <v>0</v>
      </c>
      <c r="CJ19" s="76">
        <f t="shared" si="14"/>
        <v>0</v>
      </c>
      <c r="CK19" s="78"/>
      <c r="CL19" s="57"/>
      <c r="CM19" s="57"/>
      <c r="CN19" s="57">
        <v>2</v>
      </c>
      <c r="CO19" s="57">
        <v>4</v>
      </c>
      <c r="CP19" s="57">
        <v>5</v>
      </c>
      <c r="CQ19" s="57">
        <v>2</v>
      </c>
      <c r="CR19" s="57">
        <v>2</v>
      </c>
      <c r="CS19" s="79">
        <v>1</v>
      </c>
      <c r="CT19" s="80">
        <v>1</v>
      </c>
      <c r="CU19" s="81">
        <f t="shared" si="15"/>
        <v>17</v>
      </c>
      <c r="CV19" s="82">
        <f t="shared" si="16"/>
        <v>0</v>
      </c>
      <c r="CW19" s="83" t="e">
        <f>SUMIF(Склад!#REF!,E19,Склад!#REF!)</f>
        <v>#REF!</v>
      </c>
    </row>
    <row r="20" spans="1:101" s="73" customFormat="1" ht="103.7" customHeight="1" thickBot="1" x14ac:dyDescent="0.3">
      <c r="A20" s="34">
        <v>17</v>
      </c>
      <c r="B20" s="168" t="s">
        <v>157</v>
      </c>
      <c r="C20" s="34" t="s">
        <v>4096</v>
      </c>
      <c r="D20" s="34" t="str">
        <f t="shared" si="17"/>
        <v>21984077</v>
      </c>
      <c r="E20" s="33" t="s">
        <v>3748</v>
      </c>
      <c r="F20" s="33">
        <v>7</v>
      </c>
      <c r="G20" s="165" t="str">
        <f>IFERROR(VLOOKUP(VALUE(E20),Склад!#REF!,6,0),"-")</f>
        <v>-</v>
      </c>
      <c r="H20" s="58"/>
      <c r="I20" s="194" t="s">
        <v>4329</v>
      </c>
      <c r="J20" s="59">
        <v>76.5</v>
      </c>
      <c r="K20" s="63">
        <v>199</v>
      </c>
      <c r="L20" s="60"/>
      <c r="M20" s="61"/>
      <c r="N20" s="62"/>
      <c r="O20" s="64"/>
      <c r="P20" s="65"/>
      <c r="Q20" s="66"/>
      <c r="R20" s="67"/>
      <c r="S20" s="65"/>
      <c r="T20" s="66"/>
      <c r="U20" s="68"/>
      <c r="V20" s="69"/>
      <c r="W20" s="65"/>
      <c r="X20" s="66"/>
      <c r="Y20" s="70" t="str">
        <f>_xlfn.XLOOKUP($D20,'[1]Res (3)'!$G:$G,'[1]Res (3)'!P:P,"",0)</f>
        <v>-</v>
      </c>
      <c r="Z20" s="70" t="str">
        <f>_xlfn.XLOOKUP($D20,'[1]Res (3)'!$G:$G,'[1]Res (3)'!Q:Q,"",0)</f>
        <v>-</v>
      </c>
      <c r="AA20" s="70" t="str">
        <f>_xlfn.XLOOKUP($D20,'[1]Res (3)'!$G:$G,'[1]Res (3)'!R:R,"",0)</f>
        <v>-</v>
      </c>
      <c r="AB20" s="70" t="str">
        <f>_xlfn.XLOOKUP($D20,'[1]Res (3)'!$G:$G,'[1]Res (3)'!S:S,"",0)</f>
        <v/>
      </c>
      <c r="AC20" s="70" t="str">
        <f>_xlfn.XLOOKUP($D20,'[1]Res (3)'!$G:$G,'[1]Res (3)'!T:T,"",0)</f>
        <v/>
      </c>
      <c r="AD20" s="70" t="str">
        <f>_xlfn.XLOOKUP($D20,'[1]Res (3)'!$G:$G,'[1]Res (3)'!U:U,"",0)</f>
        <v/>
      </c>
      <c r="AE20" s="70" t="str">
        <f>_xlfn.XLOOKUP($D20,'[1]Res (3)'!$G:$G,'[1]Res (3)'!V:V,"",0)</f>
        <v/>
      </c>
      <c r="AF20" s="70" t="str">
        <f>_xlfn.XLOOKUP($D20,'[1]Res (3)'!$G:$G,'[1]Res (3)'!W:W,"",0)</f>
        <v/>
      </c>
      <c r="AG20" s="70" t="str">
        <f>_xlfn.XLOOKUP($D20,'[1]Res (3)'!$G:$G,'[1]Res (3)'!X:X,"",0)</f>
        <v/>
      </c>
      <c r="AH20" s="70" t="str">
        <f>_xlfn.XLOOKUP($D20,'[1]Res (3)'!$G:$G,'[1]Res (3)'!Y:Y,"",0)</f>
        <v/>
      </c>
      <c r="AI20" s="70" t="str">
        <f>_xlfn.XLOOKUP($D20,'[1]Res (3)'!$G:$G,'[1]Res (3)'!Z:Z,"",0)</f>
        <v>-</v>
      </c>
      <c r="AJ20" s="70" t="str">
        <f>_xlfn.XLOOKUP($D20,'[1]Res (3)'!$G:$G,'[1]Res (3)'!AA:AA,"",0)</f>
        <v>-</v>
      </c>
      <c r="AK20" s="70" t="str">
        <f>_xlfn.XLOOKUP($D20,'[1]Res (3)'!$G:$G,'[1]Res (3)'!AB:AB,"",0)</f>
        <v>-</v>
      </c>
      <c r="AL20" s="71">
        <f t="shared" si="0"/>
        <v>0</v>
      </c>
      <c r="AM20" s="72" t="str">
        <f t="shared" si="1"/>
        <v/>
      </c>
      <c r="AO20" s="71" t="s">
        <v>26</v>
      </c>
      <c r="AP20" s="70" t="e">
        <f t="shared" si="2"/>
        <v>#VALUE!</v>
      </c>
      <c r="AQ20" s="70" t="e">
        <f t="shared" si="18"/>
        <v>#VALUE!</v>
      </c>
      <c r="AR20" s="70" t="e">
        <f t="shared" si="3"/>
        <v>#VALUE!</v>
      </c>
      <c r="AS20" s="70" t="e">
        <f t="shared" si="19"/>
        <v>#VALUE!</v>
      </c>
      <c r="AT20" s="70" t="e">
        <f t="shared" si="4"/>
        <v>#VALUE!</v>
      </c>
      <c r="AU20" s="70" t="e">
        <f t="shared" si="20"/>
        <v>#VALUE!</v>
      </c>
      <c r="AV20" s="70" t="e">
        <f t="shared" si="5"/>
        <v>#VALUE!</v>
      </c>
      <c r="AW20" s="70" t="e">
        <f t="shared" si="21"/>
        <v>#VALUE!</v>
      </c>
      <c r="AX20" s="70" t="e">
        <f t="shared" si="6"/>
        <v>#VALUE!</v>
      </c>
      <c r="AY20" s="71" t="e">
        <f t="shared" si="7"/>
        <v>#VALUE!</v>
      </c>
      <c r="AZ20" s="72" t="e">
        <f t="shared" si="8"/>
        <v>#VALUE!</v>
      </c>
      <c r="BA20" s="71" t="s">
        <v>26</v>
      </c>
      <c r="BB20" s="70">
        <v>0</v>
      </c>
      <c r="BC20" s="70">
        <v>0</v>
      </c>
      <c r="BD20" s="70">
        <v>0</v>
      </c>
      <c r="BE20" s="70">
        <v>0</v>
      </c>
      <c r="BF20" s="70">
        <v>0</v>
      </c>
      <c r="BG20" s="70">
        <v>0</v>
      </c>
      <c r="BH20" s="70">
        <v>0</v>
      </c>
      <c r="BI20" s="70">
        <v>0</v>
      </c>
      <c r="BJ20" s="70">
        <v>0</v>
      </c>
      <c r="BK20" s="74">
        <f t="shared" si="9"/>
        <v>0</v>
      </c>
      <c r="BL20" s="75">
        <f t="shared" si="10"/>
        <v>0</v>
      </c>
      <c r="BM20" s="71" t="s">
        <v>26</v>
      </c>
      <c r="BN20" s="70">
        <v>0</v>
      </c>
      <c r="BO20" s="70">
        <v>0</v>
      </c>
      <c r="BP20" s="70">
        <v>1</v>
      </c>
      <c r="BQ20" s="70">
        <v>0</v>
      </c>
      <c r="BR20" s="70">
        <v>1</v>
      </c>
      <c r="BS20" s="70">
        <v>0</v>
      </c>
      <c r="BT20" s="70">
        <v>1</v>
      </c>
      <c r="BU20" s="70">
        <v>0</v>
      </c>
      <c r="BV20" s="70">
        <v>0</v>
      </c>
      <c r="BW20" s="74">
        <f t="shared" si="11"/>
        <v>3</v>
      </c>
      <c r="BX20" s="76">
        <f t="shared" si="12"/>
        <v>0</v>
      </c>
      <c r="BY20" s="71" t="s">
        <v>26</v>
      </c>
      <c r="BZ20" s="70">
        <v>0</v>
      </c>
      <c r="CA20" s="70">
        <v>0</v>
      </c>
      <c r="CB20" s="70">
        <v>0</v>
      </c>
      <c r="CC20" s="70">
        <v>0</v>
      </c>
      <c r="CD20" s="70">
        <v>0</v>
      </c>
      <c r="CE20" s="70">
        <v>0</v>
      </c>
      <c r="CF20" s="70">
        <v>0</v>
      </c>
      <c r="CG20" s="70">
        <v>0</v>
      </c>
      <c r="CH20" s="70">
        <v>0</v>
      </c>
      <c r="CI20" s="77">
        <f t="shared" si="13"/>
        <v>0</v>
      </c>
      <c r="CJ20" s="76">
        <f t="shared" si="14"/>
        <v>0</v>
      </c>
      <c r="CK20" s="78"/>
      <c r="CL20" s="57"/>
      <c r="CM20" s="57"/>
      <c r="CN20" s="57">
        <v>3</v>
      </c>
      <c r="CO20" s="57">
        <v>1</v>
      </c>
      <c r="CP20" s="57">
        <v>4</v>
      </c>
      <c r="CQ20" s="57">
        <v>1</v>
      </c>
      <c r="CR20" s="57">
        <v>3</v>
      </c>
      <c r="CS20" s="79">
        <v>1</v>
      </c>
      <c r="CT20" s="80">
        <v>1</v>
      </c>
      <c r="CU20" s="81">
        <f t="shared" si="15"/>
        <v>14</v>
      </c>
      <c r="CV20" s="82">
        <f t="shared" si="16"/>
        <v>0</v>
      </c>
      <c r="CW20" s="83" t="e">
        <f>SUMIF(Склад!#REF!,E20,Склад!#REF!)</f>
        <v>#REF!</v>
      </c>
    </row>
    <row r="21" spans="1:101" s="73" customFormat="1" ht="89.1" customHeight="1" thickBot="1" x14ac:dyDescent="0.3">
      <c r="A21" s="57">
        <v>18</v>
      </c>
      <c r="B21" s="168" t="s">
        <v>157</v>
      </c>
      <c r="C21" s="34" t="s">
        <v>4097</v>
      </c>
      <c r="D21" s="34" t="str">
        <f t="shared" si="17"/>
        <v>246841676</v>
      </c>
      <c r="E21" s="33" t="s">
        <v>3749</v>
      </c>
      <c r="F21" s="33">
        <v>76</v>
      </c>
      <c r="G21" s="165" t="str">
        <f>IFERROR(VLOOKUP(VALUE(E21),Склад!#REF!,6,0),"-")</f>
        <v>-</v>
      </c>
      <c r="H21" s="58"/>
      <c r="I21" s="194" t="s">
        <v>4329</v>
      </c>
      <c r="J21" s="59">
        <v>84.2</v>
      </c>
      <c r="K21" s="63">
        <v>219</v>
      </c>
      <c r="L21" s="60"/>
      <c r="M21" s="61"/>
      <c r="N21" s="62"/>
      <c r="O21" s="64"/>
      <c r="P21" s="65"/>
      <c r="Q21" s="66"/>
      <c r="R21" s="67"/>
      <c r="S21" s="65"/>
      <c r="T21" s="66"/>
      <c r="U21" s="68"/>
      <c r="V21" s="69"/>
      <c r="W21" s="65"/>
      <c r="X21" s="66"/>
      <c r="Y21" s="70" t="str">
        <f>_xlfn.XLOOKUP($D21,'[1]Res (3)'!$G:$G,'[1]Res (3)'!P:P,"",0)</f>
        <v>-</v>
      </c>
      <c r="Z21" s="70" t="str">
        <f>_xlfn.XLOOKUP($D21,'[1]Res (3)'!$G:$G,'[1]Res (3)'!Q:Q,"",0)</f>
        <v>-</v>
      </c>
      <c r="AA21" s="70" t="str">
        <f>_xlfn.XLOOKUP($D21,'[1]Res (3)'!$G:$G,'[1]Res (3)'!R:R,"",0)</f>
        <v>-</v>
      </c>
      <c r="AB21" s="70" t="str">
        <f>_xlfn.XLOOKUP($D21,'[1]Res (3)'!$G:$G,'[1]Res (3)'!S:S,"",0)</f>
        <v/>
      </c>
      <c r="AC21" s="70" t="str">
        <f>_xlfn.XLOOKUP($D21,'[1]Res (3)'!$G:$G,'[1]Res (3)'!T:T,"",0)</f>
        <v/>
      </c>
      <c r="AD21" s="70" t="str">
        <f>_xlfn.XLOOKUP($D21,'[1]Res (3)'!$G:$G,'[1]Res (3)'!U:U,"",0)</f>
        <v/>
      </c>
      <c r="AE21" s="70" t="str">
        <f>_xlfn.XLOOKUP($D21,'[1]Res (3)'!$G:$G,'[1]Res (3)'!V:V,"",0)</f>
        <v/>
      </c>
      <c r="AF21" s="70" t="str">
        <f>_xlfn.XLOOKUP($D21,'[1]Res (3)'!$G:$G,'[1]Res (3)'!W:W,"",0)</f>
        <v/>
      </c>
      <c r="AG21" s="70" t="str">
        <f>_xlfn.XLOOKUP($D21,'[1]Res (3)'!$G:$G,'[1]Res (3)'!X:X,"",0)</f>
        <v/>
      </c>
      <c r="AH21" s="70" t="str">
        <f>_xlfn.XLOOKUP($D21,'[1]Res (3)'!$G:$G,'[1]Res (3)'!Y:Y,"",0)</f>
        <v/>
      </c>
      <c r="AI21" s="70" t="str">
        <f>_xlfn.XLOOKUP($D21,'[1]Res (3)'!$G:$G,'[1]Res (3)'!Z:Z,"",0)</f>
        <v>-</v>
      </c>
      <c r="AJ21" s="70" t="str">
        <f>_xlfn.XLOOKUP($D21,'[1]Res (3)'!$G:$G,'[1]Res (3)'!AA:AA,"",0)</f>
        <v>-</v>
      </c>
      <c r="AK21" s="70" t="str">
        <f>_xlfn.XLOOKUP($D21,'[1]Res (3)'!$G:$G,'[1]Res (3)'!AB:AB,"",0)</f>
        <v>-</v>
      </c>
      <c r="AL21" s="71">
        <f t="shared" si="0"/>
        <v>0</v>
      </c>
      <c r="AM21" s="72" t="str">
        <f t="shared" si="1"/>
        <v/>
      </c>
      <c r="AO21" s="71" t="s">
        <v>26</v>
      </c>
      <c r="AP21" s="70" t="e">
        <f t="shared" si="2"/>
        <v>#VALUE!</v>
      </c>
      <c r="AQ21" s="70" t="e">
        <f t="shared" si="18"/>
        <v>#VALUE!</v>
      </c>
      <c r="AR21" s="70" t="e">
        <f t="shared" si="3"/>
        <v>#VALUE!</v>
      </c>
      <c r="AS21" s="70" t="e">
        <f t="shared" si="19"/>
        <v>#VALUE!</v>
      </c>
      <c r="AT21" s="70" t="e">
        <f t="shared" si="4"/>
        <v>#VALUE!</v>
      </c>
      <c r="AU21" s="70" t="e">
        <f t="shared" si="20"/>
        <v>#VALUE!</v>
      </c>
      <c r="AV21" s="70" t="e">
        <f t="shared" si="5"/>
        <v>#VALUE!</v>
      </c>
      <c r="AW21" s="70" t="e">
        <f t="shared" si="21"/>
        <v>#VALUE!</v>
      </c>
      <c r="AX21" s="70" t="e">
        <f t="shared" si="6"/>
        <v>#VALUE!</v>
      </c>
      <c r="AY21" s="71" t="e">
        <f t="shared" si="7"/>
        <v>#VALUE!</v>
      </c>
      <c r="AZ21" s="72" t="e">
        <f t="shared" si="8"/>
        <v>#VALUE!</v>
      </c>
      <c r="BA21" s="71" t="s">
        <v>26</v>
      </c>
      <c r="BB21" s="70">
        <v>0</v>
      </c>
      <c r="BC21" s="70">
        <v>0</v>
      </c>
      <c r="BD21" s="70">
        <v>0</v>
      </c>
      <c r="BE21" s="70">
        <v>0</v>
      </c>
      <c r="BF21" s="70">
        <v>0</v>
      </c>
      <c r="BG21" s="70">
        <v>0</v>
      </c>
      <c r="BH21" s="70">
        <v>0</v>
      </c>
      <c r="BI21" s="70">
        <v>0</v>
      </c>
      <c r="BJ21" s="70">
        <v>0</v>
      </c>
      <c r="BK21" s="74">
        <f t="shared" si="9"/>
        <v>0</v>
      </c>
      <c r="BL21" s="75">
        <f t="shared" si="10"/>
        <v>0</v>
      </c>
      <c r="BM21" s="71" t="s">
        <v>26</v>
      </c>
      <c r="BN21" s="70">
        <v>0</v>
      </c>
      <c r="BO21" s="70">
        <v>0</v>
      </c>
      <c r="BP21" s="70">
        <v>0</v>
      </c>
      <c r="BQ21" s="70">
        <v>0</v>
      </c>
      <c r="BR21" s="70">
        <v>0</v>
      </c>
      <c r="BS21" s="70">
        <v>0</v>
      </c>
      <c r="BT21" s="70">
        <v>0</v>
      </c>
      <c r="BU21" s="70">
        <v>0</v>
      </c>
      <c r="BV21" s="70">
        <v>0</v>
      </c>
      <c r="BW21" s="74">
        <f t="shared" si="11"/>
        <v>0</v>
      </c>
      <c r="BX21" s="76">
        <f t="shared" si="12"/>
        <v>0</v>
      </c>
      <c r="BY21" s="71" t="s">
        <v>26</v>
      </c>
      <c r="BZ21" s="70">
        <v>0</v>
      </c>
      <c r="CA21" s="70">
        <v>0</v>
      </c>
      <c r="CB21" s="70">
        <v>0</v>
      </c>
      <c r="CC21" s="70">
        <v>0</v>
      </c>
      <c r="CD21" s="70">
        <v>0</v>
      </c>
      <c r="CE21" s="70">
        <v>0</v>
      </c>
      <c r="CF21" s="70">
        <v>0</v>
      </c>
      <c r="CG21" s="70">
        <v>0</v>
      </c>
      <c r="CH21" s="70">
        <v>0</v>
      </c>
      <c r="CI21" s="77">
        <f t="shared" si="13"/>
        <v>0</v>
      </c>
      <c r="CJ21" s="76">
        <f t="shared" si="14"/>
        <v>0</v>
      </c>
      <c r="CK21" s="78"/>
      <c r="CL21" s="57"/>
      <c r="CM21" s="57"/>
      <c r="CN21" s="57"/>
      <c r="CO21" s="57"/>
      <c r="CP21" s="57"/>
      <c r="CQ21" s="57"/>
      <c r="CR21" s="57"/>
      <c r="CS21" s="79"/>
      <c r="CT21" s="80"/>
      <c r="CU21" s="81">
        <f t="shared" si="15"/>
        <v>0</v>
      </c>
      <c r="CV21" s="82">
        <f t="shared" si="16"/>
        <v>0</v>
      </c>
      <c r="CW21" s="83" t="e">
        <f>SUMIF(Склад!#REF!,E21,Склад!#REF!)</f>
        <v>#REF!</v>
      </c>
    </row>
    <row r="22" spans="1:101" s="73" customFormat="1" ht="121.5" customHeight="1" thickBot="1" x14ac:dyDescent="0.3">
      <c r="A22" s="34">
        <v>19</v>
      </c>
      <c r="B22" s="168" t="s">
        <v>157</v>
      </c>
      <c r="C22" s="34" t="s">
        <v>4097</v>
      </c>
      <c r="D22" s="34" t="str">
        <f t="shared" si="17"/>
        <v>246841678</v>
      </c>
      <c r="E22" s="33" t="s">
        <v>3749</v>
      </c>
      <c r="F22" s="33">
        <v>78</v>
      </c>
      <c r="G22" s="165" t="str">
        <f>IFERROR(VLOOKUP(VALUE(E22),Склад!#REF!,6,0),"-")</f>
        <v>-</v>
      </c>
      <c r="H22" s="58"/>
      <c r="I22" s="194" t="s">
        <v>4329</v>
      </c>
      <c r="J22" s="59">
        <v>84.2</v>
      </c>
      <c r="K22" s="63">
        <v>219</v>
      </c>
      <c r="L22" s="60"/>
      <c r="M22" s="61"/>
      <c r="N22" s="62"/>
      <c r="O22" s="64"/>
      <c r="P22" s="65"/>
      <c r="Q22" s="66"/>
      <c r="R22" s="67"/>
      <c r="S22" s="65"/>
      <c r="T22" s="66"/>
      <c r="U22" s="68"/>
      <c r="V22" s="69"/>
      <c r="W22" s="65"/>
      <c r="X22" s="66"/>
      <c r="Y22" s="70" t="str">
        <f>_xlfn.XLOOKUP($D22,'[1]Res (3)'!$G:$G,'[1]Res (3)'!P:P,"",0)</f>
        <v>-</v>
      </c>
      <c r="Z22" s="70" t="str">
        <f>_xlfn.XLOOKUP($D22,'[1]Res (3)'!$G:$G,'[1]Res (3)'!Q:Q,"",0)</f>
        <v>-</v>
      </c>
      <c r="AA22" s="70" t="str">
        <f>_xlfn.XLOOKUP($D22,'[1]Res (3)'!$G:$G,'[1]Res (3)'!R:R,"",0)</f>
        <v>-</v>
      </c>
      <c r="AB22" s="70" t="str">
        <f>_xlfn.XLOOKUP($D22,'[1]Res (3)'!$G:$G,'[1]Res (3)'!S:S,"",0)</f>
        <v/>
      </c>
      <c r="AC22" s="70" t="str">
        <f>_xlfn.XLOOKUP($D22,'[1]Res (3)'!$G:$G,'[1]Res (3)'!T:T,"",0)</f>
        <v/>
      </c>
      <c r="AD22" s="70" t="str">
        <f>_xlfn.XLOOKUP($D22,'[1]Res (3)'!$G:$G,'[1]Res (3)'!U:U,"",0)</f>
        <v/>
      </c>
      <c r="AE22" s="70" t="str">
        <f>_xlfn.XLOOKUP($D22,'[1]Res (3)'!$G:$G,'[1]Res (3)'!V:V,"",0)</f>
        <v/>
      </c>
      <c r="AF22" s="70" t="str">
        <f>_xlfn.XLOOKUP($D22,'[1]Res (3)'!$G:$G,'[1]Res (3)'!W:W,"",0)</f>
        <v/>
      </c>
      <c r="AG22" s="70" t="str">
        <f>_xlfn.XLOOKUP($D22,'[1]Res (3)'!$G:$G,'[1]Res (3)'!X:X,"",0)</f>
        <v/>
      </c>
      <c r="AH22" s="70" t="str">
        <f>_xlfn.XLOOKUP($D22,'[1]Res (3)'!$G:$G,'[1]Res (3)'!Y:Y,"",0)</f>
        <v/>
      </c>
      <c r="AI22" s="70" t="str">
        <f>_xlfn.XLOOKUP($D22,'[1]Res (3)'!$G:$G,'[1]Res (3)'!Z:Z,"",0)</f>
        <v>-</v>
      </c>
      <c r="AJ22" s="70" t="str">
        <f>_xlfn.XLOOKUP($D22,'[1]Res (3)'!$G:$G,'[1]Res (3)'!AA:AA,"",0)</f>
        <v>-</v>
      </c>
      <c r="AK22" s="70" t="str">
        <f>_xlfn.XLOOKUP($D22,'[1]Res (3)'!$G:$G,'[1]Res (3)'!AB:AB,"",0)</f>
        <v>-</v>
      </c>
      <c r="AL22" s="71">
        <f t="shared" si="0"/>
        <v>0</v>
      </c>
      <c r="AM22" s="72" t="str">
        <f t="shared" si="1"/>
        <v/>
      </c>
      <c r="AO22" s="71" t="s">
        <v>26</v>
      </c>
      <c r="AP22" s="70" t="e">
        <f t="shared" si="2"/>
        <v>#VALUE!</v>
      </c>
      <c r="AQ22" s="70" t="e">
        <f t="shared" si="18"/>
        <v>#VALUE!</v>
      </c>
      <c r="AR22" s="70" t="e">
        <f t="shared" si="3"/>
        <v>#VALUE!</v>
      </c>
      <c r="AS22" s="70" t="e">
        <f t="shared" si="19"/>
        <v>#VALUE!</v>
      </c>
      <c r="AT22" s="70" t="e">
        <f t="shared" si="4"/>
        <v>#VALUE!</v>
      </c>
      <c r="AU22" s="70" t="e">
        <f t="shared" si="20"/>
        <v>#VALUE!</v>
      </c>
      <c r="AV22" s="70" t="e">
        <f t="shared" si="5"/>
        <v>#VALUE!</v>
      </c>
      <c r="AW22" s="70" t="e">
        <f t="shared" si="21"/>
        <v>#VALUE!</v>
      </c>
      <c r="AX22" s="70" t="e">
        <f t="shared" si="6"/>
        <v>#VALUE!</v>
      </c>
      <c r="AY22" s="71" t="e">
        <f t="shared" si="7"/>
        <v>#VALUE!</v>
      </c>
      <c r="AZ22" s="72" t="e">
        <f t="shared" si="8"/>
        <v>#VALUE!</v>
      </c>
      <c r="BA22" s="71" t="s">
        <v>26</v>
      </c>
      <c r="BB22" s="70">
        <v>0</v>
      </c>
      <c r="BC22" s="70">
        <v>0</v>
      </c>
      <c r="BD22" s="70">
        <v>0</v>
      </c>
      <c r="BE22" s="70">
        <v>0</v>
      </c>
      <c r="BF22" s="70">
        <v>0</v>
      </c>
      <c r="BG22" s="70">
        <v>0</v>
      </c>
      <c r="BH22" s="70">
        <v>0</v>
      </c>
      <c r="BI22" s="70">
        <v>0</v>
      </c>
      <c r="BJ22" s="70">
        <v>0</v>
      </c>
      <c r="BK22" s="74">
        <f t="shared" si="9"/>
        <v>0</v>
      </c>
      <c r="BL22" s="75">
        <f t="shared" si="10"/>
        <v>0</v>
      </c>
      <c r="BM22" s="71" t="s">
        <v>26</v>
      </c>
      <c r="BN22" s="70">
        <v>0</v>
      </c>
      <c r="BO22" s="70">
        <v>0</v>
      </c>
      <c r="BP22" s="70">
        <v>0</v>
      </c>
      <c r="BQ22" s="70">
        <v>0</v>
      </c>
      <c r="BR22" s="70">
        <v>0</v>
      </c>
      <c r="BS22" s="70">
        <v>0</v>
      </c>
      <c r="BT22" s="70">
        <v>0</v>
      </c>
      <c r="BU22" s="70">
        <v>0</v>
      </c>
      <c r="BV22" s="70">
        <v>0</v>
      </c>
      <c r="BW22" s="74">
        <f t="shared" si="11"/>
        <v>0</v>
      </c>
      <c r="BX22" s="76">
        <f t="shared" si="12"/>
        <v>0</v>
      </c>
      <c r="BY22" s="71" t="s">
        <v>26</v>
      </c>
      <c r="BZ22" s="70">
        <v>0</v>
      </c>
      <c r="CA22" s="70">
        <v>0</v>
      </c>
      <c r="CB22" s="70">
        <v>0</v>
      </c>
      <c r="CC22" s="70">
        <v>0</v>
      </c>
      <c r="CD22" s="70">
        <v>0</v>
      </c>
      <c r="CE22" s="70">
        <v>0</v>
      </c>
      <c r="CF22" s="70">
        <v>0</v>
      </c>
      <c r="CG22" s="70">
        <v>0</v>
      </c>
      <c r="CH22" s="70">
        <v>0</v>
      </c>
      <c r="CI22" s="77">
        <f t="shared" si="13"/>
        <v>0</v>
      </c>
      <c r="CJ22" s="76">
        <f t="shared" si="14"/>
        <v>0</v>
      </c>
      <c r="CK22" s="78"/>
      <c r="CL22" s="57"/>
      <c r="CM22" s="57"/>
      <c r="CN22" s="57"/>
      <c r="CO22" s="57"/>
      <c r="CP22" s="57"/>
      <c r="CQ22" s="57"/>
      <c r="CR22" s="57"/>
      <c r="CS22" s="79"/>
      <c r="CT22" s="80"/>
      <c r="CU22" s="81">
        <f t="shared" si="15"/>
        <v>0</v>
      </c>
      <c r="CV22" s="82">
        <f t="shared" si="16"/>
        <v>0</v>
      </c>
      <c r="CW22" s="83" t="e">
        <f>SUMIF(Склад!#REF!,E22,Склад!#REF!)</f>
        <v>#REF!</v>
      </c>
    </row>
    <row r="23" spans="1:101" s="73" customFormat="1" ht="103.7" customHeight="1" thickBot="1" x14ac:dyDescent="0.3">
      <c r="A23" s="57">
        <v>20</v>
      </c>
      <c r="B23" s="168" t="s">
        <v>157</v>
      </c>
      <c r="C23" s="34" t="s">
        <v>4097</v>
      </c>
      <c r="D23" s="34" t="str">
        <f t="shared" si="17"/>
        <v>246842198</v>
      </c>
      <c r="E23" s="33" t="s">
        <v>3750</v>
      </c>
      <c r="F23" s="33">
        <v>98</v>
      </c>
      <c r="G23" s="165" t="str">
        <f>IFERROR(VLOOKUP(VALUE(E23),Склад!#REF!,6,0),"-")</f>
        <v>-</v>
      </c>
      <c r="H23" s="58"/>
      <c r="I23" s="194" t="s">
        <v>4329</v>
      </c>
      <c r="J23" s="59">
        <v>76.5</v>
      </c>
      <c r="K23" s="63">
        <v>199</v>
      </c>
      <c r="L23" s="60"/>
      <c r="M23" s="61"/>
      <c r="N23" s="62"/>
      <c r="O23" s="64"/>
      <c r="P23" s="65"/>
      <c r="Q23" s="66"/>
      <c r="R23" s="67"/>
      <c r="S23" s="65"/>
      <c r="T23" s="66"/>
      <c r="U23" s="68"/>
      <c r="V23" s="69"/>
      <c r="W23" s="65"/>
      <c r="X23" s="66"/>
      <c r="Y23" s="70" t="str">
        <f>_xlfn.XLOOKUP($D23,'[1]Res (3)'!$G:$G,'[1]Res (3)'!P:P,"",0)</f>
        <v>-</v>
      </c>
      <c r="Z23" s="70" t="str">
        <f>_xlfn.XLOOKUP($D23,'[1]Res (3)'!$G:$G,'[1]Res (3)'!Q:Q,"",0)</f>
        <v>-</v>
      </c>
      <c r="AA23" s="70" t="str">
        <f>_xlfn.XLOOKUP($D23,'[1]Res (3)'!$G:$G,'[1]Res (3)'!R:R,"",0)</f>
        <v>-</v>
      </c>
      <c r="AB23" s="70" t="str">
        <f>_xlfn.XLOOKUP($D23,'[1]Res (3)'!$G:$G,'[1]Res (3)'!S:S,"",0)</f>
        <v/>
      </c>
      <c r="AC23" s="70" t="str">
        <f>_xlfn.XLOOKUP($D23,'[1]Res (3)'!$G:$G,'[1]Res (3)'!T:T,"",0)</f>
        <v/>
      </c>
      <c r="AD23" s="70" t="str">
        <f>_xlfn.XLOOKUP($D23,'[1]Res (3)'!$G:$G,'[1]Res (3)'!U:U,"",0)</f>
        <v/>
      </c>
      <c r="AE23" s="70" t="str">
        <f>_xlfn.XLOOKUP($D23,'[1]Res (3)'!$G:$G,'[1]Res (3)'!V:V,"",0)</f>
        <v/>
      </c>
      <c r="AF23" s="70" t="str">
        <f>_xlfn.XLOOKUP($D23,'[1]Res (3)'!$G:$G,'[1]Res (3)'!W:W,"",0)</f>
        <v/>
      </c>
      <c r="AG23" s="70" t="str">
        <f>_xlfn.XLOOKUP($D23,'[1]Res (3)'!$G:$G,'[1]Res (3)'!X:X,"",0)</f>
        <v/>
      </c>
      <c r="AH23" s="70" t="str">
        <f>_xlfn.XLOOKUP($D23,'[1]Res (3)'!$G:$G,'[1]Res (3)'!Y:Y,"",0)</f>
        <v/>
      </c>
      <c r="AI23" s="70" t="str">
        <f>_xlfn.XLOOKUP($D23,'[1]Res (3)'!$G:$G,'[1]Res (3)'!Z:Z,"",0)</f>
        <v>-</v>
      </c>
      <c r="AJ23" s="70" t="str">
        <f>_xlfn.XLOOKUP($D23,'[1]Res (3)'!$G:$G,'[1]Res (3)'!AA:AA,"",0)</f>
        <v>-</v>
      </c>
      <c r="AK23" s="70" t="str">
        <f>_xlfn.XLOOKUP($D23,'[1]Res (3)'!$G:$G,'[1]Res (3)'!AB:AB,"",0)</f>
        <v>-</v>
      </c>
      <c r="AL23" s="71">
        <f t="shared" si="0"/>
        <v>0</v>
      </c>
      <c r="AM23" s="72" t="str">
        <f t="shared" si="1"/>
        <v/>
      </c>
      <c r="AO23" s="71" t="s">
        <v>26</v>
      </c>
      <c r="AP23" s="70" t="e">
        <f t="shared" si="2"/>
        <v>#VALUE!</v>
      </c>
      <c r="AQ23" s="70" t="e">
        <f t="shared" si="18"/>
        <v>#VALUE!</v>
      </c>
      <c r="AR23" s="70" t="e">
        <f t="shared" si="3"/>
        <v>#VALUE!</v>
      </c>
      <c r="AS23" s="70" t="e">
        <f t="shared" si="19"/>
        <v>#VALUE!</v>
      </c>
      <c r="AT23" s="70" t="e">
        <f t="shared" si="4"/>
        <v>#VALUE!</v>
      </c>
      <c r="AU23" s="70" t="e">
        <f t="shared" si="20"/>
        <v>#VALUE!</v>
      </c>
      <c r="AV23" s="70" t="e">
        <f t="shared" si="5"/>
        <v>#VALUE!</v>
      </c>
      <c r="AW23" s="70" t="e">
        <f t="shared" si="21"/>
        <v>#VALUE!</v>
      </c>
      <c r="AX23" s="70" t="e">
        <f t="shared" si="6"/>
        <v>#VALUE!</v>
      </c>
      <c r="AY23" s="71" t="e">
        <f t="shared" si="7"/>
        <v>#VALUE!</v>
      </c>
      <c r="AZ23" s="72" t="e">
        <f t="shared" si="8"/>
        <v>#VALUE!</v>
      </c>
      <c r="BA23" s="71" t="s">
        <v>26</v>
      </c>
      <c r="BB23" s="70">
        <v>0</v>
      </c>
      <c r="BC23" s="70">
        <v>0</v>
      </c>
      <c r="BD23" s="70">
        <v>0</v>
      </c>
      <c r="BE23" s="70">
        <v>0</v>
      </c>
      <c r="BF23" s="70">
        <v>0</v>
      </c>
      <c r="BG23" s="70">
        <v>0</v>
      </c>
      <c r="BH23" s="70">
        <v>0</v>
      </c>
      <c r="BI23" s="70">
        <v>0</v>
      </c>
      <c r="BJ23" s="70">
        <v>0</v>
      </c>
      <c r="BK23" s="74">
        <f t="shared" si="9"/>
        <v>0</v>
      </c>
      <c r="BL23" s="75">
        <f t="shared" si="10"/>
        <v>0</v>
      </c>
      <c r="BM23" s="71" t="s">
        <v>26</v>
      </c>
      <c r="BN23" s="70">
        <v>0</v>
      </c>
      <c r="BO23" s="70">
        <v>0</v>
      </c>
      <c r="BP23" s="70">
        <v>0</v>
      </c>
      <c r="BQ23" s="70">
        <v>0</v>
      </c>
      <c r="BR23" s="70">
        <v>0</v>
      </c>
      <c r="BS23" s="70">
        <v>0</v>
      </c>
      <c r="BT23" s="70">
        <v>0</v>
      </c>
      <c r="BU23" s="70">
        <v>0</v>
      </c>
      <c r="BV23" s="70">
        <v>0</v>
      </c>
      <c r="BW23" s="74">
        <f t="shared" si="11"/>
        <v>0</v>
      </c>
      <c r="BX23" s="76">
        <f t="shared" si="12"/>
        <v>0</v>
      </c>
      <c r="BY23" s="71" t="s">
        <v>26</v>
      </c>
      <c r="BZ23" s="70">
        <v>0</v>
      </c>
      <c r="CA23" s="70">
        <v>0</v>
      </c>
      <c r="CB23" s="70">
        <v>0</v>
      </c>
      <c r="CC23" s="70">
        <v>0</v>
      </c>
      <c r="CD23" s="70">
        <v>0</v>
      </c>
      <c r="CE23" s="70">
        <v>0</v>
      </c>
      <c r="CF23" s="70">
        <v>0</v>
      </c>
      <c r="CG23" s="70">
        <v>0</v>
      </c>
      <c r="CH23" s="70">
        <v>0</v>
      </c>
      <c r="CI23" s="77">
        <f t="shared" si="13"/>
        <v>0</v>
      </c>
      <c r="CJ23" s="76">
        <f t="shared" si="14"/>
        <v>0</v>
      </c>
      <c r="CK23" s="78"/>
      <c r="CL23" s="57"/>
      <c r="CM23" s="57"/>
      <c r="CN23" s="57"/>
      <c r="CO23" s="57"/>
      <c r="CP23" s="57"/>
      <c r="CQ23" s="57"/>
      <c r="CR23" s="57"/>
      <c r="CS23" s="79"/>
      <c r="CT23" s="80"/>
      <c r="CU23" s="81">
        <f t="shared" si="15"/>
        <v>0</v>
      </c>
      <c r="CV23" s="82">
        <f t="shared" si="16"/>
        <v>0</v>
      </c>
      <c r="CW23" s="83" t="e">
        <f>SUMIF(Склад!#REF!,E23,Склад!#REF!)</f>
        <v>#REF!</v>
      </c>
    </row>
    <row r="24" spans="1:101" s="73" customFormat="1" ht="93.95" customHeight="1" thickBot="1" x14ac:dyDescent="0.3">
      <c r="A24" s="34">
        <v>21</v>
      </c>
      <c r="B24" s="168" t="s">
        <v>157</v>
      </c>
      <c r="C24" s="34" t="s">
        <v>4097</v>
      </c>
      <c r="D24" s="34" t="str">
        <f t="shared" si="17"/>
        <v>246843577</v>
      </c>
      <c r="E24" s="33" t="s">
        <v>3751</v>
      </c>
      <c r="F24" s="33">
        <v>77</v>
      </c>
      <c r="G24" s="165" t="str">
        <f>IFERROR(VLOOKUP(VALUE(E24),Склад!#REF!,6,0),"-")</f>
        <v>-</v>
      </c>
      <c r="H24" s="58"/>
      <c r="I24" s="194" t="s">
        <v>4329</v>
      </c>
      <c r="J24" s="59">
        <v>88.1</v>
      </c>
      <c r="K24" s="63">
        <v>229</v>
      </c>
      <c r="L24" s="60"/>
      <c r="M24" s="61"/>
      <c r="N24" s="62"/>
      <c r="O24" s="64"/>
      <c r="P24" s="65"/>
      <c r="Q24" s="66"/>
      <c r="R24" s="67"/>
      <c r="S24" s="65"/>
      <c r="T24" s="66"/>
      <c r="U24" s="68"/>
      <c r="V24" s="69"/>
      <c r="W24" s="65"/>
      <c r="X24" s="66"/>
      <c r="Y24" s="70" t="str">
        <f>_xlfn.XLOOKUP($D24,'[1]Res (3)'!$G:$G,'[1]Res (3)'!P:P,"",0)</f>
        <v>-</v>
      </c>
      <c r="Z24" s="70" t="str">
        <f>_xlfn.XLOOKUP($D24,'[1]Res (3)'!$G:$G,'[1]Res (3)'!Q:Q,"",0)</f>
        <v>-</v>
      </c>
      <c r="AA24" s="70" t="str">
        <f>_xlfn.XLOOKUP($D24,'[1]Res (3)'!$G:$G,'[1]Res (3)'!R:R,"",0)</f>
        <v>-</v>
      </c>
      <c r="AB24" s="70" t="str">
        <f>_xlfn.XLOOKUP($D24,'[1]Res (3)'!$G:$G,'[1]Res (3)'!S:S,"",0)</f>
        <v/>
      </c>
      <c r="AC24" s="70" t="str">
        <f>_xlfn.XLOOKUP($D24,'[1]Res (3)'!$G:$G,'[1]Res (3)'!T:T,"",0)</f>
        <v/>
      </c>
      <c r="AD24" s="70" t="str">
        <f>_xlfn.XLOOKUP($D24,'[1]Res (3)'!$G:$G,'[1]Res (3)'!U:U,"",0)</f>
        <v/>
      </c>
      <c r="AE24" s="70" t="str">
        <f>_xlfn.XLOOKUP($D24,'[1]Res (3)'!$G:$G,'[1]Res (3)'!V:V,"",0)</f>
        <v/>
      </c>
      <c r="AF24" s="70" t="str">
        <f>_xlfn.XLOOKUP($D24,'[1]Res (3)'!$G:$G,'[1]Res (3)'!W:W,"",0)</f>
        <v/>
      </c>
      <c r="AG24" s="70" t="str">
        <f>_xlfn.XLOOKUP($D24,'[1]Res (3)'!$G:$G,'[1]Res (3)'!X:X,"",0)</f>
        <v/>
      </c>
      <c r="AH24" s="70" t="str">
        <f>_xlfn.XLOOKUP($D24,'[1]Res (3)'!$G:$G,'[1]Res (3)'!Y:Y,"",0)</f>
        <v/>
      </c>
      <c r="AI24" s="70" t="str">
        <f>_xlfn.XLOOKUP($D24,'[1]Res (3)'!$G:$G,'[1]Res (3)'!Z:Z,"",0)</f>
        <v>-</v>
      </c>
      <c r="AJ24" s="70" t="str">
        <f>_xlfn.XLOOKUP($D24,'[1]Res (3)'!$G:$G,'[1]Res (3)'!AA:AA,"",0)</f>
        <v>-</v>
      </c>
      <c r="AK24" s="70" t="str">
        <f>_xlfn.XLOOKUP($D24,'[1]Res (3)'!$G:$G,'[1]Res (3)'!AB:AB,"",0)</f>
        <v>-</v>
      </c>
      <c r="AL24" s="71">
        <f t="shared" si="0"/>
        <v>0</v>
      </c>
      <c r="AM24" s="72" t="str">
        <f t="shared" si="1"/>
        <v/>
      </c>
      <c r="AO24" s="71" t="s">
        <v>26</v>
      </c>
      <c r="AP24" s="70" t="e">
        <f t="shared" si="2"/>
        <v>#VALUE!</v>
      </c>
      <c r="AQ24" s="70" t="e">
        <f t="shared" si="18"/>
        <v>#VALUE!</v>
      </c>
      <c r="AR24" s="70" t="e">
        <f t="shared" si="3"/>
        <v>#VALUE!</v>
      </c>
      <c r="AS24" s="70" t="e">
        <f t="shared" si="19"/>
        <v>#VALUE!</v>
      </c>
      <c r="AT24" s="70" t="e">
        <f t="shared" si="4"/>
        <v>#VALUE!</v>
      </c>
      <c r="AU24" s="70" t="e">
        <f t="shared" si="20"/>
        <v>#VALUE!</v>
      </c>
      <c r="AV24" s="70" t="e">
        <f t="shared" si="5"/>
        <v>#VALUE!</v>
      </c>
      <c r="AW24" s="70" t="e">
        <f t="shared" si="21"/>
        <v>#VALUE!</v>
      </c>
      <c r="AX24" s="70" t="e">
        <f t="shared" si="6"/>
        <v>#VALUE!</v>
      </c>
      <c r="AY24" s="71" t="e">
        <f t="shared" si="7"/>
        <v>#VALUE!</v>
      </c>
      <c r="AZ24" s="72" t="e">
        <f t="shared" si="8"/>
        <v>#VALUE!</v>
      </c>
      <c r="BA24" s="71" t="s">
        <v>26</v>
      </c>
      <c r="BB24" s="70">
        <v>0</v>
      </c>
      <c r="BC24" s="70">
        <v>0</v>
      </c>
      <c r="BD24" s="70">
        <v>0</v>
      </c>
      <c r="BE24" s="70">
        <v>0</v>
      </c>
      <c r="BF24" s="70">
        <v>0</v>
      </c>
      <c r="BG24" s="70">
        <v>0</v>
      </c>
      <c r="BH24" s="70">
        <v>0</v>
      </c>
      <c r="BI24" s="70">
        <v>0</v>
      </c>
      <c r="BJ24" s="70">
        <v>0</v>
      </c>
      <c r="BK24" s="74">
        <f t="shared" si="9"/>
        <v>0</v>
      </c>
      <c r="BL24" s="75">
        <f t="shared" si="10"/>
        <v>0</v>
      </c>
      <c r="BM24" s="71" t="s">
        <v>26</v>
      </c>
      <c r="BN24" s="70">
        <v>0</v>
      </c>
      <c r="BO24" s="70">
        <v>0</v>
      </c>
      <c r="BP24" s="70">
        <v>0</v>
      </c>
      <c r="BQ24" s="70">
        <v>0</v>
      </c>
      <c r="BR24" s="70">
        <v>0</v>
      </c>
      <c r="BS24" s="70">
        <v>0</v>
      </c>
      <c r="BT24" s="70">
        <v>0</v>
      </c>
      <c r="BU24" s="70">
        <v>0</v>
      </c>
      <c r="BV24" s="70">
        <v>0</v>
      </c>
      <c r="BW24" s="74">
        <f t="shared" si="11"/>
        <v>0</v>
      </c>
      <c r="BX24" s="76">
        <f t="shared" si="12"/>
        <v>0</v>
      </c>
      <c r="BY24" s="71" t="s">
        <v>26</v>
      </c>
      <c r="BZ24" s="70">
        <v>0</v>
      </c>
      <c r="CA24" s="70">
        <v>0</v>
      </c>
      <c r="CB24" s="70">
        <v>0</v>
      </c>
      <c r="CC24" s="70">
        <v>0</v>
      </c>
      <c r="CD24" s="70">
        <v>0</v>
      </c>
      <c r="CE24" s="70">
        <v>0</v>
      </c>
      <c r="CF24" s="70">
        <v>0</v>
      </c>
      <c r="CG24" s="70">
        <v>0</v>
      </c>
      <c r="CH24" s="70">
        <v>0</v>
      </c>
      <c r="CI24" s="77">
        <f t="shared" si="13"/>
        <v>0</v>
      </c>
      <c r="CJ24" s="76">
        <f t="shared" si="14"/>
        <v>0</v>
      </c>
      <c r="CK24" s="78"/>
      <c r="CL24" s="57"/>
      <c r="CM24" s="57"/>
      <c r="CN24" s="57"/>
      <c r="CO24" s="57"/>
      <c r="CP24" s="57"/>
      <c r="CQ24" s="57"/>
      <c r="CR24" s="57"/>
      <c r="CS24" s="79"/>
      <c r="CT24" s="80"/>
      <c r="CU24" s="81">
        <f t="shared" si="15"/>
        <v>0</v>
      </c>
      <c r="CV24" s="82">
        <f t="shared" si="16"/>
        <v>0</v>
      </c>
      <c r="CW24" s="83" t="e">
        <f>SUMIF(Склад!#REF!,E24,Склад!#REF!)</f>
        <v>#REF!</v>
      </c>
    </row>
    <row r="25" spans="1:101" s="73" customFormat="1" ht="93.4" customHeight="1" thickBot="1" x14ac:dyDescent="0.3">
      <c r="A25" s="57">
        <v>22</v>
      </c>
      <c r="B25" s="168" t="s">
        <v>157</v>
      </c>
      <c r="C25" s="34" t="s">
        <v>4097</v>
      </c>
      <c r="D25" s="34" t="str">
        <f t="shared" si="17"/>
        <v>24684377</v>
      </c>
      <c r="E25" s="33" t="s">
        <v>3752</v>
      </c>
      <c r="F25" s="33">
        <v>7</v>
      </c>
      <c r="G25" s="165" t="str">
        <f>IFERROR(VLOOKUP(VALUE(E25),Склад!#REF!,6,0),"-")</f>
        <v>-</v>
      </c>
      <c r="H25" s="58"/>
      <c r="I25" s="194" t="s">
        <v>4329</v>
      </c>
      <c r="J25" s="59">
        <v>95.8</v>
      </c>
      <c r="K25" s="63">
        <v>249</v>
      </c>
      <c r="L25" s="60"/>
      <c r="M25" s="61"/>
      <c r="N25" s="62"/>
      <c r="O25" s="64"/>
      <c r="P25" s="65"/>
      <c r="Q25" s="66"/>
      <c r="R25" s="67"/>
      <c r="S25" s="65"/>
      <c r="T25" s="66"/>
      <c r="U25" s="68"/>
      <c r="V25" s="69"/>
      <c r="W25" s="65"/>
      <c r="X25" s="66"/>
      <c r="Y25" s="70" t="str">
        <f>_xlfn.XLOOKUP($D25,'[1]Res (3)'!$G:$G,'[1]Res (3)'!P:P,"",0)</f>
        <v>-</v>
      </c>
      <c r="Z25" s="70" t="str">
        <f>_xlfn.XLOOKUP($D25,'[1]Res (3)'!$G:$G,'[1]Res (3)'!Q:Q,"",0)</f>
        <v>-</v>
      </c>
      <c r="AA25" s="70" t="str">
        <f>_xlfn.XLOOKUP($D25,'[1]Res (3)'!$G:$G,'[1]Res (3)'!R:R,"",0)</f>
        <v>-</v>
      </c>
      <c r="AB25" s="70" t="str">
        <f>_xlfn.XLOOKUP($D25,'[1]Res (3)'!$G:$G,'[1]Res (3)'!S:S,"",0)</f>
        <v/>
      </c>
      <c r="AC25" s="70" t="str">
        <f>_xlfn.XLOOKUP($D25,'[1]Res (3)'!$G:$G,'[1]Res (3)'!T:T,"",0)</f>
        <v/>
      </c>
      <c r="AD25" s="70" t="str">
        <f>_xlfn.XLOOKUP($D25,'[1]Res (3)'!$G:$G,'[1]Res (3)'!U:U,"",0)</f>
        <v/>
      </c>
      <c r="AE25" s="70" t="str">
        <f>_xlfn.XLOOKUP($D25,'[1]Res (3)'!$G:$G,'[1]Res (3)'!V:V,"",0)</f>
        <v/>
      </c>
      <c r="AF25" s="70" t="str">
        <f>_xlfn.XLOOKUP($D25,'[1]Res (3)'!$G:$G,'[1]Res (3)'!W:W,"",0)</f>
        <v/>
      </c>
      <c r="AG25" s="70" t="str">
        <f>_xlfn.XLOOKUP($D25,'[1]Res (3)'!$G:$G,'[1]Res (3)'!X:X,"",0)</f>
        <v/>
      </c>
      <c r="AH25" s="70" t="str">
        <f>_xlfn.XLOOKUP($D25,'[1]Res (3)'!$G:$G,'[1]Res (3)'!Y:Y,"",0)</f>
        <v/>
      </c>
      <c r="AI25" s="70" t="str">
        <f>_xlfn.XLOOKUP($D25,'[1]Res (3)'!$G:$G,'[1]Res (3)'!Z:Z,"",0)</f>
        <v>-</v>
      </c>
      <c r="AJ25" s="70" t="str">
        <f>_xlfn.XLOOKUP($D25,'[1]Res (3)'!$G:$G,'[1]Res (3)'!AA:AA,"",0)</f>
        <v>-</v>
      </c>
      <c r="AK25" s="70" t="str">
        <f>_xlfn.XLOOKUP($D25,'[1]Res (3)'!$G:$G,'[1]Res (3)'!AB:AB,"",0)</f>
        <v>-</v>
      </c>
      <c r="AL25" s="71">
        <f t="shared" si="0"/>
        <v>0</v>
      </c>
      <c r="AM25" s="72" t="str">
        <f t="shared" si="1"/>
        <v/>
      </c>
      <c r="AO25" s="71" t="s">
        <v>26</v>
      </c>
      <c r="AP25" s="70" t="e">
        <f t="shared" si="2"/>
        <v>#VALUE!</v>
      </c>
      <c r="AQ25" s="70"/>
      <c r="AR25" s="70" t="e">
        <f t="shared" si="3"/>
        <v>#VALUE!</v>
      </c>
      <c r="AS25" s="70"/>
      <c r="AT25" s="70" t="e">
        <f t="shared" si="4"/>
        <v>#VALUE!</v>
      </c>
      <c r="AU25" s="70"/>
      <c r="AV25" s="70" t="e">
        <f t="shared" si="5"/>
        <v>#VALUE!</v>
      </c>
      <c r="AW25" s="70"/>
      <c r="AX25" s="70" t="e">
        <f t="shared" si="6"/>
        <v>#VALUE!</v>
      </c>
      <c r="AY25" s="71" t="e">
        <f t="shared" si="7"/>
        <v>#VALUE!</v>
      </c>
      <c r="AZ25" s="72" t="e">
        <f t="shared" si="8"/>
        <v>#VALUE!</v>
      </c>
      <c r="BA25" s="71" t="s">
        <v>26</v>
      </c>
      <c r="BB25" s="70">
        <v>0</v>
      </c>
      <c r="BC25" s="70"/>
      <c r="BD25" s="70">
        <v>1</v>
      </c>
      <c r="BE25" s="70"/>
      <c r="BF25" s="70">
        <v>1</v>
      </c>
      <c r="BG25" s="70"/>
      <c r="BH25" s="70">
        <v>1</v>
      </c>
      <c r="BI25" s="70"/>
      <c r="BJ25" s="70">
        <v>0</v>
      </c>
      <c r="BK25" s="74">
        <f t="shared" si="9"/>
        <v>3</v>
      </c>
      <c r="BL25" s="75">
        <f t="shared" si="10"/>
        <v>0</v>
      </c>
      <c r="BM25" s="71" t="s">
        <v>26</v>
      </c>
      <c r="BN25" s="70">
        <v>0</v>
      </c>
      <c r="BO25" s="70"/>
      <c r="BP25" s="70">
        <v>1</v>
      </c>
      <c r="BQ25" s="70"/>
      <c r="BR25" s="70">
        <v>1</v>
      </c>
      <c r="BS25" s="70"/>
      <c r="BT25" s="70">
        <v>1</v>
      </c>
      <c r="BU25" s="70"/>
      <c r="BV25" s="70">
        <v>0</v>
      </c>
      <c r="BW25" s="74">
        <f t="shared" si="11"/>
        <v>3</v>
      </c>
      <c r="BX25" s="76">
        <f t="shared" si="12"/>
        <v>0</v>
      </c>
      <c r="BY25" s="71" t="s">
        <v>26</v>
      </c>
      <c r="BZ25" s="70">
        <v>0</v>
      </c>
      <c r="CA25" s="70"/>
      <c r="CB25" s="70">
        <v>0</v>
      </c>
      <c r="CC25" s="70"/>
      <c r="CD25" s="70">
        <v>0</v>
      </c>
      <c r="CE25" s="70"/>
      <c r="CF25" s="70">
        <v>0</v>
      </c>
      <c r="CG25" s="70"/>
      <c r="CH25" s="70">
        <v>0</v>
      </c>
      <c r="CI25" s="77">
        <f t="shared" si="13"/>
        <v>0</v>
      </c>
      <c r="CJ25" s="76">
        <f t="shared" si="14"/>
        <v>0</v>
      </c>
      <c r="CK25" s="78"/>
      <c r="CL25" s="57"/>
      <c r="CM25" s="57"/>
      <c r="CN25" s="57"/>
      <c r="CO25" s="57"/>
      <c r="CP25" s="57"/>
      <c r="CQ25" s="57"/>
      <c r="CR25" s="57"/>
      <c r="CS25" s="79"/>
      <c r="CT25" s="80"/>
      <c r="CU25" s="81">
        <f t="shared" si="15"/>
        <v>0</v>
      </c>
      <c r="CV25" s="82">
        <f t="shared" si="16"/>
        <v>0</v>
      </c>
      <c r="CW25" s="83" t="e">
        <f>SUMIF(Склад!#REF!,E25,Склад!#REF!)</f>
        <v>#REF!</v>
      </c>
    </row>
    <row r="26" spans="1:101" s="73" customFormat="1" ht="94.9" customHeight="1" thickBot="1" x14ac:dyDescent="0.3">
      <c r="A26" s="34">
        <v>23</v>
      </c>
      <c r="B26" s="168" t="s">
        <v>157</v>
      </c>
      <c r="C26" s="34" t="s">
        <v>4101</v>
      </c>
      <c r="D26" s="34" t="str">
        <f t="shared" si="17"/>
        <v>27984037</v>
      </c>
      <c r="E26" s="33" t="s">
        <v>3753</v>
      </c>
      <c r="F26" s="33">
        <v>7</v>
      </c>
      <c r="G26" s="165" t="str">
        <f>IFERROR(VLOOKUP(VALUE(E26),Склад!#REF!,6,0),"-")</f>
        <v>-</v>
      </c>
      <c r="H26" s="58"/>
      <c r="I26" s="194" t="s">
        <v>4329</v>
      </c>
      <c r="J26" s="59">
        <v>88.1</v>
      </c>
      <c r="K26" s="63">
        <v>229</v>
      </c>
      <c r="L26" s="60"/>
      <c r="M26" s="61"/>
      <c r="N26" s="62"/>
      <c r="O26" s="64"/>
      <c r="P26" s="65"/>
      <c r="Q26" s="66"/>
      <c r="R26" s="67"/>
      <c r="S26" s="65"/>
      <c r="T26" s="66"/>
      <c r="U26" s="68"/>
      <c r="V26" s="69"/>
      <c r="W26" s="65"/>
      <c r="X26" s="66"/>
      <c r="Y26" s="70" t="str">
        <f>_xlfn.XLOOKUP($D26,'[1]Res (3)'!$G:$G,'[1]Res (3)'!P:P,"",0)</f>
        <v>-</v>
      </c>
      <c r="Z26" s="70" t="str">
        <f>_xlfn.XLOOKUP($D26,'[1]Res (3)'!$G:$G,'[1]Res (3)'!Q:Q,"",0)</f>
        <v>-</v>
      </c>
      <c r="AA26" s="70" t="str">
        <f>_xlfn.XLOOKUP($D26,'[1]Res (3)'!$G:$G,'[1]Res (3)'!R:R,"",0)</f>
        <v>-</v>
      </c>
      <c r="AB26" s="70" t="str">
        <f>_xlfn.XLOOKUP($D26,'[1]Res (3)'!$G:$G,'[1]Res (3)'!S:S,"",0)</f>
        <v/>
      </c>
      <c r="AC26" s="70" t="str">
        <f>_xlfn.XLOOKUP($D26,'[1]Res (3)'!$G:$G,'[1]Res (3)'!T:T,"",0)</f>
        <v/>
      </c>
      <c r="AD26" s="70" t="str">
        <f>_xlfn.XLOOKUP($D26,'[1]Res (3)'!$G:$G,'[1]Res (3)'!U:U,"",0)</f>
        <v/>
      </c>
      <c r="AE26" s="70" t="str">
        <f>_xlfn.XLOOKUP($D26,'[1]Res (3)'!$G:$G,'[1]Res (3)'!V:V,"",0)</f>
        <v/>
      </c>
      <c r="AF26" s="70" t="str">
        <f>_xlfn.XLOOKUP($D26,'[1]Res (3)'!$G:$G,'[1]Res (3)'!W:W,"",0)</f>
        <v/>
      </c>
      <c r="AG26" s="70" t="str">
        <f>_xlfn.XLOOKUP($D26,'[1]Res (3)'!$G:$G,'[1]Res (3)'!X:X,"",0)</f>
        <v/>
      </c>
      <c r="AH26" s="70" t="str">
        <f>_xlfn.XLOOKUP($D26,'[1]Res (3)'!$G:$G,'[1]Res (3)'!Y:Y,"",0)</f>
        <v/>
      </c>
      <c r="AI26" s="70" t="str">
        <f>_xlfn.XLOOKUP($D26,'[1]Res (3)'!$G:$G,'[1]Res (3)'!Z:Z,"",0)</f>
        <v/>
      </c>
      <c r="AJ26" s="70" t="str">
        <f>_xlfn.XLOOKUP($D26,'[1]Res (3)'!$G:$G,'[1]Res (3)'!AA:AA,"",0)</f>
        <v/>
      </c>
      <c r="AK26" s="70" t="str">
        <f>_xlfn.XLOOKUP($D26,'[1]Res (3)'!$G:$G,'[1]Res (3)'!AB:AB,"",0)</f>
        <v>-</v>
      </c>
      <c r="AL26" s="71">
        <f t="shared" si="0"/>
        <v>0</v>
      </c>
      <c r="AM26" s="72" t="str">
        <f t="shared" si="1"/>
        <v/>
      </c>
      <c r="AO26" s="71" t="s">
        <v>26</v>
      </c>
      <c r="AP26" s="70" t="e">
        <f t="shared" si="2"/>
        <v>#VALUE!</v>
      </c>
      <c r="AQ26" s="70"/>
      <c r="AR26" s="70" t="e">
        <f t="shared" si="3"/>
        <v>#VALUE!</v>
      </c>
      <c r="AS26" s="70"/>
      <c r="AT26" s="70" t="e">
        <f t="shared" si="4"/>
        <v>#VALUE!</v>
      </c>
      <c r="AU26" s="70"/>
      <c r="AV26" s="70" t="e">
        <f t="shared" si="5"/>
        <v>#VALUE!</v>
      </c>
      <c r="AW26" s="70"/>
      <c r="AX26" s="70" t="e">
        <f t="shared" si="6"/>
        <v>#VALUE!</v>
      </c>
      <c r="AY26" s="71" t="e">
        <f t="shared" si="7"/>
        <v>#VALUE!</v>
      </c>
      <c r="AZ26" s="72" t="e">
        <f t="shared" si="8"/>
        <v>#VALUE!</v>
      </c>
      <c r="BA26" s="71" t="s">
        <v>26</v>
      </c>
      <c r="BB26" s="70">
        <v>0</v>
      </c>
      <c r="BC26" s="70"/>
      <c r="BD26" s="70">
        <v>1</v>
      </c>
      <c r="BE26" s="70"/>
      <c r="BF26" s="70">
        <v>1</v>
      </c>
      <c r="BG26" s="70"/>
      <c r="BH26" s="70">
        <v>1</v>
      </c>
      <c r="BI26" s="70"/>
      <c r="BJ26" s="70">
        <v>0</v>
      </c>
      <c r="BK26" s="74">
        <f t="shared" si="9"/>
        <v>3</v>
      </c>
      <c r="BL26" s="75">
        <f t="shared" si="10"/>
        <v>0</v>
      </c>
      <c r="BM26" s="71" t="s">
        <v>26</v>
      </c>
      <c r="BN26" s="70">
        <v>0</v>
      </c>
      <c r="BO26" s="70"/>
      <c r="BP26" s="70">
        <v>1</v>
      </c>
      <c r="BQ26" s="70"/>
      <c r="BR26" s="70">
        <v>1</v>
      </c>
      <c r="BS26" s="70"/>
      <c r="BT26" s="70">
        <v>1</v>
      </c>
      <c r="BU26" s="70"/>
      <c r="BV26" s="70">
        <v>0</v>
      </c>
      <c r="BW26" s="74">
        <f t="shared" si="11"/>
        <v>3</v>
      </c>
      <c r="BX26" s="76">
        <f t="shared" si="12"/>
        <v>0</v>
      </c>
      <c r="BY26" s="71" t="s">
        <v>26</v>
      </c>
      <c r="BZ26" s="70">
        <v>0</v>
      </c>
      <c r="CA26" s="70"/>
      <c r="CB26" s="70">
        <v>0</v>
      </c>
      <c r="CC26" s="70"/>
      <c r="CD26" s="70">
        <v>0</v>
      </c>
      <c r="CE26" s="70"/>
      <c r="CF26" s="70">
        <v>0</v>
      </c>
      <c r="CG26" s="70"/>
      <c r="CH26" s="70">
        <v>0</v>
      </c>
      <c r="CI26" s="77">
        <f t="shared" si="13"/>
        <v>0</v>
      </c>
      <c r="CJ26" s="76">
        <f t="shared" si="14"/>
        <v>0</v>
      </c>
      <c r="CK26" s="78"/>
      <c r="CL26" s="57"/>
      <c r="CM26" s="57"/>
      <c r="CN26" s="57"/>
      <c r="CO26" s="57"/>
      <c r="CP26" s="57"/>
      <c r="CQ26" s="57"/>
      <c r="CR26" s="57"/>
      <c r="CS26" s="79"/>
      <c r="CT26" s="80"/>
      <c r="CU26" s="81">
        <f t="shared" si="15"/>
        <v>0</v>
      </c>
      <c r="CV26" s="82">
        <f t="shared" si="16"/>
        <v>0</v>
      </c>
      <c r="CW26" s="83" t="e">
        <f>SUMIF(Склад!#REF!,E26,Склад!#REF!)</f>
        <v>#REF!</v>
      </c>
    </row>
    <row r="27" spans="1:101" s="73" customFormat="1" ht="89.1" customHeight="1" thickBot="1" x14ac:dyDescent="0.3">
      <c r="A27" s="57">
        <v>24</v>
      </c>
      <c r="B27" s="168" t="s">
        <v>157</v>
      </c>
      <c r="C27" s="34" t="s">
        <v>4102</v>
      </c>
      <c r="D27" s="34" t="str">
        <f t="shared" si="17"/>
        <v>369840276</v>
      </c>
      <c r="E27" s="33" t="s">
        <v>3754</v>
      </c>
      <c r="F27" s="33">
        <v>76</v>
      </c>
      <c r="G27" s="165" t="str">
        <f>IFERROR(VLOOKUP(VALUE(E27),Склад!#REF!,6,0),"-")</f>
        <v>-</v>
      </c>
      <c r="H27" s="58"/>
      <c r="I27" s="194" t="s">
        <v>4329</v>
      </c>
      <c r="J27" s="59">
        <v>95.8</v>
      </c>
      <c r="K27" s="63">
        <v>249</v>
      </c>
      <c r="L27" s="60"/>
      <c r="M27" s="61"/>
      <c r="N27" s="62"/>
      <c r="O27" s="64"/>
      <c r="P27" s="65"/>
      <c r="Q27" s="66"/>
      <c r="R27" s="67"/>
      <c r="S27" s="65"/>
      <c r="T27" s="66"/>
      <c r="U27" s="68"/>
      <c r="V27" s="69"/>
      <c r="W27" s="65"/>
      <c r="X27" s="66"/>
      <c r="Y27" s="70" t="str">
        <f>_xlfn.XLOOKUP($D27,'[1]Res (3)'!$G:$G,'[1]Res (3)'!P:P,"",0)</f>
        <v>-</v>
      </c>
      <c r="Z27" s="70" t="str">
        <f>_xlfn.XLOOKUP($D27,'[1]Res (3)'!$G:$G,'[1]Res (3)'!Q:Q,"",0)</f>
        <v>-</v>
      </c>
      <c r="AA27" s="70" t="str">
        <f>_xlfn.XLOOKUP($D27,'[1]Res (3)'!$G:$G,'[1]Res (3)'!R:R,"",0)</f>
        <v>-</v>
      </c>
      <c r="AB27" s="70" t="str">
        <f>_xlfn.XLOOKUP($D27,'[1]Res (3)'!$G:$G,'[1]Res (3)'!S:S,"",0)</f>
        <v/>
      </c>
      <c r="AC27" s="70" t="str">
        <f>_xlfn.XLOOKUP($D27,'[1]Res (3)'!$G:$G,'[1]Res (3)'!T:T,"",0)</f>
        <v/>
      </c>
      <c r="AD27" s="70" t="str">
        <f>_xlfn.XLOOKUP($D27,'[1]Res (3)'!$G:$G,'[1]Res (3)'!U:U,"",0)</f>
        <v/>
      </c>
      <c r="AE27" s="70" t="str">
        <f>_xlfn.XLOOKUP($D27,'[1]Res (3)'!$G:$G,'[1]Res (3)'!V:V,"",0)</f>
        <v/>
      </c>
      <c r="AF27" s="70" t="str">
        <f>_xlfn.XLOOKUP($D27,'[1]Res (3)'!$G:$G,'[1]Res (3)'!W:W,"",0)</f>
        <v/>
      </c>
      <c r="AG27" s="70" t="str">
        <f>_xlfn.XLOOKUP($D27,'[1]Res (3)'!$G:$G,'[1]Res (3)'!X:X,"",0)</f>
        <v/>
      </c>
      <c r="AH27" s="70" t="str">
        <f>_xlfn.XLOOKUP($D27,'[1]Res (3)'!$G:$G,'[1]Res (3)'!Y:Y,"",0)</f>
        <v/>
      </c>
      <c r="AI27" s="70" t="str">
        <f>_xlfn.XLOOKUP($D27,'[1]Res (3)'!$G:$G,'[1]Res (3)'!Z:Z,"",0)</f>
        <v>-</v>
      </c>
      <c r="AJ27" s="70" t="str">
        <f>_xlfn.XLOOKUP($D27,'[1]Res (3)'!$G:$G,'[1]Res (3)'!AA:AA,"",0)</f>
        <v>-</v>
      </c>
      <c r="AK27" s="70" t="str">
        <f>_xlfn.XLOOKUP($D27,'[1]Res (3)'!$G:$G,'[1]Res (3)'!AB:AB,"",0)</f>
        <v>-</v>
      </c>
      <c r="AL27" s="71">
        <f t="shared" si="0"/>
        <v>0</v>
      </c>
      <c r="AM27" s="72" t="str">
        <f t="shared" si="1"/>
        <v/>
      </c>
      <c r="AO27" s="71" t="s">
        <v>26</v>
      </c>
      <c r="AP27" s="70" t="e">
        <f t="shared" si="2"/>
        <v>#VALUE!</v>
      </c>
      <c r="AQ27" s="70"/>
      <c r="AR27" s="70" t="e">
        <f t="shared" si="3"/>
        <v>#VALUE!</v>
      </c>
      <c r="AS27" s="70"/>
      <c r="AT27" s="70" t="e">
        <f t="shared" si="4"/>
        <v>#VALUE!</v>
      </c>
      <c r="AU27" s="70"/>
      <c r="AV27" s="70" t="e">
        <f t="shared" si="5"/>
        <v>#VALUE!</v>
      </c>
      <c r="AW27" s="70"/>
      <c r="AX27" s="70" t="e">
        <f t="shared" si="6"/>
        <v>#VALUE!</v>
      </c>
      <c r="AY27" s="71" t="e">
        <f t="shared" si="7"/>
        <v>#VALUE!</v>
      </c>
      <c r="AZ27" s="72" t="e">
        <f t="shared" si="8"/>
        <v>#VALUE!</v>
      </c>
      <c r="BA27" s="71" t="s">
        <v>26</v>
      </c>
      <c r="BB27" s="70">
        <v>0</v>
      </c>
      <c r="BC27" s="70"/>
      <c r="BD27" s="70">
        <v>0</v>
      </c>
      <c r="BE27" s="70"/>
      <c r="BF27" s="70">
        <v>0</v>
      </c>
      <c r="BG27" s="70"/>
      <c r="BH27" s="70">
        <v>0</v>
      </c>
      <c r="BI27" s="70"/>
      <c r="BJ27" s="70">
        <v>0</v>
      </c>
      <c r="BK27" s="74">
        <f t="shared" si="9"/>
        <v>0</v>
      </c>
      <c r="BL27" s="75">
        <f t="shared" si="10"/>
        <v>0</v>
      </c>
      <c r="BM27" s="71" t="s">
        <v>26</v>
      </c>
      <c r="BN27" s="70">
        <v>0</v>
      </c>
      <c r="BO27" s="70"/>
      <c r="BP27" s="70">
        <v>0</v>
      </c>
      <c r="BQ27" s="70"/>
      <c r="BR27" s="70">
        <v>0</v>
      </c>
      <c r="BS27" s="70"/>
      <c r="BT27" s="70">
        <v>0</v>
      </c>
      <c r="BU27" s="70"/>
      <c r="BV27" s="70">
        <v>0</v>
      </c>
      <c r="BW27" s="74">
        <f t="shared" si="11"/>
        <v>0</v>
      </c>
      <c r="BX27" s="76">
        <f t="shared" si="12"/>
        <v>0</v>
      </c>
      <c r="BY27" s="71" t="s">
        <v>26</v>
      </c>
      <c r="BZ27" s="70">
        <v>0</v>
      </c>
      <c r="CA27" s="70"/>
      <c r="CB27" s="70">
        <v>0</v>
      </c>
      <c r="CC27" s="70"/>
      <c r="CD27" s="70">
        <v>0</v>
      </c>
      <c r="CE27" s="70"/>
      <c r="CF27" s="70">
        <v>0</v>
      </c>
      <c r="CG27" s="70"/>
      <c r="CH27" s="70">
        <v>0</v>
      </c>
      <c r="CI27" s="77">
        <f t="shared" si="13"/>
        <v>0</v>
      </c>
      <c r="CJ27" s="76">
        <f t="shared" si="14"/>
        <v>0</v>
      </c>
      <c r="CK27" s="78"/>
      <c r="CL27" s="57"/>
      <c r="CM27" s="57"/>
      <c r="CN27" s="57"/>
      <c r="CO27" s="57"/>
      <c r="CP27" s="57"/>
      <c r="CQ27" s="57"/>
      <c r="CR27" s="57"/>
      <c r="CS27" s="79"/>
      <c r="CT27" s="80"/>
      <c r="CU27" s="81">
        <f t="shared" si="15"/>
        <v>0</v>
      </c>
      <c r="CV27" s="82">
        <f t="shared" si="16"/>
        <v>0</v>
      </c>
      <c r="CW27" s="83" t="e">
        <f>SUMIF(Склад!#REF!,E27,Склад!#REF!)</f>
        <v>#REF!</v>
      </c>
    </row>
    <row r="28" spans="1:101" s="73" customFormat="1" ht="147.94999999999999" customHeight="1" thickBot="1" x14ac:dyDescent="0.3">
      <c r="A28" s="34">
        <v>25</v>
      </c>
      <c r="B28" s="168" t="s">
        <v>157</v>
      </c>
      <c r="C28" s="34" t="s">
        <v>4103</v>
      </c>
      <c r="D28" s="34" t="str">
        <f t="shared" si="17"/>
        <v>21385047</v>
      </c>
      <c r="E28" s="33" t="s">
        <v>3755</v>
      </c>
      <c r="F28" s="33">
        <v>7</v>
      </c>
      <c r="G28" s="165" t="str">
        <f>IFERROR(VLOOKUP(VALUE(E28),Склад!#REF!,6,0),"-")</f>
        <v>-</v>
      </c>
      <c r="H28" s="58"/>
      <c r="I28" s="194" t="s">
        <v>4330</v>
      </c>
      <c r="J28" s="59">
        <v>65</v>
      </c>
      <c r="K28" s="63">
        <v>169</v>
      </c>
      <c r="L28" s="60"/>
      <c r="M28" s="61"/>
      <c r="N28" s="62"/>
      <c r="O28" s="64"/>
      <c r="P28" s="65"/>
      <c r="Q28" s="66"/>
      <c r="R28" s="67"/>
      <c r="S28" s="65"/>
      <c r="T28" s="66"/>
      <c r="U28" s="68"/>
      <c r="V28" s="69"/>
      <c r="W28" s="65"/>
      <c r="X28" s="66"/>
      <c r="Y28" s="70" t="str">
        <f>_xlfn.XLOOKUP($D28,'[1]Res (3)'!$G:$G,'[1]Res (3)'!P:P,"",0)</f>
        <v>-</v>
      </c>
      <c r="Z28" s="70" t="str">
        <f>_xlfn.XLOOKUP($D28,'[1]Res (3)'!$G:$G,'[1]Res (3)'!Q:Q,"",0)</f>
        <v>-</v>
      </c>
      <c r="AA28" s="70" t="str">
        <f>_xlfn.XLOOKUP($D28,'[1]Res (3)'!$G:$G,'[1]Res (3)'!R:R,"",0)</f>
        <v>-</v>
      </c>
      <c r="AB28" s="70" t="str">
        <f>_xlfn.XLOOKUP($D28,'[1]Res (3)'!$G:$G,'[1]Res (3)'!S:S,"",0)</f>
        <v/>
      </c>
      <c r="AC28" s="70" t="str">
        <f>_xlfn.XLOOKUP($D28,'[1]Res (3)'!$G:$G,'[1]Res (3)'!T:T,"",0)</f>
        <v/>
      </c>
      <c r="AD28" s="70" t="str">
        <f>_xlfn.XLOOKUP($D28,'[1]Res (3)'!$G:$G,'[1]Res (3)'!U:U,"",0)</f>
        <v/>
      </c>
      <c r="AE28" s="70" t="str">
        <f>_xlfn.XLOOKUP($D28,'[1]Res (3)'!$G:$G,'[1]Res (3)'!V:V,"",0)</f>
        <v/>
      </c>
      <c r="AF28" s="70" t="str">
        <f>_xlfn.XLOOKUP($D28,'[1]Res (3)'!$G:$G,'[1]Res (3)'!W:W,"",0)</f>
        <v/>
      </c>
      <c r="AG28" s="70" t="str">
        <f>_xlfn.XLOOKUP($D28,'[1]Res (3)'!$G:$G,'[1]Res (3)'!X:X,"",0)</f>
        <v/>
      </c>
      <c r="AH28" s="70" t="str">
        <f>_xlfn.XLOOKUP($D28,'[1]Res (3)'!$G:$G,'[1]Res (3)'!Y:Y,"",0)</f>
        <v/>
      </c>
      <c r="AI28" s="70" t="str">
        <f>_xlfn.XLOOKUP($D28,'[1]Res (3)'!$G:$G,'[1]Res (3)'!Z:Z,"",0)</f>
        <v/>
      </c>
      <c r="AJ28" s="70" t="str">
        <f>_xlfn.XLOOKUP($D28,'[1]Res (3)'!$G:$G,'[1]Res (3)'!AA:AA,"",0)</f>
        <v/>
      </c>
      <c r="AK28" s="70" t="str">
        <f>_xlfn.XLOOKUP($D28,'[1]Res (3)'!$G:$G,'[1]Res (3)'!AB:AB,"",0)</f>
        <v>-</v>
      </c>
      <c r="AL28" s="71">
        <f t="shared" si="0"/>
        <v>0</v>
      </c>
      <c r="AM28" s="72" t="str">
        <f t="shared" si="1"/>
        <v/>
      </c>
      <c r="AO28" s="71" t="s">
        <v>26</v>
      </c>
      <c r="AP28" s="70" t="e">
        <f t="shared" si="2"/>
        <v>#VALUE!</v>
      </c>
      <c r="AQ28" s="70"/>
      <c r="AR28" s="70" t="e">
        <f t="shared" si="3"/>
        <v>#VALUE!</v>
      </c>
      <c r="AS28" s="70"/>
      <c r="AT28" s="70" t="e">
        <f t="shared" si="4"/>
        <v>#VALUE!</v>
      </c>
      <c r="AU28" s="70"/>
      <c r="AV28" s="70" t="e">
        <f t="shared" si="5"/>
        <v>#VALUE!</v>
      </c>
      <c r="AW28" s="70"/>
      <c r="AX28" s="70" t="e">
        <f t="shared" si="6"/>
        <v>#VALUE!</v>
      </c>
      <c r="AY28" s="71" t="e">
        <f t="shared" si="7"/>
        <v>#VALUE!</v>
      </c>
      <c r="AZ28" s="72" t="e">
        <f t="shared" si="8"/>
        <v>#VALUE!</v>
      </c>
      <c r="BA28" s="71" t="s">
        <v>26</v>
      </c>
      <c r="BB28" s="70">
        <v>0</v>
      </c>
      <c r="BC28" s="70"/>
      <c r="BD28" s="70">
        <v>0</v>
      </c>
      <c r="BE28" s="70"/>
      <c r="BF28" s="70">
        <v>0</v>
      </c>
      <c r="BG28" s="70"/>
      <c r="BH28" s="70">
        <v>0</v>
      </c>
      <c r="BI28" s="70"/>
      <c r="BJ28" s="70">
        <v>0</v>
      </c>
      <c r="BK28" s="74">
        <f t="shared" si="9"/>
        <v>0</v>
      </c>
      <c r="BL28" s="75">
        <f t="shared" si="10"/>
        <v>0</v>
      </c>
      <c r="BM28" s="71" t="s">
        <v>26</v>
      </c>
      <c r="BN28" s="70">
        <v>0</v>
      </c>
      <c r="BO28" s="70"/>
      <c r="BP28" s="70">
        <v>0</v>
      </c>
      <c r="BQ28" s="70"/>
      <c r="BR28" s="70">
        <v>0</v>
      </c>
      <c r="BS28" s="70"/>
      <c r="BT28" s="70">
        <v>0</v>
      </c>
      <c r="BU28" s="70"/>
      <c r="BV28" s="70">
        <v>0</v>
      </c>
      <c r="BW28" s="74">
        <f t="shared" si="11"/>
        <v>0</v>
      </c>
      <c r="BX28" s="76">
        <f t="shared" si="12"/>
        <v>0</v>
      </c>
      <c r="BY28" s="71" t="s">
        <v>26</v>
      </c>
      <c r="BZ28" s="70">
        <v>0</v>
      </c>
      <c r="CA28" s="70"/>
      <c r="CB28" s="70">
        <v>0</v>
      </c>
      <c r="CC28" s="70"/>
      <c r="CD28" s="70">
        <v>0</v>
      </c>
      <c r="CE28" s="70"/>
      <c r="CF28" s="70">
        <v>0</v>
      </c>
      <c r="CG28" s="70"/>
      <c r="CH28" s="70">
        <v>0</v>
      </c>
      <c r="CI28" s="77">
        <f t="shared" si="13"/>
        <v>0</v>
      </c>
      <c r="CJ28" s="76">
        <f t="shared" si="14"/>
        <v>0</v>
      </c>
      <c r="CK28" s="78"/>
      <c r="CL28" s="57"/>
      <c r="CM28" s="57"/>
      <c r="CN28" s="57"/>
      <c r="CO28" s="57"/>
      <c r="CP28" s="57"/>
      <c r="CQ28" s="57"/>
      <c r="CR28" s="57"/>
      <c r="CS28" s="79"/>
      <c r="CT28" s="80"/>
      <c r="CU28" s="81">
        <f t="shared" si="15"/>
        <v>0</v>
      </c>
      <c r="CV28" s="82">
        <f t="shared" si="16"/>
        <v>0</v>
      </c>
      <c r="CW28" s="83" t="e">
        <f>SUMIF(Склад!#REF!,E28,Склад!#REF!)</f>
        <v>#REF!</v>
      </c>
    </row>
    <row r="29" spans="1:101" s="73" customFormat="1" ht="103.7" customHeight="1" thickBot="1" x14ac:dyDescent="0.3">
      <c r="A29" s="57">
        <v>26</v>
      </c>
      <c r="B29" s="168" t="s">
        <v>157</v>
      </c>
      <c r="C29" s="34" t="s">
        <v>4104</v>
      </c>
      <c r="D29" s="34" t="str">
        <f t="shared" si="17"/>
        <v>24585047</v>
      </c>
      <c r="E29" s="33" t="s">
        <v>3756</v>
      </c>
      <c r="F29" s="33">
        <v>7</v>
      </c>
      <c r="G29" s="165" t="str">
        <f>IFERROR(VLOOKUP(VALUE(E29),Склад!#REF!,6,0),"-")</f>
        <v>-</v>
      </c>
      <c r="H29" s="58"/>
      <c r="I29" s="194" t="s">
        <v>4330</v>
      </c>
      <c r="J29" s="59">
        <v>65</v>
      </c>
      <c r="K29" s="63">
        <v>169</v>
      </c>
      <c r="L29" s="60"/>
      <c r="M29" s="61"/>
      <c r="N29" s="62"/>
      <c r="O29" s="64"/>
      <c r="P29" s="65"/>
      <c r="Q29" s="66"/>
      <c r="R29" s="67"/>
      <c r="S29" s="65"/>
      <c r="T29" s="66"/>
      <c r="U29" s="68"/>
      <c r="V29" s="69"/>
      <c r="W29" s="65"/>
      <c r="X29" s="66"/>
      <c r="Y29" s="70" t="str">
        <f>_xlfn.XLOOKUP($D29,'[1]Res (3)'!$G:$G,'[1]Res (3)'!P:P,"",0)</f>
        <v>-</v>
      </c>
      <c r="Z29" s="70" t="str">
        <f>_xlfn.XLOOKUP($D29,'[1]Res (3)'!$G:$G,'[1]Res (3)'!Q:Q,"",0)</f>
        <v>-</v>
      </c>
      <c r="AA29" s="70" t="str">
        <f>_xlfn.XLOOKUP($D29,'[1]Res (3)'!$G:$G,'[1]Res (3)'!R:R,"",0)</f>
        <v>-</v>
      </c>
      <c r="AB29" s="70" t="str">
        <f>_xlfn.XLOOKUP($D29,'[1]Res (3)'!$G:$G,'[1]Res (3)'!S:S,"",0)</f>
        <v/>
      </c>
      <c r="AC29" s="70" t="str">
        <f>_xlfn.XLOOKUP($D29,'[1]Res (3)'!$G:$G,'[1]Res (3)'!T:T,"",0)</f>
        <v/>
      </c>
      <c r="AD29" s="70" t="str">
        <f>_xlfn.XLOOKUP($D29,'[1]Res (3)'!$G:$G,'[1]Res (3)'!U:U,"",0)</f>
        <v/>
      </c>
      <c r="AE29" s="70" t="str">
        <f>_xlfn.XLOOKUP($D29,'[1]Res (3)'!$G:$G,'[1]Res (3)'!V:V,"",0)</f>
        <v/>
      </c>
      <c r="AF29" s="70" t="str">
        <f>_xlfn.XLOOKUP($D29,'[1]Res (3)'!$G:$G,'[1]Res (3)'!W:W,"",0)</f>
        <v/>
      </c>
      <c r="AG29" s="70" t="str">
        <f>_xlfn.XLOOKUP($D29,'[1]Res (3)'!$G:$G,'[1]Res (3)'!X:X,"",0)</f>
        <v/>
      </c>
      <c r="AH29" s="70" t="str">
        <f>_xlfn.XLOOKUP($D29,'[1]Res (3)'!$G:$G,'[1]Res (3)'!Y:Y,"",0)</f>
        <v/>
      </c>
      <c r="AI29" s="70" t="str">
        <f>_xlfn.XLOOKUP($D29,'[1]Res (3)'!$G:$G,'[1]Res (3)'!Z:Z,"",0)</f>
        <v/>
      </c>
      <c r="AJ29" s="70" t="str">
        <f>_xlfn.XLOOKUP($D29,'[1]Res (3)'!$G:$G,'[1]Res (3)'!AA:AA,"",0)</f>
        <v/>
      </c>
      <c r="AK29" s="70" t="str">
        <f>_xlfn.XLOOKUP($D29,'[1]Res (3)'!$G:$G,'[1]Res (3)'!AB:AB,"",0)</f>
        <v>-</v>
      </c>
      <c r="AL29" s="71">
        <f t="shared" si="0"/>
        <v>0</v>
      </c>
      <c r="AM29" s="72" t="str">
        <f t="shared" si="1"/>
        <v/>
      </c>
      <c r="AO29" s="71" t="s">
        <v>26</v>
      </c>
      <c r="AP29" s="70" t="e">
        <f t="shared" si="2"/>
        <v>#VALUE!</v>
      </c>
      <c r="AQ29" s="70"/>
      <c r="AR29" s="70" t="e">
        <f t="shared" si="3"/>
        <v>#VALUE!</v>
      </c>
      <c r="AS29" s="70"/>
      <c r="AT29" s="70" t="e">
        <f t="shared" si="4"/>
        <v>#VALUE!</v>
      </c>
      <c r="AU29" s="70"/>
      <c r="AV29" s="70" t="e">
        <f t="shared" si="5"/>
        <v>#VALUE!</v>
      </c>
      <c r="AW29" s="70"/>
      <c r="AX29" s="70" t="e">
        <f t="shared" si="6"/>
        <v>#VALUE!</v>
      </c>
      <c r="AY29" s="71" t="e">
        <f t="shared" si="7"/>
        <v>#VALUE!</v>
      </c>
      <c r="AZ29" s="72" t="e">
        <f t="shared" si="8"/>
        <v>#VALUE!</v>
      </c>
      <c r="BA29" s="71" t="s">
        <v>26</v>
      </c>
      <c r="BB29" s="70">
        <v>0</v>
      </c>
      <c r="BC29" s="70"/>
      <c r="BD29" s="70">
        <v>0</v>
      </c>
      <c r="BE29" s="70"/>
      <c r="BF29" s="70">
        <v>0</v>
      </c>
      <c r="BG29" s="70"/>
      <c r="BH29" s="70">
        <v>0</v>
      </c>
      <c r="BI29" s="70"/>
      <c r="BJ29" s="70">
        <v>0</v>
      </c>
      <c r="BK29" s="74">
        <f t="shared" si="9"/>
        <v>0</v>
      </c>
      <c r="BL29" s="75">
        <f t="shared" si="10"/>
        <v>0</v>
      </c>
      <c r="BM29" s="71" t="s">
        <v>26</v>
      </c>
      <c r="BN29" s="70">
        <v>0</v>
      </c>
      <c r="BO29" s="70"/>
      <c r="BP29" s="70">
        <v>0</v>
      </c>
      <c r="BQ29" s="70"/>
      <c r="BR29" s="70">
        <v>0</v>
      </c>
      <c r="BS29" s="70"/>
      <c r="BT29" s="70">
        <v>0</v>
      </c>
      <c r="BU29" s="70"/>
      <c r="BV29" s="70">
        <v>0</v>
      </c>
      <c r="BW29" s="74">
        <f t="shared" si="11"/>
        <v>0</v>
      </c>
      <c r="BX29" s="76">
        <f t="shared" si="12"/>
        <v>0</v>
      </c>
      <c r="BY29" s="71" t="s">
        <v>26</v>
      </c>
      <c r="BZ29" s="70">
        <v>0</v>
      </c>
      <c r="CA29" s="70"/>
      <c r="CB29" s="70">
        <v>0</v>
      </c>
      <c r="CC29" s="70"/>
      <c r="CD29" s="70">
        <v>0</v>
      </c>
      <c r="CE29" s="70"/>
      <c r="CF29" s="70">
        <v>0</v>
      </c>
      <c r="CG29" s="70"/>
      <c r="CH29" s="70">
        <v>0</v>
      </c>
      <c r="CI29" s="77">
        <f t="shared" si="13"/>
        <v>0</v>
      </c>
      <c r="CJ29" s="76">
        <f t="shared" si="14"/>
        <v>0</v>
      </c>
      <c r="CK29" s="78"/>
      <c r="CL29" s="57"/>
      <c r="CM29" s="57"/>
      <c r="CN29" s="57"/>
      <c r="CO29" s="57"/>
      <c r="CP29" s="57"/>
      <c r="CQ29" s="57"/>
      <c r="CR29" s="57"/>
      <c r="CS29" s="79"/>
      <c r="CT29" s="80"/>
      <c r="CU29" s="81">
        <f t="shared" si="15"/>
        <v>0</v>
      </c>
      <c r="CV29" s="82">
        <f t="shared" si="16"/>
        <v>0</v>
      </c>
      <c r="CW29" s="83" t="e">
        <f>SUMIF(Склад!#REF!,E29,Склад!#REF!)</f>
        <v>#REF!</v>
      </c>
    </row>
    <row r="30" spans="1:101" s="73" customFormat="1" ht="92.65" customHeight="1" thickBot="1" x14ac:dyDescent="0.3">
      <c r="A30" s="34">
        <v>27</v>
      </c>
      <c r="B30" s="168" t="s">
        <v>157</v>
      </c>
      <c r="C30" s="34" t="s">
        <v>4105</v>
      </c>
      <c r="D30" s="34" t="str">
        <f t="shared" si="17"/>
        <v>24585033</v>
      </c>
      <c r="E30" s="33" t="s">
        <v>3757</v>
      </c>
      <c r="F30" s="33">
        <v>3</v>
      </c>
      <c r="G30" s="165" t="str">
        <f>IFERROR(VLOOKUP(VALUE(E30),Склад!#REF!,6,0),"-")</f>
        <v>-</v>
      </c>
      <c r="H30" s="58"/>
      <c r="I30" s="194" t="s">
        <v>4330</v>
      </c>
      <c r="J30" s="59">
        <v>65</v>
      </c>
      <c r="K30" s="63">
        <v>169</v>
      </c>
      <c r="L30" s="60"/>
      <c r="M30" s="61"/>
      <c r="N30" s="62"/>
      <c r="O30" s="64"/>
      <c r="P30" s="65"/>
      <c r="Q30" s="66"/>
      <c r="R30" s="67"/>
      <c r="S30" s="65"/>
      <c r="T30" s="66"/>
      <c r="U30" s="68"/>
      <c r="V30" s="69"/>
      <c r="W30" s="65"/>
      <c r="X30" s="66"/>
      <c r="Y30" s="70" t="str">
        <f>_xlfn.XLOOKUP($D30,'[1]Res (3)'!$G:$G,'[1]Res (3)'!P:P,"",0)</f>
        <v>-</v>
      </c>
      <c r="Z30" s="70" t="str">
        <f>_xlfn.XLOOKUP($D30,'[1]Res (3)'!$G:$G,'[1]Res (3)'!Q:Q,"",0)</f>
        <v>-</v>
      </c>
      <c r="AA30" s="70" t="str">
        <f>_xlfn.XLOOKUP($D30,'[1]Res (3)'!$G:$G,'[1]Res (3)'!R:R,"",0)</f>
        <v>-</v>
      </c>
      <c r="AB30" s="70" t="str">
        <f>_xlfn.XLOOKUP($D30,'[1]Res (3)'!$G:$G,'[1]Res (3)'!S:S,"",0)</f>
        <v/>
      </c>
      <c r="AC30" s="70" t="str">
        <f>_xlfn.XLOOKUP($D30,'[1]Res (3)'!$G:$G,'[1]Res (3)'!T:T,"",0)</f>
        <v/>
      </c>
      <c r="AD30" s="70" t="str">
        <f>_xlfn.XLOOKUP($D30,'[1]Res (3)'!$G:$G,'[1]Res (3)'!U:U,"",0)</f>
        <v/>
      </c>
      <c r="AE30" s="70" t="str">
        <f>_xlfn.XLOOKUP($D30,'[1]Res (3)'!$G:$G,'[1]Res (3)'!V:V,"",0)</f>
        <v/>
      </c>
      <c r="AF30" s="70" t="str">
        <f>_xlfn.XLOOKUP($D30,'[1]Res (3)'!$G:$G,'[1]Res (3)'!W:W,"",0)</f>
        <v/>
      </c>
      <c r="AG30" s="70" t="str">
        <f>_xlfn.XLOOKUP($D30,'[1]Res (3)'!$G:$G,'[1]Res (3)'!X:X,"",0)</f>
        <v/>
      </c>
      <c r="AH30" s="70" t="str">
        <f>_xlfn.XLOOKUP($D30,'[1]Res (3)'!$G:$G,'[1]Res (3)'!Y:Y,"",0)</f>
        <v/>
      </c>
      <c r="AI30" s="70" t="str">
        <f>_xlfn.XLOOKUP($D30,'[1]Res (3)'!$G:$G,'[1]Res (3)'!Z:Z,"",0)</f>
        <v/>
      </c>
      <c r="AJ30" s="70" t="str">
        <f>_xlfn.XLOOKUP($D30,'[1]Res (3)'!$G:$G,'[1]Res (3)'!AA:AA,"",0)</f>
        <v/>
      </c>
      <c r="AK30" s="70" t="str">
        <f>_xlfn.XLOOKUP($D30,'[1]Res (3)'!$G:$G,'[1]Res (3)'!AB:AB,"",0)</f>
        <v>-</v>
      </c>
      <c r="AL30" s="71">
        <f t="shared" si="0"/>
        <v>0</v>
      </c>
      <c r="AM30" s="72" t="str">
        <f t="shared" si="1"/>
        <v/>
      </c>
      <c r="AO30" s="71" t="s">
        <v>26</v>
      </c>
      <c r="AP30" s="70" t="e">
        <f t="shared" si="2"/>
        <v>#VALUE!</v>
      </c>
      <c r="AQ30" s="70"/>
      <c r="AR30" s="70" t="e">
        <f t="shared" si="3"/>
        <v>#VALUE!</v>
      </c>
      <c r="AS30" s="70"/>
      <c r="AT30" s="70" t="e">
        <f t="shared" si="4"/>
        <v>#VALUE!</v>
      </c>
      <c r="AU30" s="70"/>
      <c r="AV30" s="70" t="e">
        <f t="shared" si="5"/>
        <v>#VALUE!</v>
      </c>
      <c r="AW30" s="70"/>
      <c r="AX30" s="70" t="e">
        <f t="shared" si="6"/>
        <v>#VALUE!</v>
      </c>
      <c r="AY30" s="71" t="e">
        <f t="shared" si="7"/>
        <v>#VALUE!</v>
      </c>
      <c r="AZ30" s="72" t="e">
        <f t="shared" si="8"/>
        <v>#VALUE!</v>
      </c>
      <c r="BA30" s="71" t="s">
        <v>26</v>
      </c>
      <c r="BB30" s="70">
        <v>0</v>
      </c>
      <c r="BC30" s="70"/>
      <c r="BD30" s="70">
        <v>0</v>
      </c>
      <c r="BE30" s="70"/>
      <c r="BF30" s="70">
        <v>0</v>
      </c>
      <c r="BG30" s="70"/>
      <c r="BH30" s="70">
        <v>0</v>
      </c>
      <c r="BI30" s="70"/>
      <c r="BJ30" s="70">
        <v>0</v>
      </c>
      <c r="BK30" s="74">
        <f t="shared" si="9"/>
        <v>0</v>
      </c>
      <c r="BL30" s="75">
        <f t="shared" si="10"/>
        <v>0</v>
      </c>
      <c r="BM30" s="71" t="s">
        <v>26</v>
      </c>
      <c r="BN30" s="70">
        <v>0</v>
      </c>
      <c r="BO30" s="70"/>
      <c r="BP30" s="70">
        <v>0</v>
      </c>
      <c r="BQ30" s="70"/>
      <c r="BR30" s="70">
        <v>0</v>
      </c>
      <c r="BS30" s="70"/>
      <c r="BT30" s="70">
        <v>0</v>
      </c>
      <c r="BU30" s="70"/>
      <c r="BV30" s="70">
        <v>0</v>
      </c>
      <c r="BW30" s="74">
        <f t="shared" si="11"/>
        <v>0</v>
      </c>
      <c r="BX30" s="76">
        <f t="shared" si="12"/>
        <v>0</v>
      </c>
      <c r="BY30" s="71" t="s">
        <v>26</v>
      </c>
      <c r="BZ30" s="70">
        <v>0</v>
      </c>
      <c r="CA30" s="70"/>
      <c r="CB30" s="70">
        <v>0</v>
      </c>
      <c r="CC30" s="70"/>
      <c r="CD30" s="70">
        <v>0</v>
      </c>
      <c r="CE30" s="70"/>
      <c r="CF30" s="70">
        <v>0</v>
      </c>
      <c r="CG30" s="70"/>
      <c r="CH30" s="70">
        <v>0</v>
      </c>
      <c r="CI30" s="77">
        <f t="shared" si="13"/>
        <v>0</v>
      </c>
      <c r="CJ30" s="76">
        <f t="shared" si="14"/>
        <v>0</v>
      </c>
      <c r="CK30" s="78"/>
      <c r="CL30" s="57"/>
      <c r="CM30" s="57"/>
      <c r="CN30" s="57"/>
      <c r="CO30" s="57"/>
      <c r="CP30" s="57"/>
      <c r="CQ30" s="57"/>
      <c r="CR30" s="57"/>
      <c r="CS30" s="79"/>
      <c r="CT30" s="80"/>
      <c r="CU30" s="81">
        <f t="shared" si="15"/>
        <v>0</v>
      </c>
      <c r="CV30" s="82">
        <f t="shared" si="16"/>
        <v>0</v>
      </c>
      <c r="CW30" s="83" t="e">
        <f>SUMIF(Склад!#REF!,E30,Склад!#REF!)</f>
        <v>#REF!</v>
      </c>
    </row>
    <row r="31" spans="1:101" s="73" customFormat="1" ht="100.15" customHeight="1" thickBot="1" x14ac:dyDescent="0.3">
      <c r="A31" s="57">
        <v>28</v>
      </c>
      <c r="B31" s="168" t="s">
        <v>157</v>
      </c>
      <c r="C31" s="34" t="s">
        <v>4105</v>
      </c>
      <c r="D31" s="34" t="str">
        <f t="shared" si="17"/>
        <v>245850371</v>
      </c>
      <c r="E31" s="33" t="s">
        <v>3757</v>
      </c>
      <c r="F31" s="33">
        <v>71</v>
      </c>
      <c r="G31" s="165" t="str">
        <f>IFERROR(VLOOKUP(VALUE(E31),Склад!#REF!,6,0),"-")</f>
        <v>-</v>
      </c>
      <c r="H31" s="58"/>
      <c r="I31" s="194" t="s">
        <v>4330</v>
      </c>
      <c r="J31" s="59">
        <v>65</v>
      </c>
      <c r="K31" s="63">
        <v>169</v>
      </c>
      <c r="L31" s="60"/>
      <c r="M31" s="61"/>
      <c r="N31" s="62"/>
      <c r="O31" s="64"/>
      <c r="P31" s="65"/>
      <c r="Q31" s="66"/>
      <c r="R31" s="67"/>
      <c r="S31" s="65"/>
      <c r="T31" s="66"/>
      <c r="U31" s="68"/>
      <c r="V31" s="69"/>
      <c r="W31" s="65"/>
      <c r="X31" s="66"/>
      <c r="Y31" s="70" t="str">
        <f>_xlfn.XLOOKUP($D31,'[1]Res (3)'!$G:$G,'[1]Res (3)'!P:P,"",0)</f>
        <v>-</v>
      </c>
      <c r="Z31" s="70" t="str">
        <f>_xlfn.XLOOKUP($D31,'[1]Res (3)'!$G:$G,'[1]Res (3)'!Q:Q,"",0)</f>
        <v>-</v>
      </c>
      <c r="AA31" s="70" t="str">
        <f>_xlfn.XLOOKUP($D31,'[1]Res (3)'!$G:$G,'[1]Res (3)'!R:R,"",0)</f>
        <v>-</v>
      </c>
      <c r="AB31" s="70" t="str">
        <f>_xlfn.XLOOKUP($D31,'[1]Res (3)'!$G:$G,'[1]Res (3)'!S:S,"",0)</f>
        <v/>
      </c>
      <c r="AC31" s="70" t="str">
        <f>_xlfn.XLOOKUP($D31,'[1]Res (3)'!$G:$G,'[1]Res (3)'!T:T,"",0)</f>
        <v/>
      </c>
      <c r="AD31" s="70" t="str">
        <f>_xlfn.XLOOKUP($D31,'[1]Res (3)'!$G:$G,'[1]Res (3)'!U:U,"",0)</f>
        <v/>
      </c>
      <c r="AE31" s="70" t="str">
        <f>_xlfn.XLOOKUP($D31,'[1]Res (3)'!$G:$G,'[1]Res (3)'!V:V,"",0)</f>
        <v/>
      </c>
      <c r="AF31" s="70" t="str">
        <f>_xlfn.XLOOKUP($D31,'[1]Res (3)'!$G:$G,'[1]Res (3)'!W:W,"",0)</f>
        <v/>
      </c>
      <c r="AG31" s="70" t="str">
        <f>_xlfn.XLOOKUP($D31,'[1]Res (3)'!$G:$G,'[1]Res (3)'!X:X,"",0)</f>
        <v/>
      </c>
      <c r="AH31" s="70" t="str">
        <f>_xlfn.XLOOKUP($D31,'[1]Res (3)'!$G:$G,'[1]Res (3)'!Y:Y,"",0)</f>
        <v/>
      </c>
      <c r="AI31" s="70" t="str">
        <f>_xlfn.XLOOKUP($D31,'[1]Res (3)'!$G:$G,'[1]Res (3)'!Z:Z,"",0)</f>
        <v/>
      </c>
      <c r="AJ31" s="70" t="str">
        <f>_xlfn.XLOOKUP($D31,'[1]Res (3)'!$G:$G,'[1]Res (3)'!AA:AA,"",0)</f>
        <v/>
      </c>
      <c r="AK31" s="70" t="str">
        <f>_xlfn.XLOOKUP($D31,'[1]Res (3)'!$G:$G,'[1]Res (3)'!AB:AB,"",0)</f>
        <v>-</v>
      </c>
      <c r="AL31" s="71">
        <f t="shared" si="0"/>
        <v>0</v>
      </c>
      <c r="AM31" s="72" t="str">
        <f t="shared" si="1"/>
        <v/>
      </c>
      <c r="AO31" s="71" t="s">
        <v>26</v>
      </c>
      <c r="AP31" s="70" t="e">
        <f t="shared" si="2"/>
        <v>#VALUE!</v>
      </c>
      <c r="AQ31" s="70"/>
      <c r="AR31" s="70" t="e">
        <f t="shared" si="3"/>
        <v>#VALUE!</v>
      </c>
      <c r="AS31" s="70"/>
      <c r="AT31" s="70" t="e">
        <f t="shared" si="4"/>
        <v>#VALUE!</v>
      </c>
      <c r="AU31" s="70"/>
      <c r="AV31" s="70" t="e">
        <f t="shared" si="5"/>
        <v>#VALUE!</v>
      </c>
      <c r="AW31" s="70"/>
      <c r="AX31" s="70" t="e">
        <f t="shared" si="6"/>
        <v>#VALUE!</v>
      </c>
      <c r="AY31" s="71" t="e">
        <f t="shared" si="7"/>
        <v>#VALUE!</v>
      </c>
      <c r="AZ31" s="72" t="e">
        <f t="shared" si="8"/>
        <v>#VALUE!</v>
      </c>
      <c r="BA31" s="71" t="s">
        <v>26</v>
      </c>
      <c r="BB31" s="70">
        <v>0</v>
      </c>
      <c r="BC31" s="70"/>
      <c r="BD31" s="70">
        <v>0</v>
      </c>
      <c r="BE31" s="70"/>
      <c r="BF31" s="70">
        <v>0</v>
      </c>
      <c r="BG31" s="70"/>
      <c r="BH31" s="70">
        <v>0</v>
      </c>
      <c r="BI31" s="70"/>
      <c r="BJ31" s="70">
        <v>0</v>
      </c>
      <c r="BK31" s="74">
        <f t="shared" si="9"/>
        <v>0</v>
      </c>
      <c r="BL31" s="75">
        <f t="shared" si="10"/>
        <v>0</v>
      </c>
      <c r="BM31" s="71" t="s">
        <v>26</v>
      </c>
      <c r="BN31" s="70">
        <v>0</v>
      </c>
      <c r="BO31" s="70"/>
      <c r="BP31" s="70">
        <v>0</v>
      </c>
      <c r="BQ31" s="70"/>
      <c r="BR31" s="70">
        <v>0</v>
      </c>
      <c r="BS31" s="70"/>
      <c r="BT31" s="70">
        <v>0</v>
      </c>
      <c r="BU31" s="70"/>
      <c r="BV31" s="70">
        <v>0</v>
      </c>
      <c r="BW31" s="74">
        <f t="shared" si="11"/>
        <v>0</v>
      </c>
      <c r="BX31" s="76">
        <f t="shared" si="12"/>
        <v>0</v>
      </c>
      <c r="BY31" s="71" t="s">
        <v>26</v>
      </c>
      <c r="BZ31" s="70">
        <v>0</v>
      </c>
      <c r="CA31" s="70"/>
      <c r="CB31" s="70">
        <v>0</v>
      </c>
      <c r="CC31" s="70"/>
      <c r="CD31" s="70">
        <v>0</v>
      </c>
      <c r="CE31" s="70"/>
      <c r="CF31" s="70">
        <v>0</v>
      </c>
      <c r="CG31" s="70"/>
      <c r="CH31" s="70">
        <v>0</v>
      </c>
      <c r="CI31" s="77">
        <f t="shared" si="13"/>
        <v>0</v>
      </c>
      <c r="CJ31" s="76">
        <f t="shared" si="14"/>
        <v>0</v>
      </c>
      <c r="CK31" s="78"/>
      <c r="CL31" s="57"/>
      <c r="CM31" s="57"/>
      <c r="CN31" s="57"/>
      <c r="CO31" s="57"/>
      <c r="CP31" s="57"/>
      <c r="CQ31" s="57"/>
      <c r="CR31" s="57"/>
      <c r="CS31" s="79"/>
      <c r="CT31" s="80"/>
      <c r="CU31" s="81">
        <f t="shared" si="15"/>
        <v>0</v>
      </c>
      <c r="CV31" s="82">
        <f t="shared" si="16"/>
        <v>0</v>
      </c>
      <c r="CW31" s="83" t="e">
        <f>SUMIF(Склад!#REF!,E31,Склад!#REF!)</f>
        <v>#REF!</v>
      </c>
    </row>
    <row r="32" spans="1:101" s="73" customFormat="1" ht="147.94999999999999" customHeight="1" thickBot="1" x14ac:dyDescent="0.3">
      <c r="A32" s="34">
        <v>29</v>
      </c>
      <c r="B32" s="168" t="s">
        <v>157</v>
      </c>
      <c r="C32" s="34" t="s">
        <v>4106</v>
      </c>
      <c r="D32" s="34" t="str">
        <f t="shared" si="17"/>
        <v>212850371</v>
      </c>
      <c r="E32" s="33" t="s">
        <v>3758</v>
      </c>
      <c r="F32" s="33">
        <v>71</v>
      </c>
      <c r="G32" s="165" t="str">
        <f>IFERROR(VLOOKUP(VALUE(E32),Склад!#REF!,6,0),"-")</f>
        <v>-</v>
      </c>
      <c r="H32" s="58"/>
      <c r="I32" s="194" t="s">
        <v>4331</v>
      </c>
      <c r="J32" s="59">
        <v>38.1</v>
      </c>
      <c r="K32" s="63">
        <v>99</v>
      </c>
      <c r="L32" s="60"/>
      <c r="M32" s="61"/>
      <c r="N32" s="62"/>
      <c r="O32" s="64"/>
      <c r="P32" s="65"/>
      <c r="Q32" s="66"/>
      <c r="R32" s="67"/>
      <c r="S32" s="65"/>
      <c r="T32" s="66"/>
      <c r="U32" s="68"/>
      <c r="V32" s="69"/>
      <c r="W32" s="65"/>
      <c r="X32" s="66"/>
      <c r="Y32" s="70" t="str">
        <f>_xlfn.XLOOKUP($D32,'[1]Res (3)'!$G:$G,'[1]Res (3)'!P:P,"",0)</f>
        <v>-</v>
      </c>
      <c r="Z32" s="70" t="str">
        <f>_xlfn.XLOOKUP($D32,'[1]Res (3)'!$G:$G,'[1]Res (3)'!Q:Q,"",0)</f>
        <v>-</v>
      </c>
      <c r="AA32" s="70" t="str">
        <f>_xlfn.XLOOKUP($D32,'[1]Res (3)'!$G:$G,'[1]Res (3)'!R:R,"",0)</f>
        <v>-</v>
      </c>
      <c r="AB32" s="70" t="str">
        <f>_xlfn.XLOOKUP($D32,'[1]Res (3)'!$G:$G,'[1]Res (3)'!S:S,"",0)</f>
        <v/>
      </c>
      <c r="AC32" s="70" t="str">
        <f>_xlfn.XLOOKUP($D32,'[1]Res (3)'!$G:$G,'[1]Res (3)'!T:T,"",0)</f>
        <v/>
      </c>
      <c r="AD32" s="70" t="str">
        <f>_xlfn.XLOOKUP($D32,'[1]Res (3)'!$G:$G,'[1]Res (3)'!U:U,"",0)</f>
        <v/>
      </c>
      <c r="AE32" s="70" t="str">
        <f>_xlfn.XLOOKUP($D32,'[1]Res (3)'!$G:$G,'[1]Res (3)'!V:V,"",0)</f>
        <v/>
      </c>
      <c r="AF32" s="70" t="str">
        <f>_xlfn.XLOOKUP($D32,'[1]Res (3)'!$G:$G,'[1]Res (3)'!W:W,"",0)</f>
        <v/>
      </c>
      <c r="AG32" s="70" t="str">
        <f>_xlfn.XLOOKUP($D32,'[1]Res (3)'!$G:$G,'[1]Res (3)'!X:X,"",0)</f>
        <v/>
      </c>
      <c r="AH32" s="70" t="str">
        <f>_xlfn.XLOOKUP($D32,'[1]Res (3)'!$G:$G,'[1]Res (3)'!Y:Y,"",0)</f>
        <v/>
      </c>
      <c r="AI32" s="70" t="str">
        <f>_xlfn.XLOOKUP($D32,'[1]Res (3)'!$G:$G,'[1]Res (3)'!Z:Z,"",0)</f>
        <v/>
      </c>
      <c r="AJ32" s="70" t="str">
        <f>_xlfn.XLOOKUP($D32,'[1]Res (3)'!$G:$G,'[1]Res (3)'!AA:AA,"",0)</f>
        <v/>
      </c>
      <c r="AK32" s="70" t="str">
        <f>_xlfn.XLOOKUP($D32,'[1]Res (3)'!$G:$G,'[1]Res (3)'!AB:AB,"",0)</f>
        <v>-</v>
      </c>
      <c r="AL32" s="71">
        <f t="shared" si="0"/>
        <v>0</v>
      </c>
      <c r="AM32" s="72" t="str">
        <f t="shared" si="1"/>
        <v/>
      </c>
      <c r="AO32" s="71" t="s">
        <v>26</v>
      </c>
      <c r="AP32" s="70" t="e">
        <f t="shared" si="2"/>
        <v>#VALUE!</v>
      </c>
      <c r="AQ32" s="70"/>
      <c r="AR32" s="70" t="e">
        <f t="shared" si="3"/>
        <v>#VALUE!</v>
      </c>
      <c r="AS32" s="70"/>
      <c r="AT32" s="70" t="e">
        <f t="shared" si="4"/>
        <v>#VALUE!</v>
      </c>
      <c r="AU32" s="70"/>
      <c r="AV32" s="70" t="e">
        <f t="shared" si="5"/>
        <v>#VALUE!</v>
      </c>
      <c r="AW32" s="70"/>
      <c r="AX32" s="70" t="e">
        <f t="shared" si="6"/>
        <v>#VALUE!</v>
      </c>
      <c r="AY32" s="71" t="e">
        <f t="shared" si="7"/>
        <v>#VALUE!</v>
      </c>
      <c r="AZ32" s="72" t="e">
        <f t="shared" si="8"/>
        <v>#VALUE!</v>
      </c>
      <c r="BA32" s="71" t="s">
        <v>26</v>
      </c>
      <c r="BB32" s="70">
        <v>0</v>
      </c>
      <c r="BC32" s="70"/>
      <c r="BD32" s="70">
        <v>0</v>
      </c>
      <c r="BE32" s="70"/>
      <c r="BF32" s="70">
        <v>0</v>
      </c>
      <c r="BG32" s="70"/>
      <c r="BH32" s="70">
        <v>0</v>
      </c>
      <c r="BI32" s="70"/>
      <c r="BJ32" s="70">
        <v>0</v>
      </c>
      <c r="BK32" s="74">
        <f t="shared" si="9"/>
        <v>0</v>
      </c>
      <c r="BL32" s="75">
        <f t="shared" si="10"/>
        <v>0</v>
      </c>
      <c r="BM32" s="71" t="s">
        <v>26</v>
      </c>
      <c r="BN32" s="70">
        <v>0</v>
      </c>
      <c r="BO32" s="70"/>
      <c r="BP32" s="70">
        <v>0</v>
      </c>
      <c r="BQ32" s="70"/>
      <c r="BR32" s="70">
        <v>0</v>
      </c>
      <c r="BS32" s="70"/>
      <c r="BT32" s="70">
        <v>0</v>
      </c>
      <c r="BU32" s="70"/>
      <c r="BV32" s="70">
        <v>0</v>
      </c>
      <c r="BW32" s="74">
        <f t="shared" si="11"/>
        <v>0</v>
      </c>
      <c r="BX32" s="76">
        <f t="shared" si="12"/>
        <v>0</v>
      </c>
      <c r="BY32" s="71" t="s">
        <v>26</v>
      </c>
      <c r="BZ32" s="70">
        <v>0</v>
      </c>
      <c r="CA32" s="70"/>
      <c r="CB32" s="70">
        <v>0</v>
      </c>
      <c r="CC32" s="70"/>
      <c r="CD32" s="70">
        <v>0</v>
      </c>
      <c r="CE32" s="70"/>
      <c r="CF32" s="70">
        <v>0</v>
      </c>
      <c r="CG32" s="70"/>
      <c r="CH32" s="70">
        <v>0</v>
      </c>
      <c r="CI32" s="77">
        <f t="shared" si="13"/>
        <v>0</v>
      </c>
      <c r="CJ32" s="76">
        <f t="shared" si="14"/>
        <v>0</v>
      </c>
      <c r="CK32" s="78"/>
      <c r="CL32" s="57"/>
      <c r="CM32" s="57"/>
      <c r="CN32" s="57"/>
      <c r="CO32" s="57"/>
      <c r="CP32" s="57"/>
      <c r="CQ32" s="57"/>
      <c r="CR32" s="57"/>
      <c r="CS32" s="79"/>
      <c r="CT32" s="80"/>
      <c r="CU32" s="81">
        <f t="shared" si="15"/>
        <v>0</v>
      </c>
      <c r="CV32" s="82">
        <f t="shared" si="16"/>
        <v>0</v>
      </c>
      <c r="CW32" s="83" t="e">
        <f>SUMIF(Склад!#REF!,E32,Склад!#REF!)</f>
        <v>#REF!</v>
      </c>
    </row>
    <row r="33" spans="1:101" s="73" customFormat="1" ht="147.94999999999999" customHeight="1" thickBot="1" x14ac:dyDescent="0.3">
      <c r="A33" s="57">
        <v>30</v>
      </c>
      <c r="B33" s="168" t="s">
        <v>157</v>
      </c>
      <c r="C33" s="34" t="s">
        <v>4105</v>
      </c>
      <c r="D33" s="34" t="str">
        <f t="shared" si="17"/>
        <v>241850271</v>
      </c>
      <c r="E33" s="33" t="s">
        <v>3759</v>
      </c>
      <c r="F33" s="33">
        <v>71</v>
      </c>
      <c r="G33" s="165" t="str">
        <f>IFERROR(VLOOKUP(VALUE(E33),Склад!#REF!,6,0),"-")</f>
        <v>-</v>
      </c>
      <c r="H33" s="58"/>
      <c r="I33" s="194" t="s">
        <v>4331</v>
      </c>
      <c r="J33" s="59">
        <v>38.1</v>
      </c>
      <c r="K33" s="63">
        <v>99</v>
      </c>
      <c r="L33" s="60"/>
      <c r="M33" s="61"/>
      <c r="N33" s="62"/>
      <c r="O33" s="64"/>
      <c r="P33" s="65"/>
      <c r="Q33" s="66"/>
      <c r="R33" s="67"/>
      <c r="S33" s="65"/>
      <c r="T33" s="66"/>
      <c r="U33" s="68"/>
      <c r="V33" s="69"/>
      <c r="W33" s="65"/>
      <c r="X33" s="66"/>
      <c r="Y33" s="70" t="str">
        <f>_xlfn.XLOOKUP($D33,'[1]Res (3)'!$G:$G,'[1]Res (3)'!P:P,"",0)</f>
        <v>-</v>
      </c>
      <c r="Z33" s="70" t="str">
        <f>_xlfn.XLOOKUP($D33,'[1]Res (3)'!$G:$G,'[1]Res (3)'!Q:Q,"",0)</f>
        <v>-</v>
      </c>
      <c r="AA33" s="70" t="str">
        <f>_xlfn.XLOOKUP($D33,'[1]Res (3)'!$G:$G,'[1]Res (3)'!R:R,"",0)</f>
        <v>-</v>
      </c>
      <c r="AB33" s="70" t="str">
        <f>_xlfn.XLOOKUP($D33,'[1]Res (3)'!$G:$G,'[1]Res (3)'!S:S,"",0)</f>
        <v/>
      </c>
      <c r="AC33" s="70" t="str">
        <f>_xlfn.XLOOKUP($D33,'[1]Res (3)'!$G:$G,'[1]Res (3)'!T:T,"",0)</f>
        <v/>
      </c>
      <c r="AD33" s="70" t="str">
        <f>_xlfn.XLOOKUP($D33,'[1]Res (3)'!$G:$G,'[1]Res (3)'!U:U,"",0)</f>
        <v/>
      </c>
      <c r="AE33" s="70" t="str">
        <f>_xlfn.XLOOKUP($D33,'[1]Res (3)'!$G:$G,'[1]Res (3)'!V:V,"",0)</f>
        <v/>
      </c>
      <c r="AF33" s="70" t="str">
        <f>_xlfn.XLOOKUP($D33,'[1]Res (3)'!$G:$G,'[1]Res (3)'!W:W,"",0)</f>
        <v/>
      </c>
      <c r="AG33" s="70" t="str">
        <f>_xlfn.XLOOKUP($D33,'[1]Res (3)'!$G:$G,'[1]Res (3)'!X:X,"",0)</f>
        <v/>
      </c>
      <c r="AH33" s="70" t="str">
        <f>_xlfn.XLOOKUP($D33,'[1]Res (3)'!$G:$G,'[1]Res (3)'!Y:Y,"",0)</f>
        <v/>
      </c>
      <c r="AI33" s="70" t="str">
        <f>_xlfn.XLOOKUP($D33,'[1]Res (3)'!$G:$G,'[1]Res (3)'!Z:Z,"",0)</f>
        <v/>
      </c>
      <c r="AJ33" s="70" t="str">
        <f>_xlfn.XLOOKUP($D33,'[1]Res (3)'!$G:$G,'[1]Res (3)'!AA:AA,"",0)</f>
        <v/>
      </c>
      <c r="AK33" s="70" t="str">
        <f>_xlfn.XLOOKUP($D33,'[1]Res (3)'!$G:$G,'[1]Res (3)'!AB:AB,"",0)</f>
        <v>-</v>
      </c>
      <c r="AL33" s="71">
        <f t="shared" si="0"/>
        <v>0</v>
      </c>
      <c r="AM33" s="72" t="str">
        <f t="shared" si="1"/>
        <v/>
      </c>
      <c r="AO33" s="71" t="s">
        <v>26</v>
      </c>
      <c r="AP33" s="70" t="e">
        <f t="shared" si="2"/>
        <v>#VALUE!</v>
      </c>
      <c r="AQ33" s="70"/>
      <c r="AR33" s="70" t="e">
        <f t="shared" si="3"/>
        <v>#VALUE!</v>
      </c>
      <c r="AS33" s="70"/>
      <c r="AT33" s="70" t="e">
        <f t="shared" si="4"/>
        <v>#VALUE!</v>
      </c>
      <c r="AU33" s="70"/>
      <c r="AV33" s="70" t="e">
        <f t="shared" si="5"/>
        <v>#VALUE!</v>
      </c>
      <c r="AW33" s="70"/>
      <c r="AX33" s="70" t="e">
        <f t="shared" si="6"/>
        <v>#VALUE!</v>
      </c>
      <c r="AY33" s="71" t="e">
        <f t="shared" si="7"/>
        <v>#VALUE!</v>
      </c>
      <c r="AZ33" s="72" t="e">
        <f t="shared" si="8"/>
        <v>#VALUE!</v>
      </c>
      <c r="BA33" s="71" t="s">
        <v>26</v>
      </c>
      <c r="BB33" s="70">
        <v>0</v>
      </c>
      <c r="BC33" s="70"/>
      <c r="BD33" s="70">
        <v>0</v>
      </c>
      <c r="BE33" s="70"/>
      <c r="BF33" s="70">
        <v>0</v>
      </c>
      <c r="BG33" s="70"/>
      <c r="BH33" s="70">
        <v>0</v>
      </c>
      <c r="BI33" s="70"/>
      <c r="BJ33" s="70">
        <v>0</v>
      </c>
      <c r="BK33" s="74">
        <f t="shared" si="9"/>
        <v>0</v>
      </c>
      <c r="BL33" s="75">
        <f t="shared" si="10"/>
        <v>0</v>
      </c>
      <c r="BM33" s="71" t="s">
        <v>26</v>
      </c>
      <c r="BN33" s="70">
        <v>0</v>
      </c>
      <c r="BO33" s="70"/>
      <c r="BP33" s="70">
        <v>0</v>
      </c>
      <c r="BQ33" s="70"/>
      <c r="BR33" s="70">
        <v>0</v>
      </c>
      <c r="BS33" s="70"/>
      <c r="BT33" s="70">
        <v>0</v>
      </c>
      <c r="BU33" s="70"/>
      <c r="BV33" s="70">
        <v>0</v>
      </c>
      <c r="BW33" s="74">
        <f t="shared" si="11"/>
        <v>0</v>
      </c>
      <c r="BX33" s="76">
        <f t="shared" si="12"/>
        <v>0</v>
      </c>
      <c r="BY33" s="71" t="s">
        <v>26</v>
      </c>
      <c r="BZ33" s="70">
        <v>0</v>
      </c>
      <c r="CA33" s="70"/>
      <c r="CB33" s="70">
        <v>0</v>
      </c>
      <c r="CC33" s="70"/>
      <c r="CD33" s="70">
        <v>0</v>
      </c>
      <c r="CE33" s="70"/>
      <c r="CF33" s="70">
        <v>0</v>
      </c>
      <c r="CG33" s="70"/>
      <c r="CH33" s="70">
        <v>0</v>
      </c>
      <c r="CI33" s="77">
        <f t="shared" si="13"/>
        <v>0</v>
      </c>
      <c r="CJ33" s="76">
        <f t="shared" si="14"/>
        <v>0</v>
      </c>
      <c r="CK33" s="78"/>
      <c r="CL33" s="57"/>
      <c r="CM33" s="57"/>
      <c r="CN33" s="57"/>
      <c r="CO33" s="57"/>
      <c r="CP33" s="57"/>
      <c r="CQ33" s="57"/>
      <c r="CR33" s="57"/>
      <c r="CS33" s="79"/>
      <c r="CT33" s="80"/>
      <c r="CU33" s="81">
        <f t="shared" si="15"/>
        <v>0</v>
      </c>
      <c r="CV33" s="82">
        <f t="shared" si="16"/>
        <v>0</v>
      </c>
      <c r="CW33" s="83" t="e">
        <f>SUMIF(Склад!#REF!,E33,Склад!#REF!)</f>
        <v>#REF!</v>
      </c>
    </row>
    <row r="34" spans="1:101" s="73" customFormat="1" ht="147.94999999999999" customHeight="1" thickBot="1" x14ac:dyDescent="0.3">
      <c r="A34" s="34">
        <v>31</v>
      </c>
      <c r="B34" s="168" t="s">
        <v>157</v>
      </c>
      <c r="C34" s="34" t="s">
        <v>4105</v>
      </c>
      <c r="D34" s="34" t="str">
        <f t="shared" si="17"/>
        <v>242850171</v>
      </c>
      <c r="E34" s="33" t="s">
        <v>3760</v>
      </c>
      <c r="F34" s="33">
        <v>71</v>
      </c>
      <c r="G34" s="165" t="str">
        <f>IFERROR(VLOOKUP(VALUE(E34),Склад!#REF!,6,0),"-")</f>
        <v>-</v>
      </c>
      <c r="H34" s="58"/>
      <c r="I34" s="194" t="s">
        <v>4331</v>
      </c>
      <c r="J34" s="59">
        <v>38.1</v>
      </c>
      <c r="K34" s="63">
        <v>99</v>
      </c>
      <c r="L34" s="60"/>
      <c r="M34" s="61"/>
      <c r="N34" s="62"/>
      <c r="O34" s="64"/>
      <c r="P34" s="65"/>
      <c r="Q34" s="66"/>
      <c r="R34" s="67"/>
      <c r="S34" s="65"/>
      <c r="T34" s="66"/>
      <c r="U34" s="68"/>
      <c r="V34" s="69"/>
      <c r="W34" s="65"/>
      <c r="X34" s="66"/>
      <c r="Y34" s="70" t="str">
        <f>_xlfn.XLOOKUP($D34,'[1]Res (3)'!$G:$G,'[1]Res (3)'!P:P,"",0)</f>
        <v>-</v>
      </c>
      <c r="Z34" s="70" t="str">
        <f>_xlfn.XLOOKUP($D34,'[1]Res (3)'!$G:$G,'[1]Res (3)'!Q:Q,"",0)</f>
        <v>-</v>
      </c>
      <c r="AA34" s="70" t="str">
        <f>_xlfn.XLOOKUP($D34,'[1]Res (3)'!$G:$G,'[1]Res (3)'!R:R,"",0)</f>
        <v>-</v>
      </c>
      <c r="AB34" s="70" t="str">
        <f>_xlfn.XLOOKUP($D34,'[1]Res (3)'!$G:$G,'[1]Res (3)'!S:S,"",0)</f>
        <v/>
      </c>
      <c r="AC34" s="70" t="str">
        <f>_xlfn.XLOOKUP($D34,'[1]Res (3)'!$G:$G,'[1]Res (3)'!T:T,"",0)</f>
        <v/>
      </c>
      <c r="AD34" s="70" t="str">
        <f>_xlfn.XLOOKUP($D34,'[1]Res (3)'!$G:$G,'[1]Res (3)'!U:U,"",0)</f>
        <v/>
      </c>
      <c r="AE34" s="70" t="str">
        <f>_xlfn.XLOOKUP($D34,'[1]Res (3)'!$G:$G,'[1]Res (3)'!V:V,"",0)</f>
        <v/>
      </c>
      <c r="AF34" s="70" t="str">
        <f>_xlfn.XLOOKUP($D34,'[1]Res (3)'!$G:$G,'[1]Res (3)'!W:W,"",0)</f>
        <v/>
      </c>
      <c r="AG34" s="70" t="str">
        <f>_xlfn.XLOOKUP($D34,'[1]Res (3)'!$G:$G,'[1]Res (3)'!X:X,"",0)</f>
        <v/>
      </c>
      <c r="AH34" s="70" t="str">
        <f>_xlfn.XLOOKUP($D34,'[1]Res (3)'!$G:$G,'[1]Res (3)'!Y:Y,"",0)</f>
        <v/>
      </c>
      <c r="AI34" s="70" t="str">
        <f>_xlfn.XLOOKUP($D34,'[1]Res (3)'!$G:$G,'[1]Res (3)'!Z:Z,"",0)</f>
        <v/>
      </c>
      <c r="AJ34" s="70" t="str">
        <f>_xlfn.XLOOKUP($D34,'[1]Res (3)'!$G:$G,'[1]Res (3)'!AA:AA,"",0)</f>
        <v/>
      </c>
      <c r="AK34" s="70" t="str">
        <f>_xlfn.XLOOKUP($D34,'[1]Res (3)'!$G:$G,'[1]Res (3)'!AB:AB,"",0)</f>
        <v>-</v>
      </c>
      <c r="AL34" s="71">
        <f t="shared" si="0"/>
        <v>0</v>
      </c>
      <c r="AM34" s="72" t="str">
        <f t="shared" si="1"/>
        <v/>
      </c>
      <c r="AO34" s="71" t="s">
        <v>26</v>
      </c>
      <c r="AP34" s="70" t="e">
        <f t="shared" si="2"/>
        <v>#VALUE!</v>
      </c>
      <c r="AQ34" s="70"/>
      <c r="AR34" s="70" t="e">
        <f t="shared" si="3"/>
        <v>#VALUE!</v>
      </c>
      <c r="AS34" s="70"/>
      <c r="AT34" s="70" t="e">
        <f t="shared" si="4"/>
        <v>#VALUE!</v>
      </c>
      <c r="AU34" s="70"/>
      <c r="AV34" s="70" t="e">
        <f t="shared" si="5"/>
        <v>#VALUE!</v>
      </c>
      <c r="AW34" s="70"/>
      <c r="AX34" s="70" t="e">
        <f t="shared" si="6"/>
        <v>#VALUE!</v>
      </c>
      <c r="AY34" s="71" t="e">
        <f t="shared" si="7"/>
        <v>#VALUE!</v>
      </c>
      <c r="AZ34" s="72" t="e">
        <f t="shared" si="8"/>
        <v>#VALUE!</v>
      </c>
      <c r="BA34" s="71" t="s">
        <v>26</v>
      </c>
      <c r="BB34" s="70">
        <v>0</v>
      </c>
      <c r="BC34" s="70"/>
      <c r="BD34" s="70">
        <v>0</v>
      </c>
      <c r="BE34" s="70"/>
      <c r="BF34" s="70">
        <v>0</v>
      </c>
      <c r="BG34" s="70"/>
      <c r="BH34" s="70">
        <v>0</v>
      </c>
      <c r="BI34" s="70"/>
      <c r="BJ34" s="70">
        <v>0</v>
      </c>
      <c r="BK34" s="74">
        <f t="shared" si="9"/>
        <v>0</v>
      </c>
      <c r="BL34" s="75">
        <f t="shared" si="10"/>
        <v>0</v>
      </c>
      <c r="BM34" s="71" t="s">
        <v>26</v>
      </c>
      <c r="BN34" s="70">
        <v>0</v>
      </c>
      <c r="BO34" s="70"/>
      <c r="BP34" s="70">
        <v>0</v>
      </c>
      <c r="BQ34" s="70"/>
      <c r="BR34" s="70">
        <v>0</v>
      </c>
      <c r="BS34" s="70"/>
      <c r="BT34" s="70">
        <v>0</v>
      </c>
      <c r="BU34" s="70"/>
      <c r="BV34" s="70">
        <v>0</v>
      </c>
      <c r="BW34" s="74">
        <f t="shared" si="11"/>
        <v>0</v>
      </c>
      <c r="BX34" s="76">
        <f t="shared" si="12"/>
        <v>0</v>
      </c>
      <c r="BY34" s="71" t="s">
        <v>26</v>
      </c>
      <c r="BZ34" s="70">
        <v>0</v>
      </c>
      <c r="CA34" s="70"/>
      <c r="CB34" s="70">
        <v>0</v>
      </c>
      <c r="CC34" s="70"/>
      <c r="CD34" s="70">
        <v>0</v>
      </c>
      <c r="CE34" s="70"/>
      <c r="CF34" s="70">
        <v>0</v>
      </c>
      <c r="CG34" s="70"/>
      <c r="CH34" s="70">
        <v>0</v>
      </c>
      <c r="CI34" s="77">
        <f t="shared" si="13"/>
        <v>0</v>
      </c>
      <c r="CJ34" s="76">
        <f t="shared" si="14"/>
        <v>0</v>
      </c>
      <c r="CK34" s="78"/>
      <c r="CL34" s="57"/>
      <c r="CM34" s="57"/>
      <c r="CN34" s="57"/>
      <c r="CO34" s="57"/>
      <c r="CP34" s="57"/>
      <c r="CQ34" s="57"/>
      <c r="CR34" s="57"/>
      <c r="CS34" s="79"/>
      <c r="CT34" s="80"/>
      <c r="CU34" s="81">
        <f t="shared" si="15"/>
        <v>0</v>
      </c>
      <c r="CV34" s="82">
        <f t="shared" si="16"/>
        <v>0</v>
      </c>
      <c r="CW34" s="83" t="e">
        <f>SUMIF(Склад!#REF!,E34,Склад!#REF!)</f>
        <v>#REF!</v>
      </c>
    </row>
    <row r="35" spans="1:101" s="73" customFormat="1" ht="147.94999999999999" customHeight="1" thickBot="1" x14ac:dyDescent="0.3">
      <c r="A35" s="57">
        <v>32</v>
      </c>
      <c r="B35" s="168" t="s">
        <v>157</v>
      </c>
      <c r="C35" s="34" t="s">
        <v>4107</v>
      </c>
      <c r="D35" s="34" t="str">
        <f t="shared" si="17"/>
        <v>13285031</v>
      </c>
      <c r="E35" s="33" t="s">
        <v>3761</v>
      </c>
      <c r="F35" s="33">
        <v>1</v>
      </c>
      <c r="G35" s="165" t="str">
        <f>IFERROR(VLOOKUP(VALUE(E35),Склад!#REF!,6,0),"-")</f>
        <v>-</v>
      </c>
      <c r="H35" s="58"/>
      <c r="I35" s="194" t="s">
        <v>4331</v>
      </c>
      <c r="J35" s="59">
        <v>26.5</v>
      </c>
      <c r="K35" s="63">
        <v>69</v>
      </c>
      <c r="L35" s="60"/>
      <c r="M35" s="61"/>
      <c r="N35" s="62"/>
      <c r="O35" s="64"/>
      <c r="P35" s="65"/>
      <c r="Q35" s="66"/>
      <c r="R35" s="67"/>
      <c r="S35" s="65"/>
      <c r="T35" s="66"/>
      <c r="U35" s="68"/>
      <c r="V35" s="69"/>
      <c r="W35" s="65"/>
      <c r="X35" s="66"/>
      <c r="Y35" s="70" t="str">
        <f>_xlfn.XLOOKUP($D35,'[1]Res (3)'!$G:$G,'[1]Res (3)'!P:P,"",0)</f>
        <v>-</v>
      </c>
      <c r="Z35" s="70" t="str">
        <f>_xlfn.XLOOKUP($D35,'[1]Res (3)'!$G:$G,'[1]Res (3)'!Q:Q,"",0)</f>
        <v>-</v>
      </c>
      <c r="AA35" s="70" t="str">
        <f>_xlfn.XLOOKUP($D35,'[1]Res (3)'!$G:$G,'[1]Res (3)'!R:R,"",0)</f>
        <v>-</v>
      </c>
      <c r="AB35" s="70" t="str">
        <f>_xlfn.XLOOKUP($D35,'[1]Res (3)'!$G:$G,'[1]Res (3)'!S:S,"",0)</f>
        <v/>
      </c>
      <c r="AC35" s="70" t="str">
        <f>_xlfn.XLOOKUP($D35,'[1]Res (3)'!$G:$G,'[1]Res (3)'!T:T,"",0)</f>
        <v/>
      </c>
      <c r="AD35" s="70" t="str">
        <f>_xlfn.XLOOKUP($D35,'[1]Res (3)'!$G:$G,'[1]Res (3)'!U:U,"",0)</f>
        <v/>
      </c>
      <c r="AE35" s="70" t="str">
        <f>_xlfn.XLOOKUP($D35,'[1]Res (3)'!$G:$G,'[1]Res (3)'!V:V,"",0)</f>
        <v/>
      </c>
      <c r="AF35" s="70" t="str">
        <f>_xlfn.XLOOKUP($D35,'[1]Res (3)'!$G:$G,'[1]Res (3)'!W:W,"",0)</f>
        <v/>
      </c>
      <c r="AG35" s="70" t="str">
        <f>_xlfn.XLOOKUP($D35,'[1]Res (3)'!$G:$G,'[1]Res (3)'!X:X,"",0)</f>
        <v/>
      </c>
      <c r="AH35" s="70" t="str">
        <f>_xlfn.XLOOKUP($D35,'[1]Res (3)'!$G:$G,'[1]Res (3)'!Y:Y,"",0)</f>
        <v/>
      </c>
      <c r="AI35" s="70" t="str">
        <f>_xlfn.XLOOKUP($D35,'[1]Res (3)'!$G:$G,'[1]Res (3)'!Z:Z,"",0)</f>
        <v/>
      </c>
      <c r="AJ35" s="70" t="str">
        <f>_xlfn.XLOOKUP($D35,'[1]Res (3)'!$G:$G,'[1]Res (3)'!AA:AA,"",0)</f>
        <v/>
      </c>
      <c r="AK35" s="70" t="str">
        <f>_xlfn.XLOOKUP($D35,'[1]Res (3)'!$G:$G,'[1]Res (3)'!AB:AB,"",0)</f>
        <v>-</v>
      </c>
      <c r="AL35" s="71">
        <f t="shared" si="0"/>
        <v>0</v>
      </c>
      <c r="AM35" s="72" t="str">
        <f t="shared" si="1"/>
        <v/>
      </c>
      <c r="AO35" s="71" t="s">
        <v>26</v>
      </c>
      <c r="AP35" s="70" t="e">
        <f t="shared" si="2"/>
        <v>#VALUE!</v>
      </c>
      <c r="AQ35" s="70"/>
      <c r="AR35" s="70" t="e">
        <f t="shared" si="3"/>
        <v>#VALUE!</v>
      </c>
      <c r="AS35" s="70"/>
      <c r="AT35" s="70" t="e">
        <f t="shared" si="4"/>
        <v>#VALUE!</v>
      </c>
      <c r="AU35" s="70"/>
      <c r="AV35" s="70" t="e">
        <f t="shared" si="5"/>
        <v>#VALUE!</v>
      </c>
      <c r="AW35" s="70"/>
      <c r="AX35" s="70" t="e">
        <f t="shared" si="6"/>
        <v>#VALUE!</v>
      </c>
      <c r="AY35" s="71" t="e">
        <f t="shared" si="7"/>
        <v>#VALUE!</v>
      </c>
      <c r="AZ35" s="72" t="e">
        <f t="shared" si="8"/>
        <v>#VALUE!</v>
      </c>
      <c r="BA35" s="71" t="s">
        <v>26</v>
      </c>
      <c r="BB35" s="70">
        <v>0</v>
      </c>
      <c r="BC35" s="70"/>
      <c r="BD35" s="70">
        <v>0</v>
      </c>
      <c r="BE35" s="70"/>
      <c r="BF35" s="70">
        <v>0</v>
      </c>
      <c r="BG35" s="70"/>
      <c r="BH35" s="70">
        <v>0</v>
      </c>
      <c r="BI35" s="70"/>
      <c r="BJ35" s="70">
        <v>0</v>
      </c>
      <c r="BK35" s="74">
        <f t="shared" si="9"/>
        <v>0</v>
      </c>
      <c r="BL35" s="75">
        <f t="shared" si="10"/>
        <v>0</v>
      </c>
      <c r="BM35" s="71" t="s">
        <v>26</v>
      </c>
      <c r="BN35" s="70">
        <v>0</v>
      </c>
      <c r="BO35" s="70"/>
      <c r="BP35" s="70">
        <v>0</v>
      </c>
      <c r="BQ35" s="70"/>
      <c r="BR35" s="70">
        <v>0</v>
      </c>
      <c r="BS35" s="70"/>
      <c r="BT35" s="70">
        <v>0</v>
      </c>
      <c r="BU35" s="70"/>
      <c r="BV35" s="70">
        <v>0</v>
      </c>
      <c r="BW35" s="74">
        <f t="shared" si="11"/>
        <v>0</v>
      </c>
      <c r="BX35" s="76">
        <f t="shared" si="12"/>
        <v>0</v>
      </c>
      <c r="BY35" s="71" t="s">
        <v>26</v>
      </c>
      <c r="BZ35" s="70">
        <v>0</v>
      </c>
      <c r="CA35" s="70"/>
      <c r="CB35" s="70">
        <v>0</v>
      </c>
      <c r="CC35" s="70"/>
      <c r="CD35" s="70">
        <v>0</v>
      </c>
      <c r="CE35" s="70"/>
      <c r="CF35" s="70">
        <v>0</v>
      </c>
      <c r="CG35" s="70"/>
      <c r="CH35" s="70">
        <v>0</v>
      </c>
      <c r="CI35" s="77">
        <f t="shared" si="13"/>
        <v>0</v>
      </c>
      <c r="CJ35" s="76">
        <f t="shared" si="14"/>
        <v>0</v>
      </c>
      <c r="CK35" s="78"/>
      <c r="CL35" s="57"/>
      <c r="CM35" s="57"/>
      <c r="CN35" s="57"/>
      <c r="CO35" s="57"/>
      <c r="CP35" s="57"/>
      <c r="CQ35" s="57"/>
      <c r="CR35" s="57"/>
      <c r="CS35" s="79"/>
      <c r="CT35" s="80"/>
      <c r="CU35" s="81">
        <f t="shared" si="15"/>
        <v>0</v>
      </c>
      <c r="CV35" s="82">
        <f t="shared" si="16"/>
        <v>0</v>
      </c>
      <c r="CW35" s="83" t="e">
        <f>SUMIF(Склад!#REF!,E35,Склад!#REF!)</f>
        <v>#REF!</v>
      </c>
    </row>
    <row r="36" spans="1:101" s="73" customFormat="1" ht="98.65" customHeight="1" thickBot="1" x14ac:dyDescent="0.3">
      <c r="A36" s="34">
        <v>33</v>
      </c>
      <c r="B36" s="168" t="s">
        <v>157</v>
      </c>
      <c r="C36" s="34" t="s">
        <v>4108</v>
      </c>
      <c r="D36" s="34" t="str">
        <f t="shared" si="17"/>
        <v>16985031</v>
      </c>
      <c r="E36" s="33" t="s">
        <v>3762</v>
      </c>
      <c r="F36" s="33">
        <v>1</v>
      </c>
      <c r="G36" s="165" t="str">
        <f>IFERROR(VLOOKUP(VALUE(E36),Склад!#REF!,6,0),"-")</f>
        <v>-</v>
      </c>
      <c r="H36" s="58"/>
      <c r="I36" s="194" t="s">
        <v>4331</v>
      </c>
      <c r="J36" s="59">
        <v>26.5</v>
      </c>
      <c r="K36" s="63">
        <v>69</v>
      </c>
      <c r="L36" s="60"/>
      <c r="M36" s="61"/>
      <c r="N36" s="62"/>
      <c r="O36" s="64"/>
      <c r="P36" s="65"/>
      <c r="Q36" s="66"/>
      <c r="R36" s="67"/>
      <c r="S36" s="65"/>
      <c r="T36" s="66"/>
      <c r="U36" s="68"/>
      <c r="V36" s="69"/>
      <c r="W36" s="65"/>
      <c r="X36" s="66"/>
      <c r="Y36" s="70" t="str">
        <f>_xlfn.XLOOKUP($D36,'[1]Res (3)'!$G:$G,'[1]Res (3)'!P:P,"",0)</f>
        <v>-</v>
      </c>
      <c r="Z36" s="70" t="str">
        <f>_xlfn.XLOOKUP($D36,'[1]Res (3)'!$G:$G,'[1]Res (3)'!Q:Q,"",0)</f>
        <v>-</v>
      </c>
      <c r="AA36" s="70" t="str">
        <f>_xlfn.XLOOKUP($D36,'[1]Res (3)'!$G:$G,'[1]Res (3)'!R:R,"",0)</f>
        <v>-</v>
      </c>
      <c r="AB36" s="70" t="str">
        <f>_xlfn.XLOOKUP($D36,'[1]Res (3)'!$G:$G,'[1]Res (3)'!S:S,"",0)</f>
        <v/>
      </c>
      <c r="AC36" s="70" t="str">
        <f>_xlfn.XLOOKUP($D36,'[1]Res (3)'!$G:$G,'[1]Res (3)'!T:T,"",0)</f>
        <v/>
      </c>
      <c r="AD36" s="70" t="str">
        <f>_xlfn.XLOOKUP($D36,'[1]Res (3)'!$G:$G,'[1]Res (3)'!U:U,"",0)</f>
        <v/>
      </c>
      <c r="AE36" s="70" t="str">
        <f>_xlfn.XLOOKUP($D36,'[1]Res (3)'!$G:$G,'[1]Res (3)'!V:V,"",0)</f>
        <v/>
      </c>
      <c r="AF36" s="70" t="str">
        <f>_xlfn.XLOOKUP($D36,'[1]Res (3)'!$G:$G,'[1]Res (3)'!W:W,"",0)</f>
        <v/>
      </c>
      <c r="AG36" s="70" t="str">
        <f>_xlfn.XLOOKUP($D36,'[1]Res (3)'!$G:$G,'[1]Res (3)'!X:X,"",0)</f>
        <v/>
      </c>
      <c r="AH36" s="70" t="str">
        <f>_xlfn.XLOOKUP($D36,'[1]Res (3)'!$G:$G,'[1]Res (3)'!Y:Y,"",0)</f>
        <v/>
      </c>
      <c r="AI36" s="70" t="str">
        <f>_xlfn.XLOOKUP($D36,'[1]Res (3)'!$G:$G,'[1]Res (3)'!Z:Z,"",0)</f>
        <v/>
      </c>
      <c r="AJ36" s="70" t="str">
        <f>_xlfn.XLOOKUP($D36,'[1]Res (3)'!$G:$G,'[1]Res (3)'!AA:AA,"",0)</f>
        <v/>
      </c>
      <c r="AK36" s="70" t="str">
        <f>_xlfn.XLOOKUP($D36,'[1]Res (3)'!$G:$G,'[1]Res (3)'!AB:AB,"",0)</f>
        <v>-</v>
      </c>
      <c r="AL36" s="71">
        <f t="shared" si="0"/>
        <v>0</v>
      </c>
      <c r="AM36" s="72" t="str">
        <f t="shared" si="1"/>
        <v/>
      </c>
      <c r="AO36" s="71" t="s">
        <v>26</v>
      </c>
      <c r="AP36" s="70" t="e">
        <f t="shared" ref="AP36:AP67" si="22">CL36+Z36-BB36-BN36-BZ36</f>
        <v>#VALUE!</v>
      </c>
      <c r="AQ36" s="70"/>
      <c r="AR36" s="70" t="e">
        <f t="shared" ref="AR36:AR67" si="23">CN36+AB36-BD36-BP36-CB36</f>
        <v>#VALUE!</v>
      </c>
      <c r="AS36" s="70"/>
      <c r="AT36" s="70" t="e">
        <f t="shared" ref="AT36:AT67" si="24">CP36+AD36-BF36-BR36-CD36</f>
        <v>#VALUE!</v>
      </c>
      <c r="AU36" s="70"/>
      <c r="AV36" s="70" t="e">
        <f t="shared" ref="AV36:AV67" si="25">CR36+AF36-BH36-BT36-CF36</f>
        <v>#VALUE!</v>
      </c>
      <c r="AW36" s="70"/>
      <c r="AX36" s="70" t="e">
        <f t="shared" ref="AX36:AX57" si="26">CT36+AK36-BJ36-BV36-CH36</f>
        <v>#VALUE!</v>
      </c>
      <c r="AY36" s="71" t="e">
        <f t="shared" si="7"/>
        <v>#VALUE!</v>
      </c>
      <c r="AZ36" s="72" t="e">
        <f t="shared" si="8"/>
        <v>#VALUE!</v>
      </c>
      <c r="BA36" s="71" t="s">
        <v>26</v>
      </c>
      <c r="BB36" s="70">
        <v>0</v>
      </c>
      <c r="BC36" s="70"/>
      <c r="BD36" s="70">
        <v>0</v>
      </c>
      <c r="BE36" s="70"/>
      <c r="BF36" s="70">
        <v>0</v>
      </c>
      <c r="BG36" s="70"/>
      <c r="BH36" s="70">
        <v>0</v>
      </c>
      <c r="BI36" s="70"/>
      <c r="BJ36" s="70">
        <v>0</v>
      </c>
      <c r="BK36" s="74">
        <f t="shared" si="9"/>
        <v>0</v>
      </c>
      <c r="BL36" s="75">
        <f t="shared" si="10"/>
        <v>0</v>
      </c>
      <c r="BM36" s="71" t="s">
        <v>26</v>
      </c>
      <c r="BN36" s="70">
        <v>0</v>
      </c>
      <c r="BO36" s="70"/>
      <c r="BP36" s="70">
        <v>0</v>
      </c>
      <c r="BQ36" s="70"/>
      <c r="BR36" s="70">
        <v>0</v>
      </c>
      <c r="BS36" s="70"/>
      <c r="BT36" s="70">
        <v>0</v>
      </c>
      <c r="BU36" s="70"/>
      <c r="BV36" s="70">
        <v>0</v>
      </c>
      <c r="BW36" s="74">
        <f t="shared" si="11"/>
        <v>0</v>
      </c>
      <c r="BX36" s="76">
        <f t="shared" si="12"/>
        <v>0</v>
      </c>
      <c r="BY36" s="71" t="s">
        <v>26</v>
      </c>
      <c r="BZ36" s="70">
        <v>0</v>
      </c>
      <c r="CA36" s="70"/>
      <c r="CB36" s="70">
        <v>0</v>
      </c>
      <c r="CC36" s="70"/>
      <c r="CD36" s="70">
        <v>0</v>
      </c>
      <c r="CE36" s="70"/>
      <c r="CF36" s="70">
        <v>0</v>
      </c>
      <c r="CG36" s="70"/>
      <c r="CH36" s="70">
        <v>0</v>
      </c>
      <c r="CI36" s="77">
        <f t="shared" si="13"/>
        <v>0</v>
      </c>
      <c r="CJ36" s="76">
        <f t="shared" si="14"/>
        <v>0</v>
      </c>
      <c r="CK36" s="78"/>
      <c r="CL36" s="57"/>
      <c r="CM36" s="57"/>
      <c r="CN36" s="57"/>
      <c r="CO36" s="57"/>
      <c r="CP36" s="57"/>
      <c r="CQ36" s="57"/>
      <c r="CR36" s="57"/>
      <c r="CS36" s="79"/>
      <c r="CT36" s="80"/>
      <c r="CU36" s="81">
        <f t="shared" si="15"/>
        <v>0</v>
      </c>
      <c r="CV36" s="82">
        <f t="shared" si="16"/>
        <v>0</v>
      </c>
      <c r="CW36" s="83" t="e">
        <f>SUMIF(Склад!#REF!,E36,Склад!#REF!)</f>
        <v>#REF!</v>
      </c>
    </row>
    <row r="37" spans="1:101" s="73" customFormat="1" ht="93.4" customHeight="1" thickBot="1" x14ac:dyDescent="0.3">
      <c r="A37" s="57">
        <v>34</v>
      </c>
      <c r="B37" s="168" t="s">
        <v>157</v>
      </c>
      <c r="C37" s="34" t="s">
        <v>4109</v>
      </c>
      <c r="D37" s="34" t="str">
        <f t="shared" si="17"/>
        <v>133852323</v>
      </c>
      <c r="E37" s="33" t="s">
        <v>3763</v>
      </c>
      <c r="F37" s="33">
        <v>23</v>
      </c>
      <c r="G37" s="165" t="str">
        <f>IFERROR(VLOOKUP(VALUE(E37),Склад!#REF!,6,0),"-")</f>
        <v>-</v>
      </c>
      <c r="H37" s="58"/>
      <c r="I37" s="194" t="s">
        <v>4332</v>
      </c>
      <c r="J37" s="59">
        <v>30.4</v>
      </c>
      <c r="K37" s="63">
        <v>79</v>
      </c>
      <c r="L37" s="60"/>
      <c r="M37" s="61"/>
      <c r="N37" s="62"/>
      <c r="O37" s="64"/>
      <c r="P37" s="65"/>
      <c r="Q37" s="66"/>
      <c r="R37" s="67"/>
      <c r="S37" s="65"/>
      <c r="T37" s="66"/>
      <c r="U37" s="68"/>
      <c r="V37" s="69"/>
      <c r="W37" s="65"/>
      <c r="X37" s="66"/>
      <c r="Y37" s="70" t="str">
        <f>_xlfn.XLOOKUP($D37,'[1]Res (3)'!$G:$G,'[1]Res (3)'!P:P,"",0)</f>
        <v>-</v>
      </c>
      <c r="Z37" s="70" t="str">
        <f>_xlfn.XLOOKUP($D37,'[1]Res (3)'!$G:$G,'[1]Res (3)'!Q:Q,"",0)</f>
        <v>-</v>
      </c>
      <c r="AA37" s="70" t="str">
        <f>_xlfn.XLOOKUP($D37,'[1]Res (3)'!$G:$G,'[1]Res (3)'!R:R,"",0)</f>
        <v>-</v>
      </c>
      <c r="AB37" s="70" t="str">
        <f>_xlfn.XLOOKUP($D37,'[1]Res (3)'!$G:$G,'[1]Res (3)'!S:S,"",0)</f>
        <v/>
      </c>
      <c r="AC37" s="70" t="str">
        <f>_xlfn.XLOOKUP($D37,'[1]Res (3)'!$G:$G,'[1]Res (3)'!T:T,"",0)</f>
        <v/>
      </c>
      <c r="AD37" s="70" t="str">
        <f>_xlfn.XLOOKUP($D37,'[1]Res (3)'!$G:$G,'[1]Res (3)'!U:U,"",0)</f>
        <v/>
      </c>
      <c r="AE37" s="70" t="str">
        <f>_xlfn.XLOOKUP($D37,'[1]Res (3)'!$G:$G,'[1]Res (3)'!V:V,"",0)</f>
        <v/>
      </c>
      <c r="AF37" s="70" t="str">
        <f>_xlfn.XLOOKUP($D37,'[1]Res (3)'!$G:$G,'[1]Res (3)'!W:W,"",0)</f>
        <v/>
      </c>
      <c r="AG37" s="70" t="str">
        <f>_xlfn.XLOOKUP($D37,'[1]Res (3)'!$G:$G,'[1]Res (3)'!X:X,"",0)</f>
        <v/>
      </c>
      <c r="AH37" s="70" t="str">
        <f>_xlfn.XLOOKUP($D37,'[1]Res (3)'!$G:$G,'[1]Res (3)'!Y:Y,"",0)</f>
        <v/>
      </c>
      <c r="AI37" s="70" t="str">
        <f>_xlfn.XLOOKUP($D37,'[1]Res (3)'!$G:$G,'[1]Res (3)'!Z:Z,"",0)</f>
        <v/>
      </c>
      <c r="AJ37" s="70" t="str">
        <f>_xlfn.XLOOKUP($D37,'[1]Res (3)'!$G:$G,'[1]Res (3)'!AA:AA,"",0)</f>
        <v/>
      </c>
      <c r="AK37" s="70" t="str">
        <f>_xlfn.XLOOKUP($D37,'[1]Res (3)'!$G:$G,'[1]Res (3)'!AB:AB,"",0)</f>
        <v>-</v>
      </c>
      <c r="AL37" s="71">
        <f t="shared" si="0"/>
        <v>0</v>
      </c>
      <c r="AM37" s="72" t="str">
        <f t="shared" si="1"/>
        <v/>
      </c>
      <c r="AO37" s="71" t="s">
        <v>26</v>
      </c>
      <c r="AP37" s="70" t="e">
        <f t="shared" si="22"/>
        <v>#VALUE!</v>
      </c>
      <c r="AQ37" s="70"/>
      <c r="AR37" s="70" t="e">
        <f t="shared" si="23"/>
        <v>#VALUE!</v>
      </c>
      <c r="AS37" s="70"/>
      <c r="AT37" s="70" t="e">
        <f t="shared" si="24"/>
        <v>#VALUE!</v>
      </c>
      <c r="AU37" s="70"/>
      <c r="AV37" s="70" t="e">
        <f t="shared" si="25"/>
        <v>#VALUE!</v>
      </c>
      <c r="AW37" s="70"/>
      <c r="AX37" s="70" t="e">
        <f t="shared" si="26"/>
        <v>#VALUE!</v>
      </c>
      <c r="AY37" s="71" t="e">
        <f t="shared" si="7"/>
        <v>#VALUE!</v>
      </c>
      <c r="AZ37" s="72" t="e">
        <f t="shared" si="8"/>
        <v>#VALUE!</v>
      </c>
      <c r="BA37" s="71" t="s">
        <v>26</v>
      </c>
      <c r="BB37" s="70">
        <v>0</v>
      </c>
      <c r="BC37" s="70"/>
      <c r="BD37" s="70">
        <v>0</v>
      </c>
      <c r="BE37" s="70"/>
      <c r="BF37" s="70">
        <v>0</v>
      </c>
      <c r="BG37" s="70"/>
      <c r="BH37" s="70">
        <v>0</v>
      </c>
      <c r="BI37" s="70"/>
      <c r="BJ37" s="70">
        <v>0</v>
      </c>
      <c r="BK37" s="74">
        <f t="shared" si="9"/>
        <v>0</v>
      </c>
      <c r="BL37" s="75">
        <f t="shared" si="10"/>
        <v>0</v>
      </c>
      <c r="BM37" s="71" t="s">
        <v>26</v>
      </c>
      <c r="BN37" s="70">
        <v>0</v>
      </c>
      <c r="BO37" s="70"/>
      <c r="BP37" s="70">
        <v>0</v>
      </c>
      <c r="BQ37" s="70"/>
      <c r="BR37" s="70">
        <v>0</v>
      </c>
      <c r="BS37" s="70"/>
      <c r="BT37" s="70">
        <v>0</v>
      </c>
      <c r="BU37" s="70"/>
      <c r="BV37" s="70">
        <v>0</v>
      </c>
      <c r="BW37" s="74">
        <f t="shared" si="11"/>
        <v>0</v>
      </c>
      <c r="BX37" s="76">
        <f t="shared" si="12"/>
        <v>0</v>
      </c>
      <c r="BY37" s="71" t="s">
        <v>26</v>
      </c>
      <c r="BZ37" s="70">
        <v>0</v>
      </c>
      <c r="CA37" s="70"/>
      <c r="CB37" s="70">
        <v>0</v>
      </c>
      <c r="CC37" s="70"/>
      <c r="CD37" s="70">
        <v>0</v>
      </c>
      <c r="CE37" s="70"/>
      <c r="CF37" s="70">
        <v>0</v>
      </c>
      <c r="CG37" s="70"/>
      <c r="CH37" s="70">
        <v>0</v>
      </c>
      <c r="CI37" s="77">
        <f t="shared" si="13"/>
        <v>0</v>
      </c>
      <c r="CJ37" s="76">
        <f t="shared" si="14"/>
        <v>0</v>
      </c>
      <c r="CK37" s="78"/>
      <c r="CL37" s="57"/>
      <c r="CM37" s="57"/>
      <c r="CN37" s="57"/>
      <c r="CO37" s="57"/>
      <c r="CP37" s="57"/>
      <c r="CQ37" s="57"/>
      <c r="CR37" s="57"/>
      <c r="CS37" s="79"/>
      <c r="CT37" s="80"/>
      <c r="CU37" s="81">
        <f t="shared" si="15"/>
        <v>0</v>
      </c>
      <c r="CV37" s="82">
        <f t="shared" si="16"/>
        <v>0</v>
      </c>
      <c r="CW37" s="83" t="e">
        <f>SUMIF(Склад!#REF!,E37,Склад!#REF!)</f>
        <v>#REF!</v>
      </c>
    </row>
    <row r="38" spans="1:101" s="73" customFormat="1" ht="73.150000000000006" customHeight="1" thickBot="1" x14ac:dyDescent="0.3">
      <c r="A38" s="34">
        <v>35</v>
      </c>
      <c r="B38" s="168" t="s">
        <v>157</v>
      </c>
      <c r="C38" s="34" t="s">
        <v>4109</v>
      </c>
      <c r="D38" s="34" t="str">
        <f t="shared" si="17"/>
        <v>133852376</v>
      </c>
      <c r="E38" s="33" t="s">
        <v>3763</v>
      </c>
      <c r="F38" s="33">
        <v>76</v>
      </c>
      <c r="G38" s="165" t="str">
        <f>IFERROR(VLOOKUP(VALUE(E38),Склад!#REF!,6,0),"-")</f>
        <v>-</v>
      </c>
      <c r="H38" s="58"/>
      <c r="I38" s="194" t="s">
        <v>4332</v>
      </c>
      <c r="J38" s="59">
        <v>30.4</v>
      </c>
      <c r="K38" s="63">
        <v>79</v>
      </c>
      <c r="L38" s="60"/>
      <c r="M38" s="61"/>
      <c r="N38" s="62"/>
      <c r="O38" s="64"/>
      <c r="P38" s="65"/>
      <c r="Q38" s="66"/>
      <c r="R38" s="67"/>
      <c r="S38" s="65"/>
      <c r="T38" s="66"/>
      <c r="U38" s="68"/>
      <c r="V38" s="69"/>
      <c r="W38" s="65"/>
      <c r="X38" s="66"/>
      <c r="Y38" s="70" t="str">
        <f>_xlfn.XLOOKUP($D38,'[1]Res (3)'!$G:$G,'[1]Res (3)'!P:P,"",0)</f>
        <v>-</v>
      </c>
      <c r="Z38" s="70" t="str">
        <f>_xlfn.XLOOKUP($D38,'[1]Res (3)'!$G:$G,'[1]Res (3)'!Q:Q,"",0)</f>
        <v>-</v>
      </c>
      <c r="AA38" s="70" t="str">
        <f>_xlfn.XLOOKUP($D38,'[1]Res (3)'!$G:$G,'[1]Res (3)'!R:R,"",0)</f>
        <v>-</v>
      </c>
      <c r="AB38" s="70" t="str">
        <f>_xlfn.XLOOKUP($D38,'[1]Res (3)'!$G:$G,'[1]Res (3)'!S:S,"",0)</f>
        <v/>
      </c>
      <c r="AC38" s="70" t="str">
        <f>_xlfn.XLOOKUP($D38,'[1]Res (3)'!$G:$G,'[1]Res (3)'!T:T,"",0)</f>
        <v/>
      </c>
      <c r="AD38" s="70" t="str">
        <f>_xlfn.XLOOKUP($D38,'[1]Res (3)'!$G:$G,'[1]Res (3)'!U:U,"",0)</f>
        <v/>
      </c>
      <c r="AE38" s="70" t="str">
        <f>_xlfn.XLOOKUP($D38,'[1]Res (3)'!$G:$G,'[1]Res (3)'!V:V,"",0)</f>
        <v/>
      </c>
      <c r="AF38" s="70" t="str">
        <f>_xlfn.XLOOKUP($D38,'[1]Res (3)'!$G:$G,'[1]Res (3)'!W:W,"",0)</f>
        <v/>
      </c>
      <c r="AG38" s="70" t="str">
        <f>_xlfn.XLOOKUP($D38,'[1]Res (3)'!$G:$G,'[1]Res (3)'!X:X,"",0)</f>
        <v/>
      </c>
      <c r="AH38" s="70" t="str">
        <f>_xlfn.XLOOKUP($D38,'[1]Res (3)'!$G:$G,'[1]Res (3)'!Y:Y,"",0)</f>
        <v/>
      </c>
      <c r="AI38" s="70" t="str">
        <f>_xlfn.XLOOKUP($D38,'[1]Res (3)'!$G:$G,'[1]Res (3)'!Z:Z,"",0)</f>
        <v/>
      </c>
      <c r="AJ38" s="70" t="str">
        <f>_xlfn.XLOOKUP($D38,'[1]Res (3)'!$G:$G,'[1]Res (3)'!AA:AA,"",0)</f>
        <v/>
      </c>
      <c r="AK38" s="70" t="str">
        <f>_xlfn.XLOOKUP($D38,'[1]Res (3)'!$G:$G,'[1]Res (3)'!AB:AB,"",0)</f>
        <v>-</v>
      </c>
      <c r="AL38" s="71">
        <f t="shared" si="0"/>
        <v>0</v>
      </c>
      <c r="AM38" s="72" t="str">
        <f t="shared" si="1"/>
        <v/>
      </c>
      <c r="AO38" s="71" t="s">
        <v>26</v>
      </c>
      <c r="AP38" s="70" t="e">
        <f t="shared" si="22"/>
        <v>#VALUE!</v>
      </c>
      <c r="AQ38" s="70"/>
      <c r="AR38" s="70" t="e">
        <f t="shared" si="23"/>
        <v>#VALUE!</v>
      </c>
      <c r="AS38" s="70"/>
      <c r="AT38" s="70" t="e">
        <f t="shared" si="24"/>
        <v>#VALUE!</v>
      </c>
      <c r="AU38" s="70"/>
      <c r="AV38" s="70" t="e">
        <f t="shared" si="25"/>
        <v>#VALUE!</v>
      </c>
      <c r="AW38" s="70"/>
      <c r="AX38" s="70" t="e">
        <f t="shared" si="26"/>
        <v>#VALUE!</v>
      </c>
      <c r="AY38" s="71" t="e">
        <f t="shared" si="7"/>
        <v>#VALUE!</v>
      </c>
      <c r="AZ38" s="72" t="e">
        <f t="shared" si="8"/>
        <v>#VALUE!</v>
      </c>
      <c r="BA38" s="71" t="s">
        <v>26</v>
      </c>
      <c r="BB38" s="70">
        <v>0</v>
      </c>
      <c r="BC38" s="70"/>
      <c r="BD38" s="70">
        <v>0</v>
      </c>
      <c r="BE38" s="70"/>
      <c r="BF38" s="70">
        <v>0</v>
      </c>
      <c r="BG38" s="70"/>
      <c r="BH38" s="70">
        <v>0</v>
      </c>
      <c r="BI38" s="70"/>
      <c r="BJ38" s="70">
        <v>0</v>
      </c>
      <c r="BK38" s="74">
        <f t="shared" si="9"/>
        <v>0</v>
      </c>
      <c r="BL38" s="75">
        <f t="shared" si="10"/>
        <v>0</v>
      </c>
      <c r="BM38" s="71" t="s">
        <v>26</v>
      </c>
      <c r="BN38" s="70">
        <v>0</v>
      </c>
      <c r="BO38" s="70"/>
      <c r="BP38" s="70">
        <v>0</v>
      </c>
      <c r="BQ38" s="70"/>
      <c r="BR38" s="70">
        <v>0</v>
      </c>
      <c r="BS38" s="70"/>
      <c r="BT38" s="70">
        <v>0</v>
      </c>
      <c r="BU38" s="70"/>
      <c r="BV38" s="70">
        <v>0</v>
      </c>
      <c r="BW38" s="74">
        <f t="shared" si="11"/>
        <v>0</v>
      </c>
      <c r="BX38" s="76">
        <f t="shared" si="12"/>
        <v>0</v>
      </c>
      <c r="BY38" s="71" t="s">
        <v>26</v>
      </c>
      <c r="BZ38" s="70">
        <v>0</v>
      </c>
      <c r="CA38" s="70"/>
      <c r="CB38" s="70">
        <v>0</v>
      </c>
      <c r="CC38" s="70"/>
      <c r="CD38" s="70">
        <v>0</v>
      </c>
      <c r="CE38" s="70"/>
      <c r="CF38" s="70">
        <v>0</v>
      </c>
      <c r="CG38" s="70"/>
      <c r="CH38" s="70">
        <v>0</v>
      </c>
      <c r="CI38" s="77">
        <f t="shared" si="13"/>
        <v>0</v>
      </c>
      <c r="CJ38" s="76">
        <f t="shared" si="14"/>
        <v>0</v>
      </c>
      <c r="CK38" s="78"/>
      <c r="CL38" s="57"/>
      <c r="CM38" s="57"/>
      <c r="CN38" s="57"/>
      <c r="CO38" s="57"/>
      <c r="CP38" s="57"/>
      <c r="CQ38" s="57"/>
      <c r="CR38" s="57"/>
      <c r="CS38" s="79"/>
      <c r="CT38" s="80"/>
      <c r="CU38" s="81">
        <f t="shared" si="15"/>
        <v>0</v>
      </c>
      <c r="CV38" s="82">
        <f t="shared" si="16"/>
        <v>0</v>
      </c>
      <c r="CW38" s="83" t="e">
        <f>SUMIF(Склад!#REF!,E38,Склад!#REF!)</f>
        <v>#REF!</v>
      </c>
    </row>
    <row r="39" spans="1:101" s="73" customFormat="1" ht="88.9" customHeight="1" thickBot="1" x14ac:dyDescent="0.3">
      <c r="A39" s="57">
        <v>36</v>
      </c>
      <c r="B39" s="168" t="s">
        <v>157</v>
      </c>
      <c r="C39" s="34" t="s">
        <v>4106</v>
      </c>
      <c r="D39" s="34" t="str">
        <f t="shared" si="17"/>
        <v>213850721</v>
      </c>
      <c r="E39" s="33" t="s">
        <v>3764</v>
      </c>
      <c r="F39" s="33">
        <v>21</v>
      </c>
      <c r="G39" s="165" t="str">
        <f>IFERROR(VLOOKUP(VALUE(E39),Склад!#REF!,6,0),"-")</f>
        <v>-</v>
      </c>
      <c r="H39" s="58"/>
      <c r="I39" s="194" t="s">
        <v>4332</v>
      </c>
      <c r="J39" s="59">
        <v>30.4</v>
      </c>
      <c r="K39" s="63">
        <v>79</v>
      </c>
      <c r="L39" s="60"/>
      <c r="M39" s="61"/>
      <c r="N39" s="62"/>
      <c r="O39" s="64"/>
      <c r="P39" s="65"/>
      <c r="Q39" s="66"/>
      <c r="R39" s="67"/>
      <c r="S39" s="65"/>
      <c r="T39" s="66"/>
      <c r="U39" s="68"/>
      <c r="V39" s="69"/>
      <c r="W39" s="65"/>
      <c r="X39" s="66"/>
      <c r="Y39" s="70" t="str">
        <f>_xlfn.XLOOKUP($D39,'[1]Res (3)'!$G:$G,'[1]Res (3)'!P:P,"",0)</f>
        <v>-</v>
      </c>
      <c r="Z39" s="70" t="str">
        <f>_xlfn.XLOOKUP($D39,'[1]Res (3)'!$G:$G,'[1]Res (3)'!Q:Q,"",0)</f>
        <v>-</v>
      </c>
      <c r="AA39" s="70" t="str">
        <f>_xlfn.XLOOKUP($D39,'[1]Res (3)'!$G:$G,'[1]Res (3)'!R:R,"",0)</f>
        <v>-</v>
      </c>
      <c r="AB39" s="70" t="str">
        <f>_xlfn.XLOOKUP($D39,'[1]Res (3)'!$G:$G,'[1]Res (3)'!S:S,"",0)</f>
        <v/>
      </c>
      <c r="AC39" s="70" t="str">
        <f>_xlfn.XLOOKUP($D39,'[1]Res (3)'!$G:$G,'[1]Res (3)'!T:T,"",0)</f>
        <v/>
      </c>
      <c r="AD39" s="70" t="str">
        <f>_xlfn.XLOOKUP($D39,'[1]Res (3)'!$G:$G,'[1]Res (3)'!U:U,"",0)</f>
        <v/>
      </c>
      <c r="AE39" s="70" t="str">
        <f>_xlfn.XLOOKUP($D39,'[1]Res (3)'!$G:$G,'[1]Res (3)'!V:V,"",0)</f>
        <v/>
      </c>
      <c r="AF39" s="70" t="str">
        <f>_xlfn.XLOOKUP($D39,'[1]Res (3)'!$G:$G,'[1]Res (3)'!W:W,"",0)</f>
        <v/>
      </c>
      <c r="AG39" s="70" t="str">
        <f>_xlfn.XLOOKUP($D39,'[1]Res (3)'!$G:$G,'[1]Res (3)'!X:X,"",0)</f>
        <v/>
      </c>
      <c r="AH39" s="70" t="str">
        <f>_xlfn.XLOOKUP($D39,'[1]Res (3)'!$G:$G,'[1]Res (3)'!Y:Y,"",0)</f>
        <v/>
      </c>
      <c r="AI39" s="70" t="str">
        <f>_xlfn.XLOOKUP($D39,'[1]Res (3)'!$G:$G,'[1]Res (3)'!Z:Z,"",0)</f>
        <v/>
      </c>
      <c r="AJ39" s="70" t="str">
        <f>_xlfn.XLOOKUP($D39,'[1]Res (3)'!$G:$G,'[1]Res (3)'!AA:AA,"",0)</f>
        <v/>
      </c>
      <c r="AK39" s="70" t="str">
        <f>_xlfn.XLOOKUP($D39,'[1]Res (3)'!$G:$G,'[1]Res (3)'!AB:AB,"",0)</f>
        <v>-</v>
      </c>
      <c r="AL39" s="71">
        <f t="shared" si="0"/>
        <v>0</v>
      </c>
      <c r="AM39" s="72" t="str">
        <f t="shared" si="1"/>
        <v/>
      </c>
      <c r="AO39" s="71" t="s">
        <v>26</v>
      </c>
      <c r="AP39" s="70" t="e">
        <f t="shared" si="22"/>
        <v>#VALUE!</v>
      </c>
      <c r="AQ39" s="70"/>
      <c r="AR39" s="70" t="e">
        <f t="shared" si="23"/>
        <v>#VALUE!</v>
      </c>
      <c r="AS39" s="70"/>
      <c r="AT39" s="70" t="e">
        <f t="shared" si="24"/>
        <v>#VALUE!</v>
      </c>
      <c r="AU39" s="70"/>
      <c r="AV39" s="70" t="e">
        <f t="shared" si="25"/>
        <v>#VALUE!</v>
      </c>
      <c r="AW39" s="70"/>
      <c r="AX39" s="70" t="e">
        <f t="shared" si="26"/>
        <v>#VALUE!</v>
      </c>
      <c r="AY39" s="71" t="e">
        <f t="shared" si="7"/>
        <v>#VALUE!</v>
      </c>
      <c r="AZ39" s="72" t="e">
        <f t="shared" si="8"/>
        <v>#VALUE!</v>
      </c>
      <c r="BA39" s="71" t="s">
        <v>26</v>
      </c>
      <c r="BB39" s="70">
        <v>0</v>
      </c>
      <c r="BC39" s="70"/>
      <c r="BD39" s="70">
        <v>0</v>
      </c>
      <c r="BE39" s="70"/>
      <c r="BF39" s="70">
        <v>0</v>
      </c>
      <c r="BG39" s="70"/>
      <c r="BH39" s="70">
        <v>0</v>
      </c>
      <c r="BI39" s="70"/>
      <c r="BJ39" s="70">
        <v>0</v>
      </c>
      <c r="BK39" s="74">
        <f t="shared" si="9"/>
        <v>0</v>
      </c>
      <c r="BL39" s="75">
        <f t="shared" si="10"/>
        <v>0</v>
      </c>
      <c r="BM39" s="71" t="s">
        <v>26</v>
      </c>
      <c r="BN39" s="70">
        <v>0</v>
      </c>
      <c r="BO39" s="70"/>
      <c r="BP39" s="70">
        <v>0</v>
      </c>
      <c r="BQ39" s="70"/>
      <c r="BR39" s="70">
        <v>0</v>
      </c>
      <c r="BS39" s="70"/>
      <c r="BT39" s="70">
        <v>0</v>
      </c>
      <c r="BU39" s="70"/>
      <c r="BV39" s="70">
        <v>0</v>
      </c>
      <c r="BW39" s="74">
        <f t="shared" si="11"/>
        <v>0</v>
      </c>
      <c r="BX39" s="76">
        <f t="shared" si="12"/>
        <v>0</v>
      </c>
      <c r="BY39" s="71" t="s">
        <v>26</v>
      </c>
      <c r="BZ39" s="70">
        <v>0</v>
      </c>
      <c r="CA39" s="70"/>
      <c r="CB39" s="70">
        <v>0</v>
      </c>
      <c r="CC39" s="70"/>
      <c r="CD39" s="70">
        <v>0</v>
      </c>
      <c r="CE39" s="70"/>
      <c r="CF39" s="70">
        <v>0</v>
      </c>
      <c r="CG39" s="70"/>
      <c r="CH39" s="70">
        <v>0</v>
      </c>
      <c r="CI39" s="77">
        <f t="shared" si="13"/>
        <v>0</v>
      </c>
      <c r="CJ39" s="76">
        <f t="shared" si="14"/>
        <v>0</v>
      </c>
      <c r="CK39" s="78"/>
      <c r="CL39" s="57"/>
      <c r="CM39" s="57"/>
      <c r="CN39" s="57"/>
      <c r="CO39" s="57"/>
      <c r="CP39" s="57"/>
      <c r="CQ39" s="57"/>
      <c r="CR39" s="57"/>
      <c r="CS39" s="79"/>
      <c r="CT39" s="80"/>
      <c r="CU39" s="81">
        <f t="shared" si="15"/>
        <v>0</v>
      </c>
      <c r="CV39" s="82">
        <f t="shared" si="16"/>
        <v>0</v>
      </c>
      <c r="CW39" s="83" t="e">
        <f>SUMIF(Склад!#REF!,E39,Склад!#REF!)</f>
        <v>#REF!</v>
      </c>
    </row>
    <row r="40" spans="1:101" s="73" customFormat="1" ht="78.599999999999994" customHeight="1" thickBot="1" x14ac:dyDescent="0.3">
      <c r="A40" s="34">
        <v>37</v>
      </c>
      <c r="B40" s="168" t="s">
        <v>157</v>
      </c>
      <c r="C40" s="34" t="s">
        <v>4105</v>
      </c>
      <c r="D40" s="34" t="str">
        <f t="shared" si="17"/>
        <v>247854623</v>
      </c>
      <c r="E40" s="33" t="s">
        <v>3765</v>
      </c>
      <c r="F40" s="33">
        <v>23</v>
      </c>
      <c r="G40" s="165" t="str">
        <f>IFERROR(VLOOKUP(VALUE(E40),Склад!#REF!,6,0),"-")</f>
        <v>-</v>
      </c>
      <c r="H40" s="58"/>
      <c r="I40" s="194" t="s">
        <v>4332</v>
      </c>
      <c r="J40" s="59">
        <v>30.4</v>
      </c>
      <c r="K40" s="63">
        <v>79</v>
      </c>
      <c r="L40" s="60"/>
      <c r="M40" s="61"/>
      <c r="N40" s="62"/>
      <c r="O40" s="64"/>
      <c r="P40" s="65"/>
      <c r="Q40" s="66"/>
      <c r="R40" s="67"/>
      <c r="S40" s="65"/>
      <c r="T40" s="66"/>
      <c r="U40" s="68"/>
      <c r="V40" s="69"/>
      <c r="W40" s="65"/>
      <c r="X40" s="66"/>
      <c r="Y40" s="70" t="str">
        <f>_xlfn.XLOOKUP($D40,'[1]Res (3)'!$G:$G,'[1]Res (3)'!P:P,"",0)</f>
        <v>-</v>
      </c>
      <c r="Z40" s="70" t="str">
        <f>_xlfn.XLOOKUP($D40,'[1]Res (3)'!$G:$G,'[1]Res (3)'!Q:Q,"",0)</f>
        <v>-</v>
      </c>
      <c r="AA40" s="70" t="str">
        <f>_xlfn.XLOOKUP($D40,'[1]Res (3)'!$G:$G,'[1]Res (3)'!R:R,"",0)</f>
        <v>-</v>
      </c>
      <c r="AB40" s="70" t="str">
        <f>_xlfn.XLOOKUP($D40,'[1]Res (3)'!$G:$G,'[1]Res (3)'!S:S,"",0)</f>
        <v/>
      </c>
      <c r="AC40" s="70" t="str">
        <f>_xlfn.XLOOKUP($D40,'[1]Res (3)'!$G:$G,'[1]Res (3)'!T:T,"",0)</f>
        <v/>
      </c>
      <c r="AD40" s="70" t="str">
        <f>_xlfn.XLOOKUP($D40,'[1]Res (3)'!$G:$G,'[1]Res (3)'!U:U,"",0)</f>
        <v/>
      </c>
      <c r="AE40" s="70" t="str">
        <f>_xlfn.XLOOKUP($D40,'[1]Res (3)'!$G:$G,'[1]Res (3)'!V:V,"",0)</f>
        <v/>
      </c>
      <c r="AF40" s="70" t="str">
        <f>_xlfn.XLOOKUP($D40,'[1]Res (3)'!$G:$G,'[1]Res (3)'!W:W,"",0)</f>
        <v/>
      </c>
      <c r="AG40" s="70" t="str">
        <f>_xlfn.XLOOKUP($D40,'[1]Res (3)'!$G:$G,'[1]Res (3)'!X:X,"",0)</f>
        <v/>
      </c>
      <c r="AH40" s="70" t="str">
        <f>_xlfn.XLOOKUP($D40,'[1]Res (3)'!$G:$G,'[1]Res (3)'!Y:Y,"",0)</f>
        <v/>
      </c>
      <c r="AI40" s="70" t="str">
        <f>_xlfn.XLOOKUP($D40,'[1]Res (3)'!$G:$G,'[1]Res (3)'!Z:Z,"",0)</f>
        <v/>
      </c>
      <c r="AJ40" s="70" t="str">
        <f>_xlfn.XLOOKUP($D40,'[1]Res (3)'!$G:$G,'[1]Res (3)'!AA:AA,"",0)</f>
        <v/>
      </c>
      <c r="AK40" s="70" t="str">
        <f>_xlfn.XLOOKUP($D40,'[1]Res (3)'!$G:$G,'[1]Res (3)'!AB:AB,"",0)</f>
        <v>-</v>
      </c>
      <c r="AL40" s="71">
        <f t="shared" si="0"/>
        <v>0</v>
      </c>
      <c r="AM40" s="72" t="str">
        <f t="shared" si="1"/>
        <v/>
      </c>
      <c r="AO40" s="71" t="s">
        <v>26</v>
      </c>
      <c r="AP40" s="70" t="e">
        <f t="shared" si="22"/>
        <v>#VALUE!</v>
      </c>
      <c r="AQ40" s="70"/>
      <c r="AR40" s="70" t="e">
        <f t="shared" si="23"/>
        <v>#VALUE!</v>
      </c>
      <c r="AS40" s="70"/>
      <c r="AT40" s="70" t="e">
        <f t="shared" si="24"/>
        <v>#VALUE!</v>
      </c>
      <c r="AU40" s="70"/>
      <c r="AV40" s="70" t="e">
        <f t="shared" si="25"/>
        <v>#VALUE!</v>
      </c>
      <c r="AW40" s="70"/>
      <c r="AX40" s="70" t="e">
        <f t="shared" si="26"/>
        <v>#VALUE!</v>
      </c>
      <c r="AY40" s="71" t="e">
        <f t="shared" si="7"/>
        <v>#VALUE!</v>
      </c>
      <c r="AZ40" s="72" t="e">
        <f t="shared" si="8"/>
        <v>#VALUE!</v>
      </c>
      <c r="BA40" s="71" t="s">
        <v>26</v>
      </c>
      <c r="BB40" s="70">
        <v>0</v>
      </c>
      <c r="BC40" s="70"/>
      <c r="BD40" s="70">
        <v>0</v>
      </c>
      <c r="BE40" s="70"/>
      <c r="BF40" s="70">
        <v>0</v>
      </c>
      <c r="BG40" s="70"/>
      <c r="BH40" s="70">
        <v>0</v>
      </c>
      <c r="BI40" s="70"/>
      <c r="BJ40" s="70">
        <v>0</v>
      </c>
      <c r="BK40" s="74">
        <f t="shared" si="9"/>
        <v>0</v>
      </c>
      <c r="BL40" s="75">
        <f t="shared" si="10"/>
        <v>0</v>
      </c>
      <c r="BM40" s="71" t="s">
        <v>26</v>
      </c>
      <c r="BN40" s="70">
        <v>0</v>
      </c>
      <c r="BO40" s="70"/>
      <c r="BP40" s="70">
        <v>0</v>
      </c>
      <c r="BQ40" s="70"/>
      <c r="BR40" s="70">
        <v>0</v>
      </c>
      <c r="BS40" s="70"/>
      <c r="BT40" s="70">
        <v>0</v>
      </c>
      <c r="BU40" s="70"/>
      <c r="BV40" s="70">
        <v>0</v>
      </c>
      <c r="BW40" s="74">
        <f t="shared" si="11"/>
        <v>0</v>
      </c>
      <c r="BX40" s="76">
        <f t="shared" si="12"/>
        <v>0</v>
      </c>
      <c r="BY40" s="71" t="s">
        <v>26</v>
      </c>
      <c r="BZ40" s="70">
        <v>0</v>
      </c>
      <c r="CA40" s="70"/>
      <c r="CB40" s="70">
        <v>0</v>
      </c>
      <c r="CC40" s="70"/>
      <c r="CD40" s="70">
        <v>0</v>
      </c>
      <c r="CE40" s="70"/>
      <c r="CF40" s="70">
        <v>0</v>
      </c>
      <c r="CG40" s="70"/>
      <c r="CH40" s="70">
        <v>0</v>
      </c>
      <c r="CI40" s="77">
        <f t="shared" si="13"/>
        <v>0</v>
      </c>
      <c r="CJ40" s="76">
        <f t="shared" si="14"/>
        <v>0</v>
      </c>
      <c r="CK40" s="78"/>
      <c r="CL40" s="57"/>
      <c r="CM40" s="57"/>
      <c r="CN40" s="57"/>
      <c r="CO40" s="57"/>
      <c r="CP40" s="57"/>
      <c r="CQ40" s="57"/>
      <c r="CR40" s="57"/>
      <c r="CS40" s="79"/>
      <c r="CT40" s="80"/>
      <c r="CU40" s="81">
        <f t="shared" si="15"/>
        <v>0</v>
      </c>
      <c r="CV40" s="82">
        <f t="shared" si="16"/>
        <v>0</v>
      </c>
      <c r="CW40" s="83" t="e">
        <f>SUMIF(Склад!#REF!,E40,Склад!#REF!)</f>
        <v>#REF!</v>
      </c>
    </row>
    <row r="41" spans="1:101" s="73" customFormat="1" ht="95.85" customHeight="1" thickBot="1" x14ac:dyDescent="0.3">
      <c r="A41" s="57">
        <v>38</v>
      </c>
      <c r="B41" s="168" t="s">
        <v>157</v>
      </c>
      <c r="C41" s="34" t="s">
        <v>4105</v>
      </c>
      <c r="D41" s="34" t="str">
        <f t="shared" si="17"/>
        <v>247854676</v>
      </c>
      <c r="E41" s="33" t="s">
        <v>3765</v>
      </c>
      <c r="F41" s="33">
        <v>76</v>
      </c>
      <c r="G41" s="165" t="str">
        <f>IFERROR(VLOOKUP(VALUE(E41),Склад!#REF!,6,0),"-")</f>
        <v>-</v>
      </c>
      <c r="H41" s="58"/>
      <c r="I41" s="194" t="s">
        <v>4332</v>
      </c>
      <c r="J41" s="59">
        <v>30.4</v>
      </c>
      <c r="K41" s="63">
        <v>79</v>
      </c>
      <c r="L41" s="60"/>
      <c r="M41" s="61"/>
      <c r="N41" s="62"/>
      <c r="O41" s="64"/>
      <c r="P41" s="65"/>
      <c r="Q41" s="66"/>
      <c r="R41" s="67"/>
      <c r="S41" s="65"/>
      <c r="T41" s="66"/>
      <c r="U41" s="68"/>
      <c r="V41" s="69"/>
      <c r="W41" s="65"/>
      <c r="X41" s="66"/>
      <c r="Y41" s="70" t="str">
        <f>_xlfn.XLOOKUP($D41,'[1]Res (3)'!$G:$G,'[1]Res (3)'!P:P,"",0)</f>
        <v>-</v>
      </c>
      <c r="Z41" s="70" t="str">
        <f>_xlfn.XLOOKUP($D41,'[1]Res (3)'!$G:$G,'[1]Res (3)'!Q:Q,"",0)</f>
        <v>-</v>
      </c>
      <c r="AA41" s="70" t="str">
        <f>_xlfn.XLOOKUP($D41,'[1]Res (3)'!$G:$G,'[1]Res (3)'!R:R,"",0)</f>
        <v>-</v>
      </c>
      <c r="AB41" s="70" t="str">
        <f>_xlfn.XLOOKUP($D41,'[1]Res (3)'!$G:$G,'[1]Res (3)'!S:S,"",0)</f>
        <v/>
      </c>
      <c r="AC41" s="70" t="str">
        <f>_xlfn.XLOOKUP($D41,'[1]Res (3)'!$G:$G,'[1]Res (3)'!T:T,"",0)</f>
        <v/>
      </c>
      <c r="AD41" s="70" t="str">
        <f>_xlfn.XLOOKUP($D41,'[1]Res (3)'!$G:$G,'[1]Res (3)'!U:U,"",0)</f>
        <v/>
      </c>
      <c r="AE41" s="70" t="str">
        <f>_xlfn.XLOOKUP($D41,'[1]Res (3)'!$G:$G,'[1]Res (3)'!V:V,"",0)</f>
        <v/>
      </c>
      <c r="AF41" s="70" t="str">
        <f>_xlfn.XLOOKUP($D41,'[1]Res (3)'!$G:$G,'[1]Res (3)'!W:W,"",0)</f>
        <v/>
      </c>
      <c r="AG41" s="70" t="str">
        <f>_xlfn.XLOOKUP($D41,'[1]Res (3)'!$G:$G,'[1]Res (3)'!X:X,"",0)</f>
        <v/>
      </c>
      <c r="AH41" s="70" t="str">
        <f>_xlfn.XLOOKUP($D41,'[1]Res (3)'!$G:$G,'[1]Res (3)'!Y:Y,"",0)</f>
        <v/>
      </c>
      <c r="AI41" s="70" t="str">
        <f>_xlfn.XLOOKUP($D41,'[1]Res (3)'!$G:$G,'[1]Res (3)'!Z:Z,"",0)</f>
        <v/>
      </c>
      <c r="AJ41" s="70" t="str">
        <f>_xlfn.XLOOKUP($D41,'[1]Res (3)'!$G:$G,'[1]Res (3)'!AA:AA,"",0)</f>
        <v/>
      </c>
      <c r="AK41" s="70" t="str">
        <f>_xlfn.XLOOKUP($D41,'[1]Res (3)'!$G:$G,'[1]Res (3)'!AB:AB,"",0)</f>
        <v>-</v>
      </c>
      <c r="AL41" s="71">
        <f t="shared" si="0"/>
        <v>0</v>
      </c>
      <c r="AM41" s="72" t="str">
        <f t="shared" si="1"/>
        <v/>
      </c>
      <c r="AO41" s="71" t="s">
        <v>26</v>
      </c>
      <c r="AP41" s="70" t="e">
        <f t="shared" si="22"/>
        <v>#VALUE!</v>
      </c>
      <c r="AQ41" s="70"/>
      <c r="AR41" s="70" t="e">
        <f t="shared" si="23"/>
        <v>#VALUE!</v>
      </c>
      <c r="AS41" s="70"/>
      <c r="AT41" s="70" t="e">
        <f t="shared" si="24"/>
        <v>#VALUE!</v>
      </c>
      <c r="AU41" s="70"/>
      <c r="AV41" s="70" t="e">
        <f t="shared" si="25"/>
        <v>#VALUE!</v>
      </c>
      <c r="AW41" s="70"/>
      <c r="AX41" s="70" t="e">
        <f t="shared" si="26"/>
        <v>#VALUE!</v>
      </c>
      <c r="AY41" s="71" t="e">
        <f t="shared" si="7"/>
        <v>#VALUE!</v>
      </c>
      <c r="AZ41" s="72" t="e">
        <f t="shared" si="8"/>
        <v>#VALUE!</v>
      </c>
      <c r="BA41" s="71" t="s">
        <v>26</v>
      </c>
      <c r="BB41" s="70">
        <v>0</v>
      </c>
      <c r="BC41" s="70"/>
      <c r="BD41" s="70">
        <v>0</v>
      </c>
      <c r="BE41" s="70"/>
      <c r="BF41" s="70">
        <v>0</v>
      </c>
      <c r="BG41" s="70"/>
      <c r="BH41" s="70">
        <v>0</v>
      </c>
      <c r="BI41" s="70"/>
      <c r="BJ41" s="70">
        <v>0</v>
      </c>
      <c r="BK41" s="74">
        <f t="shared" si="9"/>
        <v>0</v>
      </c>
      <c r="BL41" s="75">
        <f t="shared" si="10"/>
        <v>0</v>
      </c>
      <c r="BM41" s="71" t="s">
        <v>26</v>
      </c>
      <c r="BN41" s="70">
        <v>0</v>
      </c>
      <c r="BO41" s="70"/>
      <c r="BP41" s="70">
        <v>0</v>
      </c>
      <c r="BQ41" s="70"/>
      <c r="BR41" s="70">
        <v>0</v>
      </c>
      <c r="BS41" s="70"/>
      <c r="BT41" s="70">
        <v>0</v>
      </c>
      <c r="BU41" s="70"/>
      <c r="BV41" s="70">
        <v>0</v>
      </c>
      <c r="BW41" s="74">
        <f t="shared" si="11"/>
        <v>0</v>
      </c>
      <c r="BX41" s="76">
        <f t="shared" si="12"/>
        <v>0</v>
      </c>
      <c r="BY41" s="71" t="s">
        <v>26</v>
      </c>
      <c r="BZ41" s="70">
        <v>0</v>
      </c>
      <c r="CA41" s="70"/>
      <c r="CB41" s="70">
        <v>0</v>
      </c>
      <c r="CC41" s="70"/>
      <c r="CD41" s="70">
        <v>0</v>
      </c>
      <c r="CE41" s="70"/>
      <c r="CF41" s="70">
        <v>0</v>
      </c>
      <c r="CG41" s="70"/>
      <c r="CH41" s="70">
        <v>0</v>
      </c>
      <c r="CI41" s="77">
        <f t="shared" si="13"/>
        <v>0</v>
      </c>
      <c r="CJ41" s="76">
        <f t="shared" si="14"/>
        <v>0</v>
      </c>
      <c r="CK41" s="78"/>
      <c r="CL41" s="57"/>
      <c r="CM41" s="57"/>
      <c r="CN41" s="57"/>
      <c r="CO41" s="57"/>
      <c r="CP41" s="57"/>
      <c r="CQ41" s="57"/>
      <c r="CR41" s="57"/>
      <c r="CS41" s="79"/>
      <c r="CT41" s="80"/>
      <c r="CU41" s="81">
        <f t="shared" si="15"/>
        <v>0</v>
      </c>
      <c r="CV41" s="82">
        <f t="shared" si="16"/>
        <v>0</v>
      </c>
      <c r="CW41" s="83" t="e">
        <f>SUMIF(Склад!#REF!,E41,Склад!#REF!)</f>
        <v>#REF!</v>
      </c>
    </row>
    <row r="42" spans="1:101" s="73" customFormat="1" ht="108.75" customHeight="1" thickBot="1" x14ac:dyDescent="0.3">
      <c r="A42" s="34">
        <v>39</v>
      </c>
      <c r="B42" s="168" t="s">
        <v>157</v>
      </c>
      <c r="C42" s="34" t="s">
        <v>4110</v>
      </c>
      <c r="D42" s="34" t="str">
        <f t="shared" si="17"/>
        <v>31985137</v>
      </c>
      <c r="E42" s="33" t="s">
        <v>3766</v>
      </c>
      <c r="F42" s="33">
        <v>7</v>
      </c>
      <c r="G42" s="165" t="str">
        <f>IFERROR(VLOOKUP(VALUE(E42),Склад!#REF!,6,0),"-")</f>
        <v>-</v>
      </c>
      <c r="H42" s="58"/>
      <c r="I42" s="194" t="s">
        <v>4332</v>
      </c>
      <c r="J42" s="59">
        <v>30.4</v>
      </c>
      <c r="K42" s="63">
        <v>79</v>
      </c>
      <c r="L42" s="60"/>
      <c r="M42" s="61"/>
      <c r="N42" s="62"/>
      <c r="O42" s="64"/>
      <c r="P42" s="65"/>
      <c r="Q42" s="66"/>
      <c r="R42" s="67"/>
      <c r="S42" s="65"/>
      <c r="T42" s="66"/>
      <c r="U42" s="68"/>
      <c r="V42" s="69"/>
      <c r="W42" s="65"/>
      <c r="X42" s="66"/>
      <c r="Y42" s="70" t="str">
        <f>_xlfn.XLOOKUP($D42,'[1]Res (3)'!$G:$G,'[1]Res (3)'!P:P,"",0)</f>
        <v>-</v>
      </c>
      <c r="Z42" s="70" t="str">
        <f>_xlfn.XLOOKUP($D42,'[1]Res (3)'!$G:$G,'[1]Res (3)'!Q:Q,"",0)</f>
        <v>-</v>
      </c>
      <c r="AA42" s="70" t="str">
        <f>_xlfn.XLOOKUP($D42,'[1]Res (3)'!$G:$G,'[1]Res (3)'!R:R,"",0)</f>
        <v>-</v>
      </c>
      <c r="AB42" s="70" t="str">
        <f>_xlfn.XLOOKUP($D42,'[1]Res (3)'!$G:$G,'[1]Res (3)'!S:S,"",0)</f>
        <v/>
      </c>
      <c r="AC42" s="70" t="str">
        <f>_xlfn.XLOOKUP($D42,'[1]Res (3)'!$G:$G,'[1]Res (3)'!T:T,"",0)</f>
        <v/>
      </c>
      <c r="AD42" s="70" t="str">
        <f>_xlfn.XLOOKUP($D42,'[1]Res (3)'!$G:$G,'[1]Res (3)'!U:U,"",0)</f>
        <v/>
      </c>
      <c r="AE42" s="70" t="str">
        <f>_xlfn.XLOOKUP($D42,'[1]Res (3)'!$G:$G,'[1]Res (3)'!V:V,"",0)</f>
        <v/>
      </c>
      <c r="AF42" s="70" t="str">
        <f>_xlfn.XLOOKUP($D42,'[1]Res (3)'!$G:$G,'[1]Res (3)'!W:W,"",0)</f>
        <v/>
      </c>
      <c r="AG42" s="70" t="str">
        <f>_xlfn.XLOOKUP($D42,'[1]Res (3)'!$G:$G,'[1]Res (3)'!X:X,"",0)</f>
        <v/>
      </c>
      <c r="AH42" s="70" t="str">
        <f>_xlfn.XLOOKUP($D42,'[1]Res (3)'!$G:$G,'[1]Res (3)'!Y:Y,"",0)</f>
        <v/>
      </c>
      <c r="AI42" s="70" t="str">
        <f>_xlfn.XLOOKUP($D42,'[1]Res (3)'!$G:$G,'[1]Res (3)'!Z:Z,"",0)</f>
        <v/>
      </c>
      <c r="AJ42" s="70" t="str">
        <f>_xlfn.XLOOKUP($D42,'[1]Res (3)'!$G:$G,'[1]Res (3)'!AA:AA,"",0)</f>
        <v/>
      </c>
      <c r="AK42" s="70" t="str">
        <f>_xlfn.XLOOKUP($D42,'[1]Res (3)'!$G:$G,'[1]Res (3)'!AB:AB,"",0)</f>
        <v>-</v>
      </c>
      <c r="AL42" s="71">
        <f t="shared" si="0"/>
        <v>0</v>
      </c>
      <c r="AM42" s="72" t="str">
        <f t="shared" si="1"/>
        <v/>
      </c>
      <c r="AO42" s="71" t="s">
        <v>26</v>
      </c>
      <c r="AP42" s="70" t="e">
        <f t="shared" si="22"/>
        <v>#VALUE!</v>
      </c>
      <c r="AQ42" s="70"/>
      <c r="AR42" s="70" t="e">
        <f t="shared" si="23"/>
        <v>#VALUE!</v>
      </c>
      <c r="AS42" s="70"/>
      <c r="AT42" s="70" t="e">
        <f t="shared" si="24"/>
        <v>#VALUE!</v>
      </c>
      <c r="AU42" s="70"/>
      <c r="AV42" s="70" t="e">
        <f t="shared" si="25"/>
        <v>#VALUE!</v>
      </c>
      <c r="AW42" s="70"/>
      <c r="AX42" s="70" t="e">
        <f t="shared" si="26"/>
        <v>#VALUE!</v>
      </c>
      <c r="AY42" s="71" t="e">
        <f t="shared" si="7"/>
        <v>#VALUE!</v>
      </c>
      <c r="AZ42" s="72" t="e">
        <f t="shared" si="8"/>
        <v>#VALUE!</v>
      </c>
      <c r="BA42" s="71" t="s">
        <v>26</v>
      </c>
      <c r="BB42" s="70">
        <v>0</v>
      </c>
      <c r="BC42" s="70"/>
      <c r="BD42" s="70">
        <v>0</v>
      </c>
      <c r="BE42" s="70"/>
      <c r="BF42" s="70">
        <v>0</v>
      </c>
      <c r="BG42" s="70"/>
      <c r="BH42" s="70">
        <v>0</v>
      </c>
      <c r="BI42" s="70"/>
      <c r="BJ42" s="70">
        <v>0</v>
      </c>
      <c r="BK42" s="74">
        <f t="shared" si="9"/>
        <v>0</v>
      </c>
      <c r="BL42" s="75">
        <f t="shared" si="10"/>
        <v>0</v>
      </c>
      <c r="BM42" s="71" t="s">
        <v>26</v>
      </c>
      <c r="BN42" s="70">
        <v>0</v>
      </c>
      <c r="BO42" s="70"/>
      <c r="BP42" s="70">
        <v>0</v>
      </c>
      <c r="BQ42" s="70"/>
      <c r="BR42" s="70">
        <v>0</v>
      </c>
      <c r="BS42" s="70"/>
      <c r="BT42" s="70">
        <v>0</v>
      </c>
      <c r="BU42" s="70"/>
      <c r="BV42" s="70">
        <v>0</v>
      </c>
      <c r="BW42" s="74">
        <f t="shared" si="11"/>
        <v>0</v>
      </c>
      <c r="BX42" s="76">
        <f t="shared" si="12"/>
        <v>0</v>
      </c>
      <c r="BY42" s="71" t="s">
        <v>26</v>
      </c>
      <c r="BZ42" s="70">
        <v>0</v>
      </c>
      <c r="CA42" s="70"/>
      <c r="CB42" s="70">
        <v>0</v>
      </c>
      <c r="CC42" s="70"/>
      <c r="CD42" s="70">
        <v>0</v>
      </c>
      <c r="CE42" s="70"/>
      <c r="CF42" s="70">
        <v>0</v>
      </c>
      <c r="CG42" s="70"/>
      <c r="CH42" s="70">
        <v>0</v>
      </c>
      <c r="CI42" s="77">
        <f t="shared" si="13"/>
        <v>0</v>
      </c>
      <c r="CJ42" s="76">
        <f t="shared" si="14"/>
        <v>0</v>
      </c>
      <c r="CK42" s="78"/>
      <c r="CL42" s="57"/>
      <c r="CM42" s="57"/>
      <c r="CN42" s="57"/>
      <c r="CO42" s="57"/>
      <c r="CP42" s="57"/>
      <c r="CQ42" s="57"/>
      <c r="CR42" s="57"/>
      <c r="CS42" s="79"/>
      <c r="CT42" s="80"/>
      <c r="CU42" s="81">
        <f t="shared" si="15"/>
        <v>0</v>
      </c>
      <c r="CV42" s="82">
        <f t="shared" si="16"/>
        <v>0</v>
      </c>
      <c r="CW42" s="83" t="e">
        <f>SUMIF(Склад!#REF!,E42,Склад!#REF!)</f>
        <v>#REF!</v>
      </c>
    </row>
    <row r="43" spans="1:101" s="73" customFormat="1" ht="122.25" customHeight="1" thickBot="1" x14ac:dyDescent="0.3">
      <c r="A43" s="57">
        <v>40</v>
      </c>
      <c r="B43" s="168" t="s">
        <v>157</v>
      </c>
      <c r="C43" s="34" t="s">
        <v>4111</v>
      </c>
      <c r="D43" s="34" t="str">
        <f t="shared" si="17"/>
        <v>123855123</v>
      </c>
      <c r="E43" s="33" t="s">
        <v>3767</v>
      </c>
      <c r="F43" s="33">
        <v>23</v>
      </c>
      <c r="G43" s="165" t="str">
        <f>IFERROR(VLOOKUP(VALUE(E43),Склад!#REF!,6,0),"-")</f>
        <v>-</v>
      </c>
      <c r="H43" s="58"/>
      <c r="I43" s="194" t="s">
        <v>4331</v>
      </c>
      <c r="J43" s="59">
        <v>26.5</v>
      </c>
      <c r="K43" s="63">
        <v>69</v>
      </c>
      <c r="L43" s="60"/>
      <c r="M43" s="61"/>
      <c r="N43" s="62"/>
      <c r="O43" s="64"/>
      <c r="P43" s="65"/>
      <c r="Q43" s="66"/>
      <c r="R43" s="67"/>
      <c r="S43" s="65"/>
      <c r="T43" s="66"/>
      <c r="U43" s="68"/>
      <c r="V43" s="69"/>
      <c r="W43" s="65"/>
      <c r="X43" s="66"/>
      <c r="Y43" s="70" t="str">
        <f>_xlfn.XLOOKUP($D43,'[1]Res (3)'!$G:$G,'[1]Res (3)'!P:P,"",0)</f>
        <v>-</v>
      </c>
      <c r="Z43" s="70" t="str">
        <f>_xlfn.XLOOKUP($D43,'[1]Res (3)'!$G:$G,'[1]Res (3)'!Q:Q,"",0)</f>
        <v>-</v>
      </c>
      <c r="AA43" s="70" t="str">
        <f>_xlfn.XLOOKUP($D43,'[1]Res (3)'!$G:$G,'[1]Res (3)'!R:R,"",0)</f>
        <v>-</v>
      </c>
      <c r="AB43" s="70" t="str">
        <f>_xlfn.XLOOKUP($D43,'[1]Res (3)'!$G:$G,'[1]Res (3)'!S:S,"",0)</f>
        <v/>
      </c>
      <c r="AC43" s="70" t="str">
        <f>_xlfn.XLOOKUP($D43,'[1]Res (3)'!$G:$G,'[1]Res (3)'!T:T,"",0)</f>
        <v/>
      </c>
      <c r="AD43" s="70" t="str">
        <f>_xlfn.XLOOKUP($D43,'[1]Res (3)'!$G:$G,'[1]Res (3)'!U:U,"",0)</f>
        <v/>
      </c>
      <c r="AE43" s="70" t="str">
        <f>_xlfn.XLOOKUP($D43,'[1]Res (3)'!$G:$G,'[1]Res (3)'!V:V,"",0)</f>
        <v/>
      </c>
      <c r="AF43" s="70" t="str">
        <f>_xlfn.XLOOKUP($D43,'[1]Res (3)'!$G:$G,'[1]Res (3)'!W:W,"",0)</f>
        <v/>
      </c>
      <c r="AG43" s="70" t="str">
        <f>_xlfn.XLOOKUP($D43,'[1]Res (3)'!$G:$G,'[1]Res (3)'!X:X,"",0)</f>
        <v/>
      </c>
      <c r="AH43" s="70" t="str">
        <f>_xlfn.XLOOKUP($D43,'[1]Res (3)'!$G:$G,'[1]Res (3)'!Y:Y,"",0)</f>
        <v/>
      </c>
      <c r="AI43" s="70" t="str">
        <f>_xlfn.XLOOKUP($D43,'[1]Res (3)'!$G:$G,'[1]Res (3)'!Z:Z,"",0)</f>
        <v/>
      </c>
      <c r="AJ43" s="70" t="str">
        <f>_xlfn.XLOOKUP($D43,'[1]Res (3)'!$G:$G,'[1]Res (3)'!AA:AA,"",0)</f>
        <v/>
      </c>
      <c r="AK43" s="70" t="str">
        <f>_xlfn.XLOOKUP($D43,'[1]Res (3)'!$G:$G,'[1]Res (3)'!AB:AB,"",0)</f>
        <v>-</v>
      </c>
      <c r="AL43" s="71">
        <f t="shared" si="0"/>
        <v>0</v>
      </c>
      <c r="AM43" s="72" t="str">
        <f t="shared" si="1"/>
        <v/>
      </c>
      <c r="AO43" s="71" t="s">
        <v>26</v>
      </c>
      <c r="AP43" s="70" t="e">
        <f t="shared" si="22"/>
        <v>#VALUE!</v>
      </c>
      <c r="AQ43" s="70"/>
      <c r="AR43" s="70" t="e">
        <f t="shared" si="23"/>
        <v>#VALUE!</v>
      </c>
      <c r="AS43" s="70"/>
      <c r="AT43" s="70" t="e">
        <f t="shared" si="24"/>
        <v>#VALUE!</v>
      </c>
      <c r="AU43" s="70"/>
      <c r="AV43" s="70" t="e">
        <f t="shared" si="25"/>
        <v>#VALUE!</v>
      </c>
      <c r="AW43" s="70"/>
      <c r="AX43" s="70" t="e">
        <f t="shared" si="26"/>
        <v>#VALUE!</v>
      </c>
      <c r="AY43" s="71" t="e">
        <f t="shared" si="7"/>
        <v>#VALUE!</v>
      </c>
      <c r="AZ43" s="72" t="e">
        <f t="shared" si="8"/>
        <v>#VALUE!</v>
      </c>
      <c r="BA43" s="71" t="s">
        <v>26</v>
      </c>
      <c r="BB43" s="70">
        <v>0</v>
      </c>
      <c r="BC43" s="70"/>
      <c r="BD43" s="70">
        <v>0</v>
      </c>
      <c r="BE43" s="70"/>
      <c r="BF43" s="70">
        <v>0</v>
      </c>
      <c r="BG43" s="70"/>
      <c r="BH43" s="70">
        <v>0</v>
      </c>
      <c r="BI43" s="70"/>
      <c r="BJ43" s="70">
        <v>0</v>
      </c>
      <c r="BK43" s="74">
        <f t="shared" si="9"/>
        <v>0</v>
      </c>
      <c r="BL43" s="75">
        <f t="shared" si="10"/>
        <v>0</v>
      </c>
      <c r="BM43" s="71" t="s">
        <v>26</v>
      </c>
      <c r="BN43" s="70">
        <v>0</v>
      </c>
      <c r="BO43" s="70"/>
      <c r="BP43" s="70">
        <v>0</v>
      </c>
      <c r="BQ43" s="70"/>
      <c r="BR43" s="70">
        <v>0</v>
      </c>
      <c r="BS43" s="70"/>
      <c r="BT43" s="70">
        <v>0</v>
      </c>
      <c r="BU43" s="70"/>
      <c r="BV43" s="70">
        <v>0</v>
      </c>
      <c r="BW43" s="74">
        <f t="shared" si="11"/>
        <v>0</v>
      </c>
      <c r="BX43" s="76">
        <f t="shared" si="12"/>
        <v>0</v>
      </c>
      <c r="BY43" s="71" t="s">
        <v>26</v>
      </c>
      <c r="BZ43" s="70">
        <v>0</v>
      </c>
      <c r="CA43" s="70"/>
      <c r="CB43" s="70">
        <v>0</v>
      </c>
      <c r="CC43" s="70"/>
      <c r="CD43" s="70">
        <v>0</v>
      </c>
      <c r="CE43" s="70"/>
      <c r="CF43" s="70">
        <v>0</v>
      </c>
      <c r="CG43" s="70"/>
      <c r="CH43" s="70">
        <v>0</v>
      </c>
      <c r="CI43" s="77">
        <f t="shared" si="13"/>
        <v>0</v>
      </c>
      <c r="CJ43" s="76">
        <f t="shared" si="14"/>
        <v>0</v>
      </c>
      <c r="CK43" s="78"/>
      <c r="CL43" s="57"/>
      <c r="CM43" s="57"/>
      <c r="CN43" s="57"/>
      <c r="CO43" s="57"/>
      <c r="CP43" s="57"/>
      <c r="CQ43" s="57"/>
      <c r="CR43" s="57"/>
      <c r="CS43" s="79"/>
      <c r="CT43" s="80"/>
      <c r="CU43" s="81">
        <f t="shared" si="15"/>
        <v>0</v>
      </c>
      <c r="CV43" s="82">
        <f t="shared" si="16"/>
        <v>0</v>
      </c>
      <c r="CW43" s="83" t="e">
        <f>SUMIF(Склад!#REF!,E43,Склад!#REF!)</f>
        <v>#REF!</v>
      </c>
    </row>
    <row r="44" spans="1:101" s="73" customFormat="1" ht="147.94999999999999" customHeight="1" thickBot="1" x14ac:dyDescent="0.3">
      <c r="A44" s="34">
        <v>41</v>
      </c>
      <c r="B44" s="168" t="s">
        <v>157</v>
      </c>
      <c r="C44" s="34" t="s">
        <v>4111</v>
      </c>
      <c r="D44" s="34" t="str">
        <f t="shared" si="17"/>
        <v>123855135</v>
      </c>
      <c r="E44" s="33" t="s">
        <v>3767</v>
      </c>
      <c r="F44" s="33">
        <v>35</v>
      </c>
      <c r="G44" s="165" t="str">
        <f>IFERROR(VLOOKUP(VALUE(E44),Склад!#REF!,6,0),"-")</f>
        <v>-</v>
      </c>
      <c r="H44" s="58"/>
      <c r="I44" s="194" t="s">
        <v>4331</v>
      </c>
      <c r="J44" s="59">
        <v>26.5</v>
      </c>
      <c r="K44" s="63">
        <v>69</v>
      </c>
      <c r="L44" s="60"/>
      <c r="M44" s="61"/>
      <c r="N44" s="62"/>
      <c r="O44" s="64"/>
      <c r="P44" s="65"/>
      <c r="Q44" s="66"/>
      <c r="R44" s="67"/>
      <c r="S44" s="65"/>
      <c r="T44" s="66"/>
      <c r="U44" s="68"/>
      <c r="V44" s="69"/>
      <c r="W44" s="65"/>
      <c r="X44" s="66"/>
      <c r="Y44" s="70" t="str">
        <f>_xlfn.XLOOKUP($D44,'[1]Res (3)'!$G:$G,'[1]Res (3)'!P:P,"",0)</f>
        <v>-</v>
      </c>
      <c r="Z44" s="70" t="str">
        <f>_xlfn.XLOOKUP($D44,'[1]Res (3)'!$G:$G,'[1]Res (3)'!Q:Q,"",0)</f>
        <v>-</v>
      </c>
      <c r="AA44" s="70" t="str">
        <f>_xlfn.XLOOKUP($D44,'[1]Res (3)'!$G:$G,'[1]Res (3)'!R:R,"",0)</f>
        <v>-</v>
      </c>
      <c r="AB44" s="70" t="str">
        <f>_xlfn.XLOOKUP($D44,'[1]Res (3)'!$G:$G,'[1]Res (3)'!S:S,"",0)</f>
        <v/>
      </c>
      <c r="AC44" s="70" t="str">
        <f>_xlfn.XLOOKUP($D44,'[1]Res (3)'!$G:$G,'[1]Res (3)'!T:T,"",0)</f>
        <v/>
      </c>
      <c r="AD44" s="70" t="str">
        <f>_xlfn.XLOOKUP($D44,'[1]Res (3)'!$G:$G,'[1]Res (3)'!U:U,"",0)</f>
        <v/>
      </c>
      <c r="AE44" s="70" t="str">
        <f>_xlfn.XLOOKUP($D44,'[1]Res (3)'!$G:$G,'[1]Res (3)'!V:V,"",0)</f>
        <v/>
      </c>
      <c r="AF44" s="70" t="str">
        <f>_xlfn.XLOOKUP($D44,'[1]Res (3)'!$G:$G,'[1]Res (3)'!W:W,"",0)</f>
        <v/>
      </c>
      <c r="AG44" s="70" t="str">
        <f>_xlfn.XLOOKUP($D44,'[1]Res (3)'!$G:$G,'[1]Res (3)'!X:X,"",0)</f>
        <v/>
      </c>
      <c r="AH44" s="70" t="str">
        <f>_xlfn.XLOOKUP($D44,'[1]Res (3)'!$G:$G,'[1]Res (3)'!Y:Y,"",0)</f>
        <v/>
      </c>
      <c r="AI44" s="70" t="str">
        <f>_xlfn.XLOOKUP($D44,'[1]Res (3)'!$G:$G,'[1]Res (3)'!Z:Z,"",0)</f>
        <v/>
      </c>
      <c r="AJ44" s="70" t="str">
        <f>_xlfn.XLOOKUP($D44,'[1]Res (3)'!$G:$G,'[1]Res (3)'!AA:AA,"",0)</f>
        <v/>
      </c>
      <c r="AK44" s="70" t="str">
        <f>_xlfn.XLOOKUP($D44,'[1]Res (3)'!$G:$G,'[1]Res (3)'!AB:AB,"",0)</f>
        <v>-</v>
      </c>
      <c r="AL44" s="71">
        <f t="shared" si="0"/>
        <v>0</v>
      </c>
      <c r="AM44" s="72" t="str">
        <f t="shared" si="1"/>
        <v/>
      </c>
      <c r="AO44" s="71" t="s">
        <v>26</v>
      </c>
      <c r="AP44" s="70" t="e">
        <f t="shared" si="22"/>
        <v>#VALUE!</v>
      </c>
      <c r="AQ44" s="70"/>
      <c r="AR44" s="70" t="e">
        <f t="shared" si="23"/>
        <v>#VALUE!</v>
      </c>
      <c r="AS44" s="70"/>
      <c r="AT44" s="70" t="e">
        <f t="shared" si="24"/>
        <v>#VALUE!</v>
      </c>
      <c r="AU44" s="70"/>
      <c r="AV44" s="70" t="e">
        <f t="shared" si="25"/>
        <v>#VALUE!</v>
      </c>
      <c r="AW44" s="70"/>
      <c r="AX44" s="70" t="e">
        <f t="shared" si="26"/>
        <v>#VALUE!</v>
      </c>
      <c r="AY44" s="71" t="e">
        <f t="shared" si="7"/>
        <v>#VALUE!</v>
      </c>
      <c r="AZ44" s="72" t="e">
        <f t="shared" si="8"/>
        <v>#VALUE!</v>
      </c>
      <c r="BA44" s="71" t="s">
        <v>26</v>
      </c>
      <c r="BB44" s="70">
        <v>0</v>
      </c>
      <c r="BC44" s="70"/>
      <c r="BD44" s="70">
        <v>0</v>
      </c>
      <c r="BE44" s="70"/>
      <c r="BF44" s="70">
        <v>0</v>
      </c>
      <c r="BG44" s="70"/>
      <c r="BH44" s="70">
        <v>0</v>
      </c>
      <c r="BI44" s="70"/>
      <c r="BJ44" s="70">
        <v>0</v>
      </c>
      <c r="BK44" s="74">
        <f t="shared" si="9"/>
        <v>0</v>
      </c>
      <c r="BL44" s="75">
        <f t="shared" si="10"/>
        <v>0</v>
      </c>
      <c r="BM44" s="71" t="s">
        <v>26</v>
      </c>
      <c r="BN44" s="70">
        <v>0</v>
      </c>
      <c r="BO44" s="70"/>
      <c r="BP44" s="70">
        <v>0</v>
      </c>
      <c r="BQ44" s="70"/>
      <c r="BR44" s="70">
        <v>0</v>
      </c>
      <c r="BS44" s="70"/>
      <c r="BT44" s="70">
        <v>0</v>
      </c>
      <c r="BU44" s="70"/>
      <c r="BV44" s="70">
        <v>0</v>
      </c>
      <c r="BW44" s="74">
        <f t="shared" si="11"/>
        <v>0</v>
      </c>
      <c r="BX44" s="76">
        <f t="shared" si="12"/>
        <v>0</v>
      </c>
      <c r="BY44" s="71" t="s">
        <v>26</v>
      </c>
      <c r="BZ44" s="70">
        <v>0</v>
      </c>
      <c r="CA44" s="70"/>
      <c r="CB44" s="70">
        <v>0</v>
      </c>
      <c r="CC44" s="70"/>
      <c r="CD44" s="70">
        <v>0</v>
      </c>
      <c r="CE44" s="70"/>
      <c r="CF44" s="70">
        <v>0</v>
      </c>
      <c r="CG44" s="70"/>
      <c r="CH44" s="70">
        <v>0</v>
      </c>
      <c r="CI44" s="77">
        <f t="shared" si="13"/>
        <v>0</v>
      </c>
      <c r="CJ44" s="76">
        <f t="shared" si="14"/>
        <v>0</v>
      </c>
      <c r="CK44" s="78"/>
      <c r="CL44" s="57"/>
      <c r="CM44" s="57"/>
      <c r="CN44" s="57"/>
      <c r="CO44" s="57"/>
      <c r="CP44" s="57"/>
      <c r="CQ44" s="57"/>
      <c r="CR44" s="57"/>
      <c r="CS44" s="79"/>
      <c r="CT44" s="80"/>
      <c r="CU44" s="81">
        <f t="shared" si="15"/>
        <v>0</v>
      </c>
      <c r="CV44" s="82">
        <f t="shared" si="16"/>
        <v>0</v>
      </c>
      <c r="CW44" s="83" t="e">
        <f>SUMIF(Склад!#REF!,E44,Склад!#REF!)</f>
        <v>#REF!</v>
      </c>
    </row>
    <row r="45" spans="1:101" s="73" customFormat="1" ht="112.35" customHeight="1" thickBot="1" x14ac:dyDescent="0.3">
      <c r="A45" s="57">
        <v>42</v>
      </c>
      <c r="B45" s="168" t="s">
        <v>157</v>
      </c>
      <c r="C45" s="34" t="s">
        <v>4111</v>
      </c>
      <c r="D45" s="34" t="str">
        <f t="shared" si="17"/>
        <v>123855167</v>
      </c>
      <c r="E45" s="33" t="s">
        <v>3767</v>
      </c>
      <c r="F45" s="33">
        <v>67</v>
      </c>
      <c r="G45" s="165" t="str">
        <f>IFERROR(VLOOKUP(VALUE(E45),Склад!#REF!,6,0),"-")</f>
        <v>-</v>
      </c>
      <c r="H45" s="58"/>
      <c r="I45" s="194" t="s">
        <v>4331</v>
      </c>
      <c r="J45" s="59">
        <v>26.5</v>
      </c>
      <c r="K45" s="63">
        <v>69</v>
      </c>
      <c r="L45" s="60"/>
      <c r="M45" s="61"/>
      <c r="N45" s="62"/>
      <c r="O45" s="64"/>
      <c r="P45" s="65"/>
      <c r="Q45" s="66"/>
      <c r="R45" s="67"/>
      <c r="S45" s="65"/>
      <c r="T45" s="66"/>
      <c r="U45" s="68"/>
      <c r="V45" s="69"/>
      <c r="W45" s="65"/>
      <c r="X45" s="66"/>
      <c r="Y45" s="70" t="str">
        <f>_xlfn.XLOOKUP($D45,'[1]Res (3)'!$G:$G,'[1]Res (3)'!P:P,"",0)</f>
        <v>-</v>
      </c>
      <c r="Z45" s="70" t="str">
        <f>_xlfn.XLOOKUP($D45,'[1]Res (3)'!$G:$G,'[1]Res (3)'!Q:Q,"",0)</f>
        <v>-</v>
      </c>
      <c r="AA45" s="70" t="str">
        <f>_xlfn.XLOOKUP($D45,'[1]Res (3)'!$G:$G,'[1]Res (3)'!R:R,"",0)</f>
        <v>-</v>
      </c>
      <c r="AB45" s="70" t="str">
        <f>_xlfn.XLOOKUP($D45,'[1]Res (3)'!$G:$G,'[1]Res (3)'!S:S,"",0)</f>
        <v/>
      </c>
      <c r="AC45" s="70" t="str">
        <f>_xlfn.XLOOKUP($D45,'[1]Res (3)'!$G:$G,'[1]Res (3)'!T:T,"",0)</f>
        <v/>
      </c>
      <c r="AD45" s="70" t="str">
        <f>_xlfn.XLOOKUP($D45,'[1]Res (3)'!$G:$G,'[1]Res (3)'!U:U,"",0)</f>
        <v/>
      </c>
      <c r="AE45" s="70" t="str">
        <f>_xlfn.XLOOKUP($D45,'[1]Res (3)'!$G:$G,'[1]Res (3)'!V:V,"",0)</f>
        <v/>
      </c>
      <c r="AF45" s="70" t="str">
        <f>_xlfn.XLOOKUP($D45,'[1]Res (3)'!$G:$G,'[1]Res (3)'!W:W,"",0)</f>
        <v/>
      </c>
      <c r="AG45" s="70" t="str">
        <f>_xlfn.XLOOKUP($D45,'[1]Res (3)'!$G:$G,'[1]Res (3)'!X:X,"",0)</f>
        <v/>
      </c>
      <c r="AH45" s="70" t="str">
        <f>_xlfn.XLOOKUP($D45,'[1]Res (3)'!$G:$G,'[1]Res (3)'!Y:Y,"",0)</f>
        <v/>
      </c>
      <c r="AI45" s="70" t="str">
        <f>_xlfn.XLOOKUP($D45,'[1]Res (3)'!$G:$G,'[1]Res (3)'!Z:Z,"",0)</f>
        <v/>
      </c>
      <c r="AJ45" s="70" t="str">
        <f>_xlfn.XLOOKUP($D45,'[1]Res (3)'!$G:$G,'[1]Res (3)'!AA:AA,"",0)</f>
        <v/>
      </c>
      <c r="AK45" s="70" t="str">
        <f>_xlfn.XLOOKUP($D45,'[1]Res (3)'!$G:$G,'[1]Res (3)'!AB:AB,"",0)</f>
        <v>-</v>
      </c>
      <c r="AL45" s="71">
        <f t="shared" si="0"/>
        <v>0</v>
      </c>
      <c r="AM45" s="72" t="str">
        <f t="shared" si="1"/>
        <v/>
      </c>
      <c r="AO45" s="71" t="s">
        <v>26</v>
      </c>
      <c r="AP45" s="70" t="e">
        <f t="shared" si="22"/>
        <v>#VALUE!</v>
      </c>
      <c r="AQ45" s="70"/>
      <c r="AR45" s="70" t="e">
        <f t="shared" si="23"/>
        <v>#VALUE!</v>
      </c>
      <c r="AS45" s="70"/>
      <c r="AT45" s="70" t="e">
        <f t="shared" si="24"/>
        <v>#VALUE!</v>
      </c>
      <c r="AU45" s="70"/>
      <c r="AV45" s="70" t="e">
        <f t="shared" si="25"/>
        <v>#VALUE!</v>
      </c>
      <c r="AW45" s="70"/>
      <c r="AX45" s="70" t="e">
        <f t="shared" si="26"/>
        <v>#VALUE!</v>
      </c>
      <c r="AY45" s="71" t="e">
        <f t="shared" si="7"/>
        <v>#VALUE!</v>
      </c>
      <c r="AZ45" s="72" t="e">
        <f t="shared" si="8"/>
        <v>#VALUE!</v>
      </c>
      <c r="BA45" s="71" t="s">
        <v>26</v>
      </c>
      <c r="BB45" s="70">
        <v>0</v>
      </c>
      <c r="BC45" s="70"/>
      <c r="BD45" s="70">
        <v>0</v>
      </c>
      <c r="BE45" s="70"/>
      <c r="BF45" s="70">
        <v>0</v>
      </c>
      <c r="BG45" s="70"/>
      <c r="BH45" s="70">
        <v>0</v>
      </c>
      <c r="BI45" s="70"/>
      <c r="BJ45" s="70">
        <v>0</v>
      </c>
      <c r="BK45" s="74">
        <f t="shared" si="9"/>
        <v>0</v>
      </c>
      <c r="BL45" s="75">
        <f t="shared" si="10"/>
        <v>0</v>
      </c>
      <c r="BM45" s="71" t="s">
        <v>26</v>
      </c>
      <c r="BN45" s="70">
        <v>0</v>
      </c>
      <c r="BO45" s="70"/>
      <c r="BP45" s="70">
        <v>0</v>
      </c>
      <c r="BQ45" s="70"/>
      <c r="BR45" s="70">
        <v>0</v>
      </c>
      <c r="BS45" s="70"/>
      <c r="BT45" s="70">
        <v>0</v>
      </c>
      <c r="BU45" s="70"/>
      <c r="BV45" s="70">
        <v>0</v>
      </c>
      <c r="BW45" s="74">
        <f t="shared" si="11"/>
        <v>0</v>
      </c>
      <c r="BX45" s="76">
        <f t="shared" si="12"/>
        <v>0</v>
      </c>
      <c r="BY45" s="71" t="s">
        <v>26</v>
      </c>
      <c r="BZ45" s="70">
        <v>0</v>
      </c>
      <c r="CA45" s="70"/>
      <c r="CB45" s="70">
        <v>0</v>
      </c>
      <c r="CC45" s="70"/>
      <c r="CD45" s="70">
        <v>0</v>
      </c>
      <c r="CE45" s="70"/>
      <c r="CF45" s="70">
        <v>0</v>
      </c>
      <c r="CG45" s="70"/>
      <c r="CH45" s="70">
        <v>0</v>
      </c>
      <c r="CI45" s="77">
        <f t="shared" si="13"/>
        <v>0</v>
      </c>
      <c r="CJ45" s="76">
        <f t="shared" si="14"/>
        <v>0</v>
      </c>
      <c r="CK45" s="78"/>
      <c r="CL45" s="57"/>
      <c r="CM45" s="57"/>
      <c r="CN45" s="57"/>
      <c r="CO45" s="57"/>
      <c r="CP45" s="57"/>
      <c r="CQ45" s="57"/>
      <c r="CR45" s="57"/>
      <c r="CS45" s="79"/>
      <c r="CT45" s="80"/>
      <c r="CU45" s="81">
        <f t="shared" si="15"/>
        <v>0</v>
      </c>
      <c r="CV45" s="82">
        <f t="shared" si="16"/>
        <v>0</v>
      </c>
      <c r="CW45" s="83" t="e">
        <f>SUMIF(Склад!#REF!,E45,Склад!#REF!)</f>
        <v>#REF!</v>
      </c>
    </row>
    <row r="46" spans="1:101" s="73" customFormat="1" ht="147.94999999999999" customHeight="1" thickBot="1" x14ac:dyDescent="0.3">
      <c r="A46" s="34">
        <v>43</v>
      </c>
      <c r="B46" s="168" t="s">
        <v>157</v>
      </c>
      <c r="C46" s="34" t="s">
        <v>4111</v>
      </c>
      <c r="D46" s="34" t="str">
        <f t="shared" si="17"/>
        <v>123855177</v>
      </c>
      <c r="E46" s="33" t="s">
        <v>3767</v>
      </c>
      <c r="F46" s="33">
        <v>77</v>
      </c>
      <c r="G46" s="165" t="str">
        <f>IFERROR(VLOOKUP(VALUE(E46),Склад!#REF!,6,0),"-")</f>
        <v>-</v>
      </c>
      <c r="H46" s="58"/>
      <c r="I46" s="194" t="s">
        <v>4331</v>
      </c>
      <c r="J46" s="59">
        <v>26.5</v>
      </c>
      <c r="K46" s="63">
        <v>69</v>
      </c>
      <c r="L46" s="60"/>
      <c r="M46" s="61"/>
      <c r="N46" s="62"/>
      <c r="O46" s="64"/>
      <c r="P46" s="65"/>
      <c r="Q46" s="66"/>
      <c r="R46" s="67"/>
      <c r="S46" s="65"/>
      <c r="T46" s="66"/>
      <c r="U46" s="68"/>
      <c r="V46" s="69"/>
      <c r="W46" s="65"/>
      <c r="X46" s="66"/>
      <c r="Y46" s="70" t="str">
        <f>_xlfn.XLOOKUP($D46,'[1]Res (3)'!$G:$G,'[1]Res (3)'!P:P,"",0)</f>
        <v>-</v>
      </c>
      <c r="Z46" s="70" t="str">
        <f>_xlfn.XLOOKUP($D46,'[1]Res (3)'!$G:$G,'[1]Res (3)'!Q:Q,"",0)</f>
        <v>-</v>
      </c>
      <c r="AA46" s="70" t="str">
        <f>_xlfn.XLOOKUP($D46,'[1]Res (3)'!$G:$G,'[1]Res (3)'!R:R,"",0)</f>
        <v>-</v>
      </c>
      <c r="AB46" s="70" t="str">
        <f>_xlfn.XLOOKUP($D46,'[1]Res (3)'!$G:$G,'[1]Res (3)'!S:S,"",0)</f>
        <v/>
      </c>
      <c r="AC46" s="70" t="str">
        <f>_xlfn.XLOOKUP($D46,'[1]Res (3)'!$G:$G,'[1]Res (3)'!T:T,"",0)</f>
        <v/>
      </c>
      <c r="AD46" s="70" t="str">
        <f>_xlfn.XLOOKUP($D46,'[1]Res (3)'!$G:$G,'[1]Res (3)'!U:U,"",0)</f>
        <v/>
      </c>
      <c r="AE46" s="70" t="str">
        <f>_xlfn.XLOOKUP($D46,'[1]Res (3)'!$G:$G,'[1]Res (3)'!V:V,"",0)</f>
        <v/>
      </c>
      <c r="AF46" s="70" t="str">
        <f>_xlfn.XLOOKUP($D46,'[1]Res (3)'!$G:$G,'[1]Res (3)'!W:W,"",0)</f>
        <v/>
      </c>
      <c r="AG46" s="70" t="str">
        <f>_xlfn.XLOOKUP($D46,'[1]Res (3)'!$G:$G,'[1]Res (3)'!X:X,"",0)</f>
        <v/>
      </c>
      <c r="AH46" s="70" t="str">
        <f>_xlfn.XLOOKUP($D46,'[1]Res (3)'!$G:$G,'[1]Res (3)'!Y:Y,"",0)</f>
        <v/>
      </c>
      <c r="AI46" s="70" t="str">
        <f>_xlfn.XLOOKUP($D46,'[1]Res (3)'!$G:$G,'[1]Res (3)'!Z:Z,"",0)</f>
        <v/>
      </c>
      <c r="AJ46" s="70" t="str">
        <f>_xlfn.XLOOKUP($D46,'[1]Res (3)'!$G:$G,'[1]Res (3)'!AA:AA,"",0)</f>
        <v/>
      </c>
      <c r="AK46" s="70" t="str">
        <f>_xlfn.XLOOKUP($D46,'[1]Res (3)'!$G:$G,'[1]Res (3)'!AB:AB,"",0)</f>
        <v>-</v>
      </c>
      <c r="AL46" s="71">
        <f t="shared" si="0"/>
        <v>0</v>
      </c>
      <c r="AM46" s="72" t="str">
        <f t="shared" si="1"/>
        <v/>
      </c>
      <c r="AO46" s="71" t="s">
        <v>26</v>
      </c>
      <c r="AP46" s="70" t="e">
        <f t="shared" si="22"/>
        <v>#VALUE!</v>
      </c>
      <c r="AQ46" s="70"/>
      <c r="AR46" s="70" t="e">
        <f t="shared" si="23"/>
        <v>#VALUE!</v>
      </c>
      <c r="AS46" s="70"/>
      <c r="AT46" s="70" t="e">
        <f t="shared" si="24"/>
        <v>#VALUE!</v>
      </c>
      <c r="AU46" s="70"/>
      <c r="AV46" s="70" t="e">
        <f t="shared" si="25"/>
        <v>#VALUE!</v>
      </c>
      <c r="AW46" s="70"/>
      <c r="AX46" s="70" t="e">
        <f t="shared" si="26"/>
        <v>#VALUE!</v>
      </c>
      <c r="AY46" s="71" t="e">
        <f t="shared" si="7"/>
        <v>#VALUE!</v>
      </c>
      <c r="AZ46" s="72" t="e">
        <f t="shared" si="8"/>
        <v>#VALUE!</v>
      </c>
      <c r="BA46" s="71" t="s">
        <v>26</v>
      </c>
      <c r="BB46" s="70">
        <v>0</v>
      </c>
      <c r="BC46" s="70"/>
      <c r="BD46" s="70">
        <v>0</v>
      </c>
      <c r="BE46" s="70"/>
      <c r="BF46" s="70">
        <v>0</v>
      </c>
      <c r="BG46" s="70"/>
      <c r="BH46" s="70">
        <v>0</v>
      </c>
      <c r="BI46" s="70"/>
      <c r="BJ46" s="70">
        <v>0</v>
      </c>
      <c r="BK46" s="74">
        <f t="shared" si="9"/>
        <v>0</v>
      </c>
      <c r="BL46" s="75">
        <f t="shared" si="10"/>
        <v>0</v>
      </c>
      <c r="BM46" s="71" t="s">
        <v>26</v>
      </c>
      <c r="BN46" s="70">
        <v>0</v>
      </c>
      <c r="BO46" s="70"/>
      <c r="BP46" s="70">
        <v>0</v>
      </c>
      <c r="BQ46" s="70"/>
      <c r="BR46" s="70">
        <v>0</v>
      </c>
      <c r="BS46" s="70"/>
      <c r="BT46" s="70">
        <v>0</v>
      </c>
      <c r="BU46" s="70"/>
      <c r="BV46" s="70">
        <v>0</v>
      </c>
      <c r="BW46" s="74">
        <f t="shared" si="11"/>
        <v>0</v>
      </c>
      <c r="BX46" s="76">
        <f t="shared" si="12"/>
        <v>0</v>
      </c>
      <c r="BY46" s="71" t="s">
        <v>26</v>
      </c>
      <c r="BZ46" s="70">
        <v>0</v>
      </c>
      <c r="CA46" s="70"/>
      <c r="CB46" s="70">
        <v>0</v>
      </c>
      <c r="CC46" s="70"/>
      <c r="CD46" s="70">
        <v>0</v>
      </c>
      <c r="CE46" s="70"/>
      <c r="CF46" s="70">
        <v>0</v>
      </c>
      <c r="CG46" s="70"/>
      <c r="CH46" s="70">
        <v>0</v>
      </c>
      <c r="CI46" s="77">
        <f t="shared" si="13"/>
        <v>0</v>
      </c>
      <c r="CJ46" s="76">
        <f t="shared" si="14"/>
        <v>0</v>
      </c>
      <c r="CK46" s="78"/>
      <c r="CL46" s="57"/>
      <c r="CM46" s="57"/>
      <c r="CN46" s="57"/>
      <c r="CO46" s="57"/>
      <c r="CP46" s="57"/>
      <c r="CQ46" s="57"/>
      <c r="CR46" s="57"/>
      <c r="CS46" s="79"/>
      <c r="CT46" s="80"/>
      <c r="CU46" s="81">
        <f t="shared" si="15"/>
        <v>0</v>
      </c>
      <c r="CV46" s="82">
        <f t="shared" si="16"/>
        <v>0</v>
      </c>
      <c r="CW46" s="83" t="e">
        <f>SUMIF(Склад!#REF!,E46,Склад!#REF!)</f>
        <v>#REF!</v>
      </c>
    </row>
    <row r="47" spans="1:101" s="73" customFormat="1" ht="89.65" customHeight="1" thickBot="1" x14ac:dyDescent="0.3">
      <c r="A47" s="57">
        <v>44</v>
      </c>
      <c r="B47" s="168" t="s">
        <v>157</v>
      </c>
      <c r="C47" s="34" t="s">
        <v>4112</v>
      </c>
      <c r="D47" s="34" t="str">
        <f t="shared" si="17"/>
        <v>169850923</v>
      </c>
      <c r="E47" s="33" t="s">
        <v>3768</v>
      </c>
      <c r="F47" s="33">
        <v>23</v>
      </c>
      <c r="G47" s="165" t="str">
        <f>IFERROR(VLOOKUP(VALUE(E47),Склад!#REF!,6,0),"-")</f>
        <v>-</v>
      </c>
      <c r="H47" s="58"/>
      <c r="I47" s="194" t="s">
        <v>4331</v>
      </c>
      <c r="J47" s="59">
        <v>26.5</v>
      </c>
      <c r="K47" s="63">
        <v>69</v>
      </c>
      <c r="L47" s="60"/>
      <c r="M47" s="61"/>
      <c r="N47" s="62"/>
      <c r="O47" s="64"/>
      <c r="P47" s="65"/>
      <c r="Q47" s="66"/>
      <c r="R47" s="67"/>
      <c r="S47" s="65"/>
      <c r="T47" s="66"/>
      <c r="U47" s="68"/>
      <c r="V47" s="69"/>
      <c r="W47" s="65"/>
      <c r="X47" s="66"/>
      <c r="Y47" s="70" t="str">
        <f>_xlfn.XLOOKUP($D47,'[1]Res (3)'!$G:$G,'[1]Res (3)'!P:P,"",0)</f>
        <v>-</v>
      </c>
      <c r="Z47" s="70" t="str">
        <f>_xlfn.XLOOKUP($D47,'[1]Res (3)'!$G:$G,'[1]Res (3)'!Q:Q,"",0)</f>
        <v>-</v>
      </c>
      <c r="AA47" s="70" t="str">
        <f>_xlfn.XLOOKUP($D47,'[1]Res (3)'!$G:$G,'[1]Res (3)'!R:R,"",0)</f>
        <v>-</v>
      </c>
      <c r="AB47" s="70" t="str">
        <f>_xlfn.XLOOKUP($D47,'[1]Res (3)'!$G:$G,'[1]Res (3)'!S:S,"",0)</f>
        <v/>
      </c>
      <c r="AC47" s="70" t="str">
        <f>_xlfn.XLOOKUP($D47,'[1]Res (3)'!$G:$G,'[1]Res (3)'!T:T,"",0)</f>
        <v/>
      </c>
      <c r="AD47" s="70" t="str">
        <f>_xlfn.XLOOKUP($D47,'[1]Res (3)'!$G:$G,'[1]Res (3)'!U:U,"",0)</f>
        <v/>
      </c>
      <c r="AE47" s="70" t="str">
        <f>_xlfn.XLOOKUP($D47,'[1]Res (3)'!$G:$G,'[1]Res (3)'!V:V,"",0)</f>
        <v/>
      </c>
      <c r="AF47" s="70" t="str">
        <f>_xlfn.XLOOKUP($D47,'[1]Res (3)'!$G:$G,'[1]Res (3)'!W:W,"",0)</f>
        <v/>
      </c>
      <c r="AG47" s="70" t="str">
        <f>_xlfn.XLOOKUP($D47,'[1]Res (3)'!$G:$G,'[1]Res (3)'!X:X,"",0)</f>
        <v/>
      </c>
      <c r="AH47" s="70" t="str">
        <f>_xlfn.XLOOKUP($D47,'[1]Res (3)'!$G:$G,'[1]Res (3)'!Y:Y,"",0)</f>
        <v/>
      </c>
      <c r="AI47" s="70" t="str">
        <f>_xlfn.XLOOKUP($D47,'[1]Res (3)'!$G:$G,'[1]Res (3)'!Z:Z,"",0)</f>
        <v/>
      </c>
      <c r="AJ47" s="70" t="str">
        <f>_xlfn.XLOOKUP($D47,'[1]Res (3)'!$G:$G,'[1]Res (3)'!AA:AA,"",0)</f>
        <v/>
      </c>
      <c r="AK47" s="70" t="str">
        <f>_xlfn.XLOOKUP($D47,'[1]Res (3)'!$G:$G,'[1]Res (3)'!AB:AB,"",0)</f>
        <v>-</v>
      </c>
      <c r="AL47" s="71">
        <f t="shared" si="0"/>
        <v>0</v>
      </c>
      <c r="AM47" s="72" t="str">
        <f t="shared" si="1"/>
        <v/>
      </c>
      <c r="AO47" s="71" t="s">
        <v>26</v>
      </c>
      <c r="AP47" s="70" t="e">
        <f t="shared" si="22"/>
        <v>#VALUE!</v>
      </c>
      <c r="AQ47" s="70"/>
      <c r="AR47" s="70" t="e">
        <f t="shared" si="23"/>
        <v>#VALUE!</v>
      </c>
      <c r="AS47" s="70"/>
      <c r="AT47" s="70" t="e">
        <f t="shared" si="24"/>
        <v>#VALUE!</v>
      </c>
      <c r="AU47" s="70"/>
      <c r="AV47" s="70" t="e">
        <f t="shared" si="25"/>
        <v>#VALUE!</v>
      </c>
      <c r="AW47" s="70"/>
      <c r="AX47" s="70" t="e">
        <f t="shared" si="26"/>
        <v>#VALUE!</v>
      </c>
      <c r="AY47" s="71" t="e">
        <f t="shared" si="7"/>
        <v>#VALUE!</v>
      </c>
      <c r="AZ47" s="72" t="e">
        <f t="shared" si="8"/>
        <v>#VALUE!</v>
      </c>
      <c r="BA47" s="71" t="s">
        <v>26</v>
      </c>
      <c r="BB47" s="70">
        <v>0</v>
      </c>
      <c r="BC47" s="70"/>
      <c r="BD47" s="70">
        <v>0</v>
      </c>
      <c r="BE47" s="70"/>
      <c r="BF47" s="70">
        <v>0</v>
      </c>
      <c r="BG47" s="70"/>
      <c r="BH47" s="70">
        <v>0</v>
      </c>
      <c r="BI47" s="70"/>
      <c r="BJ47" s="70">
        <v>0</v>
      </c>
      <c r="BK47" s="74">
        <f t="shared" si="9"/>
        <v>0</v>
      </c>
      <c r="BL47" s="75">
        <f t="shared" si="10"/>
        <v>0</v>
      </c>
      <c r="BM47" s="71" t="s">
        <v>26</v>
      </c>
      <c r="BN47" s="70">
        <v>0</v>
      </c>
      <c r="BO47" s="70"/>
      <c r="BP47" s="70">
        <v>0</v>
      </c>
      <c r="BQ47" s="70"/>
      <c r="BR47" s="70">
        <v>0</v>
      </c>
      <c r="BS47" s="70"/>
      <c r="BT47" s="70">
        <v>0</v>
      </c>
      <c r="BU47" s="70"/>
      <c r="BV47" s="70">
        <v>0</v>
      </c>
      <c r="BW47" s="74">
        <f t="shared" si="11"/>
        <v>0</v>
      </c>
      <c r="BX47" s="76">
        <f t="shared" si="12"/>
        <v>0</v>
      </c>
      <c r="BY47" s="71" t="s">
        <v>26</v>
      </c>
      <c r="BZ47" s="70">
        <v>0</v>
      </c>
      <c r="CA47" s="70"/>
      <c r="CB47" s="70">
        <v>0</v>
      </c>
      <c r="CC47" s="70"/>
      <c r="CD47" s="70">
        <v>0</v>
      </c>
      <c r="CE47" s="70"/>
      <c r="CF47" s="70">
        <v>0</v>
      </c>
      <c r="CG47" s="70"/>
      <c r="CH47" s="70">
        <v>0</v>
      </c>
      <c r="CI47" s="77">
        <f t="shared" si="13"/>
        <v>0</v>
      </c>
      <c r="CJ47" s="76">
        <f t="shared" si="14"/>
        <v>0</v>
      </c>
      <c r="CK47" s="78"/>
      <c r="CL47" s="57"/>
      <c r="CM47" s="57"/>
      <c r="CN47" s="57"/>
      <c r="CO47" s="57"/>
      <c r="CP47" s="57"/>
      <c r="CQ47" s="57"/>
      <c r="CR47" s="57"/>
      <c r="CS47" s="79"/>
      <c r="CT47" s="80"/>
      <c r="CU47" s="81">
        <f t="shared" si="15"/>
        <v>0</v>
      </c>
      <c r="CV47" s="82">
        <f t="shared" si="16"/>
        <v>0</v>
      </c>
      <c r="CW47" s="83" t="e">
        <f>SUMIF(Склад!#REF!,E47,Склад!#REF!)</f>
        <v>#REF!</v>
      </c>
    </row>
    <row r="48" spans="1:101" s="73" customFormat="1" ht="96.2" customHeight="1" thickBot="1" x14ac:dyDescent="0.3">
      <c r="A48" s="34">
        <v>45</v>
      </c>
      <c r="B48" s="168" t="s">
        <v>157</v>
      </c>
      <c r="C48" s="34" t="s">
        <v>4112</v>
      </c>
      <c r="D48" s="34" t="str">
        <f t="shared" si="17"/>
        <v>169850935</v>
      </c>
      <c r="E48" s="33" t="s">
        <v>3768</v>
      </c>
      <c r="F48" s="33">
        <v>35</v>
      </c>
      <c r="G48" s="165" t="str">
        <f>IFERROR(VLOOKUP(VALUE(E48),Склад!#REF!,6,0),"-")</f>
        <v>-</v>
      </c>
      <c r="H48" s="58"/>
      <c r="I48" s="194" t="s">
        <v>4331</v>
      </c>
      <c r="J48" s="59">
        <v>26.5</v>
      </c>
      <c r="K48" s="63">
        <v>69</v>
      </c>
      <c r="L48" s="60"/>
      <c r="M48" s="61"/>
      <c r="N48" s="62"/>
      <c r="O48" s="64"/>
      <c r="P48" s="65"/>
      <c r="Q48" s="66"/>
      <c r="R48" s="67"/>
      <c r="S48" s="65"/>
      <c r="T48" s="66"/>
      <c r="U48" s="68"/>
      <c r="V48" s="69"/>
      <c r="W48" s="65"/>
      <c r="X48" s="66"/>
      <c r="Y48" s="70" t="str">
        <f>_xlfn.XLOOKUP($D48,'[1]Res (3)'!$G:$G,'[1]Res (3)'!P:P,"",0)</f>
        <v>-</v>
      </c>
      <c r="Z48" s="70" t="str">
        <f>_xlfn.XLOOKUP($D48,'[1]Res (3)'!$G:$G,'[1]Res (3)'!Q:Q,"",0)</f>
        <v>-</v>
      </c>
      <c r="AA48" s="70" t="str">
        <f>_xlfn.XLOOKUP($D48,'[1]Res (3)'!$G:$G,'[1]Res (3)'!R:R,"",0)</f>
        <v>-</v>
      </c>
      <c r="AB48" s="70" t="str">
        <f>_xlfn.XLOOKUP($D48,'[1]Res (3)'!$G:$G,'[1]Res (3)'!S:S,"",0)</f>
        <v/>
      </c>
      <c r="AC48" s="70" t="str">
        <f>_xlfn.XLOOKUP($D48,'[1]Res (3)'!$G:$G,'[1]Res (3)'!T:T,"",0)</f>
        <v/>
      </c>
      <c r="AD48" s="70" t="str">
        <f>_xlfn.XLOOKUP($D48,'[1]Res (3)'!$G:$G,'[1]Res (3)'!U:U,"",0)</f>
        <v/>
      </c>
      <c r="AE48" s="70" t="str">
        <f>_xlfn.XLOOKUP($D48,'[1]Res (3)'!$G:$G,'[1]Res (3)'!V:V,"",0)</f>
        <v/>
      </c>
      <c r="AF48" s="70" t="str">
        <f>_xlfn.XLOOKUP($D48,'[1]Res (3)'!$G:$G,'[1]Res (3)'!W:W,"",0)</f>
        <v/>
      </c>
      <c r="AG48" s="70" t="str">
        <f>_xlfn.XLOOKUP($D48,'[1]Res (3)'!$G:$G,'[1]Res (3)'!X:X,"",0)</f>
        <v/>
      </c>
      <c r="AH48" s="70" t="str">
        <f>_xlfn.XLOOKUP($D48,'[1]Res (3)'!$G:$G,'[1]Res (3)'!Y:Y,"",0)</f>
        <v/>
      </c>
      <c r="AI48" s="70" t="str">
        <f>_xlfn.XLOOKUP($D48,'[1]Res (3)'!$G:$G,'[1]Res (3)'!Z:Z,"",0)</f>
        <v/>
      </c>
      <c r="AJ48" s="70" t="str">
        <f>_xlfn.XLOOKUP($D48,'[1]Res (3)'!$G:$G,'[1]Res (3)'!AA:AA,"",0)</f>
        <v/>
      </c>
      <c r="AK48" s="70" t="str">
        <f>_xlfn.XLOOKUP($D48,'[1]Res (3)'!$G:$G,'[1]Res (3)'!AB:AB,"",0)</f>
        <v>-</v>
      </c>
      <c r="AL48" s="71">
        <f t="shared" si="0"/>
        <v>0</v>
      </c>
      <c r="AM48" s="72" t="str">
        <f t="shared" si="1"/>
        <v/>
      </c>
      <c r="AO48" s="71" t="s">
        <v>26</v>
      </c>
      <c r="AP48" s="70" t="e">
        <f t="shared" si="22"/>
        <v>#VALUE!</v>
      </c>
      <c r="AQ48" s="70"/>
      <c r="AR48" s="70" t="e">
        <f t="shared" si="23"/>
        <v>#VALUE!</v>
      </c>
      <c r="AS48" s="70"/>
      <c r="AT48" s="70" t="e">
        <f t="shared" si="24"/>
        <v>#VALUE!</v>
      </c>
      <c r="AU48" s="70"/>
      <c r="AV48" s="70" t="e">
        <f t="shared" si="25"/>
        <v>#VALUE!</v>
      </c>
      <c r="AW48" s="70"/>
      <c r="AX48" s="70" t="e">
        <f t="shared" si="26"/>
        <v>#VALUE!</v>
      </c>
      <c r="AY48" s="71" t="e">
        <f t="shared" si="7"/>
        <v>#VALUE!</v>
      </c>
      <c r="AZ48" s="72" t="e">
        <f t="shared" si="8"/>
        <v>#VALUE!</v>
      </c>
      <c r="BA48" s="71" t="s">
        <v>26</v>
      </c>
      <c r="BB48" s="70">
        <v>0</v>
      </c>
      <c r="BC48" s="70"/>
      <c r="BD48" s="70">
        <v>0</v>
      </c>
      <c r="BE48" s="70"/>
      <c r="BF48" s="70">
        <v>0</v>
      </c>
      <c r="BG48" s="70"/>
      <c r="BH48" s="70">
        <v>0</v>
      </c>
      <c r="BI48" s="70"/>
      <c r="BJ48" s="70">
        <v>0</v>
      </c>
      <c r="BK48" s="74">
        <f t="shared" si="9"/>
        <v>0</v>
      </c>
      <c r="BL48" s="75">
        <f t="shared" si="10"/>
        <v>0</v>
      </c>
      <c r="BM48" s="71" t="s">
        <v>26</v>
      </c>
      <c r="BN48" s="70">
        <v>0</v>
      </c>
      <c r="BO48" s="70"/>
      <c r="BP48" s="70">
        <v>0</v>
      </c>
      <c r="BQ48" s="70"/>
      <c r="BR48" s="70">
        <v>0</v>
      </c>
      <c r="BS48" s="70"/>
      <c r="BT48" s="70">
        <v>0</v>
      </c>
      <c r="BU48" s="70"/>
      <c r="BV48" s="70">
        <v>0</v>
      </c>
      <c r="BW48" s="74">
        <f t="shared" si="11"/>
        <v>0</v>
      </c>
      <c r="BX48" s="76">
        <f t="shared" si="12"/>
        <v>0</v>
      </c>
      <c r="BY48" s="71" t="s">
        <v>26</v>
      </c>
      <c r="BZ48" s="70">
        <v>0</v>
      </c>
      <c r="CA48" s="70"/>
      <c r="CB48" s="70">
        <v>0</v>
      </c>
      <c r="CC48" s="70"/>
      <c r="CD48" s="70">
        <v>0</v>
      </c>
      <c r="CE48" s="70"/>
      <c r="CF48" s="70">
        <v>0</v>
      </c>
      <c r="CG48" s="70"/>
      <c r="CH48" s="70">
        <v>0</v>
      </c>
      <c r="CI48" s="77">
        <f t="shared" si="13"/>
        <v>0</v>
      </c>
      <c r="CJ48" s="76">
        <f t="shared" si="14"/>
        <v>0</v>
      </c>
      <c r="CK48" s="78"/>
      <c r="CL48" s="57"/>
      <c r="CM48" s="57"/>
      <c r="CN48" s="57"/>
      <c r="CO48" s="57"/>
      <c r="CP48" s="57"/>
      <c r="CQ48" s="57"/>
      <c r="CR48" s="57"/>
      <c r="CS48" s="79"/>
      <c r="CT48" s="80"/>
      <c r="CU48" s="81">
        <f t="shared" si="15"/>
        <v>0</v>
      </c>
      <c r="CV48" s="82">
        <f t="shared" si="16"/>
        <v>0</v>
      </c>
      <c r="CW48" s="83" t="e">
        <f>SUMIF(Склад!#REF!,E48,Склад!#REF!)</f>
        <v>#REF!</v>
      </c>
    </row>
    <row r="49" spans="1:101" s="73" customFormat="1" ht="147.94999999999999" customHeight="1" thickBot="1" x14ac:dyDescent="0.3">
      <c r="A49" s="57">
        <v>46</v>
      </c>
      <c r="B49" s="168" t="s">
        <v>157</v>
      </c>
      <c r="C49" s="34" t="s">
        <v>4112</v>
      </c>
      <c r="D49" s="34" t="str">
        <f t="shared" si="17"/>
        <v>169850967</v>
      </c>
      <c r="E49" s="33" t="s">
        <v>3768</v>
      </c>
      <c r="F49" s="33">
        <v>67</v>
      </c>
      <c r="G49" s="165" t="str">
        <f>IFERROR(VLOOKUP(VALUE(E49),Склад!#REF!,6,0),"-")</f>
        <v>-</v>
      </c>
      <c r="H49" s="58"/>
      <c r="I49" s="194" t="s">
        <v>4331</v>
      </c>
      <c r="J49" s="59">
        <v>26.5</v>
      </c>
      <c r="K49" s="63">
        <v>69</v>
      </c>
      <c r="L49" s="60"/>
      <c r="M49" s="61"/>
      <c r="N49" s="62"/>
      <c r="O49" s="64"/>
      <c r="P49" s="65"/>
      <c r="Q49" s="66"/>
      <c r="R49" s="67"/>
      <c r="S49" s="65"/>
      <c r="T49" s="66"/>
      <c r="U49" s="68"/>
      <c r="V49" s="69"/>
      <c r="W49" s="65"/>
      <c r="X49" s="66"/>
      <c r="Y49" s="70" t="str">
        <f>_xlfn.XLOOKUP($D49,'[1]Res (3)'!$G:$G,'[1]Res (3)'!P:P,"",0)</f>
        <v>-</v>
      </c>
      <c r="Z49" s="70" t="str">
        <f>_xlfn.XLOOKUP($D49,'[1]Res (3)'!$G:$G,'[1]Res (3)'!Q:Q,"",0)</f>
        <v>-</v>
      </c>
      <c r="AA49" s="70" t="str">
        <f>_xlfn.XLOOKUP($D49,'[1]Res (3)'!$G:$G,'[1]Res (3)'!R:R,"",0)</f>
        <v>-</v>
      </c>
      <c r="AB49" s="70" t="str">
        <f>_xlfn.XLOOKUP($D49,'[1]Res (3)'!$G:$G,'[1]Res (3)'!S:S,"",0)</f>
        <v/>
      </c>
      <c r="AC49" s="70" t="str">
        <f>_xlfn.XLOOKUP($D49,'[1]Res (3)'!$G:$G,'[1]Res (3)'!T:T,"",0)</f>
        <v/>
      </c>
      <c r="AD49" s="70" t="str">
        <f>_xlfn.XLOOKUP($D49,'[1]Res (3)'!$G:$G,'[1]Res (3)'!U:U,"",0)</f>
        <v/>
      </c>
      <c r="AE49" s="70" t="str">
        <f>_xlfn.XLOOKUP($D49,'[1]Res (3)'!$G:$G,'[1]Res (3)'!V:V,"",0)</f>
        <v/>
      </c>
      <c r="AF49" s="70" t="str">
        <f>_xlfn.XLOOKUP($D49,'[1]Res (3)'!$G:$G,'[1]Res (3)'!W:W,"",0)</f>
        <v/>
      </c>
      <c r="AG49" s="70" t="str">
        <f>_xlfn.XLOOKUP($D49,'[1]Res (3)'!$G:$G,'[1]Res (3)'!X:X,"",0)</f>
        <v/>
      </c>
      <c r="AH49" s="70" t="str">
        <f>_xlfn.XLOOKUP($D49,'[1]Res (3)'!$G:$G,'[1]Res (3)'!Y:Y,"",0)</f>
        <v/>
      </c>
      <c r="AI49" s="70" t="str">
        <f>_xlfn.XLOOKUP($D49,'[1]Res (3)'!$G:$G,'[1]Res (3)'!Z:Z,"",0)</f>
        <v/>
      </c>
      <c r="AJ49" s="70" t="str">
        <f>_xlfn.XLOOKUP($D49,'[1]Res (3)'!$G:$G,'[1]Res (3)'!AA:AA,"",0)</f>
        <v/>
      </c>
      <c r="AK49" s="70" t="str">
        <f>_xlfn.XLOOKUP($D49,'[1]Res (3)'!$G:$G,'[1]Res (3)'!AB:AB,"",0)</f>
        <v>-</v>
      </c>
      <c r="AL49" s="71">
        <f t="shared" si="0"/>
        <v>0</v>
      </c>
      <c r="AM49" s="72" t="str">
        <f t="shared" si="1"/>
        <v/>
      </c>
      <c r="AO49" s="71" t="s">
        <v>26</v>
      </c>
      <c r="AP49" s="70" t="e">
        <f t="shared" si="22"/>
        <v>#VALUE!</v>
      </c>
      <c r="AQ49" s="70"/>
      <c r="AR49" s="70" t="e">
        <f t="shared" si="23"/>
        <v>#VALUE!</v>
      </c>
      <c r="AS49" s="70"/>
      <c r="AT49" s="70" t="e">
        <f t="shared" si="24"/>
        <v>#VALUE!</v>
      </c>
      <c r="AU49" s="70"/>
      <c r="AV49" s="70" t="e">
        <f t="shared" si="25"/>
        <v>#VALUE!</v>
      </c>
      <c r="AW49" s="70"/>
      <c r="AX49" s="70" t="e">
        <f t="shared" si="26"/>
        <v>#VALUE!</v>
      </c>
      <c r="AY49" s="71" t="e">
        <f t="shared" si="7"/>
        <v>#VALUE!</v>
      </c>
      <c r="AZ49" s="72" t="e">
        <f t="shared" si="8"/>
        <v>#VALUE!</v>
      </c>
      <c r="BA49" s="71" t="s">
        <v>26</v>
      </c>
      <c r="BB49" s="70">
        <v>0</v>
      </c>
      <c r="BC49" s="70"/>
      <c r="BD49" s="70">
        <v>0</v>
      </c>
      <c r="BE49" s="70"/>
      <c r="BF49" s="70">
        <v>0</v>
      </c>
      <c r="BG49" s="70"/>
      <c r="BH49" s="70">
        <v>0</v>
      </c>
      <c r="BI49" s="70"/>
      <c r="BJ49" s="70">
        <v>0</v>
      </c>
      <c r="BK49" s="74">
        <f t="shared" si="9"/>
        <v>0</v>
      </c>
      <c r="BL49" s="75">
        <f t="shared" si="10"/>
        <v>0</v>
      </c>
      <c r="BM49" s="71" t="s">
        <v>26</v>
      </c>
      <c r="BN49" s="70">
        <v>0</v>
      </c>
      <c r="BO49" s="70"/>
      <c r="BP49" s="70">
        <v>0</v>
      </c>
      <c r="BQ49" s="70"/>
      <c r="BR49" s="70">
        <v>0</v>
      </c>
      <c r="BS49" s="70"/>
      <c r="BT49" s="70">
        <v>0</v>
      </c>
      <c r="BU49" s="70"/>
      <c r="BV49" s="70">
        <v>0</v>
      </c>
      <c r="BW49" s="74">
        <f t="shared" si="11"/>
        <v>0</v>
      </c>
      <c r="BX49" s="76">
        <f t="shared" si="12"/>
        <v>0</v>
      </c>
      <c r="BY49" s="71" t="s">
        <v>26</v>
      </c>
      <c r="BZ49" s="70">
        <v>0</v>
      </c>
      <c r="CA49" s="70"/>
      <c r="CB49" s="70">
        <v>0</v>
      </c>
      <c r="CC49" s="70"/>
      <c r="CD49" s="70">
        <v>0</v>
      </c>
      <c r="CE49" s="70"/>
      <c r="CF49" s="70">
        <v>0</v>
      </c>
      <c r="CG49" s="70"/>
      <c r="CH49" s="70">
        <v>0</v>
      </c>
      <c r="CI49" s="77">
        <f t="shared" si="13"/>
        <v>0</v>
      </c>
      <c r="CJ49" s="76">
        <f t="shared" si="14"/>
        <v>0</v>
      </c>
      <c r="CK49" s="78"/>
      <c r="CL49" s="57"/>
      <c r="CM49" s="57"/>
      <c r="CN49" s="57"/>
      <c r="CO49" s="57"/>
      <c r="CP49" s="57"/>
      <c r="CQ49" s="57"/>
      <c r="CR49" s="57"/>
      <c r="CS49" s="79"/>
      <c r="CT49" s="80"/>
      <c r="CU49" s="81">
        <f t="shared" si="15"/>
        <v>0</v>
      </c>
      <c r="CV49" s="82">
        <f t="shared" si="16"/>
        <v>0</v>
      </c>
      <c r="CW49" s="83" t="e">
        <f>SUMIF(Склад!#REF!,E49,Склад!#REF!)</f>
        <v>#REF!</v>
      </c>
    </row>
    <row r="50" spans="1:101" s="73" customFormat="1" ht="147.94999999999999" customHeight="1" thickBot="1" x14ac:dyDescent="0.3">
      <c r="A50" s="34">
        <v>47</v>
      </c>
      <c r="B50" s="168" t="s">
        <v>157</v>
      </c>
      <c r="C50" s="34" t="s">
        <v>4112</v>
      </c>
      <c r="D50" s="34" t="str">
        <f t="shared" si="17"/>
        <v>169850977</v>
      </c>
      <c r="E50" s="33" t="s">
        <v>3768</v>
      </c>
      <c r="F50" s="33">
        <v>77</v>
      </c>
      <c r="G50" s="165" t="str">
        <f>IFERROR(VLOOKUP(VALUE(E50),Склад!#REF!,6,0),"-")</f>
        <v>-</v>
      </c>
      <c r="H50" s="58"/>
      <c r="I50" s="194" t="s">
        <v>4331</v>
      </c>
      <c r="J50" s="59">
        <v>26.5</v>
      </c>
      <c r="K50" s="63">
        <v>69</v>
      </c>
      <c r="L50" s="60"/>
      <c r="M50" s="61"/>
      <c r="N50" s="62"/>
      <c r="O50" s="64"/>
      <c r="P50" s="65"/>
      <c r="Q50" s="66"/>
      <c r="R50" s="67"/>
      <c r="S50" s="65"/>
      <c r="T50" s="66"/>
      <c r="U50" s="68"/>
      <c r="V50" s="69"/>
      <c r="W50" s="65"/>
      <c r="X50" s="66"/>
      <c r="Y50" s="70" t="str">
        <f>_xlfn.XLOOKUP($D50,'[1]Res (3)'!$G:$G,'[1]Res (3)'!P:P,"",0)</f>
        <v>-</v>
      </c>
      <c r="Z50" s="70" t="str">
        <f>_xlfn.XLOOKUP($D50,'[1]Res (3)'!$G:$G,'[1]Res (3)'!Q:Q,"",0)</f>
        <v>-</v>
      </c>
      <c r="AA50" s="70" t="str">
        <f>_xlfn.XLOOKUP($D50,'[1]Res (3)'!$G:$G,'[1]Res (3)'!R:R,"",0)</f>
        <v>-</v>
      </c>
      <c r="AB50" s="70" t="str">
        <f>_xlfn.XLOOKUP($D50,'[1]Res (3)'!$G:$G,'[1]Res (3)'!S:S,"",0)</f>
        <v/>
      </c>
      <c r="AC50" s="70" t="str">
        <f>_xlfn.XLOOKUP($D50,'[1]Res (3)'!$G:$G,'[1]Res (3)'!T:T,"",0)</f>
        <v/>
      </c>
      <c r="AD50" s="70" t="str">
        <f>_xlfn.XLOOKUP($D50,'[1]Res (3)'!$G:$G,'[1]Res (3)'!U:U,"",0)</f>
        <v/>
      </c>
      <c r="AE50" s="70" t="str">
        <f>_xlfn.XLOOKUP($D50,'[1]Res (3)'!$G:$G,'[1]Res (3)'!V:V,"",0)</f>
        <v/>
      </c>
      <c r="AF50" s="70" t="str">
        <f>_xlfn.XLOOKUP($D50,'[1]Res (3)'!$G:$G,'[1]Res (3)'!W:W,"",0)</f>
        <v/>
      </c>
      <c r="AG50" s="70" t="str">
        <f>_xlfn.XLOOKUP($D50,'[1]Res (3)'!$G:$G,'[1]Res (3)'!X:X,"",0)</f>
        <v/>
      </c>
      <c r="AH50" s="70" t="str">
        <f>_xlfn.XLOOKUP($D50,'[1]Res (3)'!$G:$G,'[1]Res (3)'!Y:Y,"",0)</f>
        <v/>
      </c>
      <c r="AI50" s="70" t="str">
        <f>_xlfn.XLOOKUP($D50,'[1]Res (3)'!$G:$G,'[1]Res (3)'!Z:Z,"",0)</f>
        <v/>
      </c>
      <c r="AJ50" s="70" t="str">
        <f>_xlfn.XLOOKUP($D50,'[1]Res (3)'!$G:$G,'[1]Res (3)'!AA:AA,"",0)</f>
        <v/>
      </c>
      <c r="AK50" s="70" t="str">
        <f>_xlfn.XLOOKUP($D50,'[1]Res (3)'!$G:$G,'[1]Res (3)'!AB:AB,"",0)</f>
        <v>-</v>
      </c>
      <c r="AL50" s="71">
        <f t="shared" si="0"/>
        <v>0</v>
      </c>
      <c r="AM50" s="72" t="str">
        <f t="shared" si="1"/>
        <v/>
      </c>
      <c r="AO50" s="71" t="s">
        <v>26</v>
      </c>
      <c r="AP50" s="70" t="e">
        <f t="shared" si="22"/>
        <v>#VALUE!</v>
      </c>
      <c r="AQ50" s="70"/>
      <c r="AR50" s="70" t="e">
        <f t="shared" si="23"/>
        <v>#VALUE!</v>
      </c>
      <c r="AS50" s="70"/>
      <c r="AT50" s="70" t="e">
        <f t="shared" si="24"/>
        <v>#VALUE!</v>
      </c>
      <c r="AU50" s="70"/>
      <c r="AV50" s="70" t="e">
        <f t="shared" si="25"/>
        <v>#VALUE!</v>
      </c>
      <c r="AW50" s="70"/>
      <c r="AX50" s="70" t="e">
        <f t="shared" si="26"/>
        <v>#VALUE!</v>
      </c>
      <c r="AY50" s="71" t="e">
        <f t="shared" si="7"/>
        <v>#VALUE!</v>
      </c>
      <c r="AZ50" s="72" t="e">
        <f t="shared" si="8"/>
        <v>#VALUE!</v>
      </c>
      <c r="BA50" s="71" t="s">
        <v>26</v>
      </c>
      <c r="BB50" s="70">
        <v>0</v>
      </c>
      <c r="BC50" s="70"/>
      <c r="BD50" s="70">
        <v>0</v>
      </c>
      <c r="BE50" s="70"/>
      <c r="BF50" s="70">
        <v>0</v>
      </c>
      <c r="BG50" s="70"/>
      <c r="BH50" s="70">
        <v>0</v>
      </c>
      <c r="BI50" s="70"/>
      <c r="BJ50" s="70">
        <v>0</v>
      </c>
      <c r="BK50" s="74">
        <f t="shared" si="9"/>
        <v>0</v>
      </c>
      <c r="BL50" s="75">
        <f t="shared" si="10"/>
        <v>0</v>
      </c>
      <c r="BM50" s="71" t="s">
        <v>26</v>
      </c>
      <c r="BN50" s="70">
        <v>0</v>
      </c>
      <c r="BO50" s="70"/>
      <c r="BP50" s="70">
        <v>0</v>
      </c>
      <c r="BQ50" s="70"/>
      <c r="BR50" s="70">
        <v>0</v>
      </c>
      <c r="BS50" s="70"/>
      <c r="BT50" s="70">
        <v>0</v>
      </c>
      <c r="BU50" s="70"/>
      <c r="BV50" s="70">
        <v>0</v>
      </c>
      <c r="BW50" s="74">
        <f t="shared" si="11"/>
        <v>0</v>
      </c>
      <c r="BX50" s="76">
        <f t="shared" si="12"/>
        <v>0</v>
      </c>
      <c r="BY50" s="71" t="s">
        <v>26</v>
      </c>
      <c r="BZ50" s="70">
        <v>0</v>
      </c>
      <c r="CA50" s="70"/>
      <c r="CB50" s="70">
        <v>0</v>
      </c>
      <c r="CC50" s="70"/>
      <c r="CD50" s="70">
        <v>0</v>
      </c>
      <c r="CE50" s="70"/>
      <c r="CF50" s="70">
        <v>0</v>
      </c>
      <c r="CG50" s="70"/>
      <c r="CH50" s="70">
        <v>0</v>
      </c>
      <c r="CI50" s="77">
        <f t="shared" si="13"/>
        <v>0</v>
      </c>
      <c r="CJ50" s="76">
        <f t="shared" si="14"/>
        <v>0</v>
      </c>
      <c r="CK50" s="78"/>
      <c r="CL50" s="57"/>
      <c r="CM50" s="57"/>
      <c r="CN50" s="57"/>
      <c r="CO50" s="57"/>
      <c r="CP50" s="57"/>
      <c r="CQ50" s="57"/>
      <c r="CR50" s="57"/>
      <c r="CS50" s="79"/>
      <c r="CT50" s="80"/>
      <c r="CU50" s="81">
        <f t="shared" si="15"/>
        <v>0</v>
      </c>
      <c r="CV50" s="82">
        <f t="shared" si="16"/>
        <v>0</v>
      </c>
      <c r="CW50" s="83" t="e">
        <f>SUMIF(Склад!#REF!,E50,Склад!#REF!)</f>
        <v>#REF!</v>
      </c>
    </row>
    <row r="51" spans="1:101" s="73" customFormat="1" ht="59.85" customHeight="1" thickBot="1" x14ac:dyDescent="0.3">
      <c r="A51" s="57">
        <v>48</v>
      </c>
      <c r="B51" s="168" t="s">
        <v>157</v>
      </c>
      <c r="C51" s="34" t="s">
        <v>4113</v>
      </c>
      <c r="D51" s="34" t="str">
        <f t="shared" si="17"/>
        <v>201850123</v>
      </c>
      <c r="E51" s="33" t="s">
        <v>3769</v>
      </c>
      <c r="F51" s="33">
        <v>23</v>
      </c>
      <c r="G51" s="165" t="str">
        <f>IFERROR(VLOOKUP(VALUE(E51),Склад!#REF!,6,0),"-")</f>
        <v>-</v>
      </c>
      <c r="H51" s="58"/>
      <c r="I51" s="194" t="s">
        <v>4331</v>
      </c>
      <c r="J51" s="59">
        <v>30.4</v>
      </c>
      <c r="K51" s="63">
        <v>79</v>
      </c>
      <c r="L51" s="60"/>
      <c r="M51" s="61"/>
      <c r="N51" s="62"/>
      <c r="O51" s="64"/>
      <c r="P51" s="65"/>
      <c r="Q51" s="66"/>
      <c r="R51" s="67"/>
      <c r="S51" s="65"/>
      <c r="T51" s="66"/>
      <c r="U51" s="68"/>
      <c r="V51" s="69"/>
      <c r="W51" s="65"/>
      <c r="X51" s="66"/>
      <c r="Y51" s="70" t="str">
        <f>_xlfn.XLOOKUP($D51,'[1]Res (3)'!$G:$G,'[1]Res (3)'!P:P,"",0)</f>
        <v>-</v>
      </c>
      <c r="Z51" s="70" t="str">
        <f>_xlfn.XLOOKUP($D51,'[1]Res (3)'!$G:$G,'[1]Res (3)'!Q:Q,"",0)</f>
        <v>-</v>
      </c>
      <c r="AA51" s="70" t="str">
        <f>_xlfn.XLOOKUP($D51,'[1]Res (3)'!$G:$G,'[1]Res (3)'!R:R,"",0)</f>
        <v>-</v>
      </c>
      <c r="AB51" s="70" t="str">
        <f>_xlfn.XLOOKUP($D51,'[1]Res (3)'!$G:$G,'[1]Res (3)'!S:S,"",0)</f>
        <v/>
      </c>
      <c r="AC51" s="70" t="str">
        <f>_xlfn.XLOOKUP($D51,'[1]Res (3)'!$G:$G,'[1]Res (3)'!T:T,"",0)</f>
        <v/>
      </c>
      <c r="AD51" s="70" t="str">
        <f>_xlfn.XLOOKUP($D51,'[1]Res (3)'!$G:$G,'[1]Res (3)'!U:U,"",0)</f>
        <v/>
      </c>
      <c r="AE51" s="70" t="str">
        <f>_xlfn.XLOOKUP($D51,'[1]Res (3)'!$G:$G,'[1]Res (3)'!V:V,"",0)</f>
        <v/>
      </c>
      <c r="AF51" s="70" t="str">
        <f>_xlfn.XLOOKUP($D51,'[1]Res (3)'!$G:$G,'[1]Res (3)'!W:W,"",0)</f>
        <v/>
      </c>
      <c r="AG51" s="70" t="str">
        <f>_xlfn.XLOOKUP($D51,'[1]Res (3)'!$G:$G,'[1]Res (3)'!X:X,"",0)</f>
        <v>-</v>
      </c>
      <c r="AH51" s="70" t="str">
        <f>_xlfn.XLOOKUP($D51,'[1]Res (3)'!$G:$G,'[1]Res (3)'!Y:Y,"",0)</f>
        <v>-</v>
      </c>
      <c r="AI51" s="70" t="str">
        <f>_xlfn.XLOOKUP($D51,'[1]Res (3)'!$G:$G,'[1]Res (3)'!Z:Z,"",0)</f>
        <v>-</v>
      </c>
      <c r="AJ51" s="70" t="str">
        <f>_xlfn.XLOOKUP($D51,'[1]Res (3)'!$G:$G,'[1]Res (3)'!AA:AA,"",0)</f>
        <v>-</v>
      </c>
      <c r="AK51" s="70" t="str">
        <f>_xlfn.XLOOKUP($D51,'[1]Res (3)'!$G:$G,'[1]Res (3)'!AB:AB,"",0)</f>
        <v>-</v>
      </c>
      <c r="AL51" s="71">
        <f t="shared" si="0"/>
        <v>0</v>
      </c>
      <c r="AM51" s="72" t="str">
        <f t="shared" si="1"/>
        <v/>
      </c>
      <c r="AO51" s="71" t="s">
        <v>26</v>
      </c>
      <c r="AP51" s="70" t="e">
        <f t="shared" si="22"/>
        <v>#VALUE!</v>
      </c>
      <c r="AQ51" s="70"/>
      <c r="AR51" s="70" t="e">
        <f t="shared" si="23"/>
        <v>#VALUE!</v>
      </c>
      <c r="AS51" s="70"/>
      <c r="AT51" s="70" t="e">
        <f t="shared" si="24"/>
        <v>#VALUE!</v>
      </c>
      <c r="AU51" s="70"/>
      <c r="AV51" s="70" t="e">
        <f t="shared" si="25"/>
        <v>#VALUE!</v>
      </c>
      <c r="AW51" s="70"/>
      <c r="AX51" s="70" t="e">
        <f t="shared" si="26"/>
        <v>#VALUE!</v>
      </c>
      <c r="AY51" s="71" t="e">
        <f t="shared" si="7"/>
        <v>#VALUE!</v>
      </c>
      <c r="AZ51" s="72" t="e">
        <f t="shared" si="8"/>
        <v>#VALUE!</v>
      </c>
      <c r="BA51" s="71" t="s">
        <v>26</v>
      </c>
      <c r="BB51" s="70">
        <v>0</v>
      </c>
      <c r="BC51" s="70"/>
      <c r="BD51" s="70">
        <v>0</v>
      </c>
      <c r="BE51" s="70"/>
      <c r="BF51" s="70">
        <v>0</v>
      </c>
      <c r="BG51" s="70"/>
      <c r="BH51" s="70">
        <v>0</v>
      </c>
      <c r="BI51" s="70"/>
      <c r="BJ51" s="70">
        <v>0</v>
      </c>
      <c r="BK51" s="74">
        <f t="shared" si="9"/>
        <v>0</v>
      </c>
      <c r="BL51" s="75">
        <f t="shared" si="10"/>
        <v>0</v>
      </c>
      <c r="BM51" s="71" t="s">
        <v>26</v>
      </c>
      <c r="BN51" s="70">
        <v>0</v>
      </c>
      <c r="BO51" s="70"/>
      <c r="BP51" s="70">
        <v>0</v>
      </c>
      <c r="BQ51" s="70"/>
      <c r="BR51" s="70">
        <v>0</v>
      </c>
      <c r="BS51" s="70"/>
      <c r="BT51" s="70">
        <v>0</v>
      </c>
      <c r="BU51" s="70"/>
      <c r="BV51" s="70">
        <v>0</v>
      </c>
      <c r="BW51" s="74">
        <f t="shared" si="11"/>
        <v>0</v>
      </c>
      <c r="BX51" s="76">
        <f t="shared" si="12"/>
        <v>0</v>
      </c>
      <c r="BY51" s="71" t="s">
        <v>26</v>
      </c>
      <c r="BZ51" s="70">
        <v>0</v>
      </c>
      <c r="CA51" s="70"/>
      <c r="CB51" s="70">
        <v>0</v>
      </c>
      <c r="CC51" s="70"/>
      <c r="CD51" s="70">
        <v>0</v>
      </c>
      <c r="CE51" s="70"/>
      <c r="CF51" s="70">
        <v>0</v>
      </c>
      <c r="CG51" s="70"/>
      <c r="CH51" s="70">
        <v>0</v>
      </c>
      <c r="CI51" s="77">
        <f t="shared" si="13"/>
        <v>0</v>
      </c>
      <c r="CJ51" s="76">
        <f t="shared" si="14"/>
        <v>0</v>
      </c>
      <c r="CK51" s="78"/>
      <c r="CL51" s="57"/>
      <c r="CM51" s="57"/>
      <c r="CN51" s="57"/>
      <c r="CO51" s="57"/>
      <c r="CP51" s="57"/>
      <c r="CQ51" s="57"/>
      <c r="CR51" s="57"/>
      <c r="CS51" s="79"/>
      <c r="CT51" s="80"/>
      <c r="CU51" s="81">
        <f t="shared" si="15"/>
        <v>0</v>
      </c>
      <c r="CV51" s="82">
        <f t="shared" si="16"/>
        <v>0</v>
      </c>
      <c r="CW51" s="83" t="e">
        <f>SUMIF(Склад!#REF!,E51,Склад!#REF!)</f>
        <v>#REF!</v>
      </c>
    </row>
    <row r="52" spans="1:101" s="73" customFormat="1" ht="84.95" customHeight="1" thickBot="1" x14ac:dyDescent="0.3">
      <c r="A52" s="34">
        <v>49</v>
      </c>
      <c r="B52" s="168" t="s">
        <v>157</v>
      </c>
      <c r="C52" s="34" t="s">
        <v>4113</v>
      </c>
      <c r="D52" s="34" t="str">
        <f t="shared" si="17"/>
        <v>201850177</v>
      </c>
      <c r="E52" s="33" t="s">
        <v>3769</v>
      </c>
      <c r="F52" s="33">
        <v>77</v>
      </c>
      <c r="G52" s="165" t="str">
        <f>IFERROR(VLOOKUP(VALUE(E52),Склад!#REF!,6,0),"-")</f>
        <v>-</v>
      </c>
      <c r="H52" s="58"/>
      <c r="I52" s="194" t="s">
        <v>4331</v>
      </c>
      <c r="J52" s="59">
        <v>30.4</v>
      </c>
      <c r="K52" s="63">
        <v>79</v>
      </c>
      <c r="L52" s="60"/>
      <c r="M52" s="61"/>
      <c r="N52" s="62"/>
      <c r="O52" s="64"/>
      <c r="P52" s="65"/>
      <c r="Q52" s="66"/>
      <c r="R52" s="67"/>
      <c r="S52" s="65"/>
      <c r="T52" s="66"/>
      <c r="U52" s="68"/>
      <c r="V52" s="69"/>
      <c r="W52" s="65"/>
      <c r="X52" s="66"/>
      <c r="Y52" s="70" t="str">
        <f>_xlfn.XLOOKUP($D52,'[1]Res (3)'!$G:$G,'[1]Res (3)'!P:P,"",0)</f>
        <v>-</v>
      </c>
      <c r="Z52" s="70" t="str">
        <f>_xlfn.XLOOKUP($D52,'[1]Res (3)'!$G:$G,'[1]Res (3)'!Q:Q,"",0)</f>
        <v>-</v>
      </c>
      <c r="AA52" s="70" t="str">
        <f>_xlfn.XLOOKUP($D52,'[1]Res (3)'!$G:$G,'[1]Res (3)'!R:R,"",0)</f>
        <v>-</v>
      </c>
      <c r="AB52" s="70" t="str">
        <f>_xlfn.XLOOKUP($D52,'[1]Res (3)'!$G:$G,'[1]Res (3)'!S:S,"",0)</f>
        <v/>
      </c>
      <c r="AC52" s="70" t="str">
        <f>_xlfn.XLOOKUP($D52,'[1]Res (3)'!$G:$G,'[1]Res (3)'!T:T,"",0)</f>
        <v/>
      </c>
      <c r="AD52" s="70" t="str">
        <f>_xlfn.XLOOKUP($D52,'[1]Res (3)'!$G:$G,'[1]Res (3)'!U:U,"",0)</f>
        <v/>
      </c>
      <c r="AE52" s="70" t="str">
        <f>_xlfn.XLOOKUP($D52,'[1]Res (3)'!$G:$G,'[1]Res (3)'!V:V,"",0)</f>
        <v/>
      </c>
      <c r="AF52" s="70" t="str">
        <f>_xlfn.XLOOKUP($D52,'[1]Res (3)'!$G:$G,'[1]Res (3)'!W:W,"",0)</f>
        <v/>
      </c>
      <c r="AG52" s="70" t="str">
        <f>_xlfn.XLOOKUP($D52,'[1]Res (3)'!$G:$G,'[1]Res (3)'!X:X,"",0)</f>
        <v>-</v>
      </c>
      <c r="AH52" s="70" t="str">
        <f>_xlfn.XLOOKUP($D52,'[1]Res (3)'!$G:$G,'[1]Res (3)'!Y:Y,"",0)</f>
        <v>-</v>
      </c>
      <c r="AI52" s="70" t="str">
        <f>_xlfn.XLOOKUP($D52,'[1]Res (3)'!$G:$G,'[1]Res (3)'!Z:Z,"",0)</f>
        <v>-</v>
      </c>
      <c r="AJ52" s="70" t="str">
        <f>_xlfn.XLOOKUP($D52,'[1]Res (3)'!$G:$G,'[1]Res (3)'!AA:AA,"",0)</f>
        <v>-</v>
      </c>
      <c r="AK52" s="70" t="str">
        <f>_xlfn.XLOOKUP($D52,'[1]Res (3)'!$G:$G,'[1]Res (3)'!AB:AB,"",0)</f>
        <v>-</v>
      </c>
      <c r="AL52" s="71">
        <f t="shared" si="0"/>
        <v>0</v>
      </c>
      <c r="AM52" s="72" t="str">
        <f t="shared" si="1"/>
        <v/>
      </c>
      <c r="AO52" s="71" t="s">
        <v>26</v>
      </c>
      <c r="AP52" s="70" t="e">
        <f t="shared" si="22"/>
        <v>#VALUE!</v>
      </c>
      <c r="AQ52" s="70"/>
      <c r="AR52" s="70" t="e">
        <f t="shared" si="23"/>
        <v>#VALUE!</v>
      </c>
      <c r="AS52" s="70"/>
      <c r="AT52" s="70" t="e">
        <f t="shared" si="24"/>
        <v>#VALUE!</v>
      </c>
      <c r="AU52" s="70"/>
      <c r="AV52" s="70" t="e">
        <f t="shared" si="25"/>
        <v>#VALUE!</v>
      </c>
      <c r="AW52" s="70"/>
      <c r="AX52" s="70" t="e">
        <f t="shared" si="26"/>
        <v>#VALUE!</v>
      </c>
      <c r="AY52" s="71" t="e">
        <f t="shared" si="7"/>
        <v>#VALUE!</v>
      </c>
      <c r="AZ52" s="72" t="e">
        <f t="shared" si="8"/>
        <v>#VALUE!</v>
      </c>
      <c r="BA52" s="71" t="s">
        <v>26</v>
      </c>
      <c r="BB52" s="70">
        <v>0</v>
      </c>
      <c r="BC52" s="70"/>
      <c r="BD52" s="70">
        <v>0</v>
      </c>
      <c r="BE52" s="70"/>
      <c r="BF52" s="70">
        <v>0</v>
      </c>
      <c r="BG52" s="70"/>
      <c r="BH52" s="70">
        <v>0</v>
      </c>
      <c r="BI52" s="70"/>
      <c r="BJ52" s="70">
        <v>0</v>
      </c>
      <c r="BK52" s="74">
        <f t="shared" si="9"/>
        <v>0</v>
      </c>
      <c r="BL52" s="75">
        <f t="shared" si="10"/>
        <v>0</v>
      </c>
      <c r="BM52" s="71" t="s">
        <v>26</v>
      </c>
      <c r="BN52" s="70">
        <v>0</v>
      </c>
      <c r="BO52" s="70"/>
      <c r="BP52" s="70">
        <v>0</v>
      </c>
      <c r="BQ52" s="70"/>
      <c r="BR52" s="70">
        <v>0</v>
      </c>
      <c r="BS52" s="70"/>
      <c r="BT52" s="70">
        <v>0</v>
      </c>
      <c r="BU52" s="70"/>
      <c r="BV52" s="70">
        <v>0</v>
      </c>
      <c r="BW52" s="74">
        <f t="shared" si="11"/>
        <v>0</v>
      </c>
      <c r="BX52" s="76">
        <f t="shared" si="12"/>
        <v>0</v>
      </c>
      <c r="BY52" s="71" t="s">
        <v>26</v>
      </c>
      <c r="BZ52" s="70">
        <v>0</v>
      </c>
      <c r="CA52" s="70"/>
      <c r="CB52" s="70">
        <v>0</v>
      </c>
      <c r="CC52" s="70"/>
      <c r="CD52" s="70">
        <v>0</v>
      </c>
      <c r="CE52" s="70"/>
      <c r="CF52" s="70">
        <v>0</v>
      </c>
      <c r="CG52" s="70"/>
      <c r="CH52" s="70">
        <v>0</v>
      </c>
      <c r="CI52" s="77">
        <f t="shared" si="13"/>
        <v>0</v>
      </c>
      <c r="CJ52" s="76">
        <f t="shared" si="14"/>
        <v>0</v>
      </c>
      <c r="CK52" s="78"/>
      <c r="CL52" s="57"/>
      <c r="CM52" s="57"/>
      <c r="CN52" s="57"/>
      <c r="CO52" s="57"/>
      <c r="CP52" s="57"/>
      <c r="CQ52" s="57"/>
      <c r="CR52" s="57"/>
      <c r="CS52" s="79"/>
      <c r="CT52" s="80"/>
      <c r="CU52" s="81">
        <f t="shared" si="15"/>
        <v>0</v>
      </c>
      <c r="CV52" s="82">
        <f t="shared" si="16"/>
        <v>0</v>
      </c>
      <c r="CW52" s="83" t="e">
        <f>SUMIF(Склад!#REF!,E52,Склад!#REF!)</f>
        <v>#REF!</v>
      </c>
    </row>
    <row r="53" spans="1:101" s="73" customFormat="1" ht="97.7" customHeight="1" thickBot="1" x14ac:dyDescent="0.3">
      <c r="A53" s="57">
        <v>50</v>
      </c>
      <c r="B53" s="168" t="s">
        <v>157</v>
      </c>
      <c r="C53" s="34" t="s">
        <v>4105</v>
      </c>
      <c r="D53" s="34" t="str">
        <f t="shared" si="17"/>
        <v>247852023</v>
      </c>
      <c r="E53" s="33" t="s">
        <v>3770</v>
      </c>
      <c r="F53" s="33">
        <v>23</v>
      </c>
      <c r="G53" s="165" t="str">
        <f>IFERROR(VLOOKUP(VALUE(E53),Склад!#REF!,6,0),"-")</f>
        <v>-</v>
      </c>
      <c r="H53" s="58"/>
      <c r="I53" s="194" t="s">
        <v>4331</v>
      </c>
      <c r="J53" s="59">
        <v>26.5</v>
      </c>
      <c r="K53" s="63">
        <v>69</v>
      </c>
      <c r="L53" s="60"/>
      <c r="M53" s="61"/>
      <c r="N53" s="62"/>
      <c r="O53" s="64"/>
      <c r="P53" s="65"/>
      <c r="Q53" s="66"/>
      <c r="R53" s="67"/>
      <c r="S53" s="65"/>
      <c r="T53" s="66"/>
      <c r="U53" s="68"/>
      <c r="V53" s="69"/>
      <c r="W53" s="65"/>
      <c r="X53" s="66"/>
      <c r="Y53" s="70" t="str">
        <f>_xlfn.XLOOKUP($D53,'[1]Res (3)'!$G:$G,'[1]Res (3)'!P:P,"",0)</f>
        <v>-</v>
      </c>
      <c r="Z53" s="70" t="str">
        <f>_xlfn.XLOOKUP($D53,'[1]Res (3)'!$G:$G,'[1]Res (3)'!Q:Q,"",0)</f>
        <v>-</v>
      </c>
      <c r="AA53" s="70" t="str">
        <f>_xlfn.XLOOKUP($D53,'[1]Res (3)'!$G:$G,'[1]Res (3)'!R:R,"",0)</f>
        <v>-</v>
      </c>
      <c r="AB53" s="70" t="str">
        <f>_xlfn.XLOOKUP($D53,'[1]Res (3)'!$G:$G,'[1]Res (3)'!S:S,"",0)</f>
        <v/>
      </c>
      <c r="AC53" s="70" t="str">
        <f>_xlfn.XLOOKUP($D53,'[1]Res (3)'!$G:$G,'[1]Res (3)'!T:T,"",0)</f>
        <v/>
      </c>
      <c r="AD53" s="70" t="str">
        <f>_xlfn.XLOOKUP($D53,'[1]Res (3)'!$G:$G,'[1]Res (3)'!U:U,"",0)</f>
        <v/>
      </c>
      <c r="AE53" s="70" t="str">
        <f>_xlfn.XLOOKUP($D53,'[1]Res (3)'!$G:$G,'[1]Res (3)'!V:V,"",0)</f>
        <v/>
      </c>
      <c r="AF53" s="70" t="str">
        <f>_xlfn.XLOOKUP($D53,'[1]Res (3)'!$G:$G,'[1]Res (3)'!W:W,"",0)</f>
        <v/>
      </c>
      <c r="AG53" s="70" t="str">
        <f>_xlfn.XLOOKUP($D53,'[1]Res (3)'!$G:$G,'[1]Res (3)'!X:X,"",0)</f>
        <v/>
      </c>
      <c r="AH53" s="70" t="str">
        <f>_xlfn.XLOOKUP($D53,'[1]Res (3)'!$G:$G,'[1]Res (3)'!Y:Y,"",0)</f>
        <v/>
      </c>
      <c r="AI53" s="70" t="str">
        <f>_xlfn.XLOOKUP($D53,'[1]Res (3)'!$G:$G,'[1]Res (3)'!Z:Z,"",0)</f>
        <v/>
      </c>
      <c r="AJ53" s="70" t="str">
        <f>_xlfn.XLOOKUP($D53,'[1]Res (3)'!$G:$G,'[1]Res (3)'!AA:AA,"",0)</f>
        <v/>
      </c>
      <c r="AK53" s="70" t="str">
        <f>_xlfn.XLOOKUP($D53,'[1]Res (3)'!$G:$G,'[1]Res (3)'!AB:AB,"",0)</f>
        <v>-</v>
      </c>
      <c r="AL53" s="71">
        <f t="shared" si="0"/>
        <v>0</v>
      </c>
      <c r="AM53" s="72" t="str">
        <f t="shared" si="1"/>
        <v/>
      </c>
      <c r="AO53" s="71" t="s">
        <v>26</v>
      </c>
      <c r="AP53" s="70" t="e">
        <f t="shared" si="22"/>
        <v>#VALUE!</v>
      </c>
      <c r="AQ53" s="70"/>
      <c r="AR53" s="70" t="e">
        <f t="shared" si="23"/>
        <v>#VALUE!</v>
      </c>
      <c r="AS53" s="70"/>
      <c r="AT53" s="70" t="e">
        <f t="shared" si="24"/>
        <v>#VALUE!</v>
      </c>
      <c r="AU53" s="70"/>
      <c r="AV53" s="70" t="e">
        <f t="shared" si="25"/>
        <v>#VALUE!</v>
      </c>
      <c r="AW53" s="70"/>
      <c r="AX53" s="70" t="e">
        <f t="shared" si="26"/>
        <v>#VALUE!</v>
      </c>
      <c r="AY53" s="71" t="e">
        <f t="shared" si="7"/>
        <v>#VALUE!</v>
      </c>
      <c r="AZ53" s="72" t="e">
        <f t="shared" si="8"/>
        <v>#VALUE!</v>
      </c>
      <c r="BA53" s="71" t="s">
        <v>26</v>
      </c>
      <c r="BB53" s="70">
        <v>0</v>
      </c>
      <c r="BC53" s="70"/>
      <c r="BD53" s="70">
        <v>0</v>
      </c>
      <c r="BE53" s="70"/>
      <c r="BF53" s="70">
        <v>0</v>
      </c>
      <c r="BG53" s="70"/>
      <c r="BH53" s="70">
        <v>0</v>
      </c>
      <c r="BI53" s="70"/>
      <c r="BJ53" s="70">
        <v>0</v>
      </c>
      <c r="BK53" s="74">
        <f t="shared" si="9"/>
        <v>0</v>
      </c>
      <c r="BL53" s="75">
        <f t="shared" si="10"/>
        <v>0</v>
      </c>
      <c r="BM53" s="71" t="s">
        <v>26</v>
      </c>
      <c r="BN53" s="70">
        <v>0</v>
      </c>
      <c r="BO53" s="70"/>
      <c r="BP53" s="70">
        <v>0</v>
      </c>
      <c r="BQ53" s="70"/>
      <c r="BR53" s="70">
        <v>0</v>
      </c>
      <c r="BS53" s="70"/>
      <c r="BT53" s="70">
        <v>0</v>
      </c>
      <c r="BU53" s="70"/>
      <c r="BV53" s="70">
        <v>0</v>
      </c>
      <c r="BW53" s="74">
        <f t="shared" si="11"/>
        <v>0</v>
      </c>
      <c r="BX53" s="76">
        <f t="shared" si="12"/>
        <v>0</v>
      </c>
      <c r="BY53" s="71" t="s">
        <v>26</v>
      </c>
      <c r="BZ53" s="70">
        <v>0</v>
      </c>
      <c r="CA53" s="70"/>
      <c r="CB53" s="70">
        <v>0</v>
      </c>
      <c r="CC53" s="70"/>
      <c r="CD53" s="70">
        <v>0</v>
      </c>
      <c r="CE53" s="70"/>
      <c r="CF53" s="70">
        <v>0</v>
      </c>
      <c r="CG53" s="70"/>
      <c r="CH53" s="70">
        <v>0</v>
      </c>
      <c r="CI53" s="77">
        <f t="shared" si="13"/>
        <v>0</v>
      </c>
      <c r="CJ53" s="76">
        <f t="shared" si="14"/>
        <v>0</v>
      </c>
      <c r="CK53" s="78"/>
      <c r="CL53" s="57"/>
      <c r="CM53" s="57"/>
      <c r="CN53" s="57"/>
      <c r="CO53" s="57"/>
      <c r="CP53" s="57"/>
      <c r="CQ53" s="57"/>
      <c r="CR53" s="57"/>
      <c r="CS53" s="79"/>
      <c r="CT53" s="80"/>
      <c r="CU53" s="81">
        <f t="shared" si="15"/>
        <v>0</v>
      </c>
      <c r="CV53" s="82">
        <f t="shared" si="16"/>
        <v>0</v>
      </c>
      <c r="CW53" s="83" t="e">
        <f>SUMIF(Склад!#REF!,E53,Склад!#REF!)</f>
        <v>#REF!</v>
      </c>
    </row>
    <row r="54" spans="1:101" s="73" customFormat="1" ht="147.94999999999999" customHeight="1" thickBot="1" x14ac:dyDescent="0.3">
      <c r="A54" s="34">
        <v>51</v>
      </c>
      <c r="B54" s="168" t="s">
        <v>157</v>
      </c>
      <c r="C54" s="34" t="s">
        <v>4105</v>
      </c>
      <c r="D54" s="34" t="str">
        <f t="shared" si="17"/>
        <v>247852035</v>
      </c>
      <c r="E54" s="33" t="s">
        <v>3770</v>
      </c>
      <c r="F54" s="33">
        <v>35</v>
      </c>
      <c r="G54" s="165" t="str">
        <f>IFERROR(VLOOKUP(VALUE(E54),Склад!#REF!,6,0),"-")</f>
        <v>-</v>
      </c>
      <c r="H54" s="58"/>
      <c r="I54" s="194" t="s">
        <v>4331</v>
      </c>
      <c r="J54" s="59">
        <v>26.5</v>
      </c>
      <c r="K54" s="63">
        <v>69</v>
      </c>
      <c r="L54" s="60"/>
      <c r="M54" s="61"/>
      <c r="N54" s="62"/>
      <c r="O54" s="64"/>
      <c r="P54" s="65"/>
      <c r="Q54" s="66"/>
      <c r="R54" s="67"/>
      <c r="S54" s="65"/>
      <c r="T54" s="66"/>
      <c r="U54" s="68"/>
      <c r="V54" s="69"/>
      <c r="W54" s="65"/>
      <c r="X54" s="66"/>
      <c r="Y54" s="70" t="str">
        <f>_xlfn.XLOOKUP($D54,'[1]Res (3)'!$G:$G,'[1]Res (3)'!P:P,"",0)</f>
        <v>-</v>
      </c>
      <c r="Z54" s="70" t="str">
        <f>_xlfn.XLOOKUP($D54,'[1]Res (3)'!$G:$G,'[1]Res (3)'!Q:Q,"",0)</f>
        <v>-</v>
      </c>
      <c r="AA54" s="70" t="str">
        <f>_xlfn.XLOOKUP($D54,'[1]Res (3)'!$G:$G,'[1]Res (3)'!R:R,"",0)</f>
        <v>-</v>
      </c>
      <c r="AB54" s="70" t="str">
        <f>_xlfn.XLOOKUP($D54,'[1]Res (3)'!$G:$G,'[1]Res (3)'!S:S,"",0)</f>
        <v/>
      </c>
      <c r="AC54" s="70" t="str">
        <f>_xlfn.XLOOKUP($D54,'[1]Res (3)'!$G:$G,'[1]Res (3)'!T:T,"",0)</f>
        <v/>
      </c>
      <c r="AD54" s="70" t="str">
        <f>_xlfn.XLOOKUP($D54,'[1]Res (3)'!$G:$G,'[1]Res (3)'!U:U,"",0)</f>
        <v/>
      </c>
      <c r="AE54" s="70" t="str">
        <f>_xlfn.XLOOKUP($D54,'[1]Res (3)'!$G:$G,'[1]Res (3)'!V:V,"",0)</f>
        <v/>
      </c>
      <c r="AF54" s="70" t="str">
        <f>_xlfn.XLOOKUP($D54,'[1]Res (3)'!$G:$G,'[1]Res (3)'!W:W,"",0)</f>
        <v/>
      </c>
      <c r="AG54" s="70" t="str">
        <f>_xlfn.XLOOKUP($D54,'[1]Res (3)'!$G:$G,'[1]Res (3)'!X:X,"",0)</f>
        <v/>
      </c>
      <c r="AH54" s="70" t="str">
        <f>_xlfn.XLOOKUP($D54,'[1]Res (3)'!$G:$G,'[1]Res (3)'!Y:Y,"",0)</f>
        <v/>
      </c>
      <c r="AI54" s="70" t="str">
        <f>_xlfn.XLOOKUP($D54,'[1]Res (3)'!$G:$G,'[1]Res (3)'!Z:Z,"",0)</f>
        <v/>
      </c>
      <c r="AJ54" s="70" t="str">
        <f>_xlfn.XLOOKUP($D54,'[1]Res (3)'!$G:$G,'[1]Res (3)'!AA:AA,"",0)</f>
        <v/>
      </c>
      <c r="AK54" s="70" t="str">
        <f>_xlfn.XLOOKUP($D54,'[1]Res (3)'!$G:$G,'[1]Res (3)'!AB:AB,"",0)</f>
        <v>-</v>
      </c>
      <c r="AL54" s="71">
        <f t="shared" si="0"/>
        <v>0</v>
      </c>
      <c r="AM54" s="72" t="str">
        <f t="shared" si="1"/>
        <v/>
      </c>
      <c r="AO54" s="71" t="s">
        <v>26</v>
      </c>
      <c r="AP54" s="70" t="e">
        <f t="shared" si="22"/>
        <v>#VALUE!</v>
      </c>
      <c r="AQ54" s="70"/>
      <c r="AR54" s="70" t="e">
        <f t="shared" si="23"/>
        <v>#VALUE!</v>
      </c>
      <c r="AS54" s="70"/>
      <c r="AT54" s="70" t="e">
        <f t="shared" si="24"/>
        <v>#VALUE!</v>
      </c>
      <c r="AU54" s="70"/>
      <c r="AV54" s="70" t="e">
        <f t="shared" si="25"/>
        <v>#VALUE!</v>
      </c>
      <c r="AW54" s="70"/>
      <c r="AX54" s="70" t="e">
        <f t="shared" si="26"/>
        <v>#VALUE!</v>
      </c>
      <c r="AY54" s="71" t="e">
        <f t="shared" si="7"/>
        <v>#VALUE!</v>
      </c>
      <c r="AZ54" s="72" t="e">
        <f t="shared" si="8"/>
        <v>#VALUE!</v>
      </c>
      <c r="BA54" s="71" t="s">
        <v>26</v>
      </c>
      <c r="BB54" s="70">
        <v>0</v>
      </c>
      <c r="BC54" s="70"/>
      <c r="BD54" s="70">
        <v>0</v>
      </c>
      <c r="BE54" s="70"/>
      <c r="BF54" s="70">
        <v>0</v>
      </c>
      <c r="BG54" s="70"/>
      <c r="BH54" s="70">
        <v>0</v>
      </c>
      <c r="BI54" s="70"/>
      <c r="BJ54" s="70">
        <v>0</v>
      </c>
      <c r="BK54" s="74">
        <f t="shared" si="9"/>
        <v>0</v>
      </c>
      <c r="BL54" s="75">
        <f t="shared" si="10"/>
        <v>0</v>
      </c>
      <c r="BM54" s="71" t="s">
        <v>26</v>
      </c>
      <c r="BN54" s="70">
        <v>0</v>
      </c>
      <c r="BO54" s="70"/>
      <c r="BP54" s="70">
        <v>0</v>
      </c>
      <c r="BQ54" s="70"/>
      <c r="BR54" s="70">
        <v>0</v>
      </c>
      <c r="BS54" s="70"/>
      <c r="BT54" s="70">
        <v>0</v>
      </c>
      <c r="BU54" s="70"/>
      <c r="BV54" s="70">
        <v>0</v>
      </c>
      <c r="BW54" s="74">
        <f t="shared" si="11"/>
        <v>0</v>
      </c>
      <c r="BX54" s="76">
        <f t="shared" si="12"/>
        <v>0</v>
      </c>
      <c r="BY54" s="71" t="s">
        <v>26</v>
      </c>
      <c r="BZ54" s="70">
        <v>0</v>
      </c>
      <c r="CA54" s="70"/>
      <c r="CB54" s="70">
        <v>0</v>
      </c>
      <c r="CC54" s="70"/>
      <c r="CD54" s="70">
        <v>0</v>
      </c>
      <c r="CE54" s="70"/>
      <c r="CF54" s="70">
        <v>0</v>
      </c>
      <c r="CG54" s="70"/>
      <c r="CH54" s="70">
        <v>0</v>
      </c>
      <c r="CI54" s="77">
        <f t="shared" si="13"/>
        <v>0</v>
      </c>
      <c r="CJ54" s="76">
        <f t="shared" si="14"/>
        <v>0</v>
      </c>
      <c r="CK54" s="78"/>
      <c r="CL54" s="57"/>
      <c r="CM54" s="57"/>
      <c r="CN54" s="57"/>
      <c r="CO54" s="57"/>
      <c r="CP54" s="57"/>
      <c r="CQ54" s="57"/>
      <c r="CR54" s="57"/>
      <c r="CS54" s="79"/>
      <c r="CT54" s="80"/>
      <c r="CU54" s="81">
        <f t="shared" si="15"/>
        <v>0</v>
      </c>
      <c r="CV54" s="82">
        <f t="shared" si="16"/>
        <v>0</v>
      </c>
      <c r="CW54" s="83" t="e">
        <f>SUMIF(Склад!#REF!,E54,Склад!#REF!)</f>
        <v>#REF!</v>
      </c>
    </row>
    <row r="55" spans="1:101" s="73" customFormat="1" ht="102" customHeight="1" thickBot="1" x14ac:dyDescent="0.3">
      <c r="A55" s="57">
        <v>52</v>
      </c>
      <c r="B55" s="168" t="s">
        <v>157</v>
      </c>
      <c r="C55" s="34" t="s">
        <v>4105</v>
      </c>
      <c r="D55" s="34" t="str">
        <f t="shared" si="17"/>
        <v>247852067</v>
      </c>
      <c r="E55" s="33" t="s">
        <v>3770</v>
      </c>
      <c r="F55" s="33">
        <v>67</v>
      </c>
      <c r="G55" s="165" t="str">
        <f>IFERROR(VLOOKUP(VALUE(E55),Склад!#REF!,6,0),"-")</f>
        <v>-</v>
      </c>
      <c r="H55" s="84"/>
      <c r="I55" s="194" t="s">
        <v>4331</v>
      </c>
      <c r="J55" s="59">
        <v>26.5</v>
      </c>
      <c r="K55" s="63">
        <v>69</v>
      </c>
      <c r="L55" s="60"/>
      <c r="M55" s="61"/>
      <c r="N55" s="62"/>
      <c r="O55" s="64"/>
      <c r="P55" s="65"/>
      <c r="Q55" s="66"/>
      <c r="R55" s="67"/>
      <c r="S55" s="65"/>
      <c r="T55" s="66"/>
      <c r="U55" s="68"/>
      <c r="V55" s="69"/>
      <c r="W55" s="65"/>
      <c r="X55" s="66"/>
      <c r="Y55" s="70" t="str">
        <f>_xlfn.XLOOKUP($D55,'[1]Res (3)'!$G:$G,'[1]Res (3)'!P:P,"",0)</f>
        <v>-</v>
      </c>
      <c r="Z55" s="70" t="str">
        <f>_xlfn.XLOOKUP($D55,'[1]Res (3)'!$G:$G,'[1]Res (3)'!Q:Q,"",0)</f>
        <v>-</v>
      </c>
      <c r="AA55" s="70" t="str">
        <f>_xlfn.XLOOKUP($D55,'[1]Res (3)'!$G:$G,'[1]Res (3)'!R:R,"",0)</f>
        <v>-</v>
      </c>
      <c r="AB55" s="70" t="str">
        <f>_xlfn.XLOOKUP($D55,'[1]Res (3)'!$G:$G,'[1]Res (3)'!S:S,"",0)</f>
        <v/>
      </c>
      <c r="AC55" s="70" t="str">
        <f>_xlfn.XLOOKUP($D55,'[1]Res (3)'!$G:$G,'[1]Res (3)'!T:T,"",0)</f>
        <v/>
      </c>
      <c r="AD55" s="70" t="str">
        <f>_xlfn.XLOOKUP($D55,'[1]Res (3)'!$G:$G,'[1]Res (3)'!U:U,"",0)</f>
        <v/>
      </c>
      <c r="AE55" s="70" t="str">
        <f>_xlfn.XLOOKUP($D55,'[1]Res (3)'!$G:$G,'[1]Res (3)'!V:V,"",0)</f>
        <v/>
      </c>
      <c r="AF55" s="70" t="str">
        <f>_xlfn.XLOOKUP($D55,'[1]Res (3)'!$G:$G,'[1]Res (3)'!W:W,"",0)</f>
        <v/>
      </c>
      <c r="AG55" s="70" t="str">
        <f>_xlfn.XLOOKUP($D55,'[1]Res (3)'!$G:$G,'[1]Res (3)'!X:X,"",0)</f>
        <v/>
      </c>
      <c r="AH55" s="70" t="str">
        <f>_xlfn.XLOOKUP($D55,'[1]Res (3)'!$G:$G,'[1]Res (3)'!Y:Y,"",0)</f>
        <v/>
      </c>
      <c r="AI55" s="70" t="str">
        <f>_xlfn.XLOOKUP($D55,'[1]Res (3)'!$G:$G,'[1]Res (3)'!Z:Z,"",0)</f>
        <v/>
      </c>
      <c r="AJ55" s="70" t="str">
        <f>_xlfn.XLOOKUP($D55,'[1]Res (3)'!$G:$G,'[1]Res (3)'!AA:AA,"",0)</f>
        <v/>
      </c>
      <c r="AK55" s="70" t="str">
        <f>_xlfn.XLOOKUP($D55,'[1]Res (3)'!$G:$G,'[1]Res (3)'!AB:AB,"",0)</f>
        <v>-</v>
      </c>
      <c r="AL55" s="71">
        <f t="shared" si="0"/>
        <v>0</v>
      </c>
      <c r="AM55" s="72" t="str">
        <f t="shared" si="1"/>
        <v/>
      </c>
      <c r="AO55" s="71" t="s">
        <v>26</v>
      </c>
      <c r="AP55" s="70" t="e">
        <f t="shared" si="22"/>
        <v>#VALUE!</v>
      </c>
      <c r="AQ55" s="70"/>
      <c r="AR55" s="70" t="e">
        <f t="shared" si="23"/>
        <v>#VALUE!</v>
      </c>
      <c r="AS55" s="70"/>
      <c r="AT55" s="70" t="e">
        <f t="shared" si="24"/>
        <v>#VALUE!</v>
      </c>
      <c r="AU55" s="70"/>
      <c r="AV55" s="70" t="e">
        <f t="shared" si="25"/>
        <v>#VALUE!</v>
      </c>
      <c r="AW55" s="70"/>
      <c r="AX55" s="70" t="e">
        <f t="shared" si="26"/>
        <v>#VALUE!</v>
      </c>
      <c r="AY55" s="71" t="e">
        <f t="shared" si="7"/>
        <v>#VALUE!</v>
      </c>
      <c r="AZ55" s="72" t="e">
        <f t="shared" si="8"/>
        <v>#VALUE!</v>
      </c>
      <c r="BA55" s="71" t="s">
        <v>26</v>
      </c>
      <c r="BB55" s="70">
        <v>0</v>
      </c>
      <c r="BC55" s="70"/>
      <c r="BD55" s="70">
        <v>0</v>
      </c>
      <c r="BE55" s="70"/>
      <c r="BF55" s="70">
        <v>0</v>
      </c>
      <c r="BG55" s="70"/>
      <c r="BH55" s="70">
        <v>0</v>
      </c>
      <c r="BI55" s="70"/>
      <c r="BJ55" s="70">
        <v>0</v>
      </c>
      <c r="BK55" s="74">
        <f t="shared" si="9"/>
        <v>0</v>
      </c>
      <c r="BL55" s="75">
        <f t="shared" si="10"/>
        <v>0</v>
      </c>
      <c r="BM55" s="71" t="s">
        <v>26</v>
      </c>
      <c r="BN55" s="70">
        <v>0</v>
      </c>
      <c r="BO55" s="70"/>
      <c r="BP55" s="70">
        <v>0</v>
      </c>
      <c r="BQ55" s="70"/>
      <c r="BR55" s="70">
        <v>0</v>
      </c>
      <c r="BS55" s="70"/>
      <c r="BT55" s="70">
        <v>0</v>
      </c>
      <c r="BU55" s="70"/>
      <c r="BV55" s="70">
        <v>0</v>
      </c>
      <c r="BW55" s="74">
        <f t="shared" si="11"/>
        <v>0</v>
      </c>
      <c r="BX55" s="76">
        <f t="shared" si="12"/>
        <v>0</v>
      </c>
      <c r="BY55" s="71" t="s">
        <v>26</v>
      </c>
      <c r="BZ55" s="70">
        <v>0</v>
      </c>
      <c r="CA55" s="70"/>
      <c r="CB55" s="70">
        <v>0</v>
      </c>
      <c r="CC55" s="70"/>
      <c r="CD55" s="70">
        <v>0</v>
      </c>
      <c r="CE55" s="70"/>
      <c r="CF55" s="70">
        <v>0</v>
      </c>
      <c r="CG55" s="70"/>
      <c r="CH55" s="70">
        <v>0</v>
      </c>
      <c r="CI55" s="77">
        <f t="shared" si="13"/>
        <v>0</v>
      </c>
      <c r="CJ55" s="76">
        <f t="shared" si="14"/>
        <v>0</v>
      </c>
      <c r="CK55" s="78"/>
      <c r="CL55" s="57"/>
      <c r="CM55" s="57"/>
      <c r="CN55" s="57"/>
      <c r="CO55" s="57"/>
      <c r="CP55" s="57"/>
      <c r="CQ55" s="57"/>
      <c r="CR55" s="57"/>
      <c r="CS55" s="79"/>
      <c r="CT55" s="80"/>
      <c r="CU55" s="81">
        <f t="shared" si="15"/>
        <v>0</v>
      </c>
      <c r="CV55" s="82">
        <f t="shared" si="16"/>
        <v>0</v>
      </c>
      <c r="CW55" s="83" t="e">
        <f>SUMIF(Склад!#REF!,E55,Склад!#REF!)</f>
        <v>#REF!</v>
      </c>
    </row>
    <row r="56" spans="1:101" s="73" customFormat="1" ht="147.94999999999999" customHeight="1" thickBot="1" x14ac:dyDescent="0.3">
      <c r="A56" s="34">
        <v>53</v>
      </c>
      <c r="B56" s="168" t="s">
        <v>157</v>
      </c>
      <c r="C56" s="34" t="s">
        <v>4105</v>
      </c>
      <c r="D56" s="34" t="str">
        <f t="shared" si="17"/>
        <v>247852077</v>
      </c>
      <c r="E56" s="33" t="s">
        <v>3770</v>
      </c>
      <c r="F56" s="33">
        <v>77</v>
      </c>
      <c r="G56" s="165" t="str">
        <f>IFERROR(VLOOKUP(VALUE(E56),Склад!#REF!,6,0),"-")</f>
        <v>-</v>
      </c>
      <c r="H56" s="58"/>
      <c r="I56" s="194" t="s">
        <v>4331</v>
      </c>
      <c r="J56" s="59">
        <v>26.5</v>
      </c>
      <c r="K56" s="63">
        <v>69</v>
      </c>
      <c r="L56" s="60"/>
      <c r="M56" s="61"/>
      <c r="N56" s="62"/>
      <c r="O56" s="64"/>
      <c r="P56" s="65"/>
      <c r="Q56" s="66"/>
      <c r="R56" s="67"/>
      <c r="S56" s="65"/>
      <c r="T56" s="66"/>
      <c r="U56" s="68"/>
      <c r="V56" s="69"/>
      <c r="W56" s="65"/>
      <c r="X56" s="66"/>
      <c r="Y56" s="70" t="str">
        <f>_xlfn.XLOOKUP($D56,'[1]Res (3)'!$G:$G,'[1]Res (3)'!P:P,"",0)</f>
        <v>-</v>
      </c>
      <c r="Z56" s="70" t="str">
        <f>_xlfn.XLOOKUP($D56,'[1]Res (3)'!$G:$G,'[1]Res (3)'!Q:Q,"",0)</f>
        <v>-</v>
      </c>
      <c r="AA56" s="70" t="str">
        <f>_xlfn.XLOOKUP($D56,'[1]Res (3)'!$G:$G,'[1]Res (3)'!R:R,"",0)</f>
        <v>-</v>
      </c>
      <c r="AB56" s="70" t="str">
        <f>_xlfn.XLOOKUP($D56,'[1]Res (3)'!$G:$G,'[1]Res (3)'!S:S,"",0)</f>
        <v/>
      </c>
      <c r="AC56" s="70" t="str">
        <f>_xlfn.XLOOKUP($D56,'[1]Res (3)'!$G:$G,'[1]Res (3)'!T:T,"",0)</f>
        <v/>
      </c>
      <c r="AD56" s="70" t="str">
        <f>_xlfn.XLOOKUP($D56,'[1]Res (3)'!$G:$G,'[1]Res (3)'!U:U,"",0)</f>
        <v/>
      </c>
      <c r="AE56" s="70" t="str">
        <f>_xlfn.XLOOKUP($D56,'[1]Res (3)'!$G:$G,'[1]Res (3)'!V:V,"",0)</f>
        <v/>
      </c>
      <c r="AF56" s="70" t="str">
        <f>_xlfn.XLOOKUP($D56,'[1]Res (3)'!$G:$G,'[1]Res (3)'!W:W,"",0)</f>
        <v/>
      </c>
      <c r="AG56" s="70" t="str">
        <f>_xlfn.XLOOKUP($D56,'[1]Res (3)'!$G:$G,'[1]Res (3)'!X:X,"",0)</f>
        <v/>
      </c>
      <c r="AH56" s="70" t="str">
        <f>_xlfn.XLOOKUP($D56,'[1]Res (3)'!$G:$G,'[1]Res (3)'!Y:Y,"",0)</f>
        <v/>
      </c>
      <c r="AI56" s="70" t="str">
        <f>_xlfn.XLOOKUP($D56,'[1]Res (3)'!$G:$G,'[1]Res (3)'!Z:Z,"",0)</f>
        <v/>
      </c>
      <c r="AJ56" s="70" t="str">
        <f>_xlfn.XLOOKUP($D56,'[1]Res (3)'!$G:$G,'[1]Res (3)'!AA:AA,"",0)</f>
        <v/>
      </c>
      <c r="AK56" s="70" t="str">
        <f>_xlfn.XLOOKUP($D56,'[1]Res (3)'!$G:$G,'[1]Res (3)'!AB:AB,"",0)</f>
        <v>-</v>
      </c>
      <c r="AL56" s="71">
        <f t="shared" si="0"/>
        <v>0</v>
      </c>
      <c r="AM56" s="72" t="str">
        <f t="shared" si="1"/>
        <v/>
      </c>
      <c r="AO56" s="71" t="s">
        <v>26</v>
      </c>
      <c r="AP56" s="70" t="e">
        <f t="shared" si="22"/>
        <v>#VALUE!</v>
      </c>
      <c r="AQ56" s="70"/>
      <c r="AR56" s="70" t="e">
        <f t="shared" si="23"/>
        <v>#VALUE!</v>
      </c>
      <c r="AS56" s="70"/>
      <c r="AT56" s="70" t="e">
        <f t="shared" si="24"/>
        <v>#VALUE!</v>
      </c>
      <c r="AU56" s="70"/>
      <c r="AV56" s="70" t="e">
        <f t="shared" si="25"/>
        <v>#VALUE!</v>
      </c>
      <c r="AW56" s="70"/>
      <c r="AX56" s="70" t="e">
        <f t="shared" si="26"/>
        <v>#VALUE!</v>
      </c>
      <c r="AY56" s="71" t="e">
        <f t="shared" si="7"/>
        <v>#VALUE!</v>
      </c>
      <c r="AZ56" s="72" t="e">
        <f t="shared" si="8"/>
        <v>#VALUE!</v>
      </c>
      <c r="BA56" s="71" t="s">
        <v>26</v>
      </c>
      <c r="BB56" s="70">
        <v>0</v>
      </c>
      <c r="BC56" s="70"/>
      <c r="BD56" s="70">
        <v>0</v>
      </c>
      <c r="BE56" s="70"/>
      <c r="BF56" s="70">
        <v>0</v>
      </c>
      <c r="BG56" s="70"/>
      <c r="BH56" s="70">
        <v>0</v>
      </c>
      <c r="BI56" s="70"/>
      <c r="BJ56" s="70">
        <v>0</v>
      </c>
      <c r="BK56" s="74">
        <f t="shared" si="9"/>
        <v>0</v>
      </c>
      <c r="BL56" s="75">
        <f t="shared" si="10"/>
        <v>0</v>
      </c>
      <c r="BM56" s="71" t="s">
        <v>26</v>
      </c>
      <c r="BN56" s="70">
        <v>0</v>
      </c>
      <c r="BO56" s="70"/>
      <c r="BP56" s="70">
        <v>0</v>
      </c>
      <c r="BQ56" s="70"/>
      <c r="BR56" s="70">
        <v>0</v>
      </c>
      <c r="BS56" s="70"/>
      <c r="BT56" s="70">
        <v>0</v>
      </c>
      <c r="BU56" s="70"/>
      <c r="BV56" s="70">
        <v>0</v>
      </c>
      <c r="BW56" s="74">
        <f t="shared" si="11"/>
        <v>0</v>
      </c>
      <c r="BX56" s="76">
        <f t="shared" si="12"/>
        <v>0</v>
      </c>
      <c r="BY56" s="71" t="s">
        <v>26</v>
      </c>
      <c r="BZ56" s="70">
        <v>0</v>
      </c>
      <c r="CA56" s="70"/>
      <c r="CB56" s="70">
        <v>0</v>
      </c>
      <c r="CC56" s="70"/>
      <c r="CD56" s="70">
        <v>0</v>
      </c>
      <c r="CE56" s="70"/>
      <c r="CF56" s="70">
        <v>0</v>
      </c>
      <c r="CG56" s="70"/>
      <c r="CH56" s="70">
        <v>0</v>
      </c>
      <c r="CI56" s="77">
        <f t="shared" si="13"/>
        <v>0</v>
      </c>
      <c r="CJ56" s="76">
        <f t="shared" si="14"/>
        <v>0</v>
      </c>
      <c r="CK56" s="78"/>
      <c r="CL56" s="57"/>
      <c r="CM56" s="57"/>
      <c r="CN56" s="57"/>
      <c r="CO56" s="57"/>
      <c r="CP56" s="57"/>
      <c r="CQ56" s="57"/>
      <c r="CR56" s="57"/>
      <c r="CS56" s="79"/>
      <c r="CT56" s="80"/>
      <c r="CU56" s="81">
        <f t="shared" si="15"/>
        <v>0</v>
      </c>
      <c r="CV56" s="82">
        <f t="shared" si="16"/>
        <v>0</v>
      </c>
      <c r="CW56" s="83" t="e">
        <f>SUMIF(Склад!#REF!,E56,Склад!#REF!)</f>
        <v>#REF!</v>
      </c>
    </row>
    <row r="57" spans="1:101" s="73" customFormat="1" ht="107.65" customHeight="1" thickBot="1" x14ac:dyDescent="0.3">
      <c r="A57" s="57">
        <v>54</v>
      </c>
      <c r="B57" s="168" t="s">
        <v>157</v>
      </c>
      <c r="C57" s="57" t="s">
        <v>4111</v>
      </c>
      <c r="D57" s="34" t="str">
        <f t="shared" si="17"/>
        <v>123853413</v>
      </c>
      <c r="E57" s="33" t="s">
        <v>3771</v>
      </c>
      <c r="F57" s="33">
        <v>13</v>
      </c>
      <c r="G57" s="165" t="str">
        <f>IFERROR(VLOOKUP(VALUE(E57),Склад!#REF!,6,0),"-")</f>
        <v>-</v>
      </c>
      <c r="H57" s="58"/>
      <c r="I57" s="194" t="s">
        <v>4331</v>
      </c>
      <c r="J57" s="59">
        <v>38.1</v>
      </c>
      <c r="K57" s="63">
        <v>99</v>
      </c>
      <c r="L57" s="60"/>
      <c r="M57" s="61"/>
      <c r="N57" s="62"/>
      <c r="O57" s="64"/>
      <c r="P57" s="65"/>
      <c r="Q57" s="66"/>
      <c r="R57" s="67"/>
      <c r="S57" s="65"/>
      <c r="T57" s="66"/>
      <c r="U57" s="68"/>
      <c r="V57" s="69"/>
      <c r="W57" s="65"/>
      <c r="X57" s="66"/>
      <c r="Y57" s="70" t="str">
        <f>_xlfn.XLOOKUP($D57,'[1]Res (3)'!$G:$G,'[1]Res (3)'!P:P,"",0)</f>
        <v>-</v>
      </c>
      <c r="Z57" s="70" t="str">
        <f>_xlfn.XLOOKUP($D57,'[1]Res (3)'!$G:$G,'[1]Res (3)'!Q:Q,"",0)</f>
        <v>-</v>
      </c>
      <c r="AA57" s="70" t="str">
        <f>_xlfn.XLOOKUP($D57,'[1]Res (3)'!$G:$G,'[1]Res (3)'!R:R,"",0)</f>
        <v>-</v>
      </c>
      <c r="AB57" s="70" t="str">
        <f>_xlfn.XLOOKUP($D57,'[1]Res (3)'!$G:$G,'[1]Res (3)'!S:S,"",0)</f>
        <v/>
      </c>
      <c r="AC57" s="70" t="str">
        <f>_xlfn.XLOOKUP($D57,'[1]Res (3)'!$G:$G,'[1]Res (3)'!T:T,"",0)</f>
        <v/>
      </c>
      <c r="AD57" s="70" t="str">
        <f>_xlfn.XLOOKUP($D57,'[1]Res (3)'!$G:$G,'[1]Res (3)'!U:U,"",0)</f>
        <v/>
      </c>
      <c r="AE57" s="70" t="str">
        <f>_xlfn.XLOOKUP($D57,'[1]Res (3)'!$G:$G,'[1]Res (3)'!V:V,"",0)</f>
        <v/>
      </c>
      <c r="AF57" s="70" t="str">
        <f>_xlfn.XLOOKUP($D57,'[1]Res (3)'!$G:$G,'[1]Res (3)'!W:W,"",0)</f>
        <v/>
      </c>
      <c r="AG57" s="70" t="str">
        <f>_xlfn.XLOOKUP($D57,'[1]Res (3)'!$G:$G,'[1]Res (3)'!X:X,"",0)</f>
        <v/>
      </c>
      <c r="AH57" s="70" t="str">
        <f>_xlfn.XLOOKUP($D57,'[1]Res (3)'!$G:$G,'[1]Res (3)'!Y:Y,"",0)</f>
        <v/>
      </c>
      <c r="AI57" s="70" t="str">
        <f>_xlfn.XLOOKUP($D57,'[1]Res (3)'!$G:$G,'[1]Res (3)'!Z:Z,"",0)</f>
        <v/>
      </c>
      <c r="AJ57" s="70" t="str">
        <f>_xlfn.XLOOKUP($D57,'[1]Res (3)'!$G:$G,'[1]Res (3)'!AA:AA,"",0)</f>
        <v/>
      </c>
      <c r="AK57" s="70" t="str">
        <f>_xlfn.XLOOKUP($D57,'[1]Res (3)'!$G:$G,'[1]Res (3)'!AB:AB,"",0)</f>
        <v>-</v>
      </c>
      <c r="AL57" s="71">
        <f t="shared" si="0"/>
        <v>0</v>
      </c>
      <c r="AM57" s="72" t="str">
        <f t="shared" si="1"/>
        <v/>
      </c>
      <c r="AO57" s="71" t="s">
        <v>26</v>
      </c>
      <c r="AP57" s="70" t="e">
        <f t="shared" si="22"/>
        <v>#VALUE!</v>
      </c>
      <c r="AQ57" s="70"/>
      <c r="AR57" s="70" t="e">
        <f t="shared" si="23"/>
        <v>#VALUE!</v>
      </c>
      <c r="AS57" s="70"/>
      <c r="AT57" s="70" t="e">
        <f t="shared" si="24"/>
        <v>#VALUE!</v>
      </c>
      <c r="AU57" s="70"/>
      <c r="AV57" s="70" t="e">
        <f t="shared" si="25"/>
        <v>#VALUE!</v>
      </c>
      <c r="AW57" s="70"/>
      <c r="AX57" s="70" t="e">
        <f t="shared" si="26"/>
        <v>#VALUE!</v>
      </c>
      <c r="AY57" s="71" t="e">
        <f t="shared" si="7"/>
        <v>#VALUE!</v>
      </c>
      <c r="AZ57" s="72" t="e">
        <f t="shared" si="8"/>
        <v>#VALUE!</v>
      </c>
      <c r="BA57" s="71" t="s">
        <v>26</v>
      </c>
      <c r="BB57" s="70">
        <v>0</v>
      </c>
      <c r="BC57" s="70"/>
      <c r="BD57" s="70">
        <v>0</v>
      </c>
      <c r="BE57" s="70"/>
      <c r="BF57" s="70">
        <v>0</v>
      </c>
      <c r="BG57" s="70"/>
      <c r="BH57" s="70">
        <v>0</v>
      </c>
      <c r="BI57" s="70"/>
      <c r="BJ57" s="70">
        <v>0</v>
      </c>
      <c r="BK57" s="74">
        <f t="shared" si="9"/>
        <v>0</v>
      </c>
      <c r="BL57" s="75">
        <f t="shared" si="10"/>
        <v>0</v>
      </c>
      <c r="BM57" s="71" t="s">
        <v>26</v>
      </c>
      <c r="BN57" s="70">
        <v>0</v>
      </c>
      <c r="BO57" s="70"/>
      <c r="BP57" s="70">
        <v>0</v>
      </c>
      <c r="BQ57" s="70"/>
      <c r="BR57" s="70">
        <v>0</v>
      </c>
      <c r="BS57" s="70"/>
      <c r="BT57" s="70">
        <v>0</v>
      </c>
      <c r="BU57" s="70"/>
      <c r="BV57" s="70">
        <v>0</v>
      </c>
      <c r="BW57" s="74">
        <f t="shared" si="11"/>
        <v>0</v>
      </c>
      <c r="BX57" s="76">
        <f t="shared" si="12"/>
        <v>0</v>
      </c>
      <c r="BY57" s="71" t="s">
        <v>26</v>
      </c>
      <c r="BZ57" s="70">
        <v>0</v>
      </c>
      <c r="CA57" s="70"/>
      <c r="CB57" s="70">
        <v>0</v>
      </c>
      <c r="CC57" s="70"/>
      <c r="CD57" s="70">
        <v>0</v>
      </c>
      <c r="CE57" s="70"/>
      <c r="CF57" s="70">
        <v>0</v>
      </c>
      <c r="CG57" s="70"/>
      <c r="CH57" s="70">
        <v>0</v>
      </c>
      <c r="CI57" s="77">
        <f t="shared" si="13"/>
        <v>0</v>
      </c>
      <c r="CJ57" s="76">
        <f t="shared" si="14"/>
        <v>0</v>
      </c>
      <c r="CK57" s="78"/>
      <c r="CL57" s="57"/>
      <c r="CM57" s="57"/>
      <c r="CN57" s="57"/>
      <c r="CO57" s="57"/>
      <c r="CP57" s="57"/>
      <c r="CQ57" s="57"/>
      <c r="CR57" s="57"/>
      <c r="CS57" s="79"/>
      <c r="CT57" s="80"/>
      <c r="CU57" s="81">
        <f t="shared" si="15"/>
        <v>0</v>
      </c>
      <c r="CV57" s="82">
        <f t="shared" si="16"/>
        <v>0</v>
      </c>
      <c r="CW57" s="83" t="e">
        <f>SUMIF(Склад!#REF!,E57,Склад!#REF!)</f>
        <v>#REF!</v>
      </c>
    </row>
    <row r="58" spans="1:101" s="73" customFormat="1" ht="101.65" customHeight="1" thickBot="1" x14ac:dyDescent="0.3">
      <c r="A58" s="34">
        <v>55</v>
      </c>
      <c r="B58" s="168" t="s">
        <v>157</v>
      </c>
      <c r="C58" s="57" t="s">
        <v>4111</v>
      </c>
      <c r="D58" s="34" t="str">
        <f t="shared" si="17"/>
        <v>123853465</v>
      </c>
      <c r="E58" s="33" t="s">
        <v>3771</v>
      </c>
      <c r="F58" s="33">
        <v>65</v>
      </c>
      <c r="G58" s="165" t="str">
        <f>IFERROR(VLOOKUP(VALUE(E58),Склад!#REF!,6,0),"-")</f>
        <v>-</v>
      </c>
      <c r="H58" s="58"/>
      <c r="I58" s="194" t="s">
        <v>4331</v>
      </c>
      <c r="J58" s="59">
        <v>38.1</v>
      </c>
      <c r="K58" s="63">
        <v>99</v>
      </c>
      <c r="L58" s="60"/>
      <c r="M58" s="61"/>
      <c r="N58" s="62"/>
      <c r="O58" s="64"/>
      <c r="P58" s="65"/>
      <c r="Q58" s="66"/>
      <c r="R58" s="67"/>
      <c r="S58" s="65"/>
      <c r="T58" s="66"/>
      <c r="U58" s="68"/>
      <c r="V58" s="69"/>
      <c r="W58" s="65"/>
      <c r="X58" s="66"/>
      <c r="Y58" s="70" t="str">
        <f>_xlfn.XLOOKUP($D58,'[1]Res (3)'!$G:$G,'[1]Res (3)'!P:P,"",0)</f>
        <v>-</v>
      </c>
      <c r="Z58" s="70" t="str">
        <f>_xlfn.XLOOKUP($D58,'[1]Res (3)'!$G:$G,'[1]Res (3)'!Q:Q,"",0)</f>
        <v>-</v>
      </c>
      <c r="AA58" s="70" t="str">
        <f>_xlfn.XLOOKUP($D58,'[1]Res (3)'!$G:$G,'[1]Res (3)'!R:R,"",0)</f>
        <v>-</v>
      </c>
      <c r="AB58" s="70" t="str">
        <f>_xlfn.XLOOKUP($D58,'[1]Res (3)'!$G:$G,'[1]Res (3)'!S:S,"",0)</f>
        <v/>
      </c>
      <c r="AC58" s="70" t="str">
        <f>_xlfn.XLOOKUP($D58,'[1]Res (3)'!$G:$G,'[1]Res (3)'!T:T,"",0)</f>
        <v/>
      </c>
      <c r="AD58" s="70" t="str">
        <f>_xlfn.XLOOKUP($D58,'[1]Res (3)'!$G:$G,'[1]Res (3)'!U:U,"",0)</f>
        <v/>
      </c>
      <c r="AE58" s="70" t="str">
        <f>_xlfn.XLOOKUP($D58,'[1]Res (3)'!$G:$G,'[1]Res (3)'!V:V,"",0)</f>
        <v/>
      </c>
      <c r="AF58" s="70" t="str">
        <f>_xlfn.XLOOKUP($D58,'[1]Res (3)'!$G:$G,'[1]Res (3)'!W:W,"",0)</f>
        <v/>
      </c>
      <c r="AG58" s="70" t="str">
        <f>_xlfn.XLOOKUP($D58,'[1]Res (3)'!$G:$G,'[1]Res (3)'!X:X,"",0)</f>
        <v/>
      </c>
      <c r="AH58" s="70" t="str">
        <f>_xlfn.XLOOKUP($D58,'[1]Res (3)'!$G:$G,'[1]Res (3)'!Y:Y,"",0)</f>
        <v/>
      </c>
      <c r="AI58" s="70" t="str">
        <f>_xlfn.XLOOKUP($D58,'[1]Res (3)'!$G:$G,'[1]Res (3)'!Z:Z,"",0)</f>
        <v/>
      </c>
      <c r="AJ58" s="70" t="str">
        <f>_xlfn.XLOOKUP($D58,'[1]Res (3)'!$G:$G,'[1]Res (3)'!AA:AA,"",0)</f>
        <v/>
      </c>
      <c r="AK58" s="70" t="str">
        <f>_xlfn.XLOOKUP($D58,'[1]Res (3)'!$G:$G,'[1]Res (3)'!AB:AB,"",0)</f>
        <v>-</v>
      </c>
      <c r="AL58" s="71">
        <f t="shared" si="0"/>
        <v>0</v>
      </c>
      <c r="AM58" s="72" t="str">
        <f t="shared" si="1"/>
        <v/>
      </c>
      <c r="AO58" s="71" t="s">
        <v>26</v>
      </c>
      <c r="AP58" s="70" t="e">
        <f t="shared" si="22"/>
        <v>#VALUE!</v>
      </c>
      <c r="AQ58" s="70"/>
      <c r="AR58" s="70" t="e">
        <f t="shared" si="23"/>
        <v>#VALUE!</v>
      </c>
      <c r="AS58" s="70"/>
      <c r="AT58" s="70" t="e">
        <f t="shared" si="24"/>
        <v>#VALUE!</v>
      </c>
      <c r="AU58" s="70"/>
      <c r="AV58" s="70" t="e">
        <f t="shared" si="25"/>
        <v>#VALUE!</v>
      </c>
      <c r="AW58" s="70"/>
      <c r="AX58" s="70"/>
      <c r="AY58" s="71" t="e">
        <f t="shared" si="7"/>
        <v>#VALUE!</v>
      </c>
      <c r="AZ58" s="72" t="e">
        <f t="shared" si="8"/>
        <v>#VALUE!</v>
      </c>
      <c r="BA58" s="71" t="s">
        <v>26</v>
      </c>
      <c r="BB58" s="70">
        <v>0</v>
      </c>
      <c r="BC58" s="70"/>
      <c r="BD58" s="70">
        <v>0</v>
      </c>
      <c r="BE58" s="70"/>
      <c r="BF58" s="70">
        <v>0</v>
      </c>
      <c r="BG58" s="70"/>
      <c r="BH58" s="70">
        <v>0</v>
      </c>
      <c r="BI58" s="70"/>
      <c r="BJ58" s="70" t="s">
        <v>26</v>
      </c>
      <c r="BK58" s="74">
        <f t="shared" si="9"/>
        <v>0</v>
      </c>
      <c r="BL58" s="75">
        <f t="shared" si="10"/>
        <v>0</v>
      </c>
      <c r="BM58" s="71" t="s">
        <v>26</v>
      </c>
      <c r="BN58" s="70">
        <v>0</v>
      </c>
      <c r="BO58" s="70"/>
      <c r="BP58" s="70">
        <v>0</v>
      </c>
      <c r="BQ58" s="70"/>
      <c r="BR58" s="70">
        <v>0</v>
      </c>
      <c r="BS58" s="70"/>
      <c r="BT58" s="70">
        <v>0</v>
      </c>
      <c r="BU58" s="70"/>
      <c r="BV58" s="70" t="s">
        <v>26</v>
      </c>
      <c r="BW58" s="74">
        <f t="shared" si="11"/>
        <v>0</v>
      </c>
      <c r="BX58" s="76">
        <f t="shared" si="12"/>
        <v>0</v>
      </c>
      <c r="BY58" s="71" t="s">
        <v>26</v>
      </c>
      <c r="BZ58" s="70">
        <v>0</v>
      </c>
      <c r="CA58" s="70"/>
      <c r="CB58" s="70">
        <v>0</v>
      </c>
      <c r="CC58" s="70"/>
      <c r="CD58" s="70">
        <v>0</v>
      </c>
      <c r="CE58" s="70"/>
      <c r="CF58" s="70">
        <v>0</v>
      </c>
      <c r="CG58" s="70"/>
      <c r="CH58" s="70" t="s">
        <v>26</v>
      </c>
      <c r="CI58" s="77">
        <f t="shared" si="13"/>
        <v>0</v>
      </c>
      <c r="CJ58" s="76">
        <f t="shared" si="14"/>
        <v>0</v>
      </c>
      <c r="CK58" s="78"/>
      <c r="CL58" s="57"/>
      <c r="CM58" s="57"/>
      <c r="CN58" s="57"/>
      <c r="CO58" s="57"/>
      <c r="CP58" s="57"/>
      <c r="CQ58" s="57"/>
      <c r="CR58" s="57"/>
      <c r="CS58" s="79"/>
      <c r="CT58" s="80"/>
      <c r="CU58" s="81">
        <f t="shared" si="15"/>
        <v>0</v>
      </c>
      <c r="CV58" s="82">
        <f t="shared" si="16"/>
        <v>0</v>
      </c>
      <c r="CW58" s="83" t="e">
        <f>SUMIF(Склад!#REF!,E58,Склад!#REF!)</f>
        <v>#REF!</v>
      </c>
    </row>
    <row r="59" spans="1:101" s="73" customFormat="1" ht="102.6" customHeight="1" thickBot="1" x14ac:dyDescent="0.3">
      <c r="A59" s="57">
        <v>56</v>
      </c>
      <c r="B59" s="168" t="s">
        <v>157</v>
      </c>
      <c r="C59" s="57" t="s">
        <v>4111</v>
      </c>
      <c r="D59" s="34" t="str">
        <f t="shared" si="17"/>
        <v>123853476</v>
      </c>
      <c r="E59" s="33" t="s">
        <v>3771</v>
      </c>
      <c r="F59" s="33">
        <v>76</v>
      </c>
      <c r="G59" s="165" t="str">
        <f>IFERROR(VLOOKUP(VALUE(E59),Склад!#REF!,6,0),"-")</f>
        <v>-</v>
      </c>
      <c r="H59" s="58"/>
      <c r="I59" s="194" t="s">
        <v>4331</v>
      </c>
      <c r="J59" s="59">
        <v>38.1</v>
      </c>
      <c r="K59" s="63">
        <v>99</v>
      </c>
      <c r="L59" s="60"/>
      <c r="M59" s="61"/>
      <c r="N59" s="62"/>
      <c r="O59" s="64"/>
      <c r="P59" s="65"/>
      <c r="Q59" s="66"/>
      <c r="R59" s="67"/>
      <c r="S59" s="65"/>
      <c r="T59" s="66"/>
      <c r="U59" s="68"/>
      <c r="V59" s="69"/>
      <c r="W59" s="65"/>
      <c r="X59" s="66"/>
      <c r="Y59" s="70" t="str">
        <f>_xlfn.XLOOKUP($D59,'[1]Res (3)'!$G:$G,'[1]Res (3)'!P:P,"",0)</f>
        <v>-</v>
      </c>
      <c r="Z59" s="70" t="str">
        <f>_xlfn.XLOOKUP($D59,'[1]Res (3)'!$G:$G,'[1]Res (3)'!Q:Q,"",0)</f>
        <v>-</v>
      </c>
      <c r="AA59" s="70" t="str">
        <f>_xlfn.XLOOKUP($D59,'[1]Res (3)'!$G:$G,'[1]Res (3)'!R:R,"",0)</f>
        <v>-</v>
      </c>
      <c r="AB59" s="70" t="str">
        <f>_xlfn.XLOOKUP($D59,'[1]Res (3)'!$G:$G,'[1]Res (3)'!S:S,"",0)</f>
        <v/>
      </c>
      <c r="AC59" s="70" t="str">
        <f>_xlfn.XLOOKUP($D59,'[1]Res (3)'!$G:$G,'[1]Res (3)'!T:T,"",0)</f>
        <v/>
      </c>
      <c r="AD59" s="70" t="str">
        <f>_xlfn.XLOOKUP($D59,'[1]Res (3)'!$G:$G,'[1]Res (3)'!U:U,"",0)</f>
        <v/>
      </c>
      <c r="AE59" s="70" t="str">
        <f>_xlfn.XLOOKUP($D59,'[1]Res (3)'!$G:$G,'[1]Res (3)'!V:V,"",0)</f>
        <v/>
      </c>
      <c r="AF59" s="70" t="str">
        <f>_xlfn.XLOOKUP($D59,'[1]Res (3)'!$G:$G,'[1]Res (3)'!W:W,"",0)</f>
        <v/>
      </c>
      <c r="AG59" s="70" t="str">
        <f>_xlfn.XLOOKUP($D59,'[1]Res (3)'!$G:$G,'[1]Res (3)'!X:X,"",0)</f>
        <v/>
      </c>
      <c r="AH59" s="70" t="str">
        <f>_xlfn.XLOOKUP($D59,'[1]Res (3)'!$G:$G,'[1]Res (3)'!Y:Y,"",0)</f>
        <v/>
      </c>
      <c r="AI59" s="70" t="str">
        <f>_xlfn.XLOOKUP($D59,'[1]Res (3)'!$G:$G,'[1]Res (3)'!Z:Z,"",0)</f>
        <v/>
      </c>
      <c r="AJ59" s="70" t="str">
        <f>_xlfn.XLOOKUP($D59,'[1]Res (3)'!$G:$G,'[1]Res (3)'!AA:AA,"",0)</f>
        <v/>
      </c>
      <c r="AK59" s="70" t="str">
        <f>_xlfn.XLOOKUP($D59,'[1]Res (3)'!$G:$G,'[1]Res (3)'!AB:AB,"",0)</f>
        <v>-</v>
      </c>
      <c r="AL59" s="71">
        <f t="shared" si="0"/>
        <v>0</v>
      </c>
      <c r="AM59" s="72" t="str">
        <f t="shared" si="1"/>
        <v/>
      </c>
      <c r="AO59" s="71" t="s">
        <v>26</v>
      </c>
      <c r="AP59" s="70" t="e">
        <f t="shared" si="22"/>
        <v>#VALUE!</v>
      </c>
      <c r="AQ59" s="70"/>
      <c r="AR59" s="70" t="e">
        <f t="shared" si="23"/>
        <v>#VALUE!</v>
      </c>
      <c r="AS59" s="70"/>
      <c r="AT59" s="70" t="e">
        <f t="shared" si="24"/>
        <v>#VALUE!</v>
      </c>
      <c r="AU59" s="70"/>
      <c r="AV59" s="70" t="e">
        <f t="shared" si="25"/>
        <v>#VALUE!</v>
      </c>
      <c r="AW59" s="70"/>
      <c r="AX59" s="70" t="e">
        <f t="shared" ref="AX59:AX84" si="27">CT59+AK59-BJ59-BV59-CH59</f>
        <v>#VALUE!</v>
      </c>
      <c r="AY59" s="71" t="e">
        <f t="shared" si="7"/>
        <v>#VALUE!</v>
      </c>
      <c r="AZ59" s="72" t="e">
        <f t="shared" si="8"/>
        <v>#VALUE!</v>
      </c>
      <c r="BA59" s="71" t="s">
        <v>26</v>
      </c>
      <c r="BB59" s="70">
        <v>0</v>
      </c>
      <c r="BC59" s="70"/>
      <c r="BD59" s="70">
        <v>0</v>
      </c>
      <c r="BE59" s="70"/>
      <c r="BF59" s="70">
        <v>0</v>
      </c>
      <c r="BG59" s="70"/>
      <c r="BH59" s="70">
        <v>0</v>
      </c>
      <c r="BI59" s="70"/>
      <c r="BJ59" s="70">
        <v>0</v>
      </c>
      <c r="BK59" s="74">
        <f t="shared" si="9"/>
        <v>0</v>
      </c>
      <c r="BL59" s="75">
        <f t="shared" si="10"/>
        <v>0</v>
      </c>
      <c r="BM59" s="71" t="s">
        <v>26</v>
      </c>
      <c r="BN59" s="70">
        <v>0</v>
      </c>
      <c r="BO59" s="70"/>
      <c r="BP59" s="70">
        <v>0</v>
      </c>
      <c r="BQ59" s="70"/>
      <c r="BR59" s="70">
        <v>0</v>
      </c>
      <c r="BS59" s="70"/>
      <c r="BT59" s="70">
        <v>0</v>
      </c>
      <c r="BU59" s="70"/>
      <c r="BV59" s="70">
        <v>0</v>
      </c>
      <c r="BW59" s="74">
        <f t="shared" si="11"/>
        <v>0</v>
      </c>
      <c r="BX59" s="76">
        <f t="shared" si="12"/>
        <v>0</v>
      </c>
      <c r="BY59" s="71" t="s">
        <v>26</v>
      </c>
      <c r="BZ59" s="70">
        <v>0</v>
      </c>
      <c r="CA59" s="70"/>
      <c r="CB59" s="70">
        <v>0</v>
      </c>
      <c r="CC59" s="70"/>
      <c r="CD59" s="70">
        <v>0</v>
      </c>
      <c r="CE59" s="70"/>
      <c r="CF59" s="70">
        <v>0</v>
      </c>
      <c r="CG59" s="70"/>
      <c r="CH59" s="70">
        <v>0</v>
      </c>
      <c r="CI59" s="77">
        <f t="shared" si="13"/>
        <v>0</v>
      </c>
      <c r="CJ59" s="76">
        <f t="shared" si="14"/>
        <v>0</v>
      </c>
      <c r="CK59" s="78"/>
      <c r="CL59" s="57"/>
      <c r="CM59" s="57"/>
      <c r="CN59" s="57"/>
      <c r="CO59" s="57"/>
      <c r="CP59" s="57"/>
      <c r="CQ59" s="57"/>
      <c r="CR59" s="57"/>
      <c r="CS59" s="79"/>
      <c r="CT59" s="80"/>
      <c r="CU59" s="81">
        <f t="shared" si="15"/>
        <v>0</v>
      </c>
      <c r="CV59" s="82">
        <f t="shared" si="16"/>
        <v>0</v>
      </c>
      <c r="CW59" s="83" t="e">
        <f>SUMIF(Склад!#REF!,E59,Склад!#REF!)</f>
        <v>#REF!</v>
      </c>
    </row>
    <row r="60" spans="1:101" s="73" customFormat="1" ht="78.75" customHeight="1" thickBot="1" x14ac:dyDescent="0.3">
      <c r="A60" s="34">
        <v>57</v>
      </c>
      <c r="B60" s="168" t="s">
        <v>157</v>
      </c>
      <c r="C60" s="57" t="s">
        <v>4112</v>
      </c>
      <c r="D60" s="34" t="str">
        <f t="shared" si="17"/>
        <v>169851313</v>
      </c>
      <c r="E60" s="33" t="s">
        <v>3772</v>
      </c>
      <c r="F60" s="33">
        <v>13</v>
      </c>
      <c r="G60" s="165" t="str">
        <f>IFERROR(VLOOKUP(VALUE(E60),Склад!#REF!,6,0),"-")</f>
        <v>-</v>
      </c>
      <c r="H60" s="58"/>
      <c r="I60" s="194" t="s">
        <v>4331</v>
      </c>
      <c r="J60" s="59">
        <v>38.1</v>
      </c>
      <c r="K60" s="63">
        <v>99</v>
      </c>
      <c r="L60" s="60"/>
      <c r="M60" s="61"/>
      <c r="N60" s="62"/>
      <c r="O60" s="64"/>
      <c r="P60" s="65"/>
      <c r="Q60" s="66"/>
      <c r="R60" s="67"/>
      <c r="S60" s="65"/>
      <c r="T60" s="66"/>
      <c r="U60" s="68"/>
      <c r="V60" s="69"/>
      <c r="W60" s="65"/>
      <c r="X60" s="66"/>
      <c r="Y60" s="70" t="str">
        <f>_xlfn.XLOOKUP($D60,'[1]Res (3)'!$G:$G,'[1]Res (3)'!P:P,"",0)</f>
        <v>-</v>
      </c>
      <c r="Z60" s="70" t="str">
        <f>_xlfn.XLOOKUP($D60,'[1]Res (3)'!$G:$G,'[1]Res (3)'!Q:Q,"",0)</f>
        <v>-</v>
      </c>
      <c r="AA60" s="70" t="str">
        <f>_xlfn.XLOOKUP($D60,'[1]Res (3)'!$G:$G,'[1]Res (3)'!R:R,"",0)</f>
        <v>-</v>
      </c>
      <c r="AB60" s="70" t="str">
        <f>_xlfn.XLOOKUP($D60,'[1]Res (3)'!$G:$G,'[1]Res (3)'!S:S,"",0)</f>
        <v/>
      </c>
      <c r="AC60" s="70" t="str">
        <f>_xlfn.XLOOKUP($D60,'[1]Res (3)'!$G:$G,'[1]Res (3)'!T:T,"",0)</f>
        <v/>
      </c>
      <c r="AD60" s="70" t="str">
        <f>_xlfn.XLOOKUP($D60,'[1]Res (3)'!$G:$G,'[1]Res (3)'!U:U,"",0)</f>
        <v/>
      </c>
      <c r="AE60" s="70" t="str">
        <f>_xlfn.XLOOKUP($D60,'[1]Res (3)'!$G:$G,'[1]Res (3)'!V:V,"",0)</f>
        <v/>
      </c>
      <c r="AF60" s="70" t="str">
        <f>_xlfn.XLOOKUP($D60,'[1]Res (3)'!$G:$G,'[1]Res (3)'!W:W,"",0)</f>
        <v/>
      </c>
      <c r="AG60" s="70" t="str">
        <f>_xlfn.XLOOKUP($D60,'[1]Res (3)'!$G:$G,'[1]Res (3)'!X:X,"",0)</f>
        <v/>
      </c>
      <c r="AH60" s="70" t="str">
        <f>_xlfn.XLOOKUP($D60,'[1]Res (3)'!$G:$G,'[1]Res (3)'!Y:Y,"",0)</f>
        <v/>
      </c>
      <c r="AI60" s="70" t="str">
        <f>_xlfn.XLOOKUP($D60,'[1]Res (3)'!$G:$G,'[1]Res (3)'!Z:Z,"",0)</f>
        <v/>
      </c>
      <c r="AJ60" s="70" t="str">
        <f>_xlfn.XLOOKUP($D60,'[1]Res (3)'!$G:$G,'[1]Res (3)'!AA:AA,"",0)</f>
        <v/>
      </c>
      <c r="AK60" s="70" t="str">
        <f>_xlfn.XLOOKUP($D60,'[1]Res (3)'!$G:$G,'[1]Res (3)'!AB:AB,"",0)</f>
        <v>-</v>
      </c>
      <c r="AL60" s="71">
        <f t="shared" si="0"/>
        <v>0</v>
      </c>
      <c r="AM60" s="72" t="str">
        <f t="shared" si="1"/>
        <v/>
      </c>
      <c r="AO60" s="71" t="s">
        <v>26</v>
      </c>
      <c r="AP60" s="70" t="e">
        <f t="shared" si="22"/>
        <v>#VALUE!</v>
      </c>
      <c r="AQ60" s="70"/>
      <c r="AR60" s="70" t="e">
        <f t="shared" si="23"/>
        <v>#VALUE!</v>
      </c>
      <c r="AS60" s="70"/>
      <c r="AT60" s="70" t="e">
        <f t="shared" si="24"/>
        <v>#VALUE!</v>
      </c>
      <c r="AU60" s="70"/>
      <c r="AV60" s="70" t="e">
        <f t="shared" si="25"/>
        <v>#VALUE!</v>
      </c>
      <c r="AW60" s="70"/>
      <c r="AX60" s="70" t="e">
        <f t="shared" si="27"/>
        <v>#VALUE!</v>
      </c>
      <c r="AY60" s="71" t="e">
        <f t="shared" si="7"/>
        <v>#VALUE!</v>
      </c>
      <c r="AZ60" s="72" t="e">
        <f t="shared" si="8"/>
        <v>#VALUE!</v>
      </c>
      <c r="BA60" s="71" t="s">
        <v>26</v>
      </c>
      <c r="BB60" s="70">
        <v>0</v>
      </c>
      <c r="BC60" s="70"/>
      <c r="BD60" s="70">
        <v>0</v>
      </c>
      <c r="BE60" s="70"/>
      <c r="BF60" s="70">
        <v>0</v>
      </c>
      <c r="BG60" s="70"/>
      <c r="BH60" s="70">
        <v>0</v>
      </c>
      <c r="BI60" s="70"/>
      <c r="BJ60" s="70">
        <v>0</v>
      </c>
      <c r="BK60" s="74">
        <f t="shared" si="9"/>
        <v>0</v>
      </c>
      <c r="BL60" s="75">
        <f t="shared" si="10"/>
        <v>0</v>
      </c>
      <c r="BM60" s="71" t="s">
        <v>26</v>
      </c>
      <c r="BN60" s="70">
        <v>0</v>
      </c>
      <c r="BO60" s="70"/>
      <c r="BP60" s="70">
        <v>0</v>
      </c>
      <c r="BQ60" s="70"/>
      <c r="BR60" s="70">
        <v>0</v>
      </c>
      <c r="BS60" s="70"/>
      <c r="BT60" s="70">
        <v>0</v>
      </c>
      <c r="BU60" s="70"/>
      <c r="BV60" s="70">
        <v>0</v>
      </c>
      <c r="BW60" s="74">
        <f t="shared" si="11"/>
        <v>0</v>
      </c>
      <c r="BX60" s="76">
        <f t="shared" si="12"/>
        <v>0</v>
      </c>
      <c r="BY60" s="71" t="s">
        <v>26</v>
      </c>
      <c r="BZ60" s="70">
        <v>0</v>
      </c>
      <c r="CA60" s="70"/>
      <c r="CB60" s="70">
        <v>0</v>
      </c>
      <c r="CC60" s="70"/>
      <c r="CD60" s="70">
        <v>0</v>
      </c>
      <c r="CE60" s="70"/>
      <c r="CF60" s="70">
        <v>0</v>
      </c>
      <c r="CG60" s="70"/>
      <c r="CH60" s="70">
        <v>0</v>
      </c>
      <c r="CI60" s="77">
        <f t="shared" si="13"/>
        <v>0</v>
      </c>
      <c r="CJ60" s="76">
        <f t="shared" si="14"/>
        <v>0</v>
      </c>
      <c r="CK60" s="78"/>
      <c r="CL60" s="57"/>
      <c r="CM60" s="57"/>
      <c r="CN60" s="57"/>
      <c r="CO60" s="57"/>
      <c r="CP60" s="57"/>
      <c r="CQ60" s="57"/>
      <c r="CR60" s="57"/>
      <c r="CS60" s="79"/>
      <c r="CT60" s="80"/>
      <c r="CU60" s="81">
        <f t="shared" si="15"/>
        <v>0</v>
      </c>
      <c r="CV60" s="82">
        <f t="shared" si="16"/>
        <v>0</v>
      </c>
      <c r="CW60" s="83" t="e">
        <f>SUMIF(Склад!#REF!,E60,Склад!#REF!)</f>
        <v>#REF!</v>
      </c>
    </row>
    <row r="61" spans="1:101" s="73" customFormat="1" ht="97.9" customHeight="1" thickBot="1" x14ac:dyDescent="0.3">
      <c r="A61" s="57">
        <v>58</v>
      </c>
      <c r="B61" s="168" t="s">
        <v>157</v>
      </c>
      <c r="C61" s="57" t="s">
        <v>4112</v>
      </c>
      <c r="D61" s="34" t="str">
        <f t="shared" si="17"/>
        <v>169851365</v>
      </c>
      <c r="E61" s="33" t="s">
        <v>3772</v>
      </c>
      <c r="F61" s="33">
        <v>65</v>
      </c>
      <c r="G61" s="165" t="str">
        <f>IFERROR(VLOOKUP(VALUE(E61),Склад!#REF!,6,0),"-")</f>
        <v>-</v>
      </c>
      <c r="H61" s="58"/>
      <c r="I61" s="194" t="s">
        <v>4331</v>
      </c>
      <c r="J61" s="59">
        <v>38.1</v>
      </c>
      <c r="K61" s="63">
        <v>99</v>
      </c>
      <c r="L61" s="60"/>
      <c r="M61" s="61"/>
      <c r="N61" s="62"/>
      <c r="O61" s="64"/>
      <c r="P61" s="65"/>
      <c r="Q61" s="66"/>
      <c r="R61" s="67"/>
      <c r="S61" s="65"/>
      <c r="T61" s="66"/>
      <c r="U61" s="68"/>
      <c r="V61" s="69"/>
      <c r="W61" s="65"/>
      <c r="X61" s="66"/>
      <c r="Y61" s="70" t="str">
        <f>_xlfn.XLOOKUP($D61,'[1]Res (3)'!$G:$G,'[1]Res (3)'!P:P,"",0)</f>
        <v>-</v>
      </c>
      <c r="Z61" s="70" t="str">
        <f>_xlfn.XLOOKUP($D61,'[1]Res (3)'!$G:$G,'[1]Res (3)'!Q:Q,"",0)</f>
        <v>-</v>
      </c>
      <c r="AA61" s="70" t="str">
        <f>_xlfn.XLOOKUP($D61,'[1]Res (3)'!$G:$G,'[1]Res (3)'!R:R,"",0)</f>
        <v>-</v>
      </c>
      <c r="AB61" s="70" t="str">
        <f>_xlfn.XLOOKUP($D61,'[1]Res (3)'!$G:$G,'[1]Res (3)'!S:S,"",0)</f>
        <v/>
      </c>
      <c r="AC61" s="70" t="str">
        <f>_xlfn.XLOOKUP($D61,'[1]Res (3)'!$G:$G,'[1]Res (3)'!T:T,"",0)</f>
        <v/>
      </c>
      <c r="AD61" s="70" t="str">
        <f>_xlfn.XLOOKUP($D61,'[1]Res (3)'!$G:$G,'[1]Res (3)'!U:U,"",0)</f>
        <v/>
      </c>
      <c r="AE61" s="70" t="str">
        <f>_xlfn.XLOOKUP($D61,'[1]Res (3)'!$G:$G,'[1]Res (3)'!V:V,"",0)</f>
        <v/>
      </c>
      <c r="AF61" s="70" t="str">
        <f>_xlfn.XLOOKUP($D61,'[1]Res (3)'!$G:$G,'[1]Res (3)'!W:W,"",0)</f>
        <v/>
      </c>
      <c r="AG61" s="70" t="str">
        <f>_xlfn.XLOOKUP($D61,'[1]Res (3)'!$G:$G,'[1]Res (3)'!X:X,"",0)</f>
        <v/>
      </c>
      <c r="AH61" s="70" t="str">
        <f>_xlfn.XLOOKUP($D61,'[1]Res (3)'!$G:$G,'[1]Res (3)'!Y:Y,"",0)</f>
        <v/>
      </c>
      <c r="AI61" s="70" t="str">
        <f>_xlfn.XLOOKUP($D61,'[1]Res (3)'!$G:$G,'[1]Res (3)'!Z:Z,"",0)</f>
        <v/>
      </c>
      <c r="AJ61" s="70" t="str">
        <f>_xlfn.XLOOKUP($D61,'[1]Res (3)'!$G:$G,'[1]Res (3)'!AA:AA,"",0)</f>
        <v/>
      </c>
      <c r="AK61" s="70" t="str">
        <f>_xlfn.XLOOKUP($D61,'[1]Res (3)'!$G:$G,'[1]Res (3)'!AB:AB,"",0)</f>
        <v>-</v>
      </c>
      <c r="AL61" s="71">
        <f t="shared" si="0"/>
        <v>0</v>
      </c>
      <c r="AM61" s="72" t="str">
        <f t="shared" si="1"/>
        <v/>
      </c>
      <c r="AO61" s="71" t="s">
        <v>26</v>
      </c>
      <c r="AP61" s="70" t="e">
        <f t="shared" si="22"/>
        <v>#VALUE!</v>
      </c>
      <c r="AQ61" s="70"/>
      <c r="AR61" s="70" t="e">
        <f t="shared" si="23"/>
        <v>#VALUE!</v>
      </c>
      <c r="AS61" s="70"/>
      <c r="AT61" s="70" t="e">
        <f t="shared" si="24"/>
        <v>#VALUE!</v>
      </c>
      <c r="AU61" s="70"/>
      <c r="AV61" s="70" t="e">
        <f t="shared" si="25"/>
        <v>#VALUE!</v>
      </c>
      <c r="AW61" s="70"/>
      <c r="AX61" s="70" t="e">
        <f t="shared" si="27"/>
        <v>#VALUE!</v>
      </c>
      <c r="AY61" s="71" t="e">
        <f t="shared" si="7"/>
        <v>#VALUE!</v>
      </c>
      <c r="AZ61" s="72" t="e">
        <f t="shared" si="8"/>
        <v>#VALUE!</v>
      </c>
      <c r="BA61" s="71" t="s">
        <v>26</v>
      </c>
      <c r="BB61" s="70">
        <v>0</v>
      </c>
      <c r="BC61" s="70"/>
      <c r="BD61" s="70">
        <v>0</v>
      </c>
      <c r="BE61" s="70"/>
      <c r="BF61" s="70">
        <v>0</v>
      </c>
      <c r="BG61" s="70"/>
      <c r="BH61" s="70">
        <v>0</v>
      </c>
      <c r="BI61" s="70"/>
      <c r="BJ61" s="70">
        <v>0</v>
      </c>
      <c r="BK61" s="74">
        <f t="shared" si="9"/>
        <v>0</v>
      </c>
      <c r="BL61" s="75">
        <f t="shared" si="10"/>
        <v>0</v>
      </c>
      <c r="BM61" s="71" t="s">
        <v>26</v>
      </c>
      <c r="BN61" s="70">
        <v>0</v>
      </c>
      <c r="BO61" s="70"/>
      <c r="BP61" s="70">
        <v>0</v>
      </c>
      <c r="BQ61" s="70"/>
      <c r="BR61" s="70">
        <v>0</v>
      </c>
      <c r="BS61" s="70"/>
      <c r="BT61" s="70">
        <v>0</v>
      </c>
      <c r="BU61" s="70"/>
      <c r="BV61" s="70">
        <v>0</v>
      </c>
      <c r="BW61" s="74">
        <f t="shared" si="11"/>
        <v>0</v>
      </c>
      <c r="BX61" s="76">
        <f t="shared" si="12"/>
        <v>0</v>
      </c>
      <c r="BY61" s="71" t="s">
        <v>26</v>
      </c>
      <c r="BZ61" s="70">
        <v>0</v>
      </c>
      <c r="CA61" s="70"/>
      <c r="CB61" s="70">
        <v>0</v>
      </c>
      <c r="CC61" s="70"/>
      <c r="CD61" s="70">
        <v>0</v>
      </c>
      <c r="CE61" s="70"/>
      <c r="CF61" s="70">
        <v>0</v>
      </c>
      <c r="CG61" s="70"/>
      <c r="CH61" s="70">
        <v>0</v>
      </c>
      <c r="CI61" s="77">
        <f t="shared" si="13"/>
        <v>0</v>
      </c>
      <c r="CJ61" s="76">
        <f t="shared" si="14"/>
        <v>0</v>
      </c>
      <c r="CK61" s="78"/>
      <c r="CL61" s="57"/>
      <c r="CM61" s="57"/>
      <c r="CN61" s="57"/>
      <c r="CO61" s="57"/>
      <c r="CP61" s="57"/>
      <c r="CQ61" s="57"/>
      <c r="CR61" s="57"/>
      <c r="CS61" s="79"/>
      <c r="CT61" s="80"/>
      <c r="CU61" s="81">
        <f t="shared" si="15"/>
        <v>0</v>
      </c>
      <c r="CV61" s="82">
        <f t="shared" si="16"/>
        <v>0</v>
      </c>
      <c r="CW61" s="83" t="e">
        <f>SUMIF(Склад!#REF!,E61,Склад!#REF!)</f>
        <v>#REF!</v>
      </c>
    </row>
    <row r="62" spans="1:101" s="73" customFormat="1" ht="79.150000000000006" customHeight="1" thickBot="1" x14ac:dyDescent="0.3">
      <c r="A62" s="34">
        <v>59</v>
      </c>
      <c r="B62" s="168" t="s">
        <v>157</v>
      </c>
      <c r="C62" s="57" t="s">
        <v>4112</v>
      </c>
      <c r="D62" s="34" t="str">
        <f t="shared" si="17"/>
        <v>169851376</v>
      </c>
      <c r="E62" s="33" t="s">
        <v>3772</v>
      </c>
      <c r="F62" s="33">
        <v>76</v>
      </c>
      <c r="G62" s="165" t="str">
        <f>IFERROR(VLOOKUP(VALUE(E62),Склад!#REF!,6,0),"-")</f>
        <v>-</v>
      </c>
      <c r="H62" s="58"/>
      <c r="I62" s="194" t="s">
        <v>4331</v>
      </c>
      <c r="J62" s="59">
        <v>38.1</v>
      </c>
      <c r="K62" s="63">
        <v>99</v>
      </c>
      <c r="L62" s="60"/>
      <c r="M62" s="61"/>
      <c r="N62" s="62"/>
      <c r="O62" s="64"/>
      <c r="P62" s="65"/>
      <c r="Q62" s="66"/>
      <c r="R62" s="67"/>
      <c r="S62" s="65"/>
      <c r="T62" s="66"/>
      <c r="U62" s="68"/>
      <c r="V62" s="69"/>
      <c r="W62" s="65"/>
      <c r="X62" s="66"/>
      <c r="Y62" s="70" t="str">
        <f>_xlfn.XLOOKUP($D62,'[1]Res (3)'!$G:$G,'[1]Res (3)'!P:P,"",0)</f>
        <v>-</v>
      </c>
      <c r="Z62" s="70" t="str">
        <f>_xlfn.XLOOKUP($D62,'[1]Res (3)'!$G:$G,'[1]Res (3)'!Q:Q,"",0)</f>
        <v>-</v>
      </c>
      <c r="AA62" s="70" t="str">
        <f>_xlfn.XLOOKUP($D62,'[1]Res (3)'!$G:$G,'[1]Res (3)'!R:R,"",0)</f>
        <v>-</v>
      </c>
      <c r="AB62" s="70" t="str">
        <f>_xlfn.XLOOKUP($D62,'[1]Res (3)'!$G:$G,'[1]Res (3)'!S:S,"",0)</f>
        <v/>
      </c>
      <c r="AC62" s="70" t="str">
        <f>_xlfn.XLOOKUP($D62,'[1]Res (3)'!$G:$G,'[1]Res (3)'!T:T,"",0)</f>
        <v/>
      </c>
      <c r="AD62" s="70" t="str">
        <f>_xlfn.XLOOKUP($D62,'[1]Res (3)'!$G:$G,'[1]Res (3)'!U:U,"",0)</f>
        <v/>
      </c>
      <c r="AE62" s="70" t="str">
        <f>_xlfn.XLOOKUP($D62,'[1]Res (3)'!$G:$G,'[1]Res (3)'!V:V,"",0)</f>
        <v/>
      </c>
      <c r="AF62" s="70" t="str">
        <f>_xlfn.XLOOKUP($D62,'[1]Res (3)'!$G:$G,'[1]Res (3)'!W:W,"",0)</f>
        <v/>
      </c>
      <c r="AG62" s="70" t="str">
        <f>_xlfn.XLOOKUP($D62,'[1]Res (3)'!$G:$G,'[1]Res (3)'!X:X,"",0)</f>
        <v/>
      </c>
      <c r="AH62" s="70" t="str">
        <f>_xlfn.XLOOKUP($D62,'[1]Res (3)'!$G:$G,'[1]Res (3)'!Y:Y,"",0)</f>
        <v/>
      </c>
      <c r="AI62" s="70" t="str">
        <f>_xlfn.XLOOKUP($D62,'[1]Res (3)'!$G:$G,'[1]Res (3)'!Z:Z,"",0)</f>
        <v/>
      </c>
      <c r="AJ62" s="70" t="str">
        <f>_xlfn.XLOOKUP($D62,'[1]Res (3)'!$G:$G,'[1]Res (3)'!AA:AA,"",0)</f>
        <v/>
      </c>
      <c r="AK62" s="70" t="str">
        <f>_xlfn.XLOOKUP($D62,'[1]Res (3)'!$G:$G,'[1]Res (3)'!AB:AB,"",0)</f>
        <v>-</v>
      </c>
      <c r="AL62" s="71">
        <f t="shared" si="0"/>
        <v>0</v>
      </c>
      <c r="AM62" s="72" t="str">
        <f t="shared" si="1"/>
        <v/>
      </c>
      <c r="AO62" s="71" t="s">
        <v>26</v>
      </c>
      <c r="AP62" s="70" t="e">
        <f t="shared" si="22"/>
        <v>#VALUE!</v>
      </c>
      <c r="AQ62" s="70"/>
      <c r="AR62" s="70" t="e">
        <f t="shared" si="23"/>
        <v>#VALUE!</v>
      </c>
      <c r="AS62" s="70"/>
      <c r="AT62" s="70" t="e">
        <f t="shared" si="24"/>
        <v>#VALUE!</v>
      </c>
      <c r="AU62" s="70"/>
      <c r="AV62" s="70" t="e">
        <f t="shared" si="25"/>
        <v>#VALUE!</v>
      </c>
      <c r="AW62" s="70"/>
      <c r="AX62" s="70" t="e">
        <f t="shared" si="27"/>
        <v>#VALUE!</v>
      </c>
      <c r="AY62" s="71" t="e">
        <f t="shared" si="7"/>
        <v>#VALUE!</v>
      </c>
      <c r="AZ62" s="72" t="e">
        <f t="shared" si="8"/>
        <v>#VALUE!</v>
      </c>
      <c r="BA62" s="71" t="s">
        <v>26</v>
      </c>
      <c r="BB62" s="70">
        <v>0</v>
      </c>
      <c r="BC62" s="70"/>
      <c r="BD62" s="70">
        <v>0</v>
      </c>
      <c r="BE62" s="70"/>
      <c r="BF62" s="70">
        <v>0</v>
      </c>
      <c r="BG62" s="70"/>
      <c r="BH62" s="70">
        <v>0</v>
      </c>
      <c r="BI62" s="70"/>
      <c r="BJ62" s="70">
        <v>0</v>
      </c>
      <c r="BK62" s="74">
        <f t="shared" si="9"/>
        <v>0</v>
      </c>
      <c r="BL62" s="75">
        <f t="shared" si="10"/>
        <v>0</v>
      </c>
      <c r="BM62" s="71" t="s">
        <v>26</v>
      </c>
      <c r="BN62" s="70">
        <v>0</v>
      </c>
      <c r="BO62" s="70"/>
      <c r="BP62" s="70">
        <v>0</v>
      </c>
      <c r="BQ62" s="70"/>
      <c r="BR62" s="70">
        <v>0</v>
      </c>
      <c r="BS62" s="70"/>
      <c r="BT62" s="70">
        <v>0</v>
      </c>
      <c r="BU62" s="70"/>
      <c r="BV62" s="70">
        <v>0</v>
      </c>
      <c r="BW62" s="74">
        <f t="shared" si="11"/>
        <v>0</v>
      </c>
      <c r="BX62" s="76">
        <f t="shared" si="12"/>
        <v>0</v>
      </c>
      <c r="BY62" s="71" t="s">
        <v>26</v>
      </c>
      <c r="BZ62" s="70">
        <v>0</v>
      </c>
      <c r="CA62" s="70"/>
      <c r="CB62" s="70">
        <v>0</v>
      </c>
      <c r="CC62" s="70"/>
      <c r="CD62" s="70">
        <v>0</v>
      </c>
      <c r="CE62" s="70"/>
      <c r="CF62" s="70">
        <v>0</v>
      </c>
      <c r="CG62" s="70"/>
      <c r="CH62" s="70">
        <v>0</v>
      </c>
      <c r="CI62" s="77">
        <f t="shared" si="13"/>
        <v>0</v>
      </c>
      <c r="CJ62" s="76">
        <f t="shared" si="14"/>
        <v>0</v>
      </c>
      <c r="CK62" s="78"/>
      <c r="CL62" s="57"/>
      <c r="CM62" s="57"/>
      <c r="CN62" s="57"/>
      <c r="CO62" s="57"/>
      <c r="CP62" s="57"/>
      <c r="CQ62" s="57"/>
      <c r="CR62" s="57"/>
      <c r="CS62" s="79"/>
      <c r="CT62" s="80"/>
      <c r="CU62" s="81">
        <f t="shared" si="15"/>
        <v>0</v>
      </c>
      <c r="CV62" s="82">
        <f t="shared" si="16"/>
        <v>0</v>
      </c>
      <c r="CW62" s="83" t="e">
        <f>SUMIF(Склад!#REF!,E62,Склад!#REF!)</f>
        <v>#REF!</v>
      </c>
    </row>
    <row r="63" spans="1:101" s="73" customFormat="1" ht="83.85" customHeight="1" thickBot="1" x14ac:dyDescent="0.3">
      <c r="A63" s="57">
        <v>60</v>
      </c>
      <c r="B63" s="168" t="s">
        <v>157</v>
      </c>
      <c r="C63" s="57" t="s">
        <v>4113</v>
      </c>
      <c r="D63" s="34" t="str">
        <f t="shared" si="17"/>
        <v>209850813</v>
      </c>
      <c r="E63" s="33" t="s">
        <v>3773</v>
      </c>
      <c r="F63" s="33">
        <v>13</v>
      </c>
      <c r="G63" s="165" t="str">
        <f>IFERROR(VLOOKUP(VALUE(E63),Склад!#REF!,6,0),"-")</f>
        <v>-</v>
      </c>
      <c r="H63" s="58"/>
      <c r="I63" s="194" t="s">
        <v>4331</v>
      </c>
      <c r="J63" s="59">
        <v>38.1</v>
      </c>
      <c r="K63" s="63">
        <v>99</v>
      </c>
      <c r="L63" s="60"/>
      <c r="M63" s="61"/>
      <c r="N63" s="62"/>
      <c r="O63" s="64"/>
      <c r="P63" s="65"/>
      <c r="Q63" s="66"/>
      <c r="R63" s="67"/>
      <c r="S63" s="65"/>
      <c r="T63" s="66"/>
      <c r="U63" s="68"/>
      <c r="V63" s="69"/>
      <c r="W63" s="65"/>
      <c r="X63" s="66"/>
      <c r="Y63" s="70" t="str">
        <f>_xlfn.XLOOKUP($D63,'[1]Res (3)'!$G:$G,'[1]Res (3)'!P:P,"",0)</f>
        <v>-</v>
      </c>
      <c r="Z63" s="70" t="str">
        <f>_xlfn.XLOOKUP($D63,'[1]Res (3)'!$G:$G,'[1]Res (3)'!Q:Q,"",0)</f>
        <v>-</v>
      </c>
      <c r="AA63" s="70" t="str">
        <f>_xlfn.XLOOKUP($D63,'[1]Res (3)'!$G:$G,'[1]Res (3)'!R:R,"",0)</f>
        <v>-</v>
      </c>
      <c r="AB63" s="70" t="str">
        <f>_xlfn.XLOOKUP($D63,'[1]Res (3)'!$G:$G,'[1]Res (3)'!S:S,"",0)</f>
        <v/>
      </c>
      <c r="AC63" s="70" t="str">
        <f>_xlfn.XLOOKUP($D63,'[1]Res (3)'!$G:$G,'[1]Res (3)'!T:T,"",0)</f>
        <v/>
      </c>
      <c r="AD63" s="70" t="str">
        <f>_xlfn.XLOOKUP($D63,'[1]Res (3)'!$G:$G,'[1]Res (3)'!U:U,"",0)</f>
        <v/>
      </c>
      <c r="AE63" s="70" t="str">
        <f>_xlfn.XLOOKUP($D63,'[1]Res (3)'!$G:$G,'[1]Res (3)'!V:V,"",0)</f>
        <v/>
      </c>
      <c r="AF63" s="70" t="str">
        <f>_xlfn.XLOOKUP($D63,'[1]Res (3)'!$G:$G,'[1]Res (3)'!W:W,"",0)</f>
        <v/>
      </c>
      <c r="AG63" s="70" t="str">
        <f>_xlfn.XLOOKUP($D63,'[1]Res (3)'!$G:$G,'[1]Res (3)'!X:X,"",0)</f>
        <v/>
      </c>
      <c r="AH63" s="70" t="str">
        <f>_xlfn.XLOOKUP($D63,'[1]Res (3)'!$G:$G,'[1]Res (3)'!Y:Y,"",0)</f>
        <v/>
      </c>
      <c r="AI63" s="70" t="str">
        <f>_xlfn.XLOOKUP($D63,'[1]Res (3)'!$G:$G,'[1]Res (3)'!Z:Z,"",0)</f>
        <v>-</v>
      </c>
      <c r="AJ63" s="70" t="str">
        <f>_xlfn.XLOOKUP($D63,'[1]Res (3)'!$G:$G,'[1]Res (3)'!AA:AA,"",0)</f>
        <v>-</v>
      </c>
      <c r="AK63" s="70" t="str">
        <f>_xlfn.XLOOKUP($D63,'[1]Res (3)'!$G:$G,'[1]Res (3)'!AB:AB,"",0)</f>
        <v>-</v>
      </c>
      <c r="AL63" s="71">
        <f t="shared" si="0"/>
        <v>0</v>
      </c>
      <c r="AM63" s="72" t="str">
        <f t="shared" si="1"/>
        <v/>
      </c>
      <c r="AO63" s="71" t="s">
        <v>26</v>
      </c>
      <c r="AP63" s="70" t="e">
        <f t="shared" si="22"/>
        <v>#VALUE!</v>
      </c>
      <c r="AQ63" s="70"/>
      <c r="AR63" s="70" t="e">
        <f t="shared" si="23"/>
        <v>#VALUE!</v>
      </c>
      <c r="AS63" s="70"/>
      <c r="AT63" s="70" t="e">
        <f t="shared" si="24"/>
        <v>#VALUE!</v>
      </c>
      <c r="AU63" s="70"/>
      <c r="AV63" s="70" t="e">
        <f t="shared" si="25"/>
        <v>#VALUE!</v>
      </c>
      <c r="AW63" s="70"/>
      <c r="AX63" s="70" t="e">
        <f t="shared" si="27"/>
        <v>#VALUE!</v>
      </c>
      <c r="AY63" s="71" t="e">
        <f t="shared" si="7"/>
        <v>#VALUE!</v>
      </c>
      <c r="AZ63" s="72" t="e">
        <f t="shared" si="8"/>
        <v>#VALUE!</v>
      </c>
      <c r="BA63" s="71" t="s">
        <v>26</v>
      </c>
      <c r="BB63" s="70">
        <v>0</v>
      </c>
      <c r="BC63" s="70"/>
      <c r="BD63" s="70">
        <v>0</v>
      </c>
      <c r="BE63" s="70"/>
      <c r="BF63" s="70">
        <v>0</v>
      </c>
      <c r="BG63" s="70"/>
      <c r="BH63" s="70">
        <v>0</v>
      </c>
      <c r="BI63" s="70"/>
      <c r="BJ63" s="70">
        <v>0</v>
      </c>
      <c r="BK63" s="74">
        <f t="shared" si="9"/>
        <v>0</v>
      </c>
      <c r="BL63" s="75">
        <f t="shared" si="10"/>
        <v>0</v>
      </c>
      <c r="BM63" s="71" t="s">
        <v>26</v>
      </c>
      <c r="BN63" s="70">
        <v>0</v>
      </c>
      <c r="BO63" s="70"/>
      <c r="BP63" s="70">
        <v>0</v>
      </c>
      <c r="BQ63" s="70"/>
      <c r="BR63" s="70">
        <v>0</v>
      </c>
      <c r="BS63" s="70"/>
      <c r="BT63" s="70">
        <v>0</v>
      </c>
      <c r="BU63" s="70"/>
      <c r="BV63" s="70">
        <v>0</v>
      </c>
      <c r="BW63" s="74">
        <f t="shared" si="11"/>
        <v>0</v>
      </c>
      <c r="BX63" s="76">
        <f t="shared" si="12"/>
        <v>0</v>
      </c>
      <c r="BY63" s="71" t="s">
        <v>26</v>
      </c>
      <c r="BZ63" s="70">
        <v>0</v>
      </c>
      <c r="CA63" s="70"/>
      <c r="CB63" s="70">
        <v>0</v>
      </c>
      <c r="CC63" s="70"/>
      <c r="CD63" s="70">
        <v>0</v>
      </c>
      <c r="CE63" s="70"/>
      <c r="CF63" s="70">
        <v>0</v>
      </c>
      <c r="CG63" s="70"/>
      <c r="CH63" s="70">
        <v>0</v>
      </c>
      <c r="CI63" s="77">
        <f t="shared" si="13"/>
        <v>0</v>
      </c>
      <c r="CJ63" s="76">
        <f t="shared" si="14"/>
        <v>0</v>
      </c>
      <c r="CK63" s="78"/>
      <c r="CL63" s="57"/>
      <c r="CM63" s="57"/>
      <c r="CN63" s="57"/>
      <c r="CO63" s="57"/>
      <c r="CP63" s="57"/>
      <c r="CQ63" s="57"/>
      <c r="CR63" s="57"/>
      <c r="CS63" s="79"/>
      <c r="CT63" s="80"/>
      <c r="CU63" s="81">
        <f t="shared" si="15"/>
        <v>0</v>
      </c>
      <c r="CV63" s="82">
        <f t="shared" si="16"/>
        <v>0</v>
      </c>
      <c r="CW63" s="83" t="e">
        <f>SUMIF(Склад!#REF!,E63,Склад!#REF!)</f>
        <v>#REF!</v>
      </c>
    </row>
    <row r="64" spans="1:101" s="73" customFormat="1" ht="93.75" customHeight="1" thickBot="1" x14ac:dyDescent="0.3">
      <c r="A64" s="34">
        <v>61</v>
      </c>
      <c r="B64" s="168" t="s">
        <v>157</v>
      </c>
      <c r="C64" s="57" t="s">
        <v>4113</v>
      </c>
      <c r="D64" s="34" t="str">
        <f t="shared" si="17"/>
        <v>209850865</v>
      </c>
      <c r="E64" s="33" t="s">
        <v>3773</v>
      </c>
      <c r="F64" s="33">
        <v>65</v>
      </c>
      <c r="G64" s="165" t="str">
        <f>IFERROR(VLOOKUP(VALUE(E64),Склад!#REF!,6,0),"-")</f>
        <v>-</v>
      </c>
      <c r="H64" s="58"/>
      <c r="I64" s="194" t="s">
        <v>4331</v>
      </c>
      <c r="J64" s="59">
        <v>38.1</v>
      </c>
      <c r="K64" s="63">
        <v>99</v>
      </c>
      <c r="L64" s="60"/>
      <c r="M64" s="61"/>
      <c r="N64" s="62"/>
      <c r="O64" s="64"/>
      <c r="P64" s="65"/>
      <c r="Q64" s="66"/>
      <c r="R64" s="67"/>
      <c r="S64" s="65"/>
      <c r="T64" s="66"/>
      <c r="U64" s="68"/>
      <c r="V64" s="69"/>
      <c r="W64" s="65"/>
      <c r="X64" s="66"/>
      <c r="Y64" s="70" t="str">
        <f>_xlfn.XLOOKUP($D64,'[1]Res (3)'!$G:$G,'[1]Res (3)'!P:P,"",0)</f>
        <v>-</v>
      </c>
      <c r="Z64" s="70" t="str">
        <f>_xlfn.XLOOKUP($D64,'[1]Res (3)'!$G:$G,'[1]Res (3)'!Q:Q,"",0)</f>
        <v>-</v>
      </c>
      <c r="AA64" s="70" t="str">
        <f>_xlfn.XLOOKUP($D64,'[1]Res (3)'!$G:$G,'[1]Res (3)'!R:R,"",0)</f>
        <v>-</v>
      </c>
      <c r="AB64" s="70" t="str">
        <f>_xlfn.XLOOKUP($D64,'[1]Res (3)'!$G:$G,'[1]Res (3)'!S:S,"",0)</f>
        <v/>
      </c>
      <c r="AC64" s="70" t="str">
        <f>_xlfn.XLOOKUP($D64,'[1]Res (3)'!$G:$G,'[1]Res (3)'!T:T,"",0)</f>
        <v/>
      </c>
      <c r="AD64" s="70" t="str">
        <f>_xlfn.XLOOKUP($D64,'[1]Res (3)'!$G:$G,'[1]Res (3)'!U:U,"",0)</f>
        <v/>
      </c>
      <c r="AE64" s="70" t="str">
        <f>_xlfn.XLOOKUP($D64,'[1]Res (3)'!$G:$G,'[1]Res (3)'!V:V,"",0)</f>
        <v/>
      </c>
      <c r="AF64" s="70" t="str">
        <f>_xlfn.XLOOKUP($D64,'[1]Res (3)'!$G:$G,'[1]Res (3)'!W:W,"",0)</f>
        <v/>
      </c>
      <c r="AG64" s="70" t="str">
        <f>_xlfn.XLOOKUP($D64,'[1]Res (3)'!$G:$G,'[1]Res (3)'!X:X,"",0)</f>
        <v/>
      </c>
      <c r="AH64" s="70" t="str">
        <f>_xlfn.XLOOKUP($D64,'[1]Res (3)'!$G:$G,'[1]Res (3)'!Y:Y,"",0)</f>
        <v/>
      </c>
      <c r="AI64" s="70" t="str">
        <f>_xlfn.XLOOKUP($D64,'[1]Res (3)'!$G:$G,'[1]Res (3)'!Z:Z,"",0)</f>
        <v>-</v>
      </c>
      <c r="AJ64" s="70" t="str">
        <f>_xlfn.XLOOKUP($D64,'[1]Res (3)'!$G:$G,'[1]Res (3)'!AA:AA,"",0)</f>
        <v>-</v>
      </c>
      <c r="AK64" s="70" t="str">
        <f>_xlfn.XLOOKUP($D64,'[1]Res (3)'!$G:$G,'[1]Res (3)'!AB:AB,"",0)</f>
        <v>-</v>
      </c>
      <c r="AL64" s="71">
        <f t="shared" si="0"/>
        <v>0</v>
      </c>
      <c r="AM64" s="72" t="str">
        <f t="shared" si="1"/>
        <v/>
      </c>
      <c r="AO64" s="71" t="s">
        <v>26</v>
      </c>
      <c r="AP64" s="70" t="e">
        <f t="shared" si="22"/>
        <v>#VALUE!</v>
      </c>
      <c r="AQ64" s="70"/>
      <c r="AR64" s="70" t="e">
        <f t="shared" si="23"/>
        <v>#VALUE!</v>
      </c>
      <c r="AS64" s="70"/>
      <c r="AT64" s="70" t="e">
        <f t="shared" si="24"/>
        <v>#VALUE!</v>
      </c>
      <c r="AU64" s="70"/>
      <c r="AV64" s="70" t="e">
        <f t="shared" si="25"/>
        <v>#VALUE!</v>
      </c>
      <c r="AW64" s="70"/>
      <c r="AX64" s="70" t="e">
        <f t="shared" si="27"/>
        <v>#VALUE!</v>
      </c>
      <c r="AY64" s="71" t="e">
        <f t="shared" si="7"/>
        <v>#VALUE!</v>
      </c>
      <c r="AZ64" s="72" t="e">
        <f t="shared" si="8"/>
        <v>#VALUE!</v>
      </c>
      <c r="BA64" s="71" t="s">
        <v>26</v>
      </c>
      <c r="BB64" s="70">
        <v>0</v>
      </c>
      <c r="BC64" s="70"/>
      <c r="BD64" s="70">
        <v>0</v>
      </c>
      <c r="BE64" s="70"/>
      <c r="BF64" s="70">
        <v>0</v>
      </c>
      <c r="BG64" s="70"/>
      <c r="BH64" s="70">
        <v>0</v>
      </c>
      <c r="BI64" s="70"/>
      <c r="BJ64" s="70">
        <v>0</v>
      </c>
      <c r="BK64" s="74">
        <f t="shared" si="9"/>
        <v>0</v>
      </c>
      <c r="BL64" s="75">
        <f t="shared" si="10"/>
        <v>0</v>
      </c>
      <c r="BM64" s="71" t="s">
        <v>26</v>
      </c>
      <c r="BN64" s="70">
        <v>0</v>
      </c>
      <c r="BO64" s="70"/>
      <c r="BP64" s="70">
        <v>0</v>
      </c>
      <c r="BQ64" s="70"/>
      <c r="BR64" s="70">
        <v>0</v>
      </c>
      <c r="BS64" s="70"/>
      <c r="BT64" s="70">
        <v>0</v>
      </c>
      <c r="BU64" s="70"/>
      <c r="BV64" s="70">
        <v>0</v>
      </c>
      <c r="BW64" s="74">
        <f t="shared" si="11"/>
        <v>0</v>
      </c>
      <c r="BX64" s="76">
        <f t="shared" si="12"/>
        <v>0</v>
      </c>
      <c r="BY64" s="71" t="s">
        <v>26</v>
      </c>
      <c r="BZ64" s="70">
        <v>0</v>
      </c>
      <c r="CA64" s="70"/>
      <c r="CB64" s="70">
        <v>0</v>
      </c>
      <c r="CC64" s="70"/>
      <c r="CD64" s="70">
        <v>0</v>
      </c>
      <c r="CE64" s="70"/>
      <c r="CF64" s="70">
        <v>0</v>
      </c>
      <c r="CG64" s="70"/>
      <c r="CH64" s="70">
        <v>0</v>
      </c>
      <c r="CI64" s="77">
        <f t="shared" si="13"/>
        <v>0</v>
      </c>
      <c r="CJ64" s="76">
        <f t="shared" si="14"/>
        <v>0</v>
      </c>
      <c r="CK64" s="78"/>
      <c r="CL64" s="57"/>
      <c r="CM64" s="57"/>
      <c r="CN64" s="57"/>
      <c r="CO64" s="57"/>
      <c r="CP64" s="57"/>
      <c r="CQ64" s="57"/>
      <c r="CR64" s="57">
        <v>1</v>
      </c>
      <c r="CS64" s="79"/>
      <c r="CT64" s="80"/>
      <c r="CU64" s="81">
        <f t="shared" si="15"/>
        <v>1</v>
      </c>
      <c r="CV64" s="82">
        <f t="shared" si="16"/>
        <v>0</v>
      </c>
      <c r="CW64" s="83" t="e">
        <f>SUMIF(Склад!#REF!,E64,Склад!#REF!)</f>
        <v>#REF!</v>
      </c>
    </row>
    <row r="65" spans="1:101" s="73" customFormat="1" ht="93.6" customHeight="1" thickBot="1" x14ac:dyDescent="0.3">
      <c r="A65" s="57">
        <v>62</v>
      </c>
      <c r="B65" s="168" t="s">
        <v>157</v>
      </c>
      <c r="C65" s="57" t="s">
        <v>4113</v>
      </c>
      <c r="D65" s="34" t="str">
        <f t="shared" si="17"/>
        <v>209850876</v>
      </c>
      <c r="E65" s="33" t="s">
        <v>3773</v>
      </c>
      <c r="F65" s="33">
        <v>76</v>
      </c>
      <c r="G65" s="165" t="str">
        <f>IFERROR(VLOOKUP(VALUE(E65),Склад!#REF!,6,0),"-")</f>
        <v>-</v>
      </c>
      <c r="H65" s="58"/>
      <c r="I65" s="194" t="s">
        <v>4331</v>
      </c>
      <c r="J65" s="59">
        <v>38.1</v>
      </c>
      <c r="K65" s="63">
        <v>99</v>
      </c>
      <c r="L65" s="60"/>
      <c r="M65" s="61"/>
      <c r="N65" s="62"/>
      <c r="O65" s="64"/>
      <c r="P65" s="65"/>
      <c r="Q65" s="66"/>
      <c r="R65" s="67"/>
      <c r="S65" s="65"/>
      <c r="T65" s="66"/>
      <c r="U65" s="68"/>
      <c r="V65" s="69"/>
      <c r="W65" s="65"/>
      <c r="X65" s="66"/>
      <c r="Y65" s="70" t="str">
        <f>_xlfn.XLOOKUP($D65,'[1]Res (3)'!$G:$G,'[1]Res (3)'!P:P,"",0)</f>
        <v>-</v>
      </c>
      <c r="Z65" s="70" t="str">
        <f>_xlfn.XLOOKUP($D65,'[1]Res (3)'!$G:$G,'[1]Res (3)'!Q:Q,"",0)</f>
        <v>-</v>
      </c>
      <c r="AA65" s="70" t="str">
        <f>_xlfn.XLOOKUP($D65,'[1]Res (3)'!$G:$G,'[1]Res (3)'!R:R,"",0)</f>
        <v>-</v>
      </c>
      <c r="AB65" s="70" t="str">
        <f>_xlfn.XLOOKUP($D65,'[1]Res (3)'!$G:$G,'[1]Res (3)'!S:S,"",0)</f>
        <v/>
      </c>
      <c r="AC65" s="70" t="str">
        <f>_xlfn.XLOOKUP($D65,'[1]Res (3)'!$G:$G,'[1]Res (3)'!T:T,"",0)</f>
        <v/>
      </c>
      <c r="AD65" s="70" t="str">
        <f>_xlfn.XLOOKUP($D65,'[1]Res (3)'!$G:$G,'[1]Res (3)'!U:U,"",0)</f>
        <v/>
      </c>
      <c r="AE65" s="70" t="str">
        <f>_xlfn.XLOOKUP($D65,'[1]Res (3)'!$G:$G,'[1]Res (3)'!V:V,"",0)</f>
        <v/>
      </c>
      <c r="AF65" s="70" t="str">
        <f>_xlfn.XLOOKUP($D65,'[1]Res (3)'!$G:$G,'[1]Res (3)'!W:W,"",0)</f>
        <v/>
      </c>
      <c r="AG65" s="70" t="str">
        <f>_xlfn.XLOOKUP($D65,'[1]Res (3)'!$G:$G,'[1]Res (3)'!X:X,"",0)</f>
        <v/>
      </c>
      <c r="AH65" s="70" t="str">
        <f>_xlfn.XLOOKUP($D65,'[1]Res (3)'!$G:$G,'[1]Res (3)'!Y:Y,"",0)</f>
        <v/>
      </c>
      <c r="AI65" s="70" t="str">
        <f>_xlfn.XLOOKUP($D65,'[1]Res (3)'!$G:$G,'[1]Res (3)'!Z:Z,"",0)</f>
        <v>-</v>
      </c>
      <c r="AJ65" s="70" t="str">
        <f>_xlfn.XLOOKUP($D65,'[1]Res (3)'!$G:$G,'[1]Res (3)'!AA:AA,"",0)</f>
        <v>-</v>
      </c>
      <c r="AK65" s="70" t="str">
        <f>_xlfn.XLOOKUP($D65,'[1]Res (3)'!$G:$G,'[1]Res (3)'!AB:AB,"",0)</f>
        <v>-</v>
      </c>
      <c r="AL65" s="71">
        <f t="shared" si="0"/>
        <v>0</v>
      </c>
      <c r="AM65" s="72" t="str">
        <f t="shared" si="1"/>
        <v/>
      </c>
      <c r="AO65" s="71" t="s">
        <v>26</v>
      </c>
      <c r="AP65" s="70" t="e">
        <f t="shared" si="22"/>
        <v>#VALUE!</v>
      </c>
      <c r="AQ65" s="70"/>
      <c r="AR65" s="70" t="e">
        <f t="shared" si="23"/>
        <v>#VALUE!</v>
      </c>
      <c r="AS65" s="70"/>
      <c r="AT65" s="70" t="e">
        <f t="shared" si="24"/>
        <v>#VALUE!</v>
      </c>
      <c r="AU65" s="70"/>
      <c r="AV65" s="70" t="e">
        <f t="shared" si="25"/>
        <v>#VALUE!</v>
      </c>
      <c r="AW65" s="70"/>
      <c r="AX65" s="70" t="e">
        <f t="shared" si="27"/>
        <v>#VALUE!</v>
      </c>
      <c r="AY65" s="71" t="e">
        <f t="shared" si="7"/>
        <v>#VALUE!</v>
      </c>
      <c r="AZ65" s="72" t="e">
        <f t="shared" si="8"/>
        <v>#VALUE!</v>
      </c>
      <c r="BA65" s="71" t="s">
        <v>26</v>
      </c>
      <c r="BB65" s="70">
        <v>0</v>
      </c>
      <c r="BC65" s="70"/>
      <c r="BD65" s="70">
        <v>0</v>
      </c>
      <c r="BE65" s="70"/>
      <c r="BF65" s="70">
        <v>0</v>
      </c>
      <c r="BG65" s="70"/>
      <c r="BH65" s="70">
        <v>0</v>
      </c>
      <c r="BI65" s="70"/>
      <c r="BJ65" s="70">
        <v>0</v>
      </c>
      <c r="BK65" s="74">
        <f t="shared" si="9"/>
        <v>0</v>
      </c>
      <c r="BL65" s="75">
        <f t="shared" si="10"/>
        <v>0</v>
      </c>
      <c r="BM65" s="71" t="s">
        <v>26</v>
      </c>
      <c r="BN65" s="70">
        <v>0</v>
      </c>
      <c r="BO65" s="70"/>
      <c r="BP65" s="70">
        <v>0</v>
      </c>
      <c r="BQ65" s="70"/>
      <c r="BR65" s="70">
        <v>0</v>
      </c>
      <c r="BS65" s="70"/>
      <c r="BT65" s="70">
        <v>0</v>
      </c>
      <c r="BU65" s="70"/>
      <c r="BV65" s="70">
        <v>0</v>
      </c>
      <c r="BW65" s="74">
        <f t="shared" si="11"/>
        <v>0</v>
      </c>
      <c r="BX65" s="76">
        <f t="shared" si="12"/>
        <v>0</v>
      </c>
      <c r="BY65" s="71" t="s">
        <v>26</v>
      </c>
      <c r="BZ65" s="70">
        <v>0</v>
      </c>
      <c r="CA65" s="70"/>
      <c r="CB65" s="70">
        <v>0</v>
      </c>
      <c r="CC65" s="70"/>
      <c r="CD65" s="70">
        <v>0</v>
      </c>
      <c r="CE65" s="70"/>
      <c r="CF65" s="70">
        <v>0</v>
      </c>
      <c r="CG65" s="70"/>
      <c r="CH65" s="70">
        <v>0</v>
      </c>
      <c r="CI65" s="77">
        <f t="shared" si="13"/>
        <v>0</v>
      </c>
      <c r="CJ65" s="76">
        <f t="shared" si="14"/>
        <v>0</v>
      </c>
      <c r="CK65" s="78"/>
      <c r="CL65" s="57"/>
      <c r="CM65" s="57"/>
      <c r="CN65" s="57"/>
      <c r="CO65" s="57"/>
      <c r="CP65" s="57">
        <v>2</v>
      </c>
      <c r="CQ65" s="57"/>
      <c r="CR65" s="57"/>
      <c r="CS65" s="79"/>
      <c r="CT65" s="80"/>
      <c r="CU65" s="81">
        <f t="shared" si="15"/>
        <v>2</v>
      </c>
      <c r="CV65" s="82">
        <f t="shared" si="16"/>
        <v>0</v>
      </c>
      <c r="CW65" s="83" t="e">
        <f>SUMIF(Склад!#REF!,E65,Склад!#REF!)</f>
        <v>#REF!</v>
      </c>
    </row>
    <row r="66" spans="1:101" s="73" customFormat="1" ht="147.94999999999999" customHeight="1" thickBot="1" x14ac:dyDescent="0.3">
      <c r="A66" s="34">
        <v>63</v>
      </c>
      <c r="B66" s="168" t="s">
        <v>157</v>
      </c>
      <c r="C66" s="57" t="s">
        <v>4106</v>
      </c>
      <c r="D66" s="34" t="str">
        <f t="shared" si="17"/>
        <v>219851276</v>
      </c>
      <c r="E66" s="33" t="s">
        <v>3774</v>
      </c>
      <c r="F66" s="33">
        <v>76</v>
      </c>
      <c r="G66" s="165" t="str">
        <f>IFERROR(VLOOKUP(VALUE(E66),Склад!#REF!,6,0),"-")</f>
        <v>-</v>
      </c>
      <c r="H66" s="58"/>
      <c r="I66" s="194" t="s">
        <v>4331</v>
      </c>
      <c r="J66" s="59">
        <v>38.1</v>
      </c>
      <c r="K66" s="63">
        <v>99</v>
      </c>
      <c r="L66" s="60"/>
      <c r="M66" s="61"/>
      <c r="N66" s="62"/>
      <c r="O66" s="64"/>
      <c r="P66" s="65"/>
      <c r="Q66" s="66"/>
      <c r="R66" s="67"/>
      <c r="S66" s="65"/>
      <c r="T66" s="66"/>
      <c r="U66" s="68"/>
      <c r="V66" s="69"/>
      <c r="W66" s="65"/>
      <c r="X66" s="66"/>
      <c r="Y66" s="70" t="str">
        <f>_xlfn.XLOOKUP($D66,'[1]Res (3)'!$G:$G,'[1]Res (3)'!P:P,"",0)</f>
        <v>-</v>
      </c>
      <c r="Z66" s="70" t="str">
        <f>_xlfn.XLOOKUP($D66,'[1]Res (3)'!$G:$G,'[1]Res (3)'!Q:Q,"",0)</f>
        <v>-</v>
      </c>
      <c r="AA66" s="70" t="str">
        <f>_xlfn.XLOOKUP($D66,'[1]Res (3)'!$G:$G,'[1]Res (3)'!R:R,"",0)</f>
        <v>-</v>
      </c>
      <c r="AB66" s="70" t="str">
        <f>_xlfn.XLOOKUP($D66,'[1]Res (3)'!$G:$G,'[1]Res (3)'!S:S,"",0)</f>
        <v/>
      </c>
      <c r="AC66" s="70" t="str">
        <f>_xlfn.XLOOKUP($D66,'[1]Res (3)'!$G:$G,'[1]Res (3)'!T:T,"",0)</f>
        <v/>
      </c>
      <c r="AD66" s="70" t="str">
        <f>_xlfn.XLOOKUP($D66,'[1]Res (3)'!$G:$G,'[1]Res (3)'!U:U,"",0)</f>
        <v/>
      </c>
      <c r="AE66" s="70" t="str">
        <f>_xlfn.XLOOKUP($D66,'[1]Res (3)'!$G:$G,'[1]Res (3)'!V:V,"",0)</f>
        <v/>
      </c>
      <c r="AF66" s="70" t="str">
        <f>_xlfn.XLOOKUP($D66,'[1]Res (3)'!$G:$G,'[1]Res (3)'!W:W,"",0)</f>
        <v/>
      </c>
      <c r="AG66" s="70" t="str">
        <f>_xlfn.XLOOKUP($D66,'[1]Res (3)'!$G:$G,'[1]Res (3)'!X:X,"",0)</f>
        <v/>
      </c>
      <c r="AH66" s="70" t="str">
        <f>_xlfn.XLOOKUP($D66,'[1]Res (3)'!$G:$G,'[1]Res (3)'!Y:Y,"",0)</f>
        <v/>
      </c>
      <c r="AI66" s="70" t="str">
        <f>_xlfn.XLOOKUP($D66,'[1]Res (3)'!$G:$G,'[1]Res (3)'!Z:Z,"",0)</f>
        <v/>
      </c>
      <c r="AJ66" s="70" t="str">
        <f>_xlfn.XLOOKUP($D66,'[1]Res (3)'!$G:$G,'[1]Res (3)'!AA:AA,"",0)</f>
        <v/>
      </c>
      <c r="AK66" s="70" t="str">
        <f>_xlfn.XLOOKUP($D66,'[1]Res (3)'!$G:$G,'[1]Res (3)'!AB:AB,"",0)</f>
        <v>-</v>
      </c>
      <c r="AL66" s="71">
        <f t="shared" si="0"/>
        <v>0</v>
      </c>
      <c r="AM66" s="72" t="str">
        <f t="shared" si="1"/>
        <v/>
      </c>
      <c r="AO66" s="71" t="s">
        <v>26</v>
      </c>
      <c r="AP66" s="70" t="e">
        <f t="shared" si="22"/>
        <v>#VALUE!</v>
      </c>
      <c r="AQ66" s="70"/>
      <c r="AR66" s="70" t="e">
        <f t="shared" si="23"/>
        <v>#VALUE!</v>
      </c>
      <c r="AS66" s="70"/>
      <c r="AT66" s="70" t="e">
        <f t="shared" si="24"/>
        <v>#VALUE!</v>
      </c>
      <c r="AU66" s="70"/>
      <c r="AV66" s="70" t="e">
        <f t="shared" si="25"/>
        <v>#VALUE!</v>
      </c>
      <c r="AW66" s="70"/>
      <c r="AX66" s="70" t="e">
        <f t="shared" si="27"/>
        <v>#VALUE!</v>
      </c>
      <c r="AY66" s="71" t="e">
        <f t="shared" si="7"/>
        <v>#VALUE!</v>
      </c>
      <c r="AZ66" s="72" t="e">
        <f t="shared" si="8"/>
        <v>#VALUE!</v>
      </c>
      <c r="BA66" s="71" t="s">
        <v>26</v>
      </c>
      <c r="BB66" s="70">
        <v>0</v>
      </c>
      <c r="BC66" s="70"/>
      <c r="BD66" s="70">
        <v>0</v>
      </c>
      <c r="BE66" s="70"/>
      <c r="BF66" s="70">
        <v>0</v>
      </c>
      <c r="BG66" s="70"/>
      <c r="BH66" s="70">
        <v>0</v>
      </c>
      <c r="BI66" s="70"/>
      <c r="BJ66" s="70">
        <v>0</v>
      </c>
      <c r="BK66" s="74">
        <f t="shared" si="9"/>
        <v>0</v>
      </c>
      <c r="BL66" s="75">
        <f t="shared" si="10"/>
        <v>0</v>
      </c>
      <c r="BM66" s="71" t="s">
        <v>26</v>
      </c>
      <c r="BN66" s="70">
        <v>0</v>
      </c>
      <c r="BO66" s="70"/>
      <c r="BP66" s="70">
        <v>0</v>
      </c>
      <c r="BQ66" s="70"/>
      <c r="BR66" s="70">
        <v>0</v>
      </c>
      <c r="BS66" s="70"/>
      <c r="BT66" s="70">
        <v>0</v>
      </c>
      <c r="BU66" s="70"/>
      <c r="BV66" s="70">
        <v>0</v>
      </c>
      <c r="BW66" s="74">
        <f t="shared" si="11"/>
        <v>0</v>
      </c>
      <c r="BX66" s="76">
        <f t="shared" si="12"/>
        <v>0</v>
      </c>
      <c r="BY66" s="71" t="s">
        <v>26</v>
      </c>
      <c r="BZ66" s="70">
        <v>0</v>
      </c>
      <c r="CA66" s="70"/>
      <c r="CB66" s="70">
        <v>0</v>
      </c>
      <c r="CC66" s="70"/>
      <c r="CD66" s="70">
        <v>0</v>
      </c>
      <c r="CE66" s="70"/>
      <c r="CF66" s="70">
        <v>0</v>
      </c>
      <c r="CG66" s="70"/>
      <c r="CH66" s="70">
        <v>0</v>
      </c>
      <c r="CI66" s="77">
        <f t="shared" si="13"/>
        <v>0</v>
      </c>
      <c r="CJ66" s="76">
        <f t="shared" si="14"/>
        <v>0</v>
      </c>
      <c r="CK66" s="78"/>
      <c r="CL66" s="57"/>
      <c r="CM66" s="57"/>
      <c r="CN66" s="57"/>
      <c r="CO66" s="57"/>
      <c r="CP66" s="57"/>
      <c r="CQ66" s="57"/>
      <c r="CR66" s="57"/>
      <c r="CS66" s="79"/>
      <c r="CT66" s="80"/>
      <c r="CU66" s="81">
        <f t="shared" si="15"/>
        <v>0</v>
      </c>
      <c r="CV66" s="82">
        <f t="shared" si="16"/>
        <v>0</v>
      </c>
      <c r="CW66" s="83" t="e">
        <f>SUMIF(Склад!#REF!,E66,Склад!#REF!)</f>
        <v>#REF!</v>
      </c>
    </row>
    <row r="67" spans="1:101" s="73" customFormat="1" ht="147.94999999999999" customHeight="1" thickBot="1" x14ac:dyDescent="0.3">
      <c r="A67" s="57">
        <v>64</v>
      </c>
      <c r="B67" s="168" t="s">
        <v>157</v>
      </c>
      <c r="C67" s="57" t="s">
        <v>4105</v>
      </c>
      <c r="D67" s="34" t="str">
        <f t="shared" si="17"/>
        <v>247851576</v>
      </c>
      <c r="E67" s="33" t="s">
        <v>3775</v>
      </c>
      <c r="F67" s="33">
        <v>76</v>
      </c>
      <c r="G67" s="165" t="str">
        <f>IFERROR(VLOOKUP(VALUE(E67),Склад!#REF!,6,0),"-")</f>
        <v>-</v>
      </c>
      <c r="H67" s="58"/>
      <c r="I67" s="194" t="s">
        <v>4331</v>
      </c>
      <c r="J67" s="59">
        <v>38.1</v>
      </c>
      <c r="K67" s="63">
        <v>99</v>
      </c>
      <c r="L67" s="60"/>
      <c r="M67" s="61"/>
      <c r="N67" s="62"/>
      <c r="O67" s="64"/>
      <c r="P67" s="65"/>
      <c r="Q67" s="66"/>
      <c r="R67" s="67"/>
      <c r="S67" s="65"/>
      <c r="T67" s="66"/>
      <c r="U67" s="68"/>
      <c r="V67" s="69"/>
      <c r="W67" s="65"/>
      <c r="X67" s="66"/>
      <c r="Y67" s="70" t="str">
        <f>_xlfn.XLOOKUP($D67,'[1]Res (3)'!$G:$G,'[1]Res (3)'!P:P,"",0)</f>
        <v>-</v>
      </c>
      <c r="Z67" s="70" t="str">
        <f>_xlfn.XLOOKUP($D67,'[1]Res (3)'!$G:$G,'[1]Res (3)'!Q:Q,"",0)</f>
        <v>-</v>
      </c>
      <c r="AA67" s="70" t="str">
        <f>_xlfn.XLOOKUP($D67,'[1]Res (3)'!$G:$G,'[1]Res (3)'!R:R,"",0)</f>
        <v>-</v>
      </c>
      <c r="AB67" s="70" t="str">
        <f>_xlfn.XLOOKUP($D67,'[1]Res (3)'!$G:$G,'[1]Res (3)'!S:S,"",0)</f>
        <v/>
      </c>
      <c r="AC67" s="70" t="str">
        <f>_xlfn.XLOOKUP($D67,'[1]Res (3)'!$G:$G,'[1]Res (3)'!T:T,"",0)</f>
        <v/>
      </c>
      <c r="AD67" s="70" t="str">
        <f>_xlfn.XLOOKUP($D67,'[1]Res (3)'!$G:$G,'[1]Res (3)'!U:U,"",0)</f>
        <v/>
      </c>
      <c r="AE67" s="70" t="str">
        <f>_xlfn.XLOOKUP($D67,'[1]Res (3)'!$G:$G,'[1]Res (3)'!V:V,"",0)</f>
        <v/>
      </c>
      <c r="AF67" s="70" t="str">
        <f>_xlfn.XLOOKUP($D67,'[1]Res (3)'!$G:$G,'[1]Res (3)'!W:W,"",0)</f>
        <v/>
      </c>
      <c r="AG67" s="70" t="str">
        <f>_xlfn.XLOOKUP($D67,'[1]Res (3)'!$G:$G,'[1]Res (3)'!X:X,"",0)</f>
        <v/>
      </c>
      <c r="AH67" s="70" t="str">
        <f>_xlfn.XLOOKUP($D67,'[1]Res (3)'!$G:$G,'[1]Res (3)'!Y:Y,"",0)</f>
        <v/>
      </c>
      <c r="AI67" s="70" t="str">
        <f>_xlfn.XLOOKUP($D67,'[1]Res (3)'!$G:$G,'[1]Res (3)'!Z:Z,"",0)</f>
        <v/>
      </c>
      <c r="AJ67" s="70" t="str">
        <f>_xlfn.XLOOKUP($D67,'[1]Res (3)'!$G:$G,'[1]Res (3)'!AA:AA,"",0)</f>
        <v/>
      </c>
      <c r="AK67" s="70" t="str">
        <f>_xlfn.XLOOKUP($D67,'[1]Res (3)'!$G:$G,'[1]Res (3)'!AB:AB,"",0)</f>
        <v>-</v>
      </c>
      <c r="AL67" s="71">
        <f t="shared" si="0"/>
        <v>0</v>
      </c>
      <c r="AM67" s="72" t="str">
        <f t="shared" si="1"/>
        <v/>
      </c>
      <c r="AO67" s="71" t="s">
        <v>26</v>
      </c>
      <c r="AP67" s="70" t="e">
        <f t="shared" si="22"/>
        <v>#VALUE!</v>
      </c>
      <c r="AQ67" s="70"/>
      <c r="AR67" s="70" t="e">
        <f t="shared" si="23"/>
        <v>#VALUE!</v>
      </c>
      <c r="AS67" s="70"/>
      <c r="AT67" s="70" t="e">
        <f t="shared" si="24"/>
        <v>#VALUE!</v>
      </c>
      <c r="AU67" s="70"/>
      <c r="AV67" s="70" t="e">
        <f t="shared" si="25"/>
        <v>#VALUE!</v>
      </c>
      <c r="AW67" s="70"/>
      <c r="AX67" s="70" t="e">
        <f t="shared" si="27"/>
        <v>#VALUE!</v>
      </c>
      <c r="AY67" s="71" t="e">
        <f t="shared" si="7"/>
        <v>#VALUE!</v>
      </c>
      <c r="AZ67" s="72" t="e">
        <f t="shared" si="8"/>
        <v>#VALUE!</v>
      </c>
      <c r="BA67" s="71" t="s">
        <v>26</v>
      </c>
      <c r="BB67" s="70">
        <v>0</v>
      </c>
      <c r="BC67" s="70"/>
      <c r="BD67" s="70">
        <v>0</v>
      </c>
      <c r="BE67" s="70"/>
      <c r="BF67" s="70">
        <v>0</v>
      </c>
      <c r="BG67" s="70"/>
      <c r="BH67" s="70">
        <v>0</v>
      </c>
      <c r="BI67" s="70"/>
      <c r="BJ67" s="70">
        <v>0</v>
      </c>
      <c r="BK67" s="74">
        <f t="shared" si="9"/>
        <v>0</v>
      </c>
      <c r="BL67" s="75">
        <f t="shared" si="10"/>
        <v>0</v>
      </c>
      <c r="BM67" s="71" t="s">
        <v>26</v>
      </c>
      <c r="BN67" s="70">
        <v>0</v>
      </c>
      <c r="BO67" s="70"/>
      <c r="BP67" s="70">
        <v>0</v>
      </c>
      <c r="BQ67" s="70"/>
      <c r="BR67" s="70">
        <v>0</v>
      </c>
      <c r="BS67" s="70"/>
      <c r="BT67" s="70">
        <v>0</v>
      </c>
      <c r="BU67" s="70"/>
      <c r="BV67" s="70">
        <v>0</v>
      </c>
      <c r="BW67" s="74">
        <f t="shared" si="11"/>
        <v>0</v>
      </c>
      <c r="BX67" s="76">
        <f t="shared" si="12"/>
        <v>0</v>
      </c>
      <c r="BY67" s="71" t="s">
        <v>26</v>
      </c>
      <c r="BZ67" s="70">
        <v>0</v>
      </c>
      <c r="CA67" s="70"/>
      <c r="CB67" s="70">
        <v>0</v>
      </c>
      <c r="CC67" s="70"/>
      <c r="CD67" s="70">
        <v>0</v>
      </c>
      <c r="CE67" s="70"/>
      <c r="CF67" s="70">
        <v>0</v>
      </c>
      <c r="CG67" s="70"/>
      <c r="CH67" s="70">
        <v>0</v>
      </c>
      <c r="CI67" s="77">
        <f t="shared" si="13"/>
        <v>0</v>
      </c>
      <c r="CJ67" s="76">
        <f t="shared" si="14"/>
        <v>0</v>
      </c>
      <c r="CK67" s="78"/>
      <c r="CL67" s="57"/>
      <c r="CM67" s="57"/>
      <c r="CN67" s="57"/>
      <c r="CO67" s="57"/>
      <c r="CP67" s="57"/>
      <c r="CQ67" s="57"/>
      <c r="CR67" s="57"/>
      <c r="CS67" s="79"/>
      <c r="CT67" s="80"/>
      <c r="CU67" s="81">
        <f t="shared" si="15"/>
        <v>0</v>
      </c>
      <c r="CV67" s="82">
        <f t="shared" si="16"/>
        <v>0</v>
      </c>
      <c r="CW67" s="83" t="e">
        <f>SUMIF(Склад!#REF!,E67,Склад!#REF!)</f>
        <v>#REF!</v>
      </c>
    </row>
    <row r="68" spans="1:101" s="73" customFormat="1" ht="99" customHeight="1" thickBot="1" x14ac:dyDescent="0.3">
      <c r="A68" s="34">
        <v>65</v>
      </c>
      <c r="B68" s="168" t="s">
        <v>157</v>
      </c>
      <c r="C68" s="57" t="s">
        <v>4114</v>
      </c>
      <c r="D68" s="34" t="str">
        <f t="shared" si="17"/>
        <v>13285257</v>
      </c>
      <c r="E68" s="33" t="s">
        <v>3776</v>
      </c>
      <c r="F68" s="33">
        <v>7</v>
      </c>
      <c r="G68" s="165" t="str">
        <f>IFERROR(VLOOKUP(VALUE(E68),Склад!#REF!,6,0),"-")</f>
        <v>-</v>
      </c>
      <c r="H68" s="58"/>
      <c r="I68" s="194" t="s">
        <v>4333</v>
      </c>
      <c r="J68" s="59">
        <v>38.1</v>
      </c>
      <c r="K68" s="63">
        <v>99</v>
      </c>
      <c r="L68" s="60"/>
      <c r="M68" s="61"/>
      <c r="N68" s="62"/>
      <c r="O68" s="64"/>
      <c r="P68" s="65"/>
      <c r="Q68" s="66"/>
      <c r="R68" s="67"/>
      <c r="S68" s="65"/>
      <c r="T68" s="66"/>
      <c r="U68" s="68"/>
      <c r="V68" s="69"/>
      <c r="W68" s="65"/>
      <c r="X68" s="66"/>
      <c r="Y68" s="70" t="str">
        <f>_xlfn.XLOOKUP($D68,'[1]Res (3)'!$G:$G,'[1]Res (3)'!P:P,"",0)</f>
        <v>-</v>
      </c>
      <c r="Z68" s="70" t="str">
        <f>_xlfn.XLOOKUP($D68,'[1]Res (3)'!$G:$G,'[1]Res (3)'!Q:Q,"",0)</f>
        <v>-</v>
      </c>
      <c r="AA68" s="70" t="str">
        <f>_xlfn.XLOOKUP($D68,'[1]Res (3)'!$G:$G,'[1]Res (3)'!R:R,"",0)</f>
        <v>-</v>
      </c>
      <c r="AB68" s="70" t="str">
        <f>_xlfn.XLOOKUP($D68,'[1]Res (3)'!$G:$G,'[1]Res (3)'!S:S,"",0)</f>
        <v/>
      </c>
      <c r="AC68" s="70" t="str">
        <f>_xlfn.XLOOKUP($D68,'[1]Res (3)'!$G:$G,'[1]Res (3)'!T:T,"",0)</f>
        <v/>
      </c>
      <c r="AD68" s="70" t="str">
        <f>_xlfn.XLOOKUP($D68,'[1]Res (3)'!$G:$G,'[1]Res (3)'!U:U,"",0)</f>
        <v/>
      </c>
      <c r="AE68" s="70" t="str">
        <f>_xlfn.XLOOKUP($D68,'[1]Res (3)'!$G:$G,'[1]Res (3)'!V:V,"",0)</f>
        <v/>
      </c>
      <c r="AF68" s="70" t="str">
        <f>_xlfn.XLOOKUP($D68,'[1]Res (3)'!$G:$G,'[1]Res (3)'!W:W,"",0)</f>
        <v/>
      </c>
      <c r="AG68" s="70" t="str">
        <f>_xlfn.XLOOKUP($D68,'[1]Res (3)'!$G:$G,'[1]Res (3)'!X:X,"",0)</f>
        <v/>
      </c>
      <c r="AH68" s="70" t="str">
        <f>_xlfn.XLOOKUP($D68,'[1]Res (3)'!$G:$G,'[1]Res (3)'!Y:Y,"",0)</f>
        <v/>
      </c>
      <c r="AI68" s="70" t="str">
        <f>_xlfn.XLOOKUP($D68,'[1]Res (3)'!$G:$G,'[1]Res (3)'!Z:Z,"",0)</f>
        <v/>
      </c>
      <c r="AJ68" s="70" t="str">
        <f>_xlfn.XLOOKUP($D68,'[1]Res (3)'!$G:$G,'[1]Res (3)'!AA:AA,"",0)</f>
        <v/>
      </c>
      <c r="AK68" s="70" t="str">
        <f>_xlfn.XLOOKUP($D68,'[1]Res (3)'!$G:$G,'[1]Res (3)'!AB:AB,"",0)</f>
        <v>-</v>
      </c>
      <c r="AL68" s="71">
        <f t="shared" ref="AL68:AL131" si="28">SUM(Y68:AK68)</f>
        <v>0</v>
      </c>
      <c r="AM68" s="72" t="str">
        <f t="shared" ref="AM68:AM131" si="29">IF(AL68&gt;0,AL68*J68,"")</f>
        <v/>
      </c>
      <c r="AO68" s="71" t="s">
        <v>26</v>
      </c>
      <c r="AP68" s="70" t="e">
        <f t="shared" ref="AP68:AP99" si="30">CL68+Z68-BB68-BN68-BZ68</f>
        <v>#VALUE!</v>
      </c>
      <c r="AQ68" s="70"/>
      <c r="AR68" s="70" t="e">
        <f t="shared" ref="AR68:AR99" si="31">CN68+AB68-BD68-BP68-CB68</f>
        <v>#VALUE!</v>
      </c>
      <c r="AS68" s="70"/>
      <c r="AT68" s="70" t="e">
        <f t="shared" ref="AT68:AT99" si="32">CP68+AD68-BF68-BR68-CD68</f>
        <v>#VALUE!</v>
      </c>
      <c r="AU68" s="70"/>
      <c r="AV68" s="70" t="e">
        <f t="shared" ref="AV68:AV99" si="33">CR68+AF68-BH68-BT68-CF68</f>
        <v>#VALUE!</v>
      </c>
      <c r="AW68" s="70"/>
      <c r="AX68" s="70" t="e">
        <f t="shared" si="27"/>
        <v>#VALUE!</v>
      </c>
      <c r="AY68" s="71" t="e">
        <f t="shared" ref="AY68:AY131" si="34">SUM(AO68:AX68)</f>
        <v>#VALUE!</v>
      </c>
      <c r="AZ68" s="72" t="e">
        <f t="shared" ref="AZ68:AZ131" si="35">AY68*L68</f>
        <v>#VALUE!</v>
      </c>
      <c r="BA68" s="71" t="s">
        <v>26</v>
      </c>
      <c r="BB68" s="70">
        <v>0</v>
      </c>
      <c r="BC68" s="70"/>
      <c r="BD68" s="70">
        <v>0</v>
      </c>
      <c r="BE68" s="70"/>
      <c r="BF68" s="70">
        <v>0</v>
      </c>
      <c r="BG68" s="70"/>
      <c r="BH68" s="70">
        <v>0</v>
      </c>
      <c r="BI68" s="70"/>
      <c r="BJ68" s="70">
        <v>0</v>
      </c>
      <c r="BK68" s="74">
        <f t="shared" ref="BK68:BK131" si="36">SUM(BA68:BJ68)</f>
        <v>0</v>
      </c>
      <c r="BL68" s="75">
        <f t="shared" ref="BL68:BL131" si="37">BK68*L68</f>
        <v>0</v>
      </c>
      <c r="BM68" s="71" t="s">
        <v>26</v>
      </c>
      <c r="BN68" s="70">
        <v>0</v>
      </c>
      <c r="BO68" s="70"/>
      <c r="BP68" s="70">
        <v>0</v>
      </c>
      <c r="BQ68" s="70"/>
      <c r="BR68" s="70">
        <v>0</v>
      </c>
      <c r="BS68" s="70"/>
      <c r="BT68" s="70">
        <v>0</v>
      </c>
      <c r="BU68" s="70"/>
      <c r="BV68" s="70">
        <v>0</v>
      </c>
      <c r="BW68" s="74">
        <f t="shared" ref="BW68:BW131" si="38">SUM(BM68:BV68)</f>
        <v>0</v>
      </c>
      <c r="BX68" s="76">
        <f t="shared" ref="BX68:BX131" si="39">BW68*L68</f>
        <v>0</v>
      </c>
      <c r="BY68" s="71" t="s">
        <v>26</v>
      </c>
      <c r="BZ68" s="70">
        <v>0</v>
      </c>
      <c r="CA68" s="70"/>
      <c r="CB68" s="70">
        <v>0</v>
      </c>
      <c r="CC68" s="70"/>
      <c r="CD68" s="70">
        <v>0</v>
      </c>
      <c r="CE68" s="70"/>
      <c r="CF68" s="70">
        <v>0</v>
      </c>
      <c r="CG68" s="70"/>
      <c r="CH68" s="70">
        <v>0</v>
      </c>
      <c r="CI68" s="77">
        <f t="shared" ref="CI68:CI131" si="40">SUM(BY68:CH68)</f>
        <v>0</v>
      </c>
      <c r="CJ68" s="76">
        <f t="shared" ref="CJ68:CJ131" si="41">CI68*L68</f>
        <v>0</v>
      </c>
      <c r="CK68" s="78"/>
      <c r="CL68" s="57"/>
      <c r="CM68" s="57"/>
      <c r="CN68" s="57"/>
      <c r="CO68" s="57"/>
      <c r="CP68" s="57"/>
      <c r="CQ68" s="57"/>
      <c r="CR68" s="57"/>
      <c r="CS68" s="79"/>
      <c r="CT68" s="80"/>
      <c r="CU68" s="81">
        <f t="shared" ref="CU68:CU131" si="42">SUM(CK68:CT68)</f>
        <v>0</v>
      </c>
      <c r="CV68" s="82">
        <f t="shared" ref="CV68:CV131" si="43">IF(AL68&gt;0,1,0)</f>
        <v>0</v>
      </c>
      <c r="CW68" s="83" t="e">
        <f>SUMIF(Склад!#REF!,E68,Склад!#REF!)</f>
        <v>#REF!</v>
      </c>
    </row>
    <row r="69" spans="1:101" s="73" customFormat="1" ht="103.35" customHeight="1" thickBot="1" x14ac:dyDescent="0.3">
      <c r="A69" s="57">
        <v>66</v>
      </c>
      <c r="B69" s="168" t="s">
        <v>157</v>
      </c>
      <c r="C69" s="57" t="s">
        <v>4115</v>
      </c>
      <c r="D69" s="34" t="str">
        <f t="shared" ref="D69:D132" si="44">E69&amp;F69</f>
        <v>24785427</v>
      </c>
      <c r="E69" s="33" t="s">
        <v>3777</v>
      </c>
      <c r="F69" s="33">
        <v>7</v>
      </c>
      <c r="G69" s="165" t="str">
        <f>IFERROR(VLOOKUP(VALUE(E69),Склад!#REF!,6,0),"-")</f>
        <v>-</v>
      </c>
      <c r="H69" s="58"/>
      <c r="I69" s="194" t="s">
        <v>4333</v>
      </c>
      <c r="J69" s="59">
        <v>38.1</v>
      </c>
      <c r="K69" s="63">
        <v>99</v>
      </c>
      <c r="L69" s="60"/>
      <c r="M69" s="61"/>
      <c r="N69" s="62"/>
      <c r="O69" s="64"/>
      <c r="P69" s="65"/>
      <c r="Q69" s="66"/>
      <c r="R69" s="67"/>
      <c r="S69" s="65"/>
      <c r="T69" s="66"/>
      <c r="U69" s="68"/>
      <c r="V69" s="69"/>
      <c r="W69" s="65"/>
      <c r="X69" s="66"/>
      <c r="Y69" s="70" t="str">
        <f>_xlfn.XLOOKUP($D69,'[1]Res (3)'!$G:$G,'[1]Res (3)'!P:P,"",0)</f>
        <v>-</v>
      </c>
      <c r="Z69" s="70" t="str">
        <f>_xlfn.XLOOKUP($D69,'[1]Res (3)'!$G:$G,'[1]Res (3)'!Q:Q,"",0)</f>
        <v>-</v>
      </c>
      <c r="AA69" s="70" t="str">
        <f>_xlfn.XLOOKUP($D69,'[1]Res (3)'!$G:$G,'[1]Res (3)'!R:R,"",0)</f>
        <v>-</v>
      </c>
      <c r="AB69" s="70" t="str">
        <f>_xlfn.XLOOKUP($D69,'[1]Res (3)'!$G:$G,'[1]Res (3)'!S:S,"",0)</f>
        <v/>
      </c>
      <c r="AC69" s="70" t="str">
        <f>_xlfn.XLOOKUP($D69,'[1]Res (3)'!$G:$G,'[1]Res (3)'!T:T,"",0)</f>
        <v/>
      </c>
      <c r="AD69" s="70" t="str">
        <f>_xlfn.XLOOKUP($D69,'[1]Res (3)'!$G:$G,'[1]Res (3)'!U:U,"",0)</f>
        <v/>
      </c>
      <c r="AE69" s="70" t="str">
        <f>_xlfn.XLOOKUP($D69,'[1]Res (3)'!$G:$G,'[1]Res (3)'!V:V,"",0)</f>
        <v/>
      </c>
      <c r="AF69" s="70" t="str">
        <f>_xlfn.XLOOKUP($D69,'[1]Res (3)'!$G:$G,'[1]Res (3)'!W:W,"",0)</f>
        <v/>
      </c>
      <c r="AG69" s="70" t="str">
        <f>_xlfn.XLOOKUP($D69,'[1]Res (3)'!$G:$G,'[1]Res (3)'!X:X,"",0)</f>
        <v/>
      </c>
      <c r="AH69" s="70" t="str">
        <f>_xlfn.XLOOKUP($D69,'[1]Res (3)'!$G:$G,'[1]Res (3)'!Y:Y,"",0)</f>
        <v/>
      </c>
      <c r="AI69" s="70" t="str">
        <f>_xlfn.XLOOKUP($D69,'[1]Res (3)'!$G:$G,'[1]Res (3)'!Z:Z,"",0)</f>
        <v/>
      </c>
      <c r="AJ69" s="70" t="str">
        <f>_xlfn.XLOOKUP($D69,'[1]Res (3)'!$G:$G,'[1]Res (3)'!AA:AA,"",0)</f>
        <v/>
      </c>
      <c r="AK69" s="70" t="str">
        <f>_xlfn.XLOOKUP($D69,'[1]Res (3)'!$G:$G,'[1]Res (3)'!AB:AB,"",0)</f>
        <v>-</v>
      </c>
      <c r="AL69" s="71">
        <f t="shared" si="28"/>
        <v>0</v>
      </c>
      <c r="AM69" s="72" t="str">
        <f t="shared" si="29"/>
        <v/>
      </c>
      <c r="AO69" s="71" t="s">
        <v>26</v>
      </c>
      <c r="AP69" s="70" t="e">
        <f t="shared" si="30"/>
        <v>#VALUE!</v>
      </c>
      <c r="AQ69" s="70"/>
      <c r="AR69" s="70" t="e">
        <f t="shared" si="31"/>
        <v>#VALUE!</v>
      </c>
      <c r="AS69" s="70"/>
      <c r="AT69" s="70" t="e">
        <f t="shared" si="32"/>
        <v>#VALUE!</v>
      </c>
      <c r="AU69" s="70"/>
      <c r="AV69" s="70" t="e">
        <f t="shared" si="33"/>
        <v>#VALUE!</v>
      </c>
      <c r="AW69" s="70"/>
      <c r="AX69" s="70" t="e">
        <f t="shared" si="27"/>
        <v>#VALUE!</v>
      </c>
      <c r="AY69" s="71" t="e">
        <f t="shared" si="34"/>
        <v>#VALUE!</v>
      </c>
      <c r="AZ69" s="72" t="e">
        <f t="shared" si="35"/>
        <v>#VALUE!</v>
      </c>
      <c r="BA69" s="71" t="s">
        <v>26</v>
      </c>
      <c r="BB69" s="70">
        <v>0</v>
      </c>
      <c r="BC69" s="70"/>
      <c r="BD69" s="70">
        <v>0</v>
      </c>
      <c r="BE69" s="70"/>
      <c r="BF69" s="70">
        <v>0</v>
      </c>
      <c r="BG69" s="70"/>
      <c r="BH69" s="70">
        <v>0</v>
      </c>
      <c r="BI69" s="70"/>
      <c r="BJ69" s="70">
        <v>0</v>
      </c>
      <c r="BK69" s="74">
        <f t="shared" si="36"/>
        <v>0</v>
      </c>
      <c r="BL69" s="75">
        <f t="shared" si="37"/>
        <v>0</v>
      </c>
      <c r="BM69" s="71" t="s">
        <v>26</v>
      </c>
      <c r="BN69" s="70">
        <v>0</v>
      </c>
      <c r="BO69" s="70"/>
      <c r="BP69" s="70">
        <v>0</v>
      </c>
      <c r="BQ69" s="70"/>
      <c r="BR69" s="70">
        <v>0</v>
      </c>
      <c r="BS69" s="70"/>
      <c r="BT69" s="70">
        <v>0</v>
      </c>
      <c r="BU69" s="70"/>
      <c r="BV69" s="70">
        <v>0</v>
      </c>
      <c r="BW69" s="74">
        <f t="shared" si="38"/>
        <v>0</v>
      </c>
      <c r="BX69" s="76">
        <f t="shared" si="39"/>
        <v>0</v>
      </c>
      <c r="BY69" s="71" t="s">
        <v>26</v>
      </c>
      <c r="BZ69" s="70">
        <v>0</v>
      </c>
      <c r="CA69" s="70"/>
      <c r="CB69" s="70">
        <v>0</v>
      </c>
      <c r="CC69" s="70"/>
      <c r="CD69" s="70">
        <v>0</v>
      </c>
      <c r="CE69" s="70"/>
      <c r="CF69" s="70">
        <v>0</v>
      </c>
      <c r="CG69" s="70"/>
      <c r="CH69" s="70">
        <v>0</v>
      </c>
      <c r="CI69" s="77">
        <f t="shared" si="40"/>
        <v>0</v>
      </c>
      <c r="CJ69" s="76">
        <f t="shared" si="41"/>
        <v>0</v>
      </c>
      <c r="CK69" s="78"/>
      <c r="CL69" s="57"/>
      <c r="CM69" s="57"/>
      <c r="CN69" s="57"/>
      <c r="CO69" s="57"/>
      <c r="CP69" s="57"/>
      <c r="CQ69" s="57"/>
      <c r="CR69" s="57"/>
      <c r="CS69" s="79"/>
      <c r="CT69" s="80"/>
      <c r="CU69" s="81">
        <f t="shared" si="42"/>
        <v>0</v>
      </c>
      <c r="CV69" s="82">
        <f t="shared" si="43"/>
        <v>0</v>
      </c>
      <c r="CW69" s="83" t="e">
        <f>SUMIF(Склад!#REF!,E69,Склад!#REF!)</f>
        <v>#REF!</v>
      </c>
    </row>
    <row r="70" spans="1:101" s="73" customFormat="1" ht="90.6" customHeight="1" thickBot="1" x14ac:dyDescent="0.3">
      <c r="A70" s="34">
        <v>67</v>
      </c>
      <c r="B70" s="168" t="s">
        <v>157</v>
      </c>
      <c r="C70" s="57" t="s">
        <v>4106</v>
      </c>
      <c r="D70" s="34" t="str">
        <f t="shared" si="44"/>
        <v>21485167</v>
      </c>
      <c r="E70" s="33" t="s">
        <v>3778</v>
      </c>
      <c r="F70" s="33">
        <v>7</v>
      </c>
      <c r="G70" s="165" t="str">
        <f>IFERROR(VLOOKUP(VALUE(E70),Склад!#REF!,6,0),"-")</f>
        <v>-</v>
      </c>
      <c r="H70" s="58"/>
      <c r="I70" s="194" t="s">
        <v>4334</v>
      </c>
      <c r="J70" s="59">
        <v>26.5</v>
      </c>
      <c r="K70" s="63">
        <v>69</v>
      </c>
      <c r="L70" s="60"/>
      <c r="M70" s="61"/>
      <c r="N70" s="62"/>
      <c r="O70" s="64"/>
      <c r="P70" s="65"/>
      <c r="Q70" s="66"/>
      <c r="R70" s="67"/>
      <c r="S70" s="65"/>
      <c r="T70" s="66"/>
      <c r="U70" s="68"/>
      <c r="V70" s="69"/>
      <c r="W70" s="65"/>
      <c r="X70" s="66"/>
      <c r="Y70" s="70" t="str">
        <f>_xlfn.XLOOKUP($D70,'[1]Res (3)'!$G:$G,'[1]Res (3)'!P:P,"",0)</f>
        <v>-</v>
      </c>
      <c r="Z70" s="70" t="str">
        <f>_xlfn.XLOOKUP($D70,'[1]Res (3)'!$G:$G,'[1]Res (3)'!Q:Q,"",0)</f>
        <v>-</v>
      </c>
      <c r="AA70" s="70" t="str">
        <f>_xlfn.XLOOKUP($D70,'[1]Res (3)'!$G:$G,'[1]Res (3)'!R:R,"",0)</f>
        <v>-</v>
      </c>
      <c r="AB70" s="70" t="str">
        <f>_xlfn.XLOOKUP($D70,'[1]Res (3)'!$G:$G,'[1]Res (3)'!S:S,"",0)</f>
        <v/>
      </c>
      <c r="AC70" s="70" t="str">
        <f>_xlfn.XLOOKUP($D70,'[1]Res (3)'!$G:$G,'[1]Res (3)'!T:T,"",0)</f>
        <v/>
      </c>
      <c r="AD70" s="70" t="str">
        <f>_xlfn.XLOOKUP($D70,'[1]Res (3)'!$G:$G,'[1]Res (3)'!U:U,"",0)</f>
        <v/>
      </c>
      <c r="AE70" s="70" t="str">
        <f>_xlfn.XLOOKUP($D70,'[1]Res (3)'!$G:$G,'[1]Res (3)'!V:V,"",0)</f>
        <v/>
      </c>
      <c r="AF70" s="70" t="str">
        <f>_xlfn.XLOOKUP($D70,'[1]Res (3)'!$G:$G,'[1]Res (3)'!W:W,"",0)</f>
        <v/>
      </c>
      <c r="AG70" s="70" t="str">
        <f>_xlfn.XLOOKUP($D70,'[1]Res (3)'!$G:$G,'[1]Res (3)'!X:X,"",0)</f>
        <v/>
      </c>
      <c r="AH70" s="70" t="str">
        <f>_xlfn.XLOOKUP($D70,'[1]Res (3)'!$G:$G,'[1]Res (3)'!Y:Y,"",0)</f>
        <v/>
      </c>
      <c r="AI70" s="70" t="str">
        <f>_xlfn.XLOOKUP($D70,'[1]Res (3)'!$G:$G,'[1]Res (3)'!Z:Z,"",0)</f>
        <v/>
      </c>
      <c r="AJ70" s="70" t="str">
        <f>_xlfn.XLOOKUP($D70,'[1]Res (3)'!$G:$G,'[1]Res (3)'!AA:AA,"",0)</f>
        <v/>
      </c>
      <c r="AK70" s="70" t="str">
        <f>_xlfn.XLOOKUP($D70,'[1]Res (3)'!$G:$G,'[1]Res (3)'!AB:AB,"",0)</f>
        <v>-</v>
      </c>
      <c r="AL70" s="71">
        <f t="shared" si="28"/>
        <v>0</v>
      </c>
      <c r="AM70" s="72" t="str">
        <f t="shared" si="29"/>
        <v/>
      </c>
      <c r="AO70" s="71" t="s">
        <v>26</v>
      </c>
      <c r="AP70" s="70" t="e">
        <f t="shared" si="30"/>
        <v>#VALUE!</v>
      </c>
      <c r="AQ70" s="70"/>
      <c r="AR70" s="70" t="e">
        <f t="shared" si="31"/>
        <v>#VALUE!</v>
      </c>
      <c r="AS70" s="70"/>
      <c r="AT70" s="70" t="e">
        <f t="shared" si="32"/>
        <v>#VALUE!</v>
      </c>
      <c r="AU70" s="70"/>
      <c r="AV70" s="70" t="e">
        <f t="shared" si="33"/>
        <v>#VALUE!</v>
      </c>
      <c r="AW70" s="70"/>
      <c r="AX70" s="70" t="e">
        <f t="shared" si="27"/>
        <v>#VALUE!</v>
      </c>
      <c r="AY70" s="71" t="e">
        <f t="shared" si="34"/>
        <v>#VALUE!</v>
      </c>
      <c r="AZ70" s="72" t="e">
        <f t="shared" si="35"/>
        <v>#VALUE!</v>
      </c>
      <c r="BA70" s="71" t="s">
        <v>26</v>
      </c>
      <c r="BB70" s="70">
        <v>0</v>
      </c>
      <c r="BC70" s="70"/>
      <c r="BD70" s="70">
        <v>0</v>
      </c>
      <c r="BE70" s="70"/>
      <c r="BF70" s="70">
        <v>0</v>
      </c>
      <c r="BG70" s="70"/>
      <c r="BH70" s="70">
        <v>0</v>
      </c>
      <c r="BI70" s="70"/>
      <c r="BJ70" s="70">
        <v>0</v>
      </c>
      <c r="BK70" s="74">
        <f t="shared" si="36"/>
        <v>0</v>
      </c>
      <c r="BL70" s="75">
        <f t="shared" si="37"/>
        <v>0</v>
      </c>
      <c r="BM70" s="71" t="s">
        <v>26</v>
      </c>
      <c r="BN70" s="70">
        <v>0</v>
      </c>
      <c r="BO70" s="70"/>
      <c r="BP70" s="70">
        <v>0</v>
      </c>
      <c r="BQ70" s="70"/>
      <c r="BR70" s="70">
        <v>0</v>
      </c>
      <c r="BS70" s="70"/>
      <c r="BT70" s="70">
        <v>0</v>
      </c>
      <c r="BU70" s="70"/>
      <c r="BV70" s="70">
        <v>0</v>
      </c>
      <c r="BW70" s="74">
        <f t="shared" si="38"/>
        <v>0</v>
      </c>
      <c r="BX70" s="76">
        <f t="shared" si="39"/>
        <v>0</v>
      </c>
      <c r="BY70" s="71" t="s">
        <v>26</v>
      </c>
      <c r="BZ70" s="70">
        <v>0</v>
      </c>
      <c r="CA70" s="70"/>
      <c r="CB70" s="70">
        <v>0</v>
      </c>
      <c r="CC70" s="70"/>
      <c r="CD70" s="70">
        <v>0</v>
      </c>
      <c r="CE70" s="70"/>
      <c r="CF70" s="70">
        <v>0</v>
      </c>
      <c r="CG70" s="70"/>
      <c r="CH70" s="70">
        <v>0</v>
      </c>
      <c r="CI70" s="77">
        <f t="shared" si="40"/>
        <v>0</v>
      </c>
      <c r="CJ70" s="76">
        <f t="shared" si="41"/>
        <v>0</v>
      </c>
      <c r="CK70" s="78"/>
      <c r="CL70" s="57"/>
      <c r="CM70" s="57"/>
      <c r="CN70" s="57"/>
      <c r="CO70" s="57"/>
      <c r="CP70" s="57"/>
      <c r="CQ70" s="57"/>
      <c r="CR70" s="57"/>
      <c r="CS70" s="79"/>
      <c r="CT70" s="80"/>
      <c r="CU70" s="81">
        <f t="shared" si="42"/>
        <v>0</v>
      </c>
      <c r="CV70" s="82">
        <f t="shared" si="43"/>
        <v>0</v>
      </c>
      <c r="CW70" s="83" t="e">
        <f>SUMIF(Склад!#REF!,E70,Склад!#REF!)</f>
        <v>#REF!</v>
      </c>
    </row>
    <row r="71" spans="1:101" s="73" customFormat="1" ht="71.45" customHeight="1" thickBot="1" x14ac:dyDescent="0.3">
      <c r="A71" s="57">
        <v>68</v>
      </c>
      <c r="B71" s="168" t="s">
        <v>140</v>
      </c>
      <c r="C71" s="57" t="s">
        <v>4116</v>
      </c>
      <c r="D71" s="34" t="str">
        <f t="shared" si="44"/>
        <v>68485087</v>
      </c>
      <c r="E71" s="33" t="s">
        <v>3779</v>
      </c>
      <c r="F71" s="33">
        <v>7</v>
      </c>
      <c r="G71" s="165" t="str">
        <f>IFERROR(VLOOKUP(VALUE(E71),Склад!#REF!,6,0),"-")</f>
        <v>-</v>
      </c>
      <c r="H71" s="58"/>
      <c r="I71" s="194" t="s">
        <v>4334</v>
      </c>
      <c r="J71" s="59">
        <v>26.5</v>
      </c>
      <c r="K71" s="63">
        <v>69</v>
      </c>
      <c r="L71" s="60"/>
      <c r="M71" s="61"/>
      <c r="N71" s="62"/>
      <c r="O71" s="64"/>
      <c r="P71" s="65"/>
      <c r="Q71" s="66"/>
      <c r="R71" s="67"/>
      <c r="S71" s="65"/>
      <c r="T71" s="66"/>
      <c r="U71" s="68"/>
      <c r="V71" s="69"/>
      <c r="W71" s="65"/>
      <c r="X71" s="66"/>
      <c r="Y71" s="70" t="str">
        <f>_xlfn.XLOOKUP($D71,'[1]Res (3)'!$G:$G,'[1]Res (3)'!P:P,"",0)</f>
        <v>-</v>
      </c>
      <c r="Z71" s="70" t="str">
        <f>_xlfn.XLOOKUP($D71,'[1]Res (3)'!$G:$G,'[1]Res (3)'!Q:Q,"",0)</f>
        <v>-</v>
      </c>
      <c r="AA71" s="70" t="str">
        <f>_xlfn.XLOOKUP($D71,'[1]Res (3)'!$G:$G,'[1]Res (3)'!R:R,"",0)</f>
        <v>-</v>
      </c>
      <c r="AB71" s="70" t="str">
        <f>_xlfn.XLOOKUP($D71,'[1]Res (3)'!$G:$G,'[1]Res (3)'!S:S,"",0)</f>
        <v/>
      </c>
      <c r="AC71" s="70" t="str">
        <f>_xlfn.XLOOKUP($D71,'[1]Res (3)'!$G:$G,'[1]Res (3)'!T:T,"",0)</f>
        <v/>
      </c>
      <c r="AD71" s="70" t="str">
        <f>_xlfn.XLOOKUP($D71,'[1]Res (3)'!$G:$G,'[1]Res (3)'!U:U,"",0)</f>
        <v/>
      </c>
      <c r="AE71" s="70" t="str">
        <f>_xlfn.XLOOKUP($D71,'[1]Res (3)'!$G:$G,'[1]Res (3)'!V:V,"",0)</f>
        <v/>
      </c>
      <c r="AF71" s="70" t="str">
        <f>_xlfn.XLOOKUP($D71,'[1]Res (3)'!$G:$G,'[1]Res (3)'!W:W,"",0)</f>
        <v/>
      </c>
      <c r="AG71" s="70" t="str">
        <f>_xlfn.XLOOKUP($D71,'[1]Res (3)'!$G:$G,'[1]Res (3)'!X:X,"",0)</f>
        <v/>
      </c>
      <c r="AH71" s="70" t="str">
        <f>_xlfn.XLOOKUP($D71,'[1]Res (3)'!$G:$G,'[1]Res (3)'!Y:Y,"",0)</f>
        <v/>
      </c>
      <c r="AI71" s="70" t="str">
        <f>_xlfn.XLOOKUP($D71,'[1]Res (3)'!$G:$G,'[1]Res (3)'!Z:Z,"",0)</f>
        <v/>
      </c>
      <c r="AJ71" s="70" t="str">
        <f>_xlfn.XLOOKUP($D71,'[1]Res (3)'!$G:$G,'[1]Res (3)'!AA:AA,"",0)</f>
        <v/>
      </c>
      <c r="AK71" s="70" t="str">
        <f>_xlfn.XLOOKUP($D71,'[1]Res (3)'!$G:$G,'[1]Res (3)'!AB:AB,"",0)</f>
        <v>-</v>
      </c>
      <c r="AL71" s="71">
        <f t="shared" si="28"/>
        <v>0</v>
      </c>
      <c r="AM71" s="72" t="str">
        <f t="shared" si="29"/>
        <v/>
      </c>
      <c r="AO71" s="71" t="s">
        <v>26</v>
      </c>
      <c r="AP71" s="70" t="e">
        <f t="shared" si="30"/>
        <v>#VALUE!</v>
      </c>
      <c r="AQ71" s="70"/>
      <c r="AR71" s="70" t="e">
        <f t="shared" si="31"/>
        <v>#VALUE!</v>
      </c>
      <c r="AS71" s="70"/>
      <c r="AT71" s="70" t="e">
        <f t="shared" si="32"/>
        <v>#VALUE!</v>
      </c>
      <c r="AU71" s="70"/>
      <c r="AV71" s="70" t="e">
        <f t="shared" si="33"/>
        <v>#VALUE!</v>
      </c>
      <c r="AW71" s="70"/>
      <c r="AX71" s="70" t="e">
        <f t="shared" si="27"/>
        <v>#VALUE!</v>
      </c>
      <c r="AY71" s="71" t="e">
        <f t="shared" si="34"/>
        <v>#VALUE!</v>
      </c>
      <c r="AZ71" s="72" t="e">
        <f t="shared" si="35"/>
        <v>#VALUE!</v>
      </c>
      <c r="BA71" s="71" t="s">
        <v>26</v>
      </c>
      <c r="BB71" s="70">
        <v>0</v>
      </c>
      <c r="BC71" s="70"/>
      <c r="BD71" s="70">
        <v>0</v>
      </c>
      <c r="BE71" s="70"/>
      <c r="BF71" s="70">
        <v>0</v>
      </c>
      <c r="BG71" s="70"/>
      <c r="BH71" s="70">
        <v>0</v>
      </c>
      <c r="BI71" s="70"/>
      <c r="BJ71" s="70">
        <v>0</v>
      </c>
      <c r="BK71" s="74">
        <f t="shared" si="36"/>
        <v>0</v>
      </c>
      <c r="BL71" s="75">
        <f t="shared" si="37"/>
        <v>0</v>
      </c>
      <c r="BM71" s="71" t="s">
        <v>26</v>
      </c>
      <c r="BN71" s="70">
        <v>0</v>
      </c>
      <c r="BO71" s="70"/>
      <c r="BP71" s="70">
        <v>0</v>
      </c>
      <c r="BQ71" s="70"/>
      <c r="BR71" s="70">
        <v>0</v>
      </c>
      <c r="BS71" s="70"/>
      <c r="BT71" s="70">
        <v>0</v>
      </c>
      <c r="BU71" s="70"/>
      <c r="BV71" s="70">
        <v>0</v>
      </c>
      <c r="BW71" s="74">
        <f t="shared" si="38"/>
        <v>0</v>
      </c>
      <c r="BX71" s="76">
        <f t="shared" si="39"/>
        <v>0</v>
      </c>
      <c r="BY71" s="71" t="s">
        <v>26</v>
      </c>
      <c r="BZ71" s="70">
        <v>0</v>
      </c>
      <c r="CA71" s="70"/>
      <c r="CB71" s="70">
        <v>0</v>
      </c>
      <c r="CC71" s="70"/>
      <c r="CD71" s="70">
        <v>0</v>
      </c>
      <c r="CE71" s="70"/>
      <c r="CF71" s="70">
        <v>0</v>
      </c>
      <c r="CG71" s="70"/>
      <c r="CH71" s="70">
        <v>0</v>
      </c>
      <c r="CI71" s="77">
        <f t="shared" si="40"/>
        <v>0</v>
      </c>
      <c r="CJ71" s="76">
        <f t="shared" si="41"/>
        <v>0</v>
      </c>
      <c r="CK71" s="78"/>
      <c r="CL71" s="57"/>
      <c r="CM71" s="57"/>
      <c r="CN71" s="57"/>
      <c r="CO71" s="57"/>
      <c r="CP71" s="57"/>
      <c r="CQ71" s="57"/>
      <c r="CR71" s="57"/>
      <c r="CS71" s="79"/>
      <c r="CT71" s="80"/>
      <c r="CU71" s="81">
        <f t="shared" si="42"/>
        <v>0</v>
      </c>
      <c r="CV71" s="82">
        <f t="shared" si="43"/>
        <v>0</v>
      </c>
      <c r="CW71" s="83" t="e">
        <f>SUMIF(Склад!#REF!,E71,Склад!#REF!)</f>
        <v>#REF!</v>
      </c>
    </row>
    <row r="72" spans="1:101" s="73" customFormat="1" ht="91.9" customHeight="1" thickBot="1" x14ac:dyDescent="0.3">
      <c r="A72" s="34">
        <v>69</v>
      </c>
      <c r="B72" s="168" t="s">
        <v>157</v>
      </c>
      <c r="C72" s="57" t="s">
        <v>4117</v>
      </c>
      <c r="D72" s="34" t="str">
        <f t="shared" si="44"/>
        <v>12385727</v>
      </c>
      <c r="E72" s="33" t="s">
        <v>3780</v>
      </c>
      <c r="F72" s="33">
        <v>7</v>
      </c>
      <c r="G72" s="165" t="str">
        <f>IFERROR(VLOOKUP(VALUE(E72),Склад!#REF!,6,0),"-")</f>
        <v>-</v>
      </c>
      <c r="H72" s="58"/>
      <c r="I72" s="194" t="s">
        <v>4333</v>
      </c>
      <c r="J72" s="59">
        <v>30.4</v>
      </c>
      <c r="K72" s="63">
        <v>79</v>
      </c>
      <c r="L72" s="60"/>
      <c r="M72" s="61"/>
      <c r="N72" s="62"/>
      <c r="O72" s="64"/>
      <c r="P72" s="65"/>
      <c r="Q72" s="66"/>
      <c r="R72" s="67"/>
      <c r="S72" s="65"/>
      <c r="T72" s="66"/>
      <c r="U72" s="68"/>
      <c r="V72" s="69"/>
      <c r="W72" s="65"/>
      <c r="X72" s="66"/>
      <c r="Y72" s="70" t="str">
        <f>_xlfn.XLOOKUP($D72,'[1]Res (3)'!$G:$G,'[1]Res (3)'!P:P,"",0)</f>
        <v>-</v>
      </c>
      <c r="Z72" s="70" t="str">
        <f>_xlfn.XLOOKUP($D72,'[1]Res (3)'!$G:$G,'[1]Res (3)'!Q:Q,"",0)</f>
        <v>-</v>
      </c>
      <c r="AA72" s="70" t="str">
        <f>_xlfn.XLOOKUP($D72,'[1]Res (3)'!$G:$G,'[1]Res (3)'!R:R,"",0)</f>
        <v>-</v>
      </c>
      <c r="AB72" s="70" t="str">
        <f>_xlfn.XLOOKUP($D72,'[1]Res (3)'!$G:$G,'[1]Res (3)'!S:S,"",0)</f>
        <v/>
      </c>
      <c r="AC72" s="70" t="str">
        <f>_xlfn.XLOOKUP($D72,'[1]Res (3)'!$G:$G,'[1]Res (3)'!T:T,"",0)</f>
        <v/>
      </c>
      <c r="AD72" s="70" t="str">
        <f>_xlfn.XLOOKUP($D72,'[1]Res (3)'!$G:$G,'[1]Res (3)'!U:U,"",0)</f>
        <v/>
      </c>
      <c r="AE72" s="70" t="str">
        <f>_xlfn.XLOOKUP($D72,'[1]Res (3)'!$G:$G,'[1]Res (3)'!V:V,"",0)</f>
        <v/>
      </c>
      <c r="AF72" s="70" t="str">
        <f>_xlfn.XLOOKUP($D72,'[1]Res (3)'!$G:$G,'[1]Res (3)'!W:W,"",0)</f>
        <v/>
      </c>
      <c r="AG72" s="70" t="str">
        <f>_xlfn.XLOOKUP($D72,'[1]Res (3)'!$G:$G,'[1]Res (3)'!X:X,"",0)</f>
        <v/>
      </c>
      <c r="AH72" s="70" t="str">
        <f>_xlfn.XLOOKUP($D72,'[1]Res (3)'!$G:$G,'[1]Res (3)'!Y:Y,"",0)</f>
        <v/>
      </c>
      <c r="AI72" s="70" t="str">
        <f>_xlfn.XLOOKUP($D72,'[1]Res (3)'!$G:$G,'[1]Res (3)'!Z:Z,"",0)</f>
        <v/>
      </c>
      <c r="AJ72" s="70" t="str">
        <f>_xlfn.XLOOKUP($D72,'[1]Res (3)'!$G:$G,'[1]Res (3)'!AA:AA,"",0)</f>
        <v/>
      </c>
      <c r="AK72" s="70" t="str">
        <f>_xlfn.XLOOKUP($D72,'[1]Res (3)'!$G:$G,'[1]Res (3)'!AB:AB,"",0)</f>
        <v>-</v>
      </c>
      <c r="AL72" s="71">
        <f t="shared" si="28"/>
        <v>0</v>
      </c>
      <c r="AM72" s="72" t="str">
        <f t="shared" si="29"/>
        <v/>
      </c>
      <c r="AO72" s="71" t="s">
        <v>26</v>
      </c>
      <c r="AP72" s="70" t="e">
        <f t="shared" si="30"/>
        <v>#VALUE!</v>
      </c>
      <c r="AQ72" s="70"/>
      <c r="AR72" s="70" t="e">
        <f t="shared" si="31"/>
        <v>#VALUE!</v>
      </c>
      <c r="AS72" s="70"/>
      <c r="AT72" s="70" t="e">
        <f t="shared" si="32"/>
        <v>#VALUE!</v>
      </c>
      <c r="AU72" s="70"/>
      <c r="AV72" s="70" t="e">
        <f t="shared" si="33"/>
        <v>#VALUE!</v>
      </c>
      <c r="AW72" s="70"/>
      <c r="AX72" s="70" t="e">
        <f t="shared" si="27"/>
        <v>#VALUE!</v>
      </c>
      <c r="AY72" s="71" t="e">
        <f t="shared" si="34"/>
        <v>#VALUE!</v>
      </c>
      <c r="AZ72" s="72" t="e">
        <f t="shared" si="35"/>
        <v>#VALUE!</v>
      </c>
      <c r="BA72" s="71" t="s">
        <v>26</v>
      </c>
      <c r="BB72" s="70">
        <v>0</v>
      </c>
      <c r="BC72" s="70"/>
      <c r="BD72" s="70">
        <v>0</v>
      </c>
      <c r="BE72" s="70"/>
      <c r="BF72" s="70">
        <v>0</v>
      </c>
      <c r="BG72" s="70"/>
      <c r="BH72" s="70">
        <v>0</v>
      </c>
      <c r="BI72" s="70"/>
      <c r="BJ72" s="70">
        <v>0</v>
      </c>
      <c r="BK72" s="74">
        <f t="shared" si="36"/>
        <v>0</v>
      </c>
      <c r="BL72" s="75">
        <f t="shared" si="37"/>
        <v>0</v>
      </c>
      <c r="BM72" s="71" t="s">
        <v>26</v>
      </c>
      <c r="BN72" s="70">
        <v>0</v>
      </c>
      <c r="BO72" s="70"/>
      <c r="BP72" s="70">
        <v>0</v>
      </c>
      <c r="BQ72" s="70"/>
      <c r="BR72" s="70">
        <v>0</v>
      </c>
      <c r="BS72" s="70"/>
      <c r="BT72" s="70">
        <v>0</v>
      </c>
      <c r="BU72" s="70"/>
      <c r="BV72" s="70">
        <v>0</v>
      </c>
      <c r="BW72" s="74">
        <f t="shared" si="38"/>
        <v>0</v>
      </c>
      <c r="BX72" s="76">
        <f t="shared" si="39"/>
        <v>0</v>
      </c>
      <c r="BY72" s="71" t="s">
        <v>26</v>
      </c>
      <c r="BZ72" s="70">
        <v>0</v>
      </c>
      <c r="CA72" s="70"/>
      <c r="CB72" s="70">
        <v>0</v>
      </c>
      <c r="CC72" s="70"/>
      <c r="CD72" s="70">
        <v>0</v>
      </c>
      <c r="CE72" s="70"/>
      <c r="CF72" s="70">
        <v>0</v>
      </c>
      <c r="CG72" s="70"/>
      <c r="CH72" s="70">
        <v>0</v>
      </c>
      <c r="CI72" s="77">
        <f t="shared" si="40"/>
        <v>0</v>
      </c>
      <c r="CJ72" s="76">
        <f t="shared" si="41"/>
        <v>0</v>
      </c>
      <c r="CK72" s="78"/>
      <c r="CL72" s="57"/>
      <c r="CM72" s="57"/>
      <c r="CN72" s="57"/>
      <c r="CO72" s="57"/>
      <c r="CP72" s="57"/>
      <c r="CQ72" s="57"/>
      <c r="CR72" s="57"/>
      <c r="CS72" s="79"/>
      <c r="CT72" s="80"/>
      <c r="CU72" s="81">
        <f t="shared" si="42"/>
        <v>0</v>
      </c>
      <c r="CV72" s="82">
        <f t="shared" si="43"/>
        <v>0</v>
      </c>
      <c r="CW72" s="83" t="e">
        <f>SUMIF(Склад!#REF!,E72,Склад!#REF!)</f>
        <v>#REF!</v>
      </c>
    </row>
    <row r="73" spans="1:101" s="73" customFormat="1" ht="87.6" customHeight="1" thickBot="1" x14ac:dyDescent="0.3">
      <c r="A73" s="57">
        <v>70</v>
      </c>
      <c r="B73" s="168" t="s">
        <v>157</v>
      </c>
      <c r="C73" s="57" t="s">
        <v>4118</v>
      </c>
      <c r="D73" s="34" t="str">
        <f t="shared" si="44"/>
        <v>13385247</v>
      </c>
      <c r="E73" s="33" t="s">
        <v>3781</v>
      </c>
      <c r="F73" s="33">
        <v>7</v>
      </c>
      <c r="G73" s="165" t="str">
        <f>IFERROR(VLOOKUP(VALUE(E73),Склад!#REF!,6,0),"-")</f>
        <v>-</v>
      </c>
      <c r="H73" s="58"/>
      <c r="I73" s="194" t="s">
        <v>4333</v>
      </c>
      <c r="J73" s="59">
        <v>30.4</v>
      </c>
      <c r="K73" s="63">
        <v>79</v>
      </c>
      <c r="L73" s="60"/>
      <c r="M73" s="61"/>
      <c r="N73" s="62"/>
      <c r="O73" s="64"/>
      <c r="P73" s="65"/>
      <c r="Q73" s="66"/>
      <c r="R73" s="67"/>
      <c r="S73" s="65"/>
      <c r="T73" s="66"/>
      <c r="U73" s="68"/>
      <c r="V73" s="69"/>
      <c r="W73" s="65"/>
      <c r="X73" s="66"/>
      <c r="Y73" s="70" t="str">
        <f>_xlfn.XLOOKUP($D73,'[1]Res (3)'!$G:$G,'[1]Res (3)'!P:P,"",0)</f>
        <v>-</v>
      </c>
      <c r="Z73" s="70" t="str">
        <f>_xlfn.XLOOKUP($D73,'[1]Res (3)'!$G:$G,'[1]Res (3)'!Q:Q,"",0)</f>
        <v>-</v>
      </c>
      <c r="AA73" s="70" t="str">
        <f>_xlfn.XLOOKUP($D73,'[1]Res (3)'!$G:$G,'[1]Res (3)'!R:R,"",0)</f>
        <v>-</v>
      </c>
      <c r="AB73" s="70" t="str">
        <f>_xlfn.XLOOKUP($D73,'[1]Res (3)'!$G:$G,'[1]Res (3)'!S:S,"",0)</f>
        <v/>
      </c>
      <c r="AC73" s="70" t="str">
        <f>_xlfn.XLOOKUP($D73,'[1]Res (3)'!$G:$G,'[1]Res (3)'!T:T,"",0)</f>
        <v/>
      </c>
      <c r="AD73" s="70" t="str">
        <f>_xlfn.XLOOKUP($D73,'[1]Res (3)'!$G:$G,'[1]Res (3)'!U:U,"",0)</f>
        <v/>
      </c>
      <c r="AE73" s="70" t="str">
        <f>_xlfn.XLOOKUP($D73,'[1]Res (3)'!$G:$G,'[1]Res (3)'!V:V,"",0)</f>
        <v/>
      </c>
      <c r="AF73" s="70" t="str">
        <f>_xlfn.XLOOKUP($D73,'[1]Res (3)'!$G:$G,'[1]Res (3)'!W:W,"",0)</f>
        <v/>
      </c>
      <c r="AG73" s="70" t="str">
        <f>_xlfn.XLOOKUP($D73,'[1]Res (3)'!$G:$G,'[1]Res (3)'!X:X,"",0)</f>
        <v/>
      </c>
      <c r="AH73" s="70" t="str">
        <f>_xlfn.XLOOKUP($D73,'[1]Res (3)'!$G:$G,'[1]Res (3)'!Y:Y,"",0)</f>
        <v/>
      </c>
      <c r="AI73" s="70" t="str">
        <f>_xlfn.XLOOKUP($D73,'[1]Res (3)'!$G:$G,'[1]Res (3)'!Z:Z,"",0)</f>
        <v/>
      </c>
      <c r="AJ73" s="70" t="str">
        <f>_xlfn.XLOOKUP($D73,'[1]Res (3)'!$G:$G,'[1]Res (3)'!AA:AA,"",0)</f>
        <v/>
      </c>
      <c r="AK73" s="70" t="str">
        <f>_xlfn.XLOOKUP($D73,'[1]Res (3)'!$G:$G,'[1]Res (3)'!AB:AB,"",0)</f>
        <v>-</v>
      </c>
      <c r="AL73" s="71">
        <f t="shared" si="28"/>
        <v>0</v>
      </c>
      <c r="AM73" s="72" t="str">
        <f t="shared" si="29"/>
        <v/>
      </c>
      <c r="AO73" s="71" t="s">
        <v>26</v>
      </c>
      <c r="AP73" s="70" t="e">
        <f t="shared" si="30"/>
        <v>#VALUE!</v>
      </c>
      <c r="AQ73" s="70"/>
      <c r="AR73" s="70" t="e">
        <f t="shared" si="31"/>
        <v>#VALUE!</v>
      </c>
      <c r="AS73" s="70"/>
      <c r="AT73" s="70" t="e">
        <f t="shared" si="32"/>
        <v>#VALUE!</v>
      </c>
      <c r="AU73" s="70"/>
      <c r="AV73" s="70" t="e">
        <f t="shared" si="33"/>
        <v>#VALUE!</v>
      </c>
      <c r="AW73" s="70"/>
      <c r="AX73" s="70" t="e">
        <f t="shared" si="27"/>
        <v>#VALUE!</v>
      </c>
      <c r="AY73" s="71" t="e">
        <f t="shared" si="34"/>
        <v>#VALUE!</v>
      </c>
      <c r="AZ73" s="72" t="e">
        <f t="shared" si="35"/>
        <v>#VALUE!</v>
      </c>
      <c r="BA73" s="71" t="s">
        <v>26</v>
      </c>
      <c r="BB73" s="70">
        <v>0</v>
      </c>
      <c r="BC73" s="70"/>
      <c r="BD73" s="70">
        <v>0</v>
      </c>
      <c r="BE73" s="70"/>
      <c r="BF73" s="70">
        <v>0</v>
      </c>
      <c r="BG73" s="70"/>
      <c r="BH73" s="70">
        <v>0</v>
      </c>
      <c r="BI73" s="70"/>
      <c r="BJ73" s="70">
        <v>0</v>
      </c>
      <c r="BK73" s="74">
        <f t="shared" si="36"/>
        <v>0</v>
      </c>
      <c r="BL73" s="75">
        <f t="shared" si="37"/>
        <v>0</v>
      </c>
      <c r="BM73" s="71" t="s">
        <v>26</v>
      </c>
      <c r="BN73" s="70">
        <v>0</v>
      </c>
      <c r="BO73" s="70"/>
      <c r="BP73" s="70">
        <v>0</v>
      </c>
      <c r="BQ73" s="70"/>
      <c r="BR73" s="70">
        <v>0</v>
      </c>
      <c r="BS73" s="70"/>
      <c r="BT73" s="70">
        <v>0</v>
      </c>
      <c r="BU73" s="70"/>
      <c r="BV73" s="70">
        <v>0</v>
      </c>
      <c r="BW73" s="74">
        <f t="shared" si="38"/>
        <v>0</v>
      </c>
      <c r="BX73" s="76">
        <f t="shared" si="39"/>
        <v>0</v>
      </c>
      <c r="BY73" s="71" t="s">
        <v>26</v>
      </c>
      <c r="BZ73" s="70">
        <v>0</v>
      </c>
      <c r="CA73" s="70"/>
      <c r="CB73" s="70">
        <v>0</v>
      </c>
      <c r="CC73" s="70"/>
      <c r="CD73" s="70">
        <v>0</v>
      </c>
      <c r="CE73" s="70"/>
      <c r="CF73" s="70">
        <v>0</v>
      </c>
      <c r="CG73" s="70"/>
      <c r="CH73" s="70">
        <v>0</v>
      </c>
      <c r="CI73" s="77">
        <f t="shared" si="40"/>
        <v>0</v>
      </c>
      <c r="CJ73" s="76">
        <f t="shared" si="41"/>
        <v>0</v>
      </c>
      <c r="CK73" s="78"/>
      <c r="CL73" s="57"/>
      <c r="CM73" s="57"/>
      <c r="CN73" s="57"/>
      <c r="CO73" s="57"/>
      <c r="CP73" s="57"/>
      <c r="CQ73" s="57"/>
      <c r="CR73" s="57"/>
      <c r="CS73" s="79"/>
      <c r="CT73" s="80"/>
      <c r="CU73" s="81">
        <f t="shared" si="42"/>
        <v>0</v>
      </c>
      <c r="CV73" s="82">
        <f t="shared" si="43"/>
        <v>0</v>
      </c>
      <c r="CW73" s="83" t="e">
        <f>SUMIF(Склад!#REF!,E73,Склад!#REF!)</f>
        <v>#REF!</v>
      </c>
    </row>
    <row r="74" spans="1:101" s="73" customFormat="1" ht="78" customHeight="1" thickBot="1" x14ac:dyDescent="0.3">
      <c r="A74" s="34">
        <v>71</v>
      </c>
      <c r="B74" s="168" t="s">
        <v>157</v>
      </c>
      <c r="C74" s="57" t="s">
        <v>4119</v>
      </c>
      <c r="D74" s="34" t="str">
        <f t="shared" si="44"/>
        <v>16585037</v>
      </c>
      <c r="E74" s="33" t="s">
        <v>3782</v>
      </c>
      <c r="F74" s="33">
        <v>7</v>
      </c>
      <c r="G74" s="165" t="str">
        <f>IFERROR(VLOOKUP(VALUE(E74),Склад!#REF!,6,0),"-")</f>
        <v>-</v>
      </c>
      <c r="H74" s="58"/>
      <c r="I74" s="194" t="s">
        <v>4333</v>
      </c>
      <c r="J74" s="59">
        <v>30.4</v>
      </c>
      <c r="K74" s="63">
        <v>79</v>
      </c>
      <c r="L74" s="60"/>
      <c r="M74" s="61"/>
      <c r="N74" s="62"/>
      <c r="O74" s="64"/>
      <c r="P74" s="65"/>
      <c r="Q74" s="66"/>
      <c r="R74" s="67"/>
      <c r="S74" s="65"/>
      <c r="T74" s="66"/>
      <c r="U74" s="68"/>
      <c r="V74" s="69"/>
      <c r="W74" s="65"/>
      <c r="X74" s="66"/>
      <c r="Y74" s="70" t="str">
        <f>_xlfn.XLOOKUP($D74,'[1]Res (3)'!$G:$G,'[1]Res (3)'!P:P,"",0)</f>
        <v>-</v>
      </c>
      <c r="Z74" s="70" t="str">
        <f>_xlfn.XLOOKUP($D74,'[1]Res (3)'!$G:$G,'[1]Res (3)'!Q:Q,"",0)</f>
        <v>-</v>
      </c>
      <c r="AA74" s="70" t="str">
        <f>_xlfn.XLOOKUP($D74,'[1]Res (3)'!$G:$G,'[1]Res (3)'!R:R,"",0)</f>
        <v>-</v>
      </c>
      <c r="AB74" s="70" t="str">
        <f>_xlfn.XLOOKUP($D74,'[1]Res (3)'!$G:$G,'[1]Res (3)'!S:S,"",0)</f>
        <v/>
      </c>
      <c r="AC74" s="70" t="str">
        <f>_xlfn.XLOOKUP($D74,'[1]Res (3)'!$G:$G,'[1]Res (3)'!T:T,"",0)</f>
        <v/>
      </c>
      <c r="AD74" s="70" t="str">
        <f>_xlfn.XLOOKUP($D74,'[1]Res (3)'!$G:$G,'[1]Res (3)'!U:U,"",0)</f>
        <v/>
      </c>
      <c r="AE74" s="70" t="str">
        <f>_xlfn.XLOOKUP($D74,'[1]Res (3)'!$G:$G,'[1]Res (3)'!V:V,"",0)</f>
        <v/>
      </c>
      <c r="AF74" s="70" t="str">
        <f>_xlfn.XLOOKUP($D74,'[1]Res (3)'!$G:$G,'[1]Res (3)'!W:W,"",0)</f>
        <v/>
      </c>
      <c r="AG74" s="70" t="str">
        <f>_xlfn.XLOOKUP($D74,'[1]Res (3)'!$G:$G,'[1]Res (3)'!X:X,"",0)</f>
        <v/>
      </c>
      <c r="AH74" s="70" t="str">
        <f>_xlfn.XLOOKUP($D74,'[1]Res (3)'!$G:$G,'[1]Res (3)'!Y:Y,"",0)</f>
        <v/>
      </c>
      <c r="AI74" s="70" t="str">
        <f>_xlfn.XLOOKUP($D74,'[1]Res (3)'!$G:$G,'[1]Res (3)'!Z:Z,"",0)</f>
        <v/>
      </c>
      <c r="AJ74" s="70" t="str">
        <f>_xlfn.XLOOKUP($D74,'[1]Res (3)'!$G:$G,'[1]Res (3)'!AA:AA,"",0)</f>
        <v/>
      </c>
      <c r="AK74" s="70" t="str">
        <f>_xlfn.XLOOKUP($D74,'[1]Res (3)'!$G:$G,'[1]Res (3)'!AB:AB,"",0)</f>
        <v>-</v>
      </c>
      <c r="AL74" s="71">
        <f t="shared" si="28"/>
        <v>0</v>
      </c>
      <c r="AM74" s="72" t="str">
        <f t="shared" si="29"/>
        <v/>
      </c>
      <c r="AO74" s="71" t="s">
        <v>26</v>
      </c>
      <c r="AP74" s="70" t="e">
        <f t="shared" si="30"/>
        <v>#VALUE!</v>
      </c>
      <c r="AQ74" s="70"/>
      <c r="AR74" s="70" t="e">
        <f t="shared" si="31"/>
        <v>#VALUE!</v>
      </c>
      <c r="AS74" s="70"/>
      <c r="AT74" s="70" t="e">
        <f t="shared" si="32"/>
        <v>#VALUE!</v>
      </c>
      <c r="AU74" s="70"/>
      <c r="AV74" s="70" t="e">
        <f t="shared" si="33"/>
        <v>#VALUE!</v>
      </c>
      <c r="AW74" s="70"/>
      <c r="AX74" s="70" t="e">
        <f t="shared" si="27"/>
        <v>#VALUE!</v>
      </c>
      <c r="AY74" s="71" t="e">
        <f t="shared" si="34"/>
        <v>#VALUE!</v>
      </c>
      <c r="AZ74" s="72" t="e">
        <f t="shared" si="35"/>
        <v>#VALUE!</v>
      </c>
      <c r="BA74" s="71" t="s">
        <v>26</v>
      </c>
      <c r="BB74" s="70">
        <v>0</v>
      </c>
      <c r="BC74" s="70"/>
      <c r="BD74" s="70">
        <v>0</v>
      </c>
      <c r="BE74" s="70"/>
      <c r="BF74" s="70">
        <v>0</v>
      </c>
      <c r="BG74" s="70"/>
      <c r="BH74" s="70">
        <v>0</v>
      </c>
      <c r="BI74" s="70"/>
      <c r="BJ74" s="70">
        <v>0</v>
      </c>
      <c r="BK74" s="74">
        <f t="shared" si="36"/>
        <v>0</v>
      </c>
      <c r="BL74" s="75">
        <f t="shared" si="37"/>
        <v>0</v>
      </c>
      <c r="BM74" s="71" t="s">
        <v>26</v>
      </c>
      <c r="BN74" s="70">
        <v>0</v>
      </c>
      <c r="BO74" s="70"/>
      <c r="BP74" s="70">
        <v>0</v>
      </c>
      <c r="BQ74" s="70"/>
      <c r="BR74" s="70">
        <v>0</v>
      </c>
      <c r="BS74" s="70"/>
      <c r="BT74" s="70">
        <v>0</v>
      </c>
      <c r="BU74" s="70"/>
      <c r="BV74" s="70">
        <v>0</v>
      </c>
      <c r="BW74" s="74">
        <f t="shared" si="38"/>
        <v>0</v>
      </c>
      <c r="BX74" s="76">
        <f t="shared" si="39"/>
        <v>0</v>
      </c>
      <c r="BY74" s="71" t="s">
        <v>26</v>
      </c>
      <c r="BZ74" s="70">
        <v>0</v>
      </c>
      <c r="CA74" s="70"/>
      <c r="CB74" s="70">
        <v>0</v>
      </c>
      <c r="CC74" s="70"/>
      <c r="CD74" s="70">
        <v>0</v>
      </c>
      <c r="CE74" s="70"/>
      <c r="CF74" s="70">
        <v>0</v>
      </c>
      <c r="CG74" s="70"/>
      <c r="CH74" s="70">
        <v>0</v>
      </c>
      <c r="CI74" s="77">
        <f t="shared" si="40"/>
        <v>0</v>
      </c>
      <c r="CJ74" s="76">
        <f t="shared" si="41"/>
        <v>0</v>
      </c>
      <c r="CK74" s="78"/>
      <c r="CL74" s="57"/>
      <c r="CM74" s="57"/>
      <c r="CN74" s="57"/>
      <c r="CO74" s="57"/>
      <c r="CP74" s="57"/>
      <c r="CQ74" s="57"/>
      <c r="CR74" s="57"/>
      <c r="CS74" s="79"/>
      <c r="CT74" s="80"/>
      <c r="CU74" s="81">
        <f t="shared" si="42"/>
        <v>0</v>
      </c>
      <c r="CV74" s="82">
        <f t="shared" si="43"/>
        <v>0</v>
      </c>
      <c r="CW74" s="83" t="e">
        <f>SUMIF(Склад!#REF!,E74,Склад!#REF!)</f>
        <v>#REF!</v>
      </c>
    </row>
    <row r="75" spans="1:101" s="73" customFormat="1" ht="108.4" customHeight="1" thickBot="1" x14ac:dyDescent="0.3">
      <c r="A75" s="57">
        <v>72</v>
      </c>
      <c r="B75" s="168" t="s">
        <v>157</v>
      </c>
      <c r="C75" s="57" t="s">
        <v>4117</v>
      </c>
      <c r="D75" s="34" t="str">
        <f t="shared" si="44"/>
        <v>12385697</v>
      </c>
      <c r="E75" s="33" t="s">
        <v>3783</v>
      </c>
      <c r="F75" s="33">
        <v>7</v>
      </c>
      <c r="G75" s="165" t="str">
        <f>IFERROR(VLOOKUP(VALUE(E75),Склад!#REF!,6,0),"-")</f>
        <v>-</v>
      </c>
      <c r="H75" s="58"/>
      <c r="I75" s="194" t="s">
        <v>4333</v>
      </c>
      <c r="J75" s="59">
        <v>38.1</v>
      </c>
      <c r="K75" s="63">
        <v>99</v>
      </c>
      <c r="L75" s="60"/>
      <c r="M75" s="61"/>
      <c r="N75" s="62"/>
      <c r="O75" s="64"/>
      <c r="P75" s="65"/>
      <c r="Q75" s="66"/>
      <c r="R75" s="67"/>
      <c r="S75" s="65"/>
      <c r="T75" s="66"/>
      <c r="U75" s="68"/>
      <c r="V75" s="69"/>
      <c r="W75" s="65"/>
      <c r="X75" s="66"/>
      <c r="Y75" s="70" t="str">
        <f>_xlfn.XLOOKUP($D75,'[1]Res (3)'!$G:$G,'[1]Res (3)'!P:P,"",0)</f>
        <v>-</v>
      </c>
      <c r="Z75" s="70" t="str">
        <f>_xlfn.XLOOKUP($D75,'[1]Res (3)'!$G:$G,'[1]Res (3)'!Q:Q,"",0)</f>
        <v>-</v>
      </c>
      <c r="AA75" s="70" t="str">
        <f>_xlfn.XLOOKUP($D75,'[1]Res (3)'!$G:$G,'[1]Res (3)'!R:R,"",0)</f>
        <v>-</v>
      </c>
      <c r="AB75" s="70" t="str">
        <f>_xlfn.XLOOKUP($D75,'[1]Res (3)'!$G:$G,'[1]Res (3)'!S:S,"",0)</f>
        <v/>
      </c>
      <c r="AC75" s="70" t="str">
        <f>_xlfn.XLOOKUP($D75,'[1]Res (3)'!$G:$G,'[1]Res (3)'!T:T,"",0)</f>
        <v/>
      </c>
      <c r="AD75" s="70" t="str">
        <f>_xlfn.XLOOKUP($D75,'[1]Res (3)'!$G:$G,'[1]Res (3)'!U:U,"",0)</f>
        <v/>
      </c>
      <c r="AE75" s="70" t="str">
        <f>_xlfn.XLOOKUP($D75,'[1]Res (3)'!$G:$G,'[1]Res (3)'!V:V,"",0)</f>
        <v/>
      </c>
      <c r="AF75" s="70" t="str">
        <f>_xlfn.XLOOKUP($D75,'[1]Res (3)'!$G:$G,'[1]Res (3)'!W:W,"",0)</f>
        <v/>
      </c>
      <c r="AG75" s="70" t="str">
        <f>_xlfn.XLOOKUP($D75,'[1]Res (3)'!$G:$G,'[1]Res (3)'!X:X,"",0)</f>
        <v/>
      </c>
      <c r="AH75" s="70" t="str">
        <f>_xlfn.XLOOKUP($D75,'[1]Res (3)'!$G:$G,'[1]Res (3)'!Y:Y,"",0)</f>
        <v/>
      </c>
      <c r="AI75" s="70" t="str">
        <f>_xlfn.XLOOKUP($D75,'[1]Res (3)'!$G:$G,'[1]Res (3)'!Z:Z,"",0)</f>
        <v/>
      </c>
      <c r="AJ75" s="70" t="str">
        <f>_xlfn.XLOOKUP($D75,'[1]Res (3)'!$G:$G,'[1]Res (3)'!AA:AA,"",0)</f>
        <v/>
      </c>
      <c r="AK75" s="70" t="str">
        <f>_xlfn.XLOOKUP($D75,'[1]Res (3)'!$G:$G,'[1]Res (3)'!AB:AB,"",0)</f>
        <v>-</v>
      </c>
      <c r="AL75" s="71">
        <f t="shared" si="28"/>
        <v>0</v>
      </c>
      <c r="AM75" s="72" t="str">
        <f t="shared" si="29"/>
        <v/>
      </c>
      <c r="AO75" s="71" t="s">
        <v>26</v>
      </c>
      <c r="AP75" s="70" t="e">
        <f t="shared" si="30"/>
        <v>#VALUE!</v>
      </c>
      <c r="AQ75" s="70"/>
      <c r="AR75" s="70" t="e">
        <f t="shared" si="31"/>
        <v>#VALUE!</v>
      </c>
      <c r="AS75" s="70"/>
      <c r="AT75" s="70" t="e">
        <f t="shared" si="32"/>
        <v>#VALUE!</v>
      </c>
      <c r="AU75" s="70"/>
      <c r="AV75" s="70" t="e">
        <f t="shared" si="33"/>
        <v>#VALUE!</v>
      </c>
      <c r="AW75" s="70"/>
      <c r="AX75" s="70" t="e">
        <f t="shared" si="27"/>
        <v>#VALUE!</v>
      </c>
      <c r="AY75" s="71" t="e">
        <f t="shared" si="34"/>
        <v>#VALUE!</v>
      </c>
      <c r="AZ75" s="72" t="e">
        <f t="shared" si="35"/>
        <v>#VALUE!</v>
      </c>
      <c r="BA75" s="71" t="s">
        <v>26</v>
      </c>
      <c r="BB75" s="70">
        <v>0</v>
      </c>
      <c r="BC75" s="70"/>
      <c r="BD75" s="70">
        <v>0</v>
      </c>
      <c r="BE75" s="70"/>
      <c r="BF75" s="70">
        <v>0</v>
      </c>
      <c r="BG75" s="70"/>
      <c r="BH75" s="70">
        <v>0</v>
      </c>
      <c r="BI75" s="70"/>
      <c r="BJ75" s="70">
        <v>0</v>
      </c>
      <c r="BK75" s="74">
        <f t="shared" si="36"/>
        <v>0</v>
      </c>
      <c r="BL75" s="75">
        <f t="shared" si="37"/>
        <v>0</v>
      </c>
      <c r="BM75" s="71" t="s">
        <v>26</v>
      </c>
      <c r="BN75" s="70">
        <v>0</v>
      </c>
      <c r="BO75" s="70"/>
      <c r="BP75" s="70">
        <v>0</v>
      </c>
      <c r="BQ75" s="70"/>
      <c r="BR75" s="70">
        <v>0</v>
      </c>
      <c r="BS75" s="70"/>
      <c r="BT75" s="70">
        <v>0</v>
      </c>
      <c r="BU75" s="70"/>
      <c r="BV75" s="70">
        <v>0</v>
      </c>
      <c r="BW75" s="74">
        <f t="shared" si="38"/>
        <v>0</v>
      </c>
      <c r="BX75" s="76">
        <f t="shared" si="39"/>
        <v>0</v>
      </c>
      <c r="BY75" s="71" t="s">
        <v>26</v>
      </c>
      <c r="BZ75" s="70">
        <v>0</v>
      </c>
      <c r="CA75" s="70"/>
      <c r="CB75" s="70">
        <v>0</v>
      </c>
      <c r="CC75" s="70"/>
      <c r="CD75" s="70">
        <v>0</v>
      </c>
      <c r="CE75" s="70"/>
      <c r="CF75" s="70">
        <v>0</v>
      </c>
      <c r="CG75" s="70"/>
      <c r="CH75" s="70">
        <v>0</v>
      </c>
      <c r="CI75" s="77">
        <f t="shared" si="40"/>
        <v>0</v>
      </c>
      <c r="CJ75" s="76">
        <f t="shared" si="41"/>
        <v>0</v>
      </c>
      <c r="CK75" s="78"/>
      <c r="CL75" s="57"/>
      <c r="CM75" s="57"/>
      <c r="CN75" s="57"/>
      <c r="CO75" s="57"/>
      <c r="CP75" s="57"/>
      <c r="CQ75" s="57"/>
      <c r="CR75" s="57"/>
      <c r="CS75" s="79"/>
      <c r="CT75" s="80"/>
      <c r="CU75" s="81">
        <f t="shared" si="42"/>
        <v>0</v>
      </c>
      <c r="CV75" s="82">
        <f t="shared" si="43"/>
        <v>0</v>
      </c>
      <c r="CW75" s="83" t="e">
        <f>SUMIF(Склад!#REF!,E75,Склад!#REF!)</f>
        <v>#REF!</v>
      </c>
    </row>
    <row r="76" spans="1:101" s="73" customFormat="1" ht="93.4" customHeight="1" thickBot="1" x14ac:dyDescent="0.3">
      <c r="A76" s="34">
        <v>73</v>
      </c>
      <c r="B76" s="168" t="s">
        <v>157</v>
      </c>
      <c r="C76" s="57" t="s">
        <v>4120</v>
      </c>
      <c r="D76" s="34" t="str">
        <f t="shared" si="44"/>
        <v>13385202</v>
      </c>
      <c r="E76" s="33" t="s">
        <v>3784</v>
      </c>
      <c r="F76" s="33">
        <v>2</v>
      </c>
      <c r="G76" s="165" t="str">
        <f>IFERROR(VLOOKUP(VALUE(E76),Склад!#REF!,6,0),"-")</f>
        <v>-</v>
      </c>
      <c r="H76" s="58"/>
      <c r="I76" s="194" t="s">
        <v>4333</v>
      </c>
      <c r="J76" s="59">
        <v>38.1</v>
      </c>
      <c r="K76" s="63">
        <v>99</v>
      </c>
      <c r="L76" s="60"/>
      <c r="M76" s="61"/>
      <c r="N76" s="62"/>
      <c r="O76" s="64"/>
      <c r="P76" s="65"/>
      <c r="Q76" s="66"/>
      <c r="R76" s="67"/>
      <c r="S76" s="65"/>
      <c r="T76" s="66"/>
      <c r="U76" s="68"/>
      <c r="V76" s="69"/>
      <c r="W76" s="65"/>
      <c r="X76" s="66"/>
      <c r="Y76" s="70" t="str">
        <f>_xlfn.XLOOKUP($D76,'[1]Res (3)'!$G:$G,'[1]Res (3)'!P:P,"",0)</f>
        <v>-</v>
      </c>
      <c r="Z76" s="70" t="str">
        <f>_xlfn.XLOOKUP($D76,'[1]Res (3)'!$G:$G,'[1]Res (3)'!Q:Q,"",0)</f>
        <v>-</v>
      </c>
      <c r="AA76" s="70" t="str">
        <f>_xlfn.XLOOKUP($D76,'[1]Res (3)'!$G:$G,'[1]Res (3)'!R:R,"",0)</f>
        <v>-</v>
      </c>
      <c r="AB76" s="70" t="str">
        <f>_xlfn.XLOOKUP($D76,'[1]Res (3)'!$G:$G,'[1]Res (3)'!S:S,"",0)</f>
        <v/>
      </c>
      <c r="AC76" s="70" t="str">
        <f>_xlfn.XLOOKUP($D76,'[1]Res (3)'!$G:$G,'[1]Res (3)'!T:T,"",0)</f>
        <v/>
      </c>
      <c r="AD76" s="70" t="str">
        <f>_xlfn.XLOOKUP($D76,'[1]Res (3)'!$G:$G,'[1]Res (3)'!U:U,"",0)</f>
        <v/>
      </c>
      <c r="AE76" s="70" t="str">
        <f>_xlfn.XLOOKUP($D76,'[1]Res (3)'!$G:$G,'[1]Res (3)'!V:V,"",0)</f>
        <v/>
      </c>
      <c r="AF76" s="70" t="str">
        <f>_xlfn.XLOOKUP($D76,'[1]Res (3)'!$G:$G,'[1]Res (3)'!W:W,"",0)</f>
        <v/>
      </c>
      <c r="AG76" s="70" t="str">
        <f>_xlfn.XLOOKUP($D76,'[1]Res (3)'!$G:$G,'[1]Res (3)'!X:X,"",0)</f>
        <v/>
      </c>
      <c r="AH76" s="70" t="str">
        <f>_xlfn.XLOOKUP($D76,'[1]Res (3)'!$G:$G,'[1]Res (3)'!Y:Y,"",0)</f>
        <v/>
      </c>
      <c r="AI76" s="70" t="str">
        <f>_xlfn.XLOOKUP($D76,'[1]Res (3)'!$G:$G,'[1]Res (3)'!Z:Z,"",0)</f>
        <v/>
      </c>
      <c r="AJ76" s="70" t="str">
        <f>_xlfn.XLOOKUP($D76,'[1]Res (3)'!$G:$G,'[1]Res (3)'!AA:AA,"",0)</f>
        <v/>
      </c>
      <c r="AK76" s="70" t="str">
        <f>_xlfn.XLOOKUP($D76,'[1]Res (3)'!$G:$G,'[1]Res (3)'!AB:AB,"",0)</f>
        <v>-</v>
      </c>
      <c r="AL76" s="71">
        <f t="shared" si="28"/>
        <v>0</v>
      </c>
      <c r="AM76" s="72" t="str">
        <f t="shared" si="29"/>
        <v/>
      </c>
      <c r="AO76" s="71" t="s">
        <v>26</v>
      </c>
      <c r="AP76" s="70" t="e">
        <f t="shared" si="30"/>
        <v>#VALUE!</v>
      </c>
      <c r="AQ76" s="70"/>
      <c r="AR76" s="70" t="e">
        <f t="shared" si="31"/>
        <v>#VALUE!</v>
      </c>
      <c r="AS76" s="70"/>
      <c r="AT76" s="70" t="e">
        <f t="shared" si="32"/>
        <v>#VALUE!</v>
      </c>
      <c r="AU76" s="70"/>
      <c r="AV76" s="70" t="e">
        <f t="shared" si="33"/>
        <v>#VALUE!</v>
      </c>
      <c r="AW76" s="70"/>
      <c r="AX76" s="70" t="e">
        <f t="shared" si="27"/>
        <v>#VALUE!</v>
      </c>
      <c r="AY76" s="71" t="e">
        <f t="shared" si="34"/>
        <v>#VALUE!</v>
      </c>
      <c r="AZ76" s="72" t="e">
        <f t="shared" si="35"/>
        <v>#VALUE!</v>
      </c>
      <c r="BA76" s="71" t="s">
        <v>26</v>
      </c>
      <c r="BB76" s="70">
        <v>0</v>
      </c>
      <c r="BC76" s="70"/>
      <c r="BD76" s="70">
        <v>0</v>
      </c>
      <c r="BE76" s="70"/>
      <c r="BF76" s="70">
        <v>0</v>
      </c>
      <c r="BG76" s="70"/>
      <c r="BH76" s="70">
        <v>0</v>
      </c>
      <c r="BI76" s="70"/>
      <c r="BJ76" s="70">
        <v>0</v>
      </c>
      <c r="BK76" s="74">
        <f t="shared" si="36"/>
        <v>0</v>
      </c>
      <c r="BL76" s="75">
        <f t="shared" si="37"/>
        <v>0</v>
      </c>
      <c r="BM76" s="71" t="s">
        <v>26</v>
      </c>
      <c r="BN76" s="70">
        <v>0</v>
      </c>
      <c r="BO76" s="70"/>
      <c r="BP76" s="70">
        <v>0</v>
      </c>
      <c r="BQ76" s="70"/>
      <c r="BR76" s="70">
        <v>0</v>
      </c>
      <c r="BS76" s="70"/>
      <c r="BT76" s="70">
        <v>0</v>
      </c>
      <c r="BU76" s="70"/>
      <c r="BV76" s="70">
        <v>0</v>
      </c>
      <c r="BW76" s="74">
        <f t="shared" si="38"/>
        <v>0</v>
      </c>
      <c r="BX76" s="76">
        <f t="shared" si="39"/>
        <v>0</v>
      </c>
      <c r="BY76" s="71" t="s">
        <v>26</v>
      </c>
      <c r="BZ76" s="70">
        <v>0</v>
      </c>
      <c r="CA76" s="70"/>
      <c r="CB76" s="70">
        <v>0</v>
      </c>
      <c r="CC76" s="70"/>
      <c r="CD76" s="70">
        <v>0</v>
      </c>
      <c r="CE76" s="70"/>
      <c r="CF76" s="70">
        <v>0</v>
      </c>
      <c r="CG76" s="70"/>
      <c r="CH76" s="70">
        <v>0</v>
      </c>
      <c r="CI76" s="77">
        <f t="shared" si="40"/>
        <v>0</v>
      </c>
      <c r="CJ76" s="76">
        <f t="shared" si="41"/>
        <v>0</v>
      </c>
      <c r="CK76" s="78"/>
      <c r="CL76" s="57"/>
      <c r="CM76" s="57"/>
      <c r="CN76" s="57"/>
      <c r="CO76" s="57"/>
      <c r="CP76" s="57"/>
      <c r="CQ76" s="57"/>
      <c r="CR76" s="57"/>
      <c r="CS76" s="79"/>
      <c r="CT76" s="80"/>
      <c r="CU76" s="81">
        <f t="shared" si="42"/>
        <v>0</v>
      </c>
      <c r="CV76" s="82">
        <f t="shared" si="43"/>
        <v>0</v>
      </c>
      <c r="CW76" s="83" t="e">
        <f>SUMIF(Склад!#REF!,E76,Склад!#REF!)</f>
        <v>#REF!</v>
      </c>
    </row>
    <row r="77" spans="1:101" s="73" customFormat="1" ht="92.1" customHeight="1" thickBot="1" x14ac:dyDescent="0.3">
      <c r="A77" s="57">
        <v>74</v>
      </c>
      <c r="B77" s="168" t="s">
        <v>157</v>
      </c>
      <c r="C77" s="57" t="s">
        <v>4120</v>
      </c>
      <c r="D77" s="34" t="str">
        <f t="shared" si="44"/>
        <v>13385207</v>
      </c>
      <c r="E77" s="33" t="s">
        <v>3784</v>
      </c>
      <c r="F77" s="33">
        <v>7</v>
      </c>
      <c r="G77" s="165" t="str">
        <f>IFERROR(VLOOKUP(VALUE(E77),Склад!#REF!,6,0),"-")</f>
        <v>-</v>
      </c>
      <c r="H77" s="58"/>
      <c r="I77" s="194" t="s">
        <v>4333</v>
      </c>
      <c r="J77" s="59">
        <v>38.1</v>
      </c>
      <c r="K77" s="63">
        <v>99</v>
      </c>
      <c r="L77" s="60"/>
      <c r="M77" s="61"/>
      <c r="N77" s="62"/>
      <c r="O77" s="64"/>
      <c r="P77" s="65"/>
      <c r="Q77" s="66"/>
      <c r="R77" s="67"/>
      <c r="S77" s="65"/>
      <c r="T77" s="66"/>
      <c r="U77" s="68"/>
      <c r="V77" s="69"/>
      <c r="W77" s="65"/>
      <c r="X77" s="66"/>
      <c r="Y77" s="70" t="str">
        <f>_xlfn.XLOOKUP($D77,'[1]Res (3)'!$G:$G,'[1]Res (3)'!P:P,"",0)</f>
        <v>-</v>
      </c>
      <c r="Z77" s="70" t="str">
        <f>_xlfn.XLOOKUP($D77,'[1]Res (3)'!$G:$G,'[1]Res (3)'!Q:Q,"",0)</f>
        <v>-</v>
      </c>
      <c r="AA77" s="70" t="str">
        <f>_xlfn.XLOOKUP($D77,'[1]Res (3)'!$G:$G,'[1]Res (3)'!R:R,"",0)</f>
        <v>-</v>
      </c>
      <c r="AB77" s="70" t="str">
        <f>_xlfn.XLOOKUP($D77,'[1]Res (3)'!$G:$G,'[1]Res (3)'!S:S,"",0)</f>
        <v/>
      </c>
      <c r="AC77" s="70" t="str">
        <f>_xlfn.XLOOKUP($D77,'[1]Res (3)'!$G:$G,'[1]Res (3)'!T:T,"",0)</f>
        <v/>
      </c>
      <c r="AD77" s="70" t="str">
        <f>_xlfn.XLOOKUP($D77,'[1]Res (3)'!$G:$G,'[1]Res (3)'!U:U,"",0)</f>
        <v/>
      </c>
      <c r="AE77" s="70" t="str">
        <f>_xlfn.XLOOKUP($D77,'[1]Res (3)'!$G:$G,'[1]Res (3)'!V:V,"",0)</f>
        <v/>
      </c>
      <c r="AF77" s="70" t="str">
        <f>_xlfn.XLOOKUP($D77,'[1]Res (3)'!$G:$G,'[1]Res (3)'!W:W,"",0)</f>
        <v/>
      </c>
      <c r="AG77" s="70" t="str">
        <f>_xlfn.XLOOKUP($D77,'[1]Res (3)'!$G:$G,'[1]Res (3)'!X:X,"",0)</f>
        <v/>
      </c>
      <c r="AH77" s="70" t="str">
        <f>_xlfn.XLOOKUP($D77,'[1]Res (3)'!$G:$G,'[1]Res (3)'!Y:Y,"",0)</f>
        <v/>
      </c>
      <c r="AI77" s="70" t="str">
        <f>_xlfn.XLOOKUP($D77,'[1]Res (3)'!$G:$G,'[1]Res (3)'!Z:Z,"",0)</f>
        <v/>
      </c>
      <c r="AJ77" s="70" t="str">
        <f>_xlfn.XLOOKUP($D77,'[1]Res (3)'!$G:$G,'[1]Res (3)'!AA:AA,"",0)</f>
        <v/>
      </c>
      <c r="AK77" s="70" t="str">
        <f>_xlfn.XLOOKUP($D77,'[1]Res (3)'!$G:$G,'[1]Res (3)'!AB:AB,"",0)</f>
        <v>-</v>
      </c>
      <c r="AL77" s="71">
        <f t="shared" si="28"/>
        <v>0</v>
      </c>
      <c r="AM77" s="72" t="str">
        <f t="shared" si="29"/>
        <v/>
      </c>
      <c r="AO77" s="71" t="s">
        <v>26</v>
      </c>
      <c r="AP77" s="70" t="e">
        <f t="shared" si="30"/>
        <v>#VALUE!</v>
      </c>
      <c r="AQ77" s="70"/>
      <c r="AR77" s="70" t="e">
        <f t="shared" si="31"/>
        <v>#VALUE!</v>
      </c>
      <c r="AS77" s="70"/>
      <c r="AT77" s="70" t="e">
        <f t="shared" si="32"/>
        <v>#VALUE!</v>
      </c>
      <c r="AU77" s="70"/>
      <c r="AV77" s="70" t="e">
        <f t="shared" si="33"/>
        <v>#VALUE!</v>
      </c>
      <c r="AW77" s="70"/>
      <c r="AX77" s="70" t="e">
        <f t="shared" si="27"/>
        <v>#VALUE!</v>
      </c>
      <c r="AY77" s="71" t="e">
        <f t="shared" si="34"/>
        <v>#VALUE!</v>
      </c>
      <c r="AZ77" s="72" t="e">
        <f t="shared" si="35"/>
        <v>#VALUE!</v>
      </c>
      <c r="BA77" s="71" t="s">
        <v>26</v>
      </c>
      <c r="BB77" s="70">
        <v>0</v>
      </c>
      <c r="BC77" s="70"/>
      <c r="BD77" s="70">
        <v>0</v>
      </c>
      <c r="BE77" s="70"/>
      <c r="BF77" s="70">
        <v>0</v>
      </c>
      <c r="BG77" s="70"/>
      <c r="BH77" s="70">
        <v>0</v>
      </c>
      <c r="BI77" s="70"/>
      <c r="BJ77" s="70">
        <v>0</v>
      </c>
      <c r="BK77" s="74">
        <f t="shared" si="36"/>
        <v>0</v>
      </c>
      <c r="BL77" s="75">
        <f t="shared" si="37"/>
        <v>0</v>
      </c>
      <c r="BM77" s="71" t="s">
        <v>26</v>
      </c>
      <c r="BN77" s="70">
        <v>0</v>
      </c>
      <c r="BO77" s="70"/>
      <c r="BP77" s="70">
        <v>0</v>
      </c>
      <c r="BQ77" s="70"/>
      <c r="BR77" s="70">
        <v>0</v>
      </c>
      <c r="BS77" s="70"/>
      <c r="BT77" s="70">
        <v>0</v>
      </c>
      <c r="BU77" s="70"/>
      <c r="BV77" s="70">
        <v>0</v>
      </c>
      <c r="BW77" s="74">
        <f t="shared" si="38"/>
        <v>0</v>
      </c>
      <c r="BX77" s="76">
        <f t="shared" si="39"/>
        <v>0</v>
      </c>
      <c r="BY77" s="71" t="s">
        <v>26</v>
      </c>
      <c r="BZ77" s="70">
        <v>0</v>
      </c>
      <c r="CA77" s="70"/>
      <c r="CB77" s="70">
        <v>0</v>
      </c>
      <c r="CC77" s="70"/>
      <c r="CD77" s="70">
        <v>0</v>
      </c>
      <c r="CE77" s="70"/>
      <c r="CF77" s="70">
        <v>0</v>
      </c>
      <c r="CG77" s="70"/>
      <c r="CH77" s="70">
        <v>0</v>
      </c>
      <c r="CI77" s="77">
        <f t="shared" si="40"/>
        <v>0</v>
      </c>
      <c r="CJ77" s="76">
        <f t="shared" si="41"/>
        <v>0</v>
      </c>
      <c r="CK77" s="78"/>
      <c r="CL77" s="57"/>
      <c r="CM77" s="57"/>
      <c r="CN77" s="57"/>
      <c r="CO77" s="57"/>
      <c r="CP77" s="57"/>
      <c r="CQ77" s="57"/>
      <c r="CR77" s="57"/>
      <c r="CS77" s="79"/>
      <c r="CT77" s="80"/>
      <c r="CU77" s="81">
        <f t="shared" si="42"/>
        <v>0</v>
      </c>
      <c r="CV77" s="82">
        <f t="shared" si="43"/>
        <v>0</v>
      </c>
      <c r="CW77" s="83" t="e">
        <f>SUMIF(Склад!#REF!,E77,Склад!#REF!)</f>
        <v>#REF!</v>
      </c>
    </row>
    <row r="78" spans="1:101" s="73" customFormat="1" ht="108.4" customHeight="1" thickBot="1" x14ac:dyDescent="0.3">
      <c r="A78" s="34">
        <v>75</v>
      </c>
      <c r="B78" s="168" t="s">
        <v>157</v>
      </c>
      <c r="C78" s="57" t="s">
        <v>4117</v>
      </c>
      <c r="D78" s="34" t="str">
        <f t="shared" si="44"/>
        <v>123856827</v>
      </c>
      <c r="E78" s="33" t="s">
        <v>3785</v>
      </c>
      <c r="F78" s="33">
        <v>27</v>
      </c>
      <c r="G78" s="165" t="str">
        <f>IFERROR(VLOOKUP(VALUE(E78),Склад!#REF!,6,0),"-")</f>
        <v>-</v>
      </c>
      <c r="H78" s="58"/>
      <c r="I78" s="194" t="s">
        <v>4333</v>
      </c>
      <c r="J78" s="59">
        <v>41.9</v>
      </c>
      <c r="K78" s="63">
        <v>109</v>
      </c>
      <c r="L78" s="60"/>
      <c r="M78" s="61"/>
      <c r="N78" s="62"/>
      <c r="O78" s="64"/>
      <c r="P78" s="65"/>
      <c r="Q78" s="66"/>
      <c r="R78" s="67"/>
      <c r="S78" s="65"/>
      <c r="T78" s="66"/>
      <c r="U78" s="68"/>
      <c r="V78" s="69"/>
      <c r="W78" s="65"/>
      <c r="X78" s="66"/>
      <c r="Y78" s="70" t="str">
        <f>_xlfn.XLOOKUP($D78,'[1]Res (3)'!$G:$G,'[1]Res (3)'!P:P,"",0)</f>
        <v>-</v>
      </c>
      <c r="Z78" s="70" t="str">
        <f>_xlfn.XLOOKUP($D78,'[1]Res (3)'!$G:$G,'[1]Res (3)'!Q:Q,"",0)</f>
        <v>-</v>
      </c>
      <c r="AA78" s="70" t="str">
        <f>_xlfn.XLOOKUP($D78,'[1]Res (3)'!$G:$G,'[1]Res (3)'!R:R,"",0)</f>
        <v>-</v>
      </c>
      <c r="AB78" s="70" t="str">
        <f>_xlfn.XLOOKUP($D78,'[1]Res (3)'!$G:$G,'[1]Res (3)'!S:S,"",0)</f>
        <v/>
      </c>
      <c r="AC78" s="70" t="str">
        <f>_xlfn.XLOOKUP($D78,'[1]Res (3)'!$G:$G,'[1]Res (3)'!T:T,"",0)</f>
        <v/>
      </c>
      <c r="AD78" s="70" t="str">
        <f>_xlfn.XLOOKUP($D78,'[1]Res (3)'!$G:$G,'[1]Res (3)'!U:U,"",0)</f>
        <v/>
      </c>
      <c r="AE78" s="70" t="str">
        <f>_xlfn.XLOOKUP($D78,'[1]Res (3)'!$G:$G,'[1]Res (3)'!V:V,"",0)</f>
        <v/>
      </c>
      <c r="AF78" s="70" t="str">
        <f>_xlfn.XLOOKUP($D78,'[1]Res (3)'!$G:$G,'[1]Res (3)'!W:W,"",0)</f>
        <v/>
      </c>
      <c r="AG78" s="70" t="str">
        <f>_xlfn.XLOOKUP($D78,'[1]Res (3)'!$G:$G,'[1]Res (3)'!X:X,"",0)</f>
        <v/>
      </c>
      <c r="AH78" s="70" t="str">
        <f>_xlfn.XLOOKUP($D78,'[1]Res (3)'!$G:$G,'[1]Res (3)'!Y:Y,"",0)</f>
        <v/>
      </c>
      <c r="AI78" s="70" t="str">
        <f>_xlfn.XLOOKUP($D78,'[1]Res (3)'!$G:$G,'[1]Res (3)'!Z:Z,"",0)</f>
        <v/>
      </c>
      <c r="AJ78" s="70" t="str">
        <f>_xlfn.XLOOKUP($D78,'[1]Res (3)'!$G:$G,'[1]Res (3)'!AA:AA,"",0)</f>
        <v/>
      </c>
      <c r="AK78" s="70" t="str">
        <f>_xlfn.XLOOKUP($D78,'[1]Res (3)'!$G:$G,'[1]Res (3)'!AB:AB,"",0)</f>
        <v>-</v>
      </c>
      <c r="AL78" s="71">
        <f t="shared" si="28"/>
        <v>0</v>
      </c>
      <c r="AM78" s="72" t="str">
        <f t="shared" si="29"/>
        <v/>
      </c>
      <c r="AO78" s="71" t="s">
        <v>26</v>
      </c>
      <c r="AP78" s="70" t="e">
        <f t="shared" si="30"/>
        <v>#VALUE!</v>
      </c>
      <c r="AQ78" s="70"/>
      <c r="AR78" s="70" t="e">
        <f t="shared" si="31"/>
        <v>#VALUE!</v>
      </c>
      <c r="AS78" s="70"/>
      <c r="AT78" s="70" t="e">
        <f t="shared" si="32"/>
        <v>#VALUE!</v>
      </c>
      <c r="AU78" s="70"/>
      <c r="AV78" s="70" t="e">
        <f t="shared" si="33"/>
        <v>#VALUE!</v>
      </c>
      <c r="AW78" s="70"/>
      <c r="AX78" s="70" t="e">
        <f t="shared" si="27"/>
        <v>#VALUE!</v>
      </c>
      <c r="AY78" s="71" t="e">
        <f t="shared" si="34"/>
        <v>#VALUE!</v>
      </c>
      <c r="AZ78" s="72" t="e">
        <f t="shared" si="35"/>
        <v>#VALUE!</v>
      </c>
      <c r="BA78" s="71" t="s">
        <v>26</v>
      </c>
      <c r="BB78" s="70">
        <v>0</v>
      </c>
      <c r="BC78" s="70"/>
      <c r="BD78" s="70">
        <v>0</v>
      </c>
      <c r="BE78" s="70"/>
      <c r="BF78" s="70">
        <v>0</v>
      </c>
      <c r="BG78" s="70"/>
      <c r="BH78" s="70">
        <v>0</v>
      </c>
      <c r="BI78" s="70"/>
      <c r="BJ78" s="70">
        <v>0</v>
      </c>
      <c r="BK78" s="74">
        <f t="shared" si="36"/>
        <v>0</v>
      </c>
      <c r="BL78" s="75">
        <f t="shared" si="37"/>
        <v>0</v>
      </c>
      <c r="BM78" s="71" t="s">
        <v>26</v>
      </c>
      <c r="BN78" s="70">
        <v>0</v>
      </c>
      <c r="BO78" s="70"/>
      <c r="BP78" s="70">
        <v>0</v>
      </c>
      <c r="BQ78" s="70"/>
      <c r="BR78" s="70">
        <v>0</v>
      </c>
      <c r="BS78" s="70"/>
      <c r="BT78" s="70">
        <v>0</v>
      </c>
      <c r="BU78" s="70"/>
      <c r="BV78" s="70">
        <v>0</v>
      </c>
      <c r="BW78" s="74">
        <f t="shared" si="38"/>
        <v>0</v>
      </c>
      <c r="BX78" s="76">
        <f t="shared" si="39"/>
        <v>0</v>
      </c>
      <c r="BY78" s="71" t="s">
        <v>26</v>
      </c>
      <c r="BZ78" s="70">
        <v>0</v>
      </c>
      <c r="CA78" s="70"/>
      <c r="CB78" s="70">
        <v>0</v>
      </c>
      <c r="CC78" s="70"/>
      <c r="CD78" s="70">
        <v>0</v>
      </c>
      <c r="CE78" s="70"/>
      <c r="CF78" s="70">
        <v>0</v>
      </c>
      <c r="CG78" s="70"/>
      <c r="CH78" s="70">
        <v>0</v>
      </c>
      <c r="CI78" s="77">
        <f t="shared" si="40"/>
        <v>0</v>
      </c>
      <c r="CJ78" s="76">
        <f t="shared" si="41"/>
        <v>0</v>
      </c>
      <c r="CK78" s="78"/>
      <c r="CL78" s="57"/>
      <c r="CM78" s="57"/>
      <c r="CN78" s="57"/>
      <c r="CO78" s="57"/>
      <c r="CP78" s="57"/>
      <c r="CQ78" s="57"/>
      <c r="CR78" s="57"/>
      <c r="CS78" s="79"/>
      <c r="CT78" s="80"/>
      <c r="CU78" s="81">
        <f t="shared" si="42"/>
        <v>0</v>
      </c>
      <c r="CV78" s="82">
        <f t="shared" si="43"/>
        <v>0</v>
      </c>
      <c r="CW78" s="83" t="e">
        <f>SUMIF(Склад!#REF!,E78,Склад!#REF!)</f>
        <v>#REF!</v>
      </c>
    </row>
    <row r="79" spans="1:101" s="73" customFormat="1" ht="94.35" customHeight="1" thickBot="1" x14ac:dyDescent="0.3">
      <c r="A79" s="57">
        <v>76</v>
      </c>
      <c r="B79" s="168" t="s">
        <v>157</v>
      </c>
      <c r="C79" s="57" t="s">
        <v>4121</v>
      </c>
      <c r="D79" s="34" t="str">
        <f t="shared" si="44"/>
        <v>247854527</v>
      </c>
      <c r="E79" s="33" t="s">
        <v>3786</v>
      </c>
      <c r="F79" s="33">
        <v>27</v>
      </c>
      <c r="G79" s="165" t="str">
        <f>IFERROR(VLOOKUP(VALUE(E79),Склад!#REF!,6,0),"-")</f>
        <v>-</v>
      </c>
      <c r="H79" s="58"/>
      <c r="I79" s="194" t="s">
        <v>4333</v>
      </c>
      <c r="J79" s="59">
        <v>45.8</v>
      </c>
      <c r="K79" s="63">
        <v>119</v>
      </c>
      <c r="L79" s="60"/>
      <c r="M79" s="61"/>
      <c r="N79" s="62"/>
      <c r="O79" s="64"/>
      <c r="P79" s="65"/>
      <c r="Q79" s="66"/>
      <c r="R79" s="67"/>
      <c r="S79" s="65"/>
      <c r="T79" s="66"/>
      <c r="U79" s="68"/>
      <c r="V79" s="69"/>
      <c r="W79" s="65"/>
      <c r="X79" s="66"/>
      <c r="Y79" s="70" t="str">
        <f>_xlfn.XLOOKUP($D79,'[1]Res (3)'!$G:$G,'[1]Res (3)'!P:P,"",0)</f>
        <v>-</v>
      </c>
      <c r="Z79" s="70" t="str">
        <f>_xlfn.XLOOKUP($D79,'[1]Res (3)'!$G:$G,'[1]Res (3)'!Q:Q,"",0)</f>
        <v>-</v>
      </c>
      <c r="AA79" s="70" t="str">
        <f>_xlfn.XLOOKUP($D79,'[1]Res (3)'!$G:$G,'[1]Res (3)'!R:R,"",0)</f>
        <v>-</v>
      </c>
      <c r="AB79" s="70" t="str">
        <f>_xlfn.XLOOKUP($D79,'[1]Res (3)'!$G:$G,'[1]Res (3)'!S:S,"",0)</f>
        <v/>
      </c>
      <c r="AC79" s="70" t="str">
        <f>_xlfn.XLOOKUP($D79,'[1]Res (3)'!$G:$G,'[1]Res (3)'!T:T,"",0)</f>
        <v/>
      </c>
      <c r="AD79" s="70" t="str">
        <f>_xlfn.XLOOKUP($D79,'[1]Res (3)'!$G:$G,'[1]Res (3)'!U:U,"",0)</f>
        <v/>
      </c>
      <c r="AE79" s="70" t="str">
        <f>_xlfn.XLOOKUP($D79,'[1]Res (3)'!$G:$G,'[1]Res (3)'!V:V,"",0)</f>
        <v/>
      </c>
      <c r="AF79" s="70" t="str">
        <f>_xlfn.XLOOKUP($D79,'[1]Res (3)'!$G:$G,'[1]Res (3)'!W:W,"",0)</f>
        <v/>
      </c>
      <c r="AG79" s="70" t="str">
        <f>_xlfn.XLOOKUP($D79,'[1]Res (3)'!$G:$G,'[1]Res (3)'!X:X,"",0)</f>
        <v/>
      </c>
      <c r="AH79" s="70" t="str">
        <f>_xlfn.XLOOKUP($D79,'[1]Res (3)'!$G:$G,'[1]Res (3)'!Y:Y,"",0)</f>
        <v/>
      </c>
      <c r="AI79" s="70" t="str">
        <f>_xlfn.XLOOKUP($D79,'[1]Res (3)'!$G:$G,'[1]Res (3)'!Z:Z,"",0)</f>
        <v/>
      </c>
      <c r="AJ79" s="70" t="str">
        <f>_xlfn.XLOOKUP($D79,'[1]Res (3)'!$G:$G,'[1]Res (3)'!AA:AA,"",0)</f>
        <v/>
      </c>
      <c r="AK79" s="70" t="str">
        <f>_xlfn.XLOOKUP($D79,'[1]Res (3)'!$G:$G,'[1]Res (3)'!AB:AB,"",0)</f>
        <v>-</v>
      </c>
      <c r="AL79" s="71">
        <f t="shared" si="28"/>
        <v>0</v>
      </c>
      <c r="AM79" s="72" t="str">
        <f t="shared" si="29"/>
        <v/>
      </c>
      <c r="AO79" s="71" t="s">
        <v>26</v>
      </c>
      <c r="AP79" s="70" t="e">
        <f t="shared" si="30"/>
        <v>#VALUE!</v>
      </c>
      <c r="AQ79" s="70"/>
      <c r="AR79" s="70" t="e">
        <f t="shared" si="31"/>
        <v>#VALUE!</v>
      </c>
      <c r="AS79" s="70"/>
      <c r="AT79" s="70" t="e">
        <f t="shared" si="32"/>
        <v>#VALUE!</v>
      </c>
      <c r="AU79" s="70"/>
      <c r="AV79" s="70" t="e">
        <f t="shared" si="33"/>
        <v>#VALUE!</v>
      </c>
      <c r="AW79" s="70"/>
      <c r="AX79" s="70" t="e">
        <f t="shared" si="27"/>
        <v>#VALUE!</v>
      </c>
      <c r="AY79" s="71" t="e">
        <f t="shared" si="34"/>
        <v>#VALUE!</v>
      </c>
      <c r="AZ79" s="72" t="e">
        <f t="shared" si="35"/>
        <v>#VALUE!</v>
      </c>
      <c r="BA79" s="71" t="s">
        <v>26</v>
      </c>
      <c r="BB79" s="70">
        <v>0</v>
      </c>
      <c r="BC79" s="70"/>
      <c r="BD79" s="70">
        <v>0</v>
      </c>
      <c r="BE79" s="70"/>
      <c r="BF79" s="70">
        <v>0</v>
      </c>
      <c r="BG79" s="70"/>
      <c r="BH79" s="70">
        <v>0</v>
      </c>
      <c r="BI79" s="70"/>
      <c r="BJ79" s="70">
        <v>0</v>
      </c>
      <c r="BK79" s="74">
        <f t="shared" si="36"/>
        <v>0</v>
      </c>
      <c r="BL79" s="75">
        <f t="shared" si="37"/>
        <v>0</v>
      </c>
      <c r="BM79" s="71" t="s">
        <v>26</v>
      </c>
      <c r="BN79" s="70">
        <v>0</v>
      </c>
      <c r="BO79" s="70"/>
      <c r="BP79" s="70">
        <v>0</v>
      </c>
      <c r="BQ79" s="70"/>
      <c r="BR79" s="70">
        <v>0</v>
      </c>
      <c r="BS79" s="70"/>
      <c r="BT79" s="70">
        <v>0</v>
      </c>
      <c r="BU79" s="70"/>
      <c r="BV79" s="70">
        <v>0</v>
      </c>
      <c r="BW79" s="74">
        <f t="shared" si="38"/>
        <v>0</v>
      </c>
      <c r="BX79" s="76">
        <f t="shared" si="39"/>
        <v>0</v>
      </c>
      <c r="BY79" s="71" t="s">
        <v>26</v>
      </c>
      <c r="BZ79" s="70">
        <v>0</v>
      </c>
      <c r="CA79" s="70"/>
      <c r="CB79" s="70">
        <v>0</v>
      </c>
      <c r="CC79" s="70"/>
      <c r="CD79" s="70">
        <v>0</v>
      </c>
      <c r="CE79" s="70"/>
      <c r="CF79" s="70">
        <v>0</v>
      </c>
      <c r="CG79" s="70"/>
      <c r="CH79" s="70">
        <v>0</v>
      </c>
      <c r="CI79" s="77">
        <f t="shared" si="40"/>
        <v>0</v>
      </c>
      <c r="CJ79" s="76">
        <f t="shared" si="41"/>
        <v>0</v>
      </c>
      <c r="CK79" s="78"/>
      <c r="CL79" s="57"/>
      <c r="CM79" s="57"/>
      <c r="CN79" s="57"/>
      <c r="CO79" s="57"/>
      <c r="CP79" s="57"/>
      <c r="CQ79" s="57"/>
      <c r="CR79" s="57"/>
      <c r="CS79" s="79"/>
      <c r="CT79" s="80"/>
      <c r="CU79" s="81">
        <f t="shared" si="42"/>
        <v>0</v>
      </c>
      <c r="CV79" s="82">
        <f t="shared" si="43"/>
        <v>0</v>
      </c>
      <c r="CW79" s="83" t="e">
        <f>SUMIF(Склад!#REF!,E79,Склад!#REF!)</f>
        <v>#REF!</v>
      </c>
    </row>
    <row r="80" spans="1:101" s="73" customFormat="1" ht="97.9" customHeight="1" thickBot="1" x14ac:dyDescent="0.3">
      <c r="A80" s="34">
        <v>77</v>
      </c>
      <c r="B80" s="168" t="s">
        <v>157</v>
      </c>
      <c r="C80" s="57" t="s">
        <v>4122</v>
      </c>
      <c r="D80" s="34" t="str">
        <f t="shared" si="44"/>
        <v>13385217</v>
      </c>
      <c r="E80" s="33" t="s">
        <v>3787</v>
      </c>
      <c r="F80" s="33">
        <v>7</v>
      </c>
      <c r="G80" s="165" t="str">
        <f>IFERROR(VLOOKUP(VALUE(E80),Склад!#REF!,6,0),"-")</f>
        <v>-</v>
      </c>
      <c r="H80" s="58"/>
      <c r="I80" s="194" t="s">
        <v>4333</v>
      </c>
      <c r="J80" s="59">
        <v>53.5</v>
      </c>
      <c r="K80" s="63">
        <v>139</v>
      </c>
      <c r="L80" s="60"/>
      <c r="M80" s="61"/>
      <c r="N80" s="62"/>
      <c r="O80" s="64"/>
      <c r="P80" s="65"/>
      <c r="Q80" s="66"/>
      <c r="R80" s="67"/>
      <c r="S80" s="65"/>
      <c r="T80" s="66"/>
      <c r="U80" s="68"/>
      <c r="V80" s="69"/>
      <c r="W80" s="65"/>
      <c r="X80" s="66"/>
      <c r="Y80" s="70" t="str">
        <f>_xlfn.XLOOKUP($D80,'[1]Res (3)'!$G:$G,'[1]Res (3)'!P:P,"",0)</f>
        <v>-</v>
      </c>
      <c r="Z80" s="70" t="str">
        <f>_xlfn.XLOOKUP($D80,'[1]Res (3)'!$G:$G,'[1]Res (3)'!Q:Q,"",0)</f>
        <v>-</v>
      </c>
      <c r="AA80" s="70" t="str">
        <f>_xlfn.XLOOKUP($D80,'[1]Res (3)'!$G:$G,'[1]Res (3)'!R:R,"",0)</f>
        <v>-</v>
      </c>
      <c r="AB80" s="70" t="str">
        <f>_xlfn.XLOOKUP($D80,'[1]Res (3)'!$G:$G,'[1]Res (3)'!S:S,"",0)</f>
        <v/>
      </c>
      <c r="AC80" s="70" t="str">
        <f>_xlfn.XLOOKUP($D80,'[1]Res (3)'!$G:$G,'[1]Res (3)'!T:T,"",0)</f>
        <v/>
      </c>
      <c r="AD80" s="70" t="str">
        <f>_xlfn.XLOOKUP($D80,'[1]Res (3)'!$G:$G,'[1]Res (3)'!U:U,"",0)</f>
        <v/>
      </c>
      <c r="AE80" s="70" t="str">
        <f>_xlfn.XLOOKUP($D80,'[1]Res (3)'!$G:$G,'[1]Res (3)'!V:V,"",0)</f>
        <v/>
      </c>
      <c r="AF80" s="70" t="str">
        <f>_xlfn.XLOOKUP($D80,'[1]Res (3)'!$G:$G,'[1]Res (3)'!W:W,"",0)</f>
        <v/>
      </c>
      <c r="AG80" s="70" t="str">
        <f>_xlfn.XLOOKUP($D80,'[1]Res (3)'!$G:$G,'[1]Res (3)'!X:X,"",0)</f>
        <v/>
      </c>
      <c r="AH80" s="70" t="str">
        <f>_xlfn.XLOOKUP($D80,'[1]Res (3)'!$G:$G,'[1]Res (3)'!Y:Y,"",0)</f>
        <v/>
      </c>
      <c r="AI80" s="70" t="str">
        <f>_xlfn.XLOOKUP($D80,'[1]Res (3)'!$G:$G,'[1]Res (3)'!Z:Z,"",0)</f>
        <v/>
      </c>
      <c r="AJ80" s="70" t="str">
        <f>_xlfn.XLOOKUP($D80,'[1]Res (3)'!$G:$G,'[1]Res (3)'!AA:AA,"",0)</f>
        <v/>
      </c>
      <c r="AK80" s="70" t="str">
        <f>_xlfn.XLOOKUP($D80,'[1]Res (3)'!$G:$G,'[1]Res (3)'!AB:AB,"",0)</f>
        <v>-</v>
      </c>
      <c r="AL80" s="71">
        <f t="shared" si="28"/>
        <v>0</v>
      </c>
      <c r="AM80" s="72" t="str">
        <f t="shared" si="29"/>
        <v/>
      </c>
      <c r="AO80" s="71" t="s">
        <v>26</v>
      </c>
      <c r="AP80" s="70" t="e">
        <f t="shared" si="30"/>
        <v>#VALUE!</v>
      </c>
      <c r="AQ80" s="70"/>
      <c r="AR80" s="70" t="e">
        <f t="shared" si="31"/>
        <v>#VALUE!</v>
      </c>
      <c r="AS80" s="70"/>
      <c r="AT80" s="70" t="e">
        <f t="shared" si="32"/>
        <v>#VALUE!</v>
      </c>
      <c r="AU80" s="70"/>
      <c r="AV80" s="70" t="e">
        <f t="shared" si="33"/>
        <v>#VALUE!</v>
      </c>
      <c r="AW80" s="70"/>
      <c r="AX80" s="70" t="e">
        <f t="shared" si="27"/>
        <v>#VALUE!</v>
      </c>
      <c r="AY80" s="71" t="e">
        <f t="shared" si="34"/>
        <v>#VALUE!</v>
      </c>
      <c r="AZ80" s="72" t="e">
        <f t="shared" si="35"/>
        <v>#VALUE!</v>
      </c>
      <c r="BA80" s="71" t="s">
        <v>26</v>
      </c>
      <c r="BB80" s="70">
        <v>0</v>
      </c>
      <c r="BC80" s="70"/>
      <c r="BD80" s="70">
        <v>0</v>
      </c>
      <c r="BE80" s="70"/>
      <c r="BF80" s="70">
        <v>0</v>
      </c>
      <c r="BG80" s="70"/>
      <c r="BH80" s="70">
        <v>0</v>
      </c>
      <c r="BI80" s="70"/>
      <c r="BJ80" s="70">
        <v>0</v>
      </c>
      <c r="BK80" s="74">
        <f t="shared" si="36"/>
        <v>0</v>
      </c>
      <c r="BL80" s="75">
        <f t="shared" si="37"/>
        <v>0</v>
      </c>
      <c r="BM80" s="71" t="s">
        <v>26</v>
      </c>
      <c r="BN80" s="70">
        <v>0</v>
      </c>
      <c r="BO80" s="70"/>
      <c r="BP80" s="70">
        <v>0</v>
      </c>
      <c r="BQ80" s="70"/>
      <c r="BR80" s="70">
        <v>0</v>
      </c>
      <c r="BS80" s="70"/>
      <c r="BT80" s="70">
        <v>0</v>
      </c>
      <c r="BU80" s="70"/>
      <c r="BV80" s="70">
        <v>0</v>
      </c>
      <c r="BW80" s="74">
        <f t="shared" si="38"/>
        <v>0</v>
      </c>
      <c r="BX80" s="76">
        <f t="shared" si="39"/>
        <v>0</v>
      </c>
      <c r="BY80" s="71" t="s">
        <v>26</v>
      </c>
      <c r="BZ80" s="70">
        <v>0</v>
      </c>
      <c r="CA80" s="70"/>
      <c r="CB80" s="70">
        <v>0</v>
      </c>
      <c r="CC80" s="70"/>
      <c r="CD80" s="70">
        <v>0</v>
      </c>
      <c r="CE80" s="70"/>
      <c r="CF80" s="70">
        <v>0</v>
      </c>
      <c r="CG80" s="70"/>
      <c r="CH80" s="70">
        <v>0</v>
      </c>
      <c r="CI80" s="77">
        <f t="shared" si="40"/>
        <v>0</v>
      </c>
      <c r="CJ80" s="76">
        <f t="shared" si="41"/>
        <v>0</v>
      </c>
      <c r="CK80" s="78"/>
      <c r="CL80" s="57"/>
      <c r="CM80" s="57"/>
      <c r="CN80" s="57"/>
      <c r="CO80" s="57"/>
      <c r="CP80" s="57"/>
      <c r="CQ80" s="57"/>
      <c r="CR80" s="57"/>
      <c r="CS80" s="79"/>
      <c r="CT80" s="80"/>
      <c r="CU80" s="81">
        <f t="shared" si="42"/>
        <v>0</v>
      </c>
      <c r="CV80" s="82">
        <f t="shared" si="43"/>
        <v>0</v>
      </c>
      <c r="CW80" s="83" t="e">
        <f>SUMIF(Склад!#REF!,E80,Склад!#REF!)</f>
        <v>#REF!</v>
      </c>
    </row>
    <row r="81" spans="1:101" s="73" customFormat="1" ht="103.7" customHeight="1" thickBot="1" x14ac:dyDescent="0.3">
      <c r="A81" s="57">
        <v>78</v>
      </c>
      <c r="B81" s="168" t="s">
        <v>157</v>
      </c>
      <c r="C81" s="57" t="s">
        <v>4123</v>
      </c>
      <c r="D81" s="34" t="str">
        <f t="shared" si="44"/>
        <v>21385027</v>
      </c>
      <c r="E81" s="33" t="s">
        <v>3788</v>
      </c>
      <c r="F81" s="33">
        <v>7</v>
      </c>
      <c r="G81" s="165" t="str">
        <f>IFERROR(VLOOKUP(VALUE(E81),Склад!#REF!,6,0),"-")</f>
        <v>-</v>
      </c>
      <c r="H81" s="58"/>
      <c r="I81" s="194" t="s">
        <v>4333</v>
      </c>
      <c r="J81" s="59">
        <v>76.5</v>
      </c>
      <c r="K81" s="63">
        <v>199</v>
      </c>
      <c r="L81" s="60"/>
      <c r="M81" s="61"/>
      <c r="N81" s="62"/>
      <c r="O81" s="64"/>
      <c r="P81" s="65"/>
      <c r="Q81" s="66"/>
      <c r="R81" s="67"/>
      <c r="S81" s="65"/>
      <c r="T81" s="66"/>
      <c r="U81" s="68"/>
      <c r="V81" s="69"/>
      <c r="W81" s="65"/>
      <c r="X81" s="66"/>
      <c r="Y81" s="70" t="str">
        <f>_xlfn.XLOOKUP($D81,'[1]Res (3)'!$G:$G,'[1]Res (3)'!P:P,"",0)</f>
        <v>-</v>
      </c>
      <c r="Z81" s="70" t="str">
        <f>_xlfn.XLOOKUP($D81,'[1]Res (3)'!$G:$G,'[1]Res (3)'!Q:Q,"",0)</f>
        <v>-</v>
      </c>
      <c r="AA81" s="70" t="str">
        <f>_xlfn.XLOOKUP($D81,'[1]Res (3)'!$G:$G,'[1]Res (3)'!R:R,"",0)</f>
        <v>-</v>
      </c>
      <c r="AB81" s="70" t="str">
        <f>_xlfn.XLOOKUP($D81,'[1]Res (3)'!$G:$G,'[1]Res (3)'!S:S,"",0)</f>
        <v/>
      </c>
      <c r="AC81" s="70" t="str">
        <f>_xlfn.XLOOKUP($D81,'[1]Res (3)'!$G:$G,'[1]Res (3)'!T:T,"",0)</f>
        <v/>
      </c>
      <c r="AD81" s="70" t="str">
        <f>_xlfn.XLOOKUP($D81,'[1]Res (3)'!$G:$G,'[1]Res (3)'!U:U,"",0)</f>
        <v/>
      </c>
      <c r="AE81" s="70" t="str">
        <f>_xlfn.XLOOKUP($D81,'[1]Res (3)'!$G:$G,'[1]Res (3)'!V:V,"",0)</f>
        <v/>
      </c>
      <c r="AF81" s="70" t="str">
        <f>_xlfn.XLOOKUP($D81,'[1]Res (3)'!$G:$G,'[1]Res (3)'!W:W,"",0)</f>
        <v/>
      </c>
      <c r="AG81" s="70" t="str">
        <f>_xlfn.XLOOKUP($D81,'[1]Res (3)'!$G:$G,'[1]Res (3)'!X:X,"",0)</f>
        <v/>
      </c>
      <c r="AH81" s="70" t="str">
        <f>_xlfn.XLOOKUP($D81,'[1]Res (3)'!$G:$G,'[1]Res (3)'!Y:Y,"",0)</f>
        <v/>
      </c>
      <c r="AI81" s="70" t="str">
        <f>_xlfn.XLOOKUP($D81,'[1]Res (3)'!$G:$G,'[1]Res (3)'!Z:Z,"",0)</f>
        <v/>
      </c>
      <c r="AJ81" s="70" t="str">
        <f>_xlfn.XLOOKUP($D81,'[1]Res (3)'!$G:$G,'[1]Res (3)'!AA:AA,"",0)</f>
        <v/>
      </c>
      <c r="AK81" s="70" t="str">
        <f>_xlfn.XLOOKUP($D81,'[1]Res (3)'!$G:$G,'[1]Res (3)'!AB:AB,"",0)</f>
        <v>-</v>
      </c>
      <c r="AL81" s="71">
        <f t="shared" si="28"/>
        <v>0</v>
      </c>
      <c r="AM81" s="72" t="str">
        <f t="shared" si="29"/>
        <v/>
      </c>
      <c r="AO81" s="71" t="s">
        <v>26</v>
      </c>
      <c r="AP81" s="70" t="e">
        <f t="shared" si="30"/>
        <v>#VALUE!</v>
      </c>
      <c r="AQ81" s="70"/>
      <c r="AR81" s="70" t="e">
        <f t="shared" si="31"/>
        <v>#VALUE!</v>
      </c>
      <c r="AS81" s="70"/>
      <c r="AT81" s="70" t="e">
        <f t="shared" si="32"/>
        <v>#VALUE!</v>
      </c>
      <c r="AU81" s="70"/>
      <c r="AV81" s="70" t="e">
        <f t="shared" si="33"/>
        <v>#VALUE!</v>
      </c>
      <c r="AW81" s="70"/>
      <c r="AX81" s="70" t="e">
        <f t="shared" si="27"/>
        <v>#VALUE!</v>
      </c>
      <c r="AY81" s="71" t="e">
        <f t="shared" si="34"/>
        <v>#VALUE!</v>
      </c>
      <c r="AZ81" s="72" t="e">
        <f t="shared" si="35"/>
        <v>#VALUE!</v>
      </c>
      <c r="BA81" s="71" t="s">
        <v>26</v>
      </c>
      <c r="BB81" s="70">
        <v>0</v>
      </c>
      <c r="BC81" s="70"/>
      <c r="BD81" s="70">
        <v>0</v>
      </c>
      <c r="BE81" s="70"/>
      <c r="BF81" s="70">
        <v>0</v>
      </c>
      <c r="BG81" s="70"/>
      <c r="BH81" s="70">
        <v>0</v>
      </c>
      <c r="BI81" s="70"/>
      <c r="BJ81" s="70">
        <v>0</v>
      </c>
      <c r="BK81" s="74">
        <f t="shared" si="36"/>
        <v>0</v>
      </c>
      <c r="BL81" s="75">
        <f t="shared" si="37"/>
        <v>0</v>
      </c>
      <c r="BM81" s="71" t="s">
        <v>26</v>
      </c>
      <c r="BN81" s="70">
        <v>0</v>
      </c>
      <c r="BO81" s="70"/>
      <c r="BP81" s="70">
        <v>0</v>
      </c>
      <c r="BQ81" s="70"/>
      <c r="BR81" s="70">
        <v>0</v>
      </c>
      <c r="BS81" s="70"/>
      <c r="BT81" s="70">
        <v>0</v>
      </c>
      <c r="BU81" s="70"/>
      <c r="BV81" s="70">
        <v>0</v>
      </c>
      <c r="BW81" s="74">
        <f t="shared" si="38"/>
        <v>0</v>
      </c>
      <c r="BX81" s="76">
        <f t="shared" si="39"/>
        <v>0</v>
      </c>
      <c r="BY81" s="71" t="s">
        <v>26</v>
      </c>
      <c r="BZ81" s="70">
        <v>0</v>
      </c>
      <c r="CA81" s="70"/>
      <c r="CB81" s="70">
        <v>0</v>
      </c>
      <c r="CC81" s="70"/>
      <c r="CD81" s="70">
        <v>0</v>
      </c>
      <c r="CE81" s="70"/>
      <c r="CF81" s="70">
        <v>0</v>
      </c>
      <c r="CG81" s="70"/>
      <c r="CH81" s="70">
        <v>0</v>
      </c>
      <c r="CI81" s="77">
        <f t="shared" si="40"/>
        <v>0</v>
      </c>
      <c r="CJ81" s="76">
        <f t="shared" si="41"/>
        <v>0</v>
      </c>
      <c r="CK81" s="78"/>
      <c r="CL81" s="57"/>
      <c r="CM81" s="57"/>
      <c r="CN81" s="57"/>
      <c r="CO81" s="57"/>
      <c r="CP81" s="57"/>
      <c r="CQ81" s="57"/>
      <c r="CR81" s="57"/>
      <c r="CS81" s="79"/>
      <c r="CT81" s="80"/>
      <c r="CU81" s="81">
        <f t="shared" si="42"/>
        <v>0</v>
      </c>
      <c r="CV81" s="82">
        <f t="shared" si="43"/>
        <v>0</v>
      </c>
      <c r="CW81" s="83" t="e">
        <f>SUMIF(Склад!#REF!,E81,Склад!#REF!)</f>
        <v>#REF!</v>
      </c>
    </row>
    <row r="82" spans="1:101" s="73" customFormat="1" ht="92.1" customHeight="1" thickBot="1" x14ac:dyDescent="0.3">
      <c r="A82" s="34">
        <v>79</v>
      </c>
      <c r="B82" s="168" t="s">
        <v>157</v>
      </c>
      <c r="C82" s="57" t="s">
        <v>4124</v>
      </c>
      <c r="D82" s="34" t="str">
        <f t="shared" si="44"/>
        <v>21485147</v>
      </c>
      <c r="E82" s="33" t="s">
        <v>3789</v>
      </c>
      <c r="F82" s="33">
        <v>7</v>
      </c>
      <c r="G82" s="165" t="str">
        <f>IFERROR(VLOOKUP(VALUE(E82),Склад!#REF!,6,0),"-")</f>
        <v>-</v>
      </c>
      <c r="H82" s="58"/>
      <c r="I82" s="194" t="s">
        <v>4333</v>
      </c>
      <c r="J82" s="59">
        <v>53.5</v>
      </c>
      <c r="K82" s="63">
        <v>139</v>
      </c>
      <c r="L82" s="60"/>
      <c r="M82" s="61"/>
      <c r="N82" s="62"/>
      <c r="O82" s="64"/>
      <c r="P82" s="65"/>
      <c r="Q82" s="66"/>
      <c r="R82" s="67"/>
      <c r="S82" s="65"/>
      <c r="T82" s="66"/>
      <c r="U82" s="68"/>
      <c r="V82" s="69"/>
      <c r="W82" s="65"/>
      <c r="X82" s="66"/>
      <c r="Y82" s="70" t="str">
        <f>_xlfn.XLOOKUP($D82,'[1]Res (3)'!$G:$G,'[1]Res (3)'!P:P,"",0)</f>
        <v>-</v>
      </c>
      <c r="Z82" s="70" t="str">
        <f>_xlfn.XLOOKUP($D82,'[1]Res (3)'!$G:$G,'[1]Res (3)'!Q:Q,"",0)</f>
        <v>-</v>
      </c>
      <c r="AA82" s="70" t="str">
        <f>_xlfn.XLOOKUP($D82,'[1]Res (3)'!$G:$G,'[1]Res (3)'!R:R,"",0)</f>
        <v>-</v>
      </c>
      <c r="AB82" s="70" t="str">
        <f>_xlfn.XLOOKUP($D82,'[1]Res (3)'!$G:$G,'[1]Res (3)'!S:S,"",0)</f>
        <v/>
      </c>
      <c r="AC82" s="70" t="str">
        <f>_xlfn.XLOOKUP($D82,'[1]Res (3)'!$G:$G,'[1]Res (3)'!T:T,"",0)</f>
        <v/>
      </c>
      <c r="AD82" s="70" t="str">
        <f>_xlfn.XLOOKUP($D82,'[1]Res (3)'!$G:$G,'[1]Res (3)'!U:U,"",0)</f>
        <v/>
      </c>
      <c r="AE82" s="70" t="str">
        <f>_xlfn.XLOOKUP($D82,'[1]Res (3)'!$G:$G,'[1]Res (3)'!V:V,"",0)</f>
        <v/>
      </c>
      <c r="AF82" s="70" t="str">
        <f>_xlfn.XLOOKUP($D82,'[1]Res (3)'!$G:$G,'[1]Res (3)'!W:W,"",0)</f>
        <v/>
      </c>
      <c r="AG82" s="70" t="str">
        <f>_xlfn.XLOOKUP($D82,'[1]Res (3)'!$G:$G,'[1]Res (3)'!X:X,"",0)</f>
        <v/>
      </c>
      <c r="AH82" s="70" t="str">
        <f>_xlfn.XLOOKUP($D82,'[1]Res (3)'!$G:$G,'[1]Res (3)'!Y:Y,"",0)</f>
        <v/>
      </c>
      <c r="AI82" s="70" t="str">
        <f>_xlfn.XLOOKUP($D82,'[1]Res (3)'!$G:$G,'[1]Res (3)'!Z:Z,"",0)</f>
        <v/>
      </c>
      <c r="AJ82" s="70" t="str">
        <f>_xlfn.XLOOKUP($D82,'[1]Res (3)'!$G:$G,'[1]Res (3)'!AA:AA,"",0)</f>
        <v/>
      </c>
      <c r="AK82" s="70" t="str">
        <f>_xlfn.XLOOKUP($D82,'[1]Res (3)'!$G:$G,'[1]Res (3)'!AB:AB,"",0)</f>
        <v>-</v>
      </c>
      <c r="AL82" s="71">
        <f t="shared" si="28"/>
        <v>0</v>
      </c>
      <c r="AM82" s="72" t="str">
        <f t="shared" si="29"/>
        <v/>
      </c>
      <c r="AO82" s="71" t="s">
        <v>26</v>
      </c>
      <c r="AP82" s="70" t="e">
        <f t="shared" si="30"/>
        <v>#VALUE!</v>
      </c>
      <c r="AQ82" s="70"/>
      <c r="AR82" s="70" t="e">
        <f t="shared" si="31"/>
        <v>#VALUE!</v>
      </c>
      <c r="AS82" s="70"/>
      <c r="AT82" s="70" t="e">
        <f t="shared" si="32"/>
        <v>#VALUE!</v>
      </c>
      <c r="AU82" s="70"/>
      <c r="AV82" s="70" t="e">
        <f t="shared" si="33"/>
        <v>#VALUE!</v>
      </c>
      <c r="AW82" s="70"/>
      <c r="AX82" s="70" t="e">
        <f t="shared" si="27"/>
        <v>#VALUE!</v>
      </c>
      <c r="AY82" s="71" t="e">
        <f t="shared" si="34"/>
        <v>#VALUE!</v>
      </c>
      <c r="AZ82" s="72" t="e">
        <f t="shared" si="35"/>
        <v>#VALUE!</v>
      </c>
      <c r="BA82" s="71" t="s">
        <v>26</v>
      </c>
      <c r="BB82" s="70">
        <v>0</v>
      </c>
      <c r="BC82" s="70"/>
      <c r="BD82" s="70">
        <v>0</v>
      </c>
      <c r="BE82" s="70"/>
      <c r="BF82" s="70">
        <v>0</v>
      </c>
      <c r="BG82" s="70"/>
      <c r="BH82" s="70">
        <v>0</v>
      </c>
      <c r="BI82" s="70"/>
      <c r="BJ82" s="70">
        <v>0</v>
      </c>
      <c r="BK82" s="74">
        <f t="shared" si="36"/>
        <v>0</v>
      </c>
      <c r="BL82" s="75">
        <f t="shared" si="37"/>
        <v>0</v>
      </c>
      <c r="BM82" s="71" t="s">
        <v>26</v>
      </c>
      <c r="BN82" s="70">
        <v>0</v>
      </c>
      <c r="BO82" s="70"/>
      <c r="BP82" s="70">
        <v>0</v>
      </c>
      <c r="BQ82" s="70"/>
      <c r="BR82" s="70">
        <v>0</v>
      </c>
      <c r="BS82" s="70"/>
      <c r="BT82" s="70">
        <v>0</v>
      </c>
      <c r="BU82" s="70"/>
      <c r="BV82" s="70">
        <v>0</v>
      </c>
      <c r="BW82" s="74">
        <f t="shared" si="38"/>
        <v>0</v>
      </c>
      <c r="BX82" s="76">
        <f t="shared" si="39"/>
        <v>0</v>
      </c>
      <c r="BY82" s="71" t="s">
        <v>26</v>
      </c>
      <c r="BZ82" s="70">
        <v>0</v>
      </c>
      <c r="CA82" s="70"/>
      <c r="CB82" s="70">
        <v>0</v>
      </c>
      <c r="CC82" s="70"/>
      <c r="CD82" s="70">
        <v>0</v>
      </c>
      <c r="CE82" s="70"/>
      <c r="CF82" s="70">
        <v>0</v>
      </c>
      <c r="CG82" s="70"/>
      <c r="CH82" s="70">
        <v>0</v>
      </c>
      <c r="CI82" s="77">
        <f t="shared" si="40"/>
        <v>0</v>
      </c>
      <c r="CJ82" s="76">
        <f t="shared" si="41"/>
        <v>0</v>
      </c>
      <c r="CK82" s="78"/>
      <c r="CL82" s="57"/>
      <c r="CM82" s="57"/>
      <c r="CN82" s="57"/>
      <c r="CO82" s="57"/>
      <c r="CP82" s="57"/>
      <c r="CQ82" s="57"/>
      <c r="CR82" s="57"/>
      <c r="CS82" s="79"/>
      <c r="CT82" s="80"/>
      <c r="CU82" s="81">
        <f t="shared" si="42"/>
        <v>0</v>
      </c>
      <c r="CV82" s="82">
        <f t="shared" si="43"/>
        <v>0</v>
      </c>
      <c r="CW82" s="83" t="e">
        <f>SUMIF(Склад!#REF!,E82,Склад!#REF!)</f>
        <v>#REF!</v>
      </c>
    </row>
    <row r="83" spans="1:101" s="73" customFormat="1" ht="90.4" customHeight="1" thickBot="1" x14ac:dyDescent="0.3">
      <c r="A83" s="57">
        <v>80</v>
      </c>
      <c r="B83" s="168" t="s">
        <v>157</v>
      </c>
      <c r="C83" s="57" t="s">
        <v>4124</v>
      </c>
      <c r="D83" s="34" t="str">
        <f t="shared" si="44"/>
        <v>21485157</v>
      </c>
      <c r="E83" s="33" t="s">
        <v>3790</v>
      </c>
      <c r="F83" s="33">
        <v>7</v>
      </c>
      <c r="G83" s="165" t="str">
        <f>IFERROR(VLOOKUP(VALUE(E83),Склад!#REF!,6,0),"-")</f>
        <v>-</v>
      </c>
      <c r="H83" s="58"/>
      <c r="I83" s="194" t="s">
        <v>4333</v>
      </c>
      <c r="J83" s="59">
        <v>53.5</v>
      </c>
      <c r="K83" s="63">
        <v>139</v>
      </c>
      <c r="L83" s="60"/>
      <c r="M83" s="61"/>
      <c r="N83" s="62"/>
      <c r="O83" s="64"/>
      <c r="P83" s="65"/>
      <c r="Q83" s="66"/>
      <c r="R83" s="67"/>
      <c r="S83" s="65"/>
      <c r="T83" s="66"/>
      <c r="U83" s="68"/>
      <c r="V83" s="69"/>
      <c r="W83" s="65"/>
      <c r="X83" s="66"/>
      <c r="Y83" s="70" t="str">
        <f>_xlfn.XLOOKUP($D83,'[1]Res (3)'!$G:$G,'[1]Res (3)'!P:P,"",0)</f>
        <v>-</v>
      </c>
      <c r="Z83" s="70" t="str">
        <f>_xlfn.XLOOKUP($D83,'[1]Res (3)'!$G:$G,'[1]Res (3)'!Q:Q,"",0)</f>
        <v>-</v>
      </c>
      <c r="AA83" s="70" t="str">
        <f>_xlfn.XLOOKUP($D83,'[1]Res (3)'!$G:$G,'[1]Res (3)'!R:R,"",0)</f>
        <v>-</v>
      </c>
      <c r="AB83" s="70" t="str">
        <f>_xlfn.XLOOKUP($D83,'[1]Res (3)'!$G:$G,'[1]Res (3)'!S:S,"",0)</f>
        <v/>
      </c>
      <c r="AC83" s="70" t="str">
        <f>_xlfn.XLOOKUP($D83,'[1]Res (3)'!$G:$G,'[1]Res (3)'!T:T,"",0)</f>
        <v/>
      </c>
      <c r="AD83" s="70" t="str">
        <f>_xlfn.XLOOKUP($D83,'[1]Res (3)'!$G:$G,'[1]Res (3)'!U:U,"",0)</f>
        <v/>
      </c>
      <c r="AE83" s="70" t="str">
        <f>_xlfn.XLOOKUP($D83,'[1]Res (3)'!$G:$G,'[1]Res (3)'!V:V,"",0)</f>
        <v/>
      </c>
      <c r="AF83" s="70" t="str">
        <f>_xlfn.XLOOKUP($D83,'[1]Res (3)'!$G:$G,'[1]Res (3)'!W:W,"",0)</f>
        <v/>
      </c>
      <c r="AG83" s="70" t="str">
        <f>_xlfn.XLOOKUP($D83,'[1]Res (3)'!$G:$G,'[1]Res (3)'!X:X,"",0)</f>
        <v/>
      </c>
      <c r="AH83" s="70" t="str">
        <f>_xlfn.XLOOKUP($D83,'[1]Res (3)'!$G:$G,'[1]Res (3)'!Y:Y,"",0)</f>
        <v/>
      </c>
      <c r="AI83" s="70" t="str">
        <f>_xlfn.XLOOKUP($D83,'[1]Res (3)'!$G:$G,'[1]Res (3)'!Z:Z,"",0)</f>
        <v/>
      </c>
      <c r="AJ83" s="70" t="str">
        <f>_xlfn.XLOOKUP($D83,'[1]Res (3)'!$G:$G,'[1]Res (3)'!AA:AA,"",0)</f>
        <v/>
      </c>
      <c r="AK83" s="70" t="str">
        <f>_xlfn.XLOOKUP($D83,'[1]Res (3)'!$G:$G,'[1]Res (3)'!AB:AB,"",0)</f>
        <v>-</v>
      </c>
      <c r="AL83" s="71">
        <f t="shared" si="28"/>
        <v>0</v>
      </c>
      <c r="AM83" s="72" t="str">
        <f t="shared" si="29"/>
        <v/>
      </c>
      <c r="AO83" s="71" t="s">
        <v>26</v>
      </c>
      <c r="AP83" s="70" t="e">
        <f t="shared" si="30"/>
        <v>#VALUE!</v>
      </c>
      <c r="AQ83" s="70"/>
      <c r="AR83" s="70" t="e">
        <f t="shared" si="31"/>
        <v>#VALUE!</v>
      </c>
      <c r="AS83" s="70"/>
      <c r="AT83" s="70" t="e">
        <f t="shared" si="32"/>
        <v>#VALUE!</v>
      </c>
      <c r="AU83" s="70"/>
      <c r="AV83" s="70" t="e">
        <f t="shared" si="33"/>
        <v>#VALUE!</v>
      </c>
      <c r="AW83" s="70"/>
      <c r="AX83" s="70" t="e">
        <f t="shared" si="27"/>
        <v>#VALUE!</v>
      </c>
      <c r="AY83" s="71" t="e">
        <f t="shared" si="34"/>
        <v>#VALUE!</v>
      </c>
      <c r="AZ83" s="72" t="e">
        <f t="shared" si="35"/>
        <v>#VALUE!</v>
      </c>
      <c r="BA83" s="71" t="s">
        <v>26</v>
      </c>
      <c r="BB83" s="70">
        <v>0</v>
      </c>
      <c r="BC83" s="70"/>
      <c r="BD83" s="70">
        <v>0</v>
      </c>
      <c r="BE83" s="70"/>
      <c r="BF83" s="70">
        <v>0</v>
      </c>
      <c r="BG83" s="70"/>
      <c r="BH83" s="70">
        <v>0</v>
      </c>
      <c r="BI83" s="70"/>
      <c r="BJ83" s="70">
        <v>0</v>
      </c>
      <c r="BK83" s="74">
        <f t="shared" si="36"/>
        <v>0</v>
      </c>
      <c r="BL83" s="75">
        <f t="shared" si="37"/>
        <v>0</v>
      </c>
      <c r="BM83" s="71" t="s">
        <v>26</v>
      </c>
      <c r="BN83" s="70">
        <v>0</v>
      </c>
      <c r="BO83" s="70"/>
      <c r="BP83" s="70">
        <v>0</v>
      </c>
      <c r="BQ83" s="70"/>
      <c r="BR83" s="70">
        <v>0</v>
      </c>
      <c r="BS83" s="70"/>
      <c r="BT83" s="70">
        <v>0</v>
      </c>
      <c r="BU83" s="70"/>
      <c r="BV83" s="70">
        <v>0</v>
      </c>
      <c r="BW83" s="74">
        <f t="shared" si="38"/>
        <v>0</v>
      </c>
      <c r="BX83" s="76">
        <f t="shared" si="39"/>
        <v>0</v>
      </c>
      <c r="BY83" s="71" t="s">
        <v>26</v>
      </c>
      <c r="BZ83" s="70">
        <v>0</v>
      </c>
      <c r="CA83" s="70"/>
      <c r="CB83" s="70">
        <v>0</v>
      </c>
      <c r="CC83" s="70"/>
      <c r="CD83" s="70">
        <v>0</v>
      </c>
      <c r="CE83" s="70"/>
      <c r="CF83" s="70">
        <v>0</v>
      </c>
      <c r="CG83" s="70"/>
      <c r="CH83" s="70">
        <v>0</v>
      </c>
      <c r="CI83" s="77">
        <f t="shared" si="40"/>
        <v>0</v>
      </c>
      <c r="CJ83" s="76">
        <f t="shared" si="41"/>
        <v>0</v>
      </c>
      <c r="CK83" s="78"/>
      <c r="CL83" s="57"/>
      <c r="CM83" s="57"/>
      <c r="CN83" s="57"/>
      <c r="CO83" s="57"/>
      <c r="CP83" s="57"/>
      <c r="CQ83" s="57"/>
      <c r="CR83" s="57"/>
      <c r="CS83" s="79"/>
      <c r="CT83" s="80"/>
      <c r="CU83" s="81">
        <f t="shared" si="42"/>
        <v>0</v>
      </c>
      <c r="CV83" s="82">
        <f t="shared" si="43"/>
        <v>0</v>
      </c>
      <c r="CW83" s="83" t="e">
        <f>SUMIF(Склад!#REF!,E83,Склад!#REF!)</f>
        <v>#REF!</v>
      </c>
    </row>
    <row r="84" spans="1:101" s="73" customFormat="1" ht="101.65" customHeight="1" thickBot="1" x14ac:dyDescent="0.3">
      <c r="A84" s="34">
        <v>81</v>
      </c>
      <c r="B84" s="168" t="s">
        <v>157</v>
      </c>
      <c r="C84" s="57" t="s">
        <v>4125</v>
      </c>
      <c r="D84" s="34" t="str">
        <f t="shared" si="44"/>
        <v>12385717</v>
      </c>
      <c r="E84" s="33" t="s">
        <v>3791</v>
      </c>
      <c r="F84" s="33">
        <v>7</v>
      </c>
      <c r="G84" s="165" t="str">
        <f>IFERROR(VLOOKUP(VALUE(E84),Склад!#REF!,6,0),"-")</f>
        <v>-</v>
      </c>
      <c r="H84" s="58"/>
      <c r="I84" s="194" t="s">
        <v>4333</v>
      </c>
      <c r="J84" s="59">
        <v>53.5</v>
      </c>
      <c r="K84" s="63">
        <v>139</v>
      </c>
      <c r="L84" s="60"/>
      <c r="M84" s="61"/>
      <c r="N84" s="62"/>
      <c r="O84" s="64"/>
      <c r="P84" s="65"/>
      <c r="Q84" s="66"/>
      <c r="R84" s="67"/>
      <c r="S84" s="65"/>
      <c r="T84" s="66"/>
      <c r="U84" s="68"/>
      <c r="V84" s="69"/>
      <c r="W84" s="65"/>
      <c r="X84" s="66"/>
      <c r="Y84" s="70" t="str">
        <f>_xlfn.XLOOKUP($D84,'[1]Res (3)'!$G:$G,'[1]Res (3)'!P:P,"",0)</f>
        <v>-</v>
      </c>
      <c r="Z84" s="70" t="str">
        <f>_xlfn.XLOOKUP($D84,'[1]Res (3)'!$G:$G,'[1]Res (3)'!Q:Q,"",0)</f>
        <v>-</v>
      </c>
      <c r="AA84" s="70" t="str">
        <f>_xlfn.XLOOKUP($D84,'[1]Res (3)'!$G:$G,'[1]Res (3)'!R:R,"",0)</f>
        <v>-</v>
      </c>
      <c r="AB84" s="70" t="str">
        <f>_xlfn.XLOOKUP($D84,'[1]Res (3)'!$G:$G,'[1]Res (3)'!S:S,"",0)</f>
        <v/>
      </c>
      <c r="AC84" s="70" t="str">
        <f>_xlfn.XLOOKUP($D84,'[1]Res (3)'!$G:$G,'[1]Res (3)'!T:T,"",0)</f>
        <v/>
      </c>
      <c r="AD84" s="70" t="str">
        <f>_xlfn.XLOOKUP($D84,'[1]Res (3)'!$G:$G,'[1]Res (3)'!U:U,"",0)</f>
        <v/>
      </c>
      <c r="AE84" s="70" t="str">
        <f>_xlfn.XLOOKUP($D84,'[1]Res (3)'!$G:$G,'[1]Res (3)'!V:V,"",0)</f>
        <v/>
      </c>
      <c r="AF84" s="70" t="str">
        <f>_xlfn.XLOOKUP($D84,'[1]Res (3)'!$G:$G,'[1]Res (3)'!W:W,"",0)</f>
        <v/>
      </c>
      <c r="AG84" s="70" t="str">
        <f>_xlfn.XLOOKUP($D84,'[1]Res (3)'!$G:$G,'[1]Res (3)'!X:X,"",0)</f>
        <v/>
      </c>
      <c r="AH84" s="70" t="str">
        <f>_xlfn.XLOOKUP($D84,'[1]Res (3)'!$G:$G,'[1]Res (3)'!Y:Y,"",0)</f>
        <v/>
      </c>
      <c r="AI84" s="70" t="str">
        <f>_xlfn.XLOOKUP($D84,'[1]Res (3)'!$G:$G,'[1]Res (3)'!Z:Z,"",0)</f>
        <v/>
      </c>
      <c r="AJ84" s="70" t="str">
        <f>_xlfn.XLOOKUP($D84,'[1]Res (3)'!$G:$G,'[1]Res (3)'!AA:AA,"",0)</f>
        <v/>
      </c>
      <c r="AK84" s="70" t="str">
        <f>_xlfn.XLOOKUP($D84,'[1]Res (3)'!$G:$G,'[1]Res (3)'!AB:AB,"",0)</f>
        <v>-</v>
      </c>
      <c r="AL84" s="71">
        <f t="shared" si="28"/>
        <v>0</v>
      </c>
      <c r="AM84" s="72" t="str">
        <f t="shared" si="29"/>
        <v/>
      </c>
      <c r="AO84" s="71" t="s">
        <v>26</v>
      </c>
      <c r="AP84" s="70" t="e">
        <f t="shared" si="30"/>
        <v>#VALUE!</v>
      </c>
      <c r="AQ84" s="70"/>
      <c r="AR84" s="70" t="e">
        <f t="shared" si="31"/>
        <v>#VALUE!</v>
      </c>
      <c r="AS84" s="70"/>
      <c r="AT84" s="70" t="e">
        <f t="shared" si="32"/>
        <v>#VALUE!</v>
      </c>
      <c r="AU84" s="70"/>
      <c r="AV84" s="70" t="e">
        <f t="shared" si="33"/>
        <v>#VALUE!</v>
      </c>
      <c r="AW84" s="70"/>
      <c r="AX84" s="70" t="e">
        <f t="shared" si="27"/>
        <v>#VALUE!</v>
      </c>
      <c r="AY84" s="71" t="e">
        <f t="shared" si="34"/>
        <v>#VALUE!</v>
      </c>
      <c r="AZ84" s="72" t="e">
        <f t="shared" si="35"/>
        <v>#VALUE!</v>
      </c>
      <c r="BA84" s="71" t="s">
        <v>26</v>
      </c>
      <c r="BB84" s="70">
        <v>0</v>
      </c>
      <c r="BC84" s="70"/>
      <c r="BD84" s="70">
        <v>0</v>
      </c>
      <c r="BE84" s="70"/>
      <c r="BF84" s="70">
        <v>0</v>
      </c>
      <c r="BG84" s="70"/>
      <c r="BH84" s="70">
        <v>0</v>
      </c>
      <c r="BI84" s="70"/>
      <c r="BJ84" s="70">
        <v>0</v>
      </c>
      <c r="BK84" s="74">
        <f t="shared" si="36"/>
        <v>0</v>
      </c>
      <c r="BL84" s="75">
        <f t="shared" si="37"/>
        <v>0</v>
      </c>
      <c r="BM84" s="71" t="s">
        <v>26</v>
      </c>
      <c r="BN84" s="70">
        <v>0</v>
      </c>
      <c r="BO84" s="70"/>
      <c r="BP84" s="70">
        <v>0</v>
      </c>
      <c r="BQ84" s="70"/>
      <c r="BR84" s="70">
        <v>0</v>
      </c>
      <c r="BS84" s="70"/>
      <c r="BT84" s="70">
        <v>0</v>
      </c>
      <c r="BU84" s="70"/>
      <c r="BV84" s="70">
        <v>0</v>
      </c>
      <c r="BW84" s="74">
        <f t="shared" si="38"/>
        <v>0</v>
      </c>
      <c r="BX84" s="76">
        <f t="shared" si="39"/>
        <v>0</v>
      </c>
      <c r="BY84" s="71" t="s">
        <v>26</v>
      </c>
      <c r="BZ84" s="70">
        <v>0</v>
      </c>
      <c r="CA84" s="70"/>
      <c r="CB84" s="70">
        <v>0</v>
      </c>
      <c r="CC84" s="70"/>
      <c r="CD84" s="70">
        <v>0</v>
      </c>
      <c r="CE84" s="70"/>
      <c r="CF84" s="70">
        <v>0</v>
      </c>
      <c r="CG84" s="70"/>
      <c r="CH84" s="70">
        <v>0</v>
      </c>
      <c r="CI84" s="77">
        <f t="shared" si="40"/>
        <v>0</v>
      </c>
      <c r="CJ84" s="76">
        <f t="shared" si="41"/>
        <v>0</v>
      </c>
      <c r="CK84" s="78"/>
      <c r="CL84" s="57"/>
      <c r="CM84" s="57"/>
      <c r="CN84" s="57"/>
      <c r="CO84" s="57"/>
      <c r="CP84" s="57"/>
      <c r="CQ84" s="57"/>
      <c r="CR84" s="57"/>
      <c r="CS84" s="79"/>
      <c r="CT84" s="80"/>
      <c r="CU84" s="81">
        <f t="shared" si="42"/>
        <v>0</v>
      </c>
      <c r="CV84" s="82">
        <f t="shared" si="43"/>
        <v>0</v>
      </c>
      <c r="CW84" s="83" t="e">
        <f>SUMIF(Склад!#REF!,E84,Склад!#REF!)</f>
        <v>#REF!</v>
      </c>
    </row>
    <row r="85" spans="1:101" s="73" customFormat="1" ht="110.45" customHeight="1" thickBot="1" x14ac:dyDescent="0.3">
      <c r="A85" s="57">
        <v>82</v>
      </c>
      <c r="B85" s="168" t="s">
        <v>157</v>
      </c>
      <c r="C85" s="34" t="s">
        <v>4126</v>
      </c>
      <c r="D85" s="34" t="str">
        <f t="shared" si="44"/>
        <v>12385707</v>
      </c>
      <c r="E85" s="33" t="s">
        <v>3792</v>
      </c>
      <c r="F85" s="33">
        <v>7</v>
      </c>
      <c r="G85" s="165" t="str">
        <f>IFERROR(VLOOKUP(VALUE(E85),Склад!#REF!,6,0),"-")</f>
        <v>-</v>
      </c>
      <c r="H85" s="58"/>
      <c r="I85" s="194" t="s">
        <v>4333</v>
      </c>
      <c r="J85" s="59">
        <v>57.3</v>
      </c>
      <c r="K85" s="63">
        <v>149</v>
      </c>
      <c r="L85" s="60"/>
      <c r="M85" s="61"/>
      <c r="N85" s="62"/>
      <c r="O85" s="64"/>
      <c r="P85" s="65"/>
      <c r="Q85" s="66"/>
      <c r="R85" s="67"/>
      <c r="S85" s="65"/>
      <c r="T85" s="66"/>
      <c r="U85" s="68"/>
      <c r="V85" s="69"/>
      <c r="W85" s="65"/>
      <c r="X85" s="66"/>
      <c r="Y85" s="70" t="str">
        <f>_xlfn.XLOOKUP($D85,'[1]Res (3)'!$G:$G,'[1]Res (3)'!P:P,"",0)</f>
        <v>-</v>
      </c>
      <c r="Z85" s="70" t="str">
        <f>_xlfn.XLOOKUP($D85,'[1]Res (3)'!$G:$G,'[1]Res (3)'!Q:Q,"",0)</f>
        <v>-</v>
      </c>
      <c r="AA85" s="70" t="str">
        <f>_xlfn.XLOOKUP($D85,'[1]Res (3)'!$G:$G,'[1]Res (3)'!R:R,"",0)</f>
        <v>-</v>
      </c>
      <c r="AB85" s="70" t="str">
        <f>_xlfn.XLOOKUP($D85,'[1]Res (3)'!$G:$G,'[1]Res (3)'!S:S,"",0)</f>
        <v/>
      </c>
      <c r="AC85" s="70" t="str">
        <f>_xlfn.XLOOKUP($D85,'[1]Res (3)'!$G:$G,'[1]Res (3)'!T:T,"",0)</f>
        <v/>
      </c>
      <c r="AD85" s="70" t="str">
        <f>_xlfn.XLOOKUP($D85,'[1]Res (3)'!$G:$G,'[1]Res (3)'!U:U,"",0)</f>
        <v/>
      </c>
      <c r="AE85" s="70" t="str">
        <f>_xlfn.XLOOKUP($D85,'[1]Res (3)'!$G:$G,'[1]Res (3)'!V:V,"",0)</f>
        <v/>
      </c>
      <c r="AF85" s="70" t="str">
        <f>_xlfn.XLOOKUP($D85,'[1]Res (3)'!$G:$G,'[1]Res (3)'!W:W,"",0)</f>
        <v/>
      </c>
      <c r="AG85" s="70" t="str">
        <f>_xlfn.XLOOKUP($D85,'[1]Res (3)'!$G:$G,'[1]Res (3)'!X:X,"",0)</f>
        <v/>
      </c>
      <c r="AH85" s="70" t="str">
        <f>_xlfn.XLOOKUP($D85,'[1]Res (3)'!$G:$G,'[1]Res (3)'!Y:Y,"",0)</f>
        <v/>
      </c>
      <c r="AI85" s="70" t="str">
        <f>_xlfn.XLOOKUP($D85,'[1]Res (3)'!$G:$G,'[1]Res (3)'!Z:Z,"",0)</f>
        <v/>
      </c>
      <c r="AJ85" s="70" t="str">
        <f>_xlfn.XLOOKUP($D85,'[1]Res (3)'!$G:$G,'[1]Res (3)'!AA:AA,"",0)</f>
        <v/>
      </c>
      <c r="AK85" s="70" t="str">
        <f>_xlfn.XLOOKUP($D85,'[1]Res (3)'!$G:$G,'[1]Res (3)'!AB:AB,"",0)</f>
        <v>-</v>
      </c>
      <c r="AL85" s="71">
        <f t="shared" si="28"/>
        <v>0</v>
      </c>
      <c r="AM85" s="72" t="str">
        <f t="shared" si="29"/>
        <v/>
      </c>
      <c r="AO85" s="71" t="s">
        <v>26</v>
      </c>
      <c r="AP85" s="70" t="e">
        <f t="shared" si="30"/>
        <v>#VALUE!</v>
      </c>
      <c r="AQ85" s="70"/>
      <c r="AR85" s="70" t="e">
        <f t="shared" si="31"/>
        <v>#VALUE!</v>
      </c>
      <c r="AS85" s="70"/>
      <c r="AT85" s="70" t="e">
        <f t="shared" si="32"/>
        <v>#VALUE!</v>
      </c>
      <c r="AU85" s="70"/>
      <c r="AV85" s="70" t="e">
        <f t="shared" si="33"/>
        <v>#VALUE!</v>
      </c>
      <c r="AW85" s="70"/>
      <c r="AX85" s="70"/>
      <c r="AY85" s="71" t="e">
        <f t="shared" si="34"/>
        <v>#VALUE!</v>
      </c>
      <c r="AZ85" s="72" t="e">
        <f t="shared" si="35"/>
        <v>#VALUE!</v>
      </c>
      <c r="BA85" s="71" t="s">
        <v>26</v>
      </c>
      <c r="BB85" s="70">
        <v>0</v>
      </c>
      <c r="BC85" s="70"/>
      <c r="BD85" s="70">
        <v>2</v>
      </c>
      <c r="BE85" s="70"/>
      <c r="BF85" s="70">
        <v>2</v>
      </c>
      <c r="BG85" s="70"/>
      <c r="BH85" s="70">
        <v>2</v>
      </c>
      <c r="BI85" s="70"/>
      <c r="BJ85" s="70" t="s">
        <v>26</v>
      </c>
      <c r="BK85" s="74">
        <f t="shared" si="36"/>
        <v>6</v>
      </c>
      <c r="BL85" s="75">
        <f t="shared" si="37"/>
        <v>0</v>
      </c>
      <c r="BM85" s="71" t="s">
        <v>26</v>
      </c>
      <c r="BN85" s="70">
        <v>0</v>
      </c>
      <c r="BO85" s="70"/>
      <c r="BP85" s="70">
        <v>2</v>
      </c>
      <c r="BQ85" s="70"/>
      <c r="BR85" s="70">
        <v>2</v>
      </c>
      <c r="BS85" s="70"/>
      <c r="BT85" s="70">
        <v>2</v>
      </c>
      <c r="BU85" s="70"/>
      <c r="BV85" s="70" t="s">
        <v>26</v>
      </c>
      <c r="BW85" s="74">
        <f t="shared" si="38"/>
        <v>6</v>
      </c>
      <c r="BX85" s="76">
        <f t="shared" si="39"/>
        <v>0</v>
      </c>
      <c r="BY85" s="71" t="s">
        <v>26</v>
      </c>
      <c r="BZ85" s="70">
        <v>0</v>
      </c>
      <c r="CA85" s="70"/>
      <c r="CB85" s="70">
        <v>0</v>
      </c>
      <c r="CC85" s="70"/>
      <c r="CD85" s="70">
        <v>0</v>
      </c>
      <c r="CE85" s="70"/>
      <c r="CF85" s="70">
        <v>0</v>
      </c>
      <c r="CG85" s="70"/>
      <c r="CH85" s="70" t="s">
        <v>26</v>
      </c>
      <c r="CI85" s="77">
        <f t="shared" si="40"/>
        <v>0</v>
      </c>
      <c r="CJ85" s="76">
        <f t="shared" si="41"/>
        <v>0</v>
      </c>
      <c r="CK85" s="78"/>
      <c r="CL85" s="57"/>
      <c r="CM85" s="57"/>
      <c r="CN85" s="57">
        <v>1</v>
      </c>
      <c r="CO85" s="57"/>
      <c r="CP85" s="57">
        <v>7</v>
      </c>
      <c r="CQ85" s="57"/>
      <c r="CR85" s="57">
        <v>4</v>
      </c>
      <c r="CS85" s="79"/>
      <c r="CT85" s="80"/>
      <c r="CU85" s="81">
        <f t="shared" si="42"/>
        <v>12</v>
      </c>
      <c r="CV85" s="82">
        <f t="shared" si="43"/>
        <v>0</v>
      </c>
      <c r="CW85" s="83" t="e">
        <f>SUMIF(Склад!#REF!,E85,Склад!#REF!)</f>
        <v>#REF!</v>
      </c>
    </row>
    <row r="86" spans="1:101" s="73" customFormat="1" ht="93" customHeight="1" thickBot="1" x14ac:dyDescent="0.3">
      <c r="A86" s="34">
        <v>83</v>
      </c>
      <c r="B86" s="168" t="s">
        <v>157</v>
      </c>
      <c r="C86" s="34" t="s">
        <v>4127</v>
      </c>
      <c r="D86" s="34" t="str">
        <f t="shared" si="44"/>
        <v>24785477</v>
      </c>
      <c r="E86" s="33" t="s">
        <v>3793</v>
      </c>
      <c r="F86" s="33">
        <v>7</v>
      </c>
      <c r="G86" s="165" t="str">
        <f>IFERROR(VLOOKUP(VALUE(E86),Склад!#REF!,6,0),"-")</f>
        <v>-</v>
      </c>
      <c r="H86" s="58"/>
      <c r="I86" s="194" t="s">
        <v>4333</v>
      </c>
      <c r="J86" s="59">
        <v>57.3</v>
      </c>
      <c r="K86" s="63">
        <v>149</v>
      </c>
      <c r="L86" s="60"/>
      <c r="M86" s="61"/>
      <c r="N86" s="62"/>
      <c r="O86" s="64"/>
      <c r="P86" s="65"/>
      <c r="Q86" s="66"/>
      <c r="R86" s="67"/>
      <c r="S86" s="65"/>
      <c r="T86" s="66"/>
      <c r="U86" s="68"/>
      <c r="V86" s="69"/>
      <c r="W86" s="65"/>
      <c r="X86" s="66"/>
      <c r="Y86" s="70" t="str">
        <f>_xlfn.XLOOKUP($D86,'[1]Res (3)'!$G:$G,'[1]Res (3)'!P:P,"",0)</f>
        <v>-</v>
      </c>
      <c r="Z86" s="70" t="str">
        <f>_xlfn.XLOOKUP($D86,'[1]Res (3)'!$G:$G,'[1]Res (3)'!Q:Q,"",0)</f>
        <v>-</v>
      </c>
      <c r="AA86" s="70" t="str">
        <f>_xlfn.XLOOKUP($D86,'[1]Res (3)'!$G:$G,'[1]Res (3)'!R:R,"",0)</f>
        <v>-</v>
      </c>
      <c r="AB86" s="70" t="str">
        <f>_xlfn.XLOOKUP($D86,'[1]Res (3)'!$G:$G,'[1]Res (3)'!S:S,"",0)</f>
        <v/>
      </c>
      <c r="AC86" s="70" t="str">
        <f>_xlfn.XLOOKUP($D86,'[1]Res (3)'!$G:$G,'[1]Res (3)'!T:T,"",0)</f>
        <v/>
      </c>
      <c r="AD86" s="70" t="str">
        <f>_xlfn.XLOOKUP($D86,'[1]Res (3)'!$G:$G,'[1]Res (3)'!U:U,"",0)</f>
        <v/>
      </c>
      <c r="AE86" s="70" t="str">
        <f>_xlfn.XLOOKUP($D86,'[1]Res (3)'!$G:$G,'[1]Res (3)'!V:V,"",0)</f>
        <v/>
      </c>
      <c r="AF86" s="70" t="str">
        <f>_xlfn.XLOOKUP($D86,'[1]Res (3)'!$G:$G,'[1]Res (3)'!W:W,"",0)</f>
        <v/>
      </c>
      <c r="AG86" s="70" t="str">
        <f>_xlfn.XLOOKUP($D86,'[1]Res (3)'!$G:$G,'[1]Res (3)'!X:X,"",0)</f>
        <v/>
      </c>
      <c r="AH86" s="70" t="str">
        <f>_xlfn.XLOOKUP($D86,'[1]Res (3)'!$G:$G,'[1]Res (3)'!Y:Y,"",0)</f>
        <v/>
      </c>
      <c r="AI86" s="70" t="str">
        <f>_xlfn.XLOOKUP($D86,'[1]Res (3)'!$G:$G,'[1]Res (3)'!Z:Z,"",0)</f>
        <v/>
      </c>
      <c r="AJ86" s="70" t="str">
        <f>_xlfn.XLOOKUP($D86,'[1]Res (3)'!$G:$G,'[1]Res (3)'!AA:AA,"",0)</f>
        <v/>
      </c>
      <c r="AK86" s="70" t="str">
        <f>_xlfn.XLOOKUP($D86,'[1]Res (3)'!$G:$G,'[1]Res (3)'!AB:AB,"",0)</f>
        <v>-</v>
      </c>
      <c r="AL86" s="71">
        <f t="shared" si="28"/>
        <v>0</v>
      </c>
      <c r="AM86" s="72" t="str">
        <f t="shared" si="29"/>
        <v/>
      </c>
      <c r="AO86" s="71" t="s">
        <v>26</v>
      </c>
      <c r="AP86" s="70" t="e">
        <f t="shared" si="30"/>
        <v>#VALUE!</v>
      </c>
      <c r="AQ86" s="70"/>
      <c r="AR86" s="70" t="e">
        <f t="shared" si="31"/>
        <v>#VALUE!</v>
      </c>
      <c r="AS86" s="70"/>
      <c r="AT86" s="70" t="e">
        <f t="shared" si="32"/>
        <v>#VALUE!</v>
      </c>
      <c r="AU86" s="70"/>
      <c r="AV86" s="70" t="e">
        <f t="shared" si="33"/>
        <v>#VALUE!</v>
      </c>
      <c r="AW86" s="70"/>
      <c r="AX86" s="70"/>
      <c r="AY86" s="71" t="e">
        <f t="shared" si="34"/>
        <v>#VALUE!</v>
      </c>
      <c r="AZ86" s="72" t="e">
        <f t="shared" si="35"/>
        <v>#VALUE!</v>
      </c>
      <c r="BA86" s="71" t="s">
        <v>26</v>
      </c>
      <c r="BB86" s="70">
        <v>0</v>
      </c>
      <c r="BC86" s="70"/>
      <c r="BD86" s="70">
        <v>2</v>
      </c>
      <c r="BE86" s="70"/>
      <c r="BF86" s="70">
        <v>2</v>
      </c>
      <c r="BG86" s="70"/>
      <c r="BH86" s="70">
        <v>2</v>
      </c>
      <c r="BI86" s="70"/>
      <c r="BJ86" s="70" t="s">
        <v>26</v>
      </c>
      <c r="BK86" s="74">
        <f t="shared" si="36"/>
        <v>6</v>
      </c>
      <c r="BL86" s="75">
        <f t="shared" si="37"/>
        <v>0</v>
      </c>
      <c r="BM86" s="71" t="s">
        <v>26</v>
      </c>
      <c r="BN86" s="70">
        <v>0</v>
      </c>
      <c r="BO86" s="70"/>
      <c r="BP86" s="70">
        <v>2</v>
      </c>
      <c r="BQ86" s="70"/>
      <c r="BR86" s="70">
        <v>2</v>
      </c>
      <c r="BS86" s="70"/>
      <c r="BT86" s="70">
        <v>2</v>
      </c>
      <c r="BU86" s="70"/>
      <c r="BV86" s="70" t="s">
        <v>26</v>
      </c>
      <c r="BW86" s="74">
        <f t="shared" si="38"/>
        <v>6</v>
      </c>
      <c r="BX86" s="76">
        <f t="shared" si="39"/>
        <v>0</v>
      </c>
      <c r="BY86" s="71" t="s">
        <v>26</v>
      </c>
      <c r="BZ86" s="70">
        <v>0</v>
      </c>
      <c r="CA86" s="70"/>
      <c r="CB86" s="70">
        <v>0</v>
      </c>
      <c r="CC86" s="70"/>
      <c r="CD86" s="70">
        <v>0</v>
      </c>
      <c r="CE86" s="70"/>
      <c r="CF86" s="70">
        <v>0</v>
      </c>
      <c r="CG86" s="70"/>
      <c r="CH86" s="70" t="s">
        <v>26</v>
      </c>
      <c r="CI86" s="77">
        <f t="shared" si="40"/>
        <v>0</v>
      </c>
      <c r="CJ86" s="76">
        <f t="shared" si="41"/>
        <v>0</v>
      </c>
      <c r="CK86" s="78"/>
      <c r="CL86" s="57"/>
      <c r="CM86" s="57"/>
      <c r="CN86" s="57">
        <v>3</v>
      </c>
      <c r="CO86" s="57"/>
      <c r="CP86" s="57">
        <v>14</v>
      </c>
      <c r="CQ86" s="57"/>
      <c r="CR86" s="57">
        <v>6</v>
      </c>
      <c r="CS86" s="79"/>
      <c r="CT86" s="80"/>
      <c r="CU86" s="81">
        <f t="shared" si="42"/>
        <v>23</v>
      </c>
      <c r="CV86" s="82">
        <f t="shared" si="43"/>
        <v>0</v>
      </c>
      <c r="CW86" s="83" t="e">
        <f>SUMIF(Склад!#REF!,E86,Склад!#REF!)</f>
        <v>#REF!</v>
      </c>
    </row>
    <row r="87" spans="1:101" s="73" customFormat="1" ht="96.6" customHeight="1" thickBot="1" x14ac:dyDescent="0.3">
      <c r="A87" s="57">
        <v>84</v>
      </c>
      <c r="B87" s="168" t="s">
        <v>157</v>
      </c>
      <c r="C87" s="34" t="s">
        <v>4128</v>
      </c>
      <c r="D87" s="34" t="str">
        <f t="shared" si="44"/>
        <v>132852679</v>
      </c>
      <c r="E87" s="33" t="s">
        <v>3794</v>
      </c>
      <c r="F87" s="33">
        <v>79</v>
      </c>
      <c r="G87" s="165" t="str">
        <f>IFERROR(VLOOKUP(VALUE(E87),Склад!#REF!,6,0),"-")</f>
        <v>-</v>
      </c>
      <c r="H87" s="58"/>
      <c r="I87" s="194" t="s">
        <v>4333</v>
      </c>
      <c r="J87" s="59">
        <v>49.6</v>
      </c>
      <c r="K87" s="63">
        <v>129</v>
      </c>
      <c r="L87" s="60"/>
      <c r="M87" s="61"/>
      <c r="N87" s="62"/>
      <c r="O87" s="64"/>
      <c r="P87" s="65"/>
      <c r="Q87" s="66"/>
      <c r="R87" s="67"/>
      <c r="S87" s="65"/>
      <c r="T87" s="66"/>
      <c r="U87" s="68"/>
      <c r="V87" s="69"/>
      <c r="W87" s="65"/>
      <c r="X87" s="66"/>
      <c r="Y87" s="70" t="str">
        <f>_xlfn.XLOOKUP($D87,'[1]Res (3)'!$G:$G,'[1]Res (3)'!P:P,"",0)</f>
        <v>-</v>
      </c>
      <c r="Z87" s="70" t="str">
        <f>_xlfn.XLOOKUP($D87,'[1]Res (3)'!$G:$G,'[1]Res (3)'!Q:Q,"",0)</f>
        <v>-</v>
      </c>
      <c r="AA87" s="70" t="str">
        <f>_xlfn.XLOOKUP($D87,'[1]Res (3)'!$G:$G,'[1]Res (3)'!R:R,"",0)</f>
        <v>-</v>
      </c>
      <c r="AB87" s="70" t="str">
        <f>_xlfn.XLOOKUP($D87,'[1]Res (3)'!$G:$G,'[1]Res (3)'!S:S,"",0)</f>
        <v/>
      </c>
      <c r="AC87" s="70" t="str">
        <f>_xlfn.XLOOKUP($D87,'[1]Res (3)'!$G:$G,'[1]Res (3)'!T:T,"",0)</f>
        <v/>
      </c>
      <c r="AD87" s="70" t="str">
        <f>_xlfn.XLOOKUP($D87,'[1]Res (3)'!$G:$G,'[1]Res (3)'!U:U,"",0)</f>
        <v/>
      </c>
      <c r="AE87" s="70" t="str">
        <f>_xlfn.XLOOKUP($D87,'[1]Res (3)'!$G:$G,'[1]Res (3)'!V:V,"",0)</f>
        <v/>
      </c>
      <c r="AF87" s="70" t="str">
        <f>_xlfn.XLOOKUP($D87,'[1]Res (3)'!$G:$G,'[1]Res (3)'!W:W,"",0)</f>
        <v/>
      </c>
      <c r="AG87" s="70" t="str">
        <f>_xlfn.XLOOKUP($D87,'[1]Res (3)'!$G:$G,'[1]Res (3)'!X:X,"",0)</f>
        <v/>
      </c>
      <c r="AH87" s="70" t="str">
        <f>_xlfn.XLOOKUP($D87,'[1]Res (3)'!$G:$G,'[1]Res (3)'!Y:Y,"",0)</f>
        <v/>
      </c>
      <c r="AI87" s="70" t="str">
        <f>_xlfn.XLOOKUP($D87,'[1]Res (3)'!$G:$G,'[1]Res (3)'!Z:Z,"",0)</f>
        <v/>
      </c>
      <c r="AJ87" s="70" t="str">
        <f>_xlfn.XLOOKUP($D87,'[1]Res (3)'!$G:$G,'[1]Res (3)'!AA:AA,"",0)</f>
        <v/>
      </c>
      <c r="AK87" s="70" t="str">
        <f>_xlfn.XLOOKUP($D87,'[1]Res (3)'!$G:$G,'[1]Res (3)'!AB:AB,"",0)</f>
        <v>-</v>
      </c>
      <c r="AL87" s="71">
        <f t="shared" si="28"/>
        <v>0</v>
      </c>
      <c r="AM87" s="72" t="str">
        <f t="shared" si="29"/>
        <v/>
      </c>
      <c r="AO87" s="71" t="s">
        <v>26</v>
      </c>
      <c r="AP87" s="70" t="e">
        <f t="shared" si="30"/>
        <v>#VALUE!</v>
      </c>
      <c r="AQ87" s="70"/>
      <c r="AR87" s="70" t="e">
        <f t="shared" si="31"/>
        <v>#VALUE!</v>
      </c>
      <c r="AS87" s="70"/>
      <c r="AT87" s="70" t="e">
        <f t="shared" si="32"/>
        <v>#VALUE!</v>
      </c>
      <c r="AU87" s="70"/>
      <c r="AV87" s="70" t="e">
        <f t="shared" si="33"/>
        <v>#VALUE!</v>
      </c>
      <c r="AW87" s="70"/>
      <c r="AX87" s="70"/>
      <c r="AY87" s="71" t="e">
        <f t="shared" si="34"/>
        <v>#VALUE!</v>
      </c>
      <c r="AZ87" s="72" t="e">
        <f t="shared" si="35"/>
        <v>#VALUE!</v>
      </c>
      <c r="BA87" s="71" t="s">
        <v>26</v>
      </c>
      <c r="BB87" s="70">
        <v>0</v>
      </c>
      <c r="BC87" s="70"/>
      <c r="BD87" s="70">
        <v>2</v>
      </c>
      <c r="BE87" s="70"/>
      <c r="BF87" s="70">
        <v>2</v>
      </c>
      <c r="BG87" s="70"/>
      <c r="BH87" s="70">
        <v>2</v>
      </c>
      <c r="BI87" s="70"/>
      <c r="BJ87" s="70" t="s">
        <v>26</v>
      </c>
      <c r="BK87" s="74">
        <f t="shared" si="36"/>
        <v>6</v>
      </c>
      <c r="BL87" s="75">
        <f t="shared" si="37"/>
        <v>0</v>
      </c>
      <c r="BM87" s="71" t="s">
        <v>26</v>
      </c>
      <c r="BN87" s="70">
        <v>0</v>
      </c>
      <c r="BO87" s="70"/>
      <c r="BP87" s="70">
        <v>2</v>
      </c>
      <c r="BQ87" s="70"/>
      <c r="BR87" s="70">
        <v>2</v>
      </c>
      <c r="BS87" s="70"/>
      <c r="BT87" s="70">
        <v>2</v>
      </c>
      <c r="BU87" s="70"/>
      <c r="BV87" s="70" t="s">
        <v>26</v>
      </c>
      <c r="BW87" s="74">
        <f t="shared" si="38"/>
        <v>6</v>
      </c>
      <c r="BX87" s="76">
        <f t="shared" si="39"/>
        <v>0</v>
      </c>
      <c r="BY87" s="71" t="s">
        <v>26</v>
      </c>
      <c r="BZ87" s="70">
        <v>0</v>
      </c>
      <c r="CA87" s="70"/>
      <c r="CB87" s="70">
        <v>0</v>
      </c>
      <c r="CC87" s="70"/>
      <c r="CD87" s="70">
        <v>0</v>
      </c>
      <c r="CE87" s="70"/>
      <c r="CF87" s="70">
        <v>0</v>
      </c>
      <c r="CG87" s="70"/>
      <c r="CH87" s="70" t="s">
        <v>26</v>
      </c>
      <c r="CI87" s="77">
        <f t="shared" si="40"/>
        <v>0</v>
      </c>
      <c r="CJ87" s="76">
        <f t="shared" si="41"/>
        <v>0</v>
      </c>
      <c r="CK87" s="78"/>
      <c r="CL87" s="57"/>
      <c r="CM87" s="57"/>
      <c r="CN87" s="57">
        <v>1</v>
      </c>
      <c r="CO87" s="57"/>
      <c r="CP87" s="57">
        <v>1</v>
      </c>
      <c r="CQ87" s="57"/>
      <c r="CR87" s="57">
        <v>3</v>
      </c>
      <c r="CS87" s="79"/>
      <c r="CT87" s="80"/>
      <c r="CU87" s="81">
        <f t="shared" si="42"/>
        <v>5</v>
      </c>
      <c r="CV87" s="82">
        <f t="shared" si="43"/>
        <v>0</v>
      </c>
      <c r="CW87" s="83" t="e">
        <f>SUMIF(Склад!#REF!,E87,Склад!#REF!)</f>
        <v>#REF!</v>
      </c>
    </row>
    <row r="88" spans="1:101" s="73" customFormat="1" ht="104.45" customHeight="1" thickBot="1" x14ac:dyDescent="0.3">
      <c r="A88" s="34">
        <v>85</v>
      </c>
      <c r="B88" s="168" t="s">
        <v>157</v>
      </c>
      <c r="C88" s="34" t="s">
        <v>4129</v>
      </c>
      <c r="D88" s="34" t="str">
        <f t="shared" si="44"/>
        <v>247854379</v>
      </c>
      <c r="E88" s="33" t="s">
        <v>3795</v>
      </c>
      <c r="F88" s="33">
        <v>79</v>
      </c>
      <c r="G88" s="165" t="str">
        <f>IFERROR(VLOOKUP(VALUE(E88),Склад!#REF!,6,0),"-")</f>
        <v>-</v>
      </c>
      <c r="H88" s="58"/>
      <c r="I88" s="194" t="s">
        <v>4333</v>
      </c>
      <c r="J88" s="59">
        <v>49.6</v>
      </c>
      <c r="K88" s="63">
        <v>129</v>
      </c>
      <c r="L88" s="60"/>
      <c r="M88" s="61"/>
      <c r="N88" s="62"/>
      <c r="O88" s="64"/>
      <c r="P88" s="65"/>
      <c r="Q88" s="66"/>
      <c r="R88" s="67"/>
      <c r="S88" s="65"/>
      <c r="T88" s="66"/>
      <c r="U88" s="68"/>
      <c r="V88" s="69"/>
      <c r="W88" s="65"/>
      <c r="X88" s="66"/>
      <c r="Y88" s="70" t="str">
        <f>_xlfn.XLOOKUP($D88,'[1]Res (3)'!$G:$G,'[1]Res (3)'!P:P,"",0)</f>
        <v>-</v>
      </c>
      <c r="Z88" s="70" t="str">
        <f>_xlfn.XLOOKUP($D88,'[1]Res (3)'!$G:$G,'[1]Res (3)'!Q:Q,"",0)</f>
        <v>-</v>
      </c>
      <c r="AA88" s="70" t="str">
        <f>_xlfn.XLOOKUP($D88,'[1]Res (3)'!$G:$G,'[1]Res (3)'!R:R,"",0)</f>
        <v>-</v>
      </c>
      <c r="AB88" s="70" t="str">
        <f>_xlfn.XLOOKUP($D88,'[1]Res (3)'!$G:$G,'[1]Res (3)'!S:S,"",0)</f>
        <v/>
      </c>
      <c r="AC88" s="70" t="str">
        <f>_xlfn.XLOOKUP($D88,'[1]Res (3)'!$G:$G,'[1]Res (3)'!T:T,"",0)</f>
        <v/>
      </c>
      <c r="AD88" s="70" t="str">
        <f>_xlfn.XLOOKUP($D88,'[1]Res (3)'!$G:$G,'[1]Res (3)'!U:U,"",0)</f>
        <v/>
      </c>
      <c r="AE88" s="70" t="str">
        <f>_xlfn.XLOOKUP($D88,'[1]Res (3)'!$G:$G,'[1]Res (3)'!V:V,"",0)</f>
        <v/>
      </c>
      <c r="AF88" s="70" t="str">
        <f>_xlfn.XLOOKUP($D88,'[1]Res (3)'!$G:$G,'[1]Res (3)'!W:W,"",0)</f>
        <v/>
      </c>
      <c r="AG88" s="70" t="str">
        <f>_xlfn.XLOOKUP($D88,'[1]Res (3)'!$G:$G,'[1]Res (3)'!X:X,"",0)</f>
        <v/>
      </c>
      <c r="AH88" s="70" t="str">
        <f>_xlfn.XLOOKUP($D88,'[1]Res (3)'!$G:$G,'[1]Res (3)'!Y:Y,"",0)</f>
        <v/>
      </c>
      <c r="AI88" s="70" t="str">
        <f>_xlfn.XLOOKUP($D88,'[1]Res (3)'!$G:$G,'[1]Res (3)'!Z:Z,"",0)</f>
        <v/>
      </c>
      <c r="AJ88" s="70" t="str">
        <f>_xlfn.XLOOKUP($D88,'[1]Res (3)'!$G:$G,'[1]Res (3)'!AA:AA,"",0)</f>
        <v/>
      </c>
      <c r="AK88" s="70" t="str">
        <f>_xlfn.XLOOKUP($D88,'[1]Res (3)'!$G:$G,'[1]Res (3)'!AB:AB,"",0)</f>
        <v>-</v>
      </c>
      <c r="AL88" s="71">
        <f t="shared" si="28"/>
        <v>0</v>
      </c>
      <c r="AM88" s="72" t="str">
        <f t="shared" si="29"/>
        <v/>
      </c>
      <c r="AO88" s="71" t="s">
        <v>26</v>
      </c>
      <c r="AP88" s="70" t="e">
        <f t="shared" si="30"/>
        <v>#VALUE!</v>
      </c>
      <c r="AQ88" s="70"/>
      <c r="AR88" s="70" t="e">
        <f t="shared" si="31"/>
        <v>#VALUE!</v>
      </c>
      <c r="AS88" s="70"/>
      <c r="AT88" s="70" t="e">
        <f t="shared" si="32"/>
        <v>#VALUE!</v>
      </c>
      <c r="AU88" s="70"/>
      <c r="AV88" s="70" t="e">
        <f t="shared" si="33"/>
        <v>#VALUE!</v>
      </c>
      <c r="AW88" s="70"/>
      <c r="AX88" s="70"/>
      <c r="AY88" s="71" t="e">
        <f t="shared" si="34"/>
        <v>#VALUE!</v>
      </c>
      <c r="AZ88" s="72" t="e">
        <f t="shared" si="35"/>
        <v>#VALUE!</v>
      </c>
      <c r="BA88" s="71" t="s">
        <v>26</v>
      </c>
      <c r="BB88" s="70">
        <v>0</v>
      </c>
      <c r="BC88" s="70"/>
      <c r="BD88" s="70">
        <v>2</v>
      </c>
      <c r="BE88" s="70"/>
      <c r="BF88" s="70">
        <v>2</v>
      </c>
      <c r="BG88" s="70"/>
      <c r="BH88" s="70">
        <v>2</v>
      </c>
      <c r="BI88" s="70"/>
      <c r="BJ88" s="70" t="s">
        <v>26</v>
      </c>
      <c r="BK88" s="74">
        <f t="shared" si="36"/>
        <v>6</v>
      </c>
      <c r="BL88" s="75">
        <f t="shared" si="37"/>
        <v>0</v>
      </c>
      <c r="BM88" s="71" t="s">
        <v>26</v>
      </c>
      <c r="BN88" s="70">
        <v>0</v>
      </c>
      <c r="BO88" s="70"/>
      <c r="BP88" s="70">
        <v>2</v>
      </c>
      <c r="BQ88" s="70"/>
      <c r="BR88" s="70">
        <v>2</v>
      </c>
      <c r="BS88" s="70"/>
      <c r="BT88" s="70">
        <v>2</v>
      </c>
      <c r="BU88" s="70"/>
      <c r="BV88" s="70" t="s">
        <v>26</v>
      </c>
      <c r="BW88" s="74">
        <f t="shared" si="38"/>
        <v>6</v>
      </c>
      <c r="BX88" s="76">
        <f t="shared" si="39"/>
        <v>0</v>
      </c>
      <c r="BY88" s="71" t="s">
        <v>26</v>
      </c>
      <c r="BZ88" s="70">
        <v>0</v>
      </c>
      <c r="CA88" s="70"/>
      <c r="CB88" s="70">
        <v>0</v>
      </c>
      <c r="CC88" s="70"/>
      <c r="CD88" s="70">
        <v>0</v>
      </c>
      <c r="CE88" s="70"/>
      <c r="CF88" s="70">
        <v>0</v>
      </c>
      <c r="CG88" s="70"/>
      <c r="CH88" s="70" t="s">
        <v>26</v>
      </c>
      <c r="CI88" s="77">
        <f t="shared" si="40"/>
        <v>0</v>
      </c>
      <c r="CJ88" s="76">
        <f t="shared" si="41"/>
        <v>0</v>
      </c>
      <c r="CK88" s="78"/>
      <c r="CL88" s="57"/>
      <c r="CM88" s="57"/>
      <c r="CN88" s="57">
        <v>4</v>
      </c>
      <c r="CO88" s="57"/>
      <c r="CP88" s="57">
        <v>6</v>
      </c>
      <c r="CQ88" s="57"/>
      <c r="CR88" s="57">
        <v>4</v>
      </c>
      <c r="CS88" s="79"/>
      <c r="CT88" s="80"/>
      <c r="CU88" s="81">
        <f t="shared" si="42"/>
        <v>14</v>
      </c>
      <c r="CV88" s="82">
        <f t="shared" si="43"/>
        <v>0</v>
      </c>
      <c r="CW88" s="83" t="e">
        <f>SUMIF(Склад!#REF!,E88,Склад!#REF!)</f>
        <v>#REF!</v>
      </c>
    </row>
    <row r="89" spans="1:101" s="73" customFormat="1" ht="86.45" customHeight="1" thickBot="1" x14ac:dyDescent="0.3">
      <c r="A89" s="57">
        <v>86</v>
      </c>
      <c r="B89" s="168" t="s">
        <v>157</v>
      </c>
      <c r="C89" s="34" t="s">
        <v>4130</v>
      </c>
      <c r="D89" s="34" t="str">
        <f t="shared" si="44"/>
        <v>13985087</v>
      </c>
      <c r="E89" s="33" t="s">
        <v>3796</v>
      </c>
      <c r="F89" s="33">
        <v>7</v>
      </c>
      <c r="G89" s="165" t="str">
        <f>IFERROR(VLOOKUP(VALUE(E89),Склад!#REF!,6,0),"-")</f>
        <v>-</v>
      </c>
      <c r="H89" s="58"/>
      <c r="I89" s="194" t="s">
        <v>4333</v>
      </c>
      <c r="J89" s="59">
        <v>30.4</v>
      </c>
      <c r="K89" s="63">
        <v>79</v>
      </c>
      <c r="L89" s="60"/>
      <c r="M89" s="61"/>
      <c r="N89" s="62"/>
      <c r="O89" s="64"/>
      <c r="P89" s="65"/>
      <c r="Q89" s="66"/>
      <c r="R89" s="67"/>
      <c r="S89" s="65"/>
      <c r="T89" s="66"/>
      <c r="U89" s="68"/>
      <c r="V89" s="69"/>
      <c r="W89" s="65"/>
      <c r="X89" s="66"/>
      <c r="Y89" s="70" t="str">
        <f>_xlfn.XLOOKUP($D89,'[1]Res (3)'!$G:$G,'[1]Res (3)'!P:P,"",0)</f>
        <v>-</v>
      </c>
      <c r="Z89" s="70" t="str">
        <f>_xlfn.XLOOKUP($D89,'[1]Res (3)'!$G:$G,'[1]Res (3)'!Q:Q,"",0)</f>
        <v>-</v>
      </c>
      <c r="AA89" s="70" t="str">
        <f>_xlfn.XLOOKUP($D89,'[1]Res (3)'!$G:$G,'[1]Res (3)'!R:R,"",0)</f>
        <v>-</v>
      </c>
      <c r="AB89" s="70" t="str">
        <f>_xlfn.XLOOKUP($D89,'[1]Res (3)'!$G:$G,'[1]Res (3)'!S:S,"",0)</f>
        <v/>
      </c>
      <c r="AC89" s="70" t="str">
        <f>_xlfn.XLOOKUP($D89,'[1]Res (3)'!$G:$G,'[1]Res (3)'!T:T,"",0)</f>
        <v/>
      </c>
      <c r="AD89" s="70" t="str">
        <f>_xlfn.XLOOKUP($D89,'[1]Res (3)'!$G:$G,'[1]Res (3)'!U:U,"",0)</f>
        <v/>
      </c>
      <c r="AE89" s="70" t="str">
        <f>_xlfn.XLOOKUP($D89,'[1]Res (3)'!$G:$G,'[1]Res (3)'!V:V,"",0)</f>
        <v/>
      </c>
      <c r="AF89" s="70" t="str">
        <f>_xlfn.XLOOKUP($D89,'[1]Res (3)'!$G:$G,'[1]Res (3)'!W:W,"",0)</f>
        <v/>
      </c>
      <c r="AG89" s="70" t="str">
        <f>_xlfn.XLOOKUP($D89,'[1]Res (3)'!$G:$G,'[1]Res (3)'!X:X,"",0)</f>
        <v/>
      </c>
      <c r="AH89" s="70" t="str">
        <f>_xlfn.XLOOKUP($D89,'[1]Res (3)'!$G:$G,'[1]Res (3)'!Y:Y,"",0)</f>
        <v/>
      </c>
      <c r="AI89" s="70" t="str">
        <f>_xlfn.XLOOKUP($D89,'[1]Res (3)'!$G:$G,'[1]Res (3)'!Z:Z,"",0)</f>
        <v/>
      </c>
      <c r="AJ89" s="70" t="str">
        <f>_xlfn.XLOOKUP($D89,'[1]Res (3)'!$G:$G,'[1]Res (3)'!AA:AA,"",0)</f>
        <v/>
      </c>
      <c r="AK89" s="70" t="str">
        <f>_xlfn.XLOOKUP($D89,'[1]Res (3)'!$G:$G,'[1]Res (3)'!AB:AB,"",0)</f>
        <v>-</v>
      </c>
      <c r="AL89" s="71">
        <f t="shared" si="28"/>
        <v>0</v>
      </c>
      <c r="AM89" s="72" t="str">
        <f t="shared" si="29"/>
        <v/>
      </c>
      <c r="AO89" s="71" t="s">
        <v>26</v>
      </c>
      <c r="AP89" s="70" t="e">
        <f t="shared" si="30"/>
        <v>#VALUE!</v>
      </c>
      <c r="AQ89" s="70"/>
      <c r="AR89" s="70" t="e">
        <f t="shared" si="31"/>
        <v>#VALUE!</v>
      </c>
      <c r="AS89" s="70"/>
      <c r="AT89" s="70" t="e">
        <f t="shared" si="32"/>
        <v>#VALUE!</v>
      </c>
      <c r="AU89" s="70"/>
      <c r="AV89" s="70" t="e">
        <f t="shared" si="33"/>
        <v>#VALUE!</v>
      </c>
      <c r="AW89" s="70"/>
      <c r="AX89" s="70"/>
      <c r="AY89" s="71" t="e">
        <f t="shared" si="34"/>
        <v>#VALUE!</v>
      </c>
      <c r="AZ89" s="72" t="e">
        <f t="shared" si="35"/>
        <v>#VALUE!</v>
      </c>
      <c r="BA89" s="71" t="s">
        <v>26</v>
      </c>
      <c r="BB89" s="70">
        <v>0</v>
      </c>
      <c r="BC89" s="70"/>
      <c r="BD89" s="70">
        <v>1</v>
      </c>
      <c r="BE89" s="70"/>
      <c r="BF89" s="70">
        <v>2</v>
      </c>
      <c r="BG89" s="70"/>
      <c r="BH89" s="70">
        <v>1</v>
      </c>
      <c r="BI89" s="70"/>
      <c r="BJ89" s="70" t="s">
        <v>26</v>
      </c>
      <c r="BK89" s="74">
        <f t="shared" si="36"/>
        <v>4</v>
      </c>
      <c r="BL89" s="75">
        <f t="shared" si="37"/>
        <v>0</v>
      </c>
      <c r="BM89" s="71" t="s">
        <v>26</v>
      </c>
      <c r="BN89" s="70">
        <v>0</v>
      </c>
      <c r="BO89" s="70"/>
      <c r="BP89" s="70">
        <v>1</v>
      </c>
      <c r="BQ89" s="70"/>
      <c r="BR89" s="70">
        <v>1</v>
      </c>
      <c r="BS89" s="70"/>
      <c r="BT89" s="70">
        <v>1</v>
      </c>
      <c r="BU89" s="70"/>
      <c r="BV89" s="70" t="s">
        <v>26</v>
      </c>
      <c r="BW89" s="74">
        <f t="shared" si="38"/>
        <v>3</v>
      </c>
      <c r="BX89" s="76">
        <f t="shared" si="39"/>
        <v>0</v>
      </c>
      <c r="BY89" s="71" t="s">
        <v>26</v>
      </c>
      <c r="BZ89" s="70">
        <v>0</v>
      </c>
      <c r="CA89" s="70"/>
      <c r="CB89" s="70">
        <v>0</v>
      </c>
      <c r="CC89" s="70"/>
      <c r="CD89" s="70">
        <v>0</v>
      </c>
      <c r="CE89" s="70"/>
      <c r="CF89" s="70">
        <v>0</v>
      </c>
      <c r="CG89" s="70"/>
      <c r="CH89" s="70" t="s">
        <v>26</v>
      </c>
      <c r="CI89" s="77">
        <f t="shared" si="40"/>
        <v>0</v>
      </c>
      <c r="CJ89" s="76">
        <f t="shared" si="41"/>
        <v>0</v>
      </c>
      <c r="CK89" s="78"/>
      <c r="CL89" s="57"/>
      <c r="CM89" s="57"/>
      <c r="CN89" s="57"/>
      <c r="CO89" s="57"/>
      <c r="CP89" s="57"/>
      <c r="CQ89" s="57"/>
      <c r="CR89" s="57"/>
      <c r="CS89" s="79"/>
      <c r="CT89" s="80"/>
      <c r="CU89" s="81">
        <f t="shared" si="42"/>
        <v>0</v>
      </c>
      <c r="CV89" s="82">
        <f t="shared" si="43"/>
        <v>0</v>
      </c>
      <c r="CW89" s="83" t="e">
        <f>SUMIF(Склад!#REF!,E89,Склад!#REF!)</f>
        <v>#REF!</v>
      </c>
    </row>
    <row r="90" spans="1:101" s="73" customFormat="1" ht="84.95" customHeight="1" thickBot="1" x14ac:dyDescent="0.3">
      <c r="A90" s="34">
        <v>87</v>
      </c>
      <c r="B90" s="168" t="s">
        <v>157</v>
      </c>
      <c r="C90" s="34" t="s">
        <v>4106</v>
      </c>
      <c r="D90" s="34" t="str">
        <f t="shared" si="44"/>
        <v>219851871</v>
      </c>
      <c r="E90" s="33" t="s">
        <v>3797</v>
      </c>
      <c r="F90" s="33">
        <v>71</v>
      </c>
      <c r="G90" s="165" t="str">
        <f>IFERROR(VLOOKUP(VALUE(E90),Склад!#REF!,6,0),"-")</f>
        <v>-</v>
      </c>
      <c r="H90" s="84"/>
      <c r="I90" s="194" t="s">
        <v>4333</v>
      </c>
      <c r="J90" s="59">
        <v>49.6</v>
      </c>
      <c r="K90" s="63">
        <v>129</v>
      </c>
      <c r="L90" s="60"/>
      <c r="M90" s="61"/>
      <c r="N90" s="62"/>
      <c r="O90" s="64"/>
      <c r="P90" s="65"/>
      <c r="Q90" s="66"/>
      <c r="R90" s="67"/>
      <c r="S90" s="65"/>
      <c r="T90" s="66"/>
      <c r="U90" s="68"/>
      <c r="V90" s="69"/>
      <c r="W90" s="65"/>
      <c r="X90" s="66"/>
      <c r="Y90" s="70" t="str">
        <f>_xlfn.XLOOKUP($D90,'[1]Res (3)'!$G:$G,'[1]Res (3)'!P:P,"",0)</f>
        <v>-</v>
      </c>
      <c r="Z90" s="70" t="str">
        <f>_xlfn.XLOOKUP($D90,'[1]Res (3)'!$G:$G,'[1]Res (3)'!Q:Q,"",0)</f>
        <v>-</v>
      </c>
      <c r="AA90" s="70" t="str">
        <f>_xlfn.XLOOKUP($D90,'[1]Res (3)'!$G:$G,'[1]Res (3)'!R:R,"",0)</f>
        <v>-</v>
      </c>
      <c r="AB90" s="70" t="str">
        <f>_xlfn.XLOOKUP($D90,'[1]Res (3)'!$G:$G,'[1]Res (3)'!S:S,"",0)</f>
        <v/>
      </c>
      <c r="AC90" s="70" t="str">
        <f>_xlfn.XLOOKUP($D90,'[1]Res (3)'!$G:$G,'[1]Res (3)'!T:T,"",0)</f>
        <v/>
      </c>
      <c r="AD90" s="70" t="str">
        <f>_xlfn.XLOOKUP($D90,'[1]Res (3)'!$G:$G,'[1]Res (3)'!U:U,"",0)</f>
        <v/>
      </c>
      <c r="AE90" s="70" t="str">
        <f>_xlfn.XLOOKUP($D90,'[1]Res (3)'!$G:$G,'[1]Res (3)'!V:V,"",0)</f>
        <v/>
      </c>
      <c r="AF90" s="70" t="str">
        <f>_xlfn.XLOOKUP($D90,'[1]Res (3)'!$G:$G,'[1]Res (3)'!W:W,"",0)</f>
        <v/>
      </c>
      <c r="AG90" s="70" t="str">
        <f>_xlfn.XLOOKUP($D90,'[1]Res (3)'!$G:$G,'[1]Res (3)'!X:X,"",0)</f>
        <v/>
      </c>
      <c r="AH90" s="70" t="str">
        <f>_xlfn.XLOOKUP($D90,'[1]Res (3)'!$G:$G,'[1]Res (3)'!Y:Y,"",0)</f>
        <v/>
      </c>
      <c r="AI90" s="70" t="str">
        <f>_xlfn.XLOOKUP($D90,'[1]Res (3)'!$G:$G,'[1]Res (3)'!Z:Z,"",0)</f>
        <v/>
      </c>
      <c r="AJ90" s="70" t="str">
        <f>_xlfn.XLOOKUP($D90,'[1]Res (3)'!$G:$G,'[1]Res (3)'!AA:AA,"",0)</f>
        <v/>
      </c>
      <c r="AK90" s="70" t="str">
        <f>_xlfn.XLOOKUP($D90,'[1]Res (3)'!$G:$G,'[1]Res (3)'!AB:AB,"",0)</f>
        <v>-</v>
      </c>
      <c r="AL90" s="71">
        <f t="shared" si="28"/>
        <v>0</v>
      </c>
      <c r="AM90" s="72" t="str">
        <f t="shared" si="29"/>
        <v/>
      </c>
      <c r="AO90" s="71" t="s">
        <v>26</v>
      </c>
      <c r="AP90" s="70" t="e">
        <f t="shared" si="30"/>
        <v>#VALUE!</v>
      </c>
      <c r="AQ90" s="70"/>
      <c r="AR90" s="70" t="e">
        <f t="shared" si="31"/>
        <v>#VALUE!</v>
      </c>
      <c r="AS90" s="70"/>
      <c r="AT90" s="70" t="e">
        <f t="shared" si="32"/>
        <v>#VALUE!</v>
      </c>
      <c r="AU90" s="70"/>
      <c r="AV90" s="70" t="e">
        <f t="shared" si="33"/>
        <v>#VALUE!</v>
      </c>
      <c r="AW90" s="70"/>
      <c r="AX90" s="70"/>
      <c r="AY90" s="71" t="e">
        <f t="shared" si="34"/>
        <v>#VALUE!</v>
      </c>
      <c r="AZ90" s="72" t="e">
        <f t="shared" si="35"/>
        <v>#VALUE!</v>
      </c>
      <c r="BA90" s="71" t="s">
        <v>26</v>
      </c>
      <c r="BB90" s="70">
        <v>0</v>
      </c>
      <c r="BC90" s="70"/>
      <c r="BD90" s="70">
        <v>1</v>
      </c>
      <c r="BE90" s="70"/>
      <c r="BF90" s="70">
        <v>2</v>
      </c>
      <c r="BG90" s="70"/>
      <c r="BH90" s="70">
        <v>1</v>
      </c>
      <c r="BI90" s="70"/>
      <c r="BJ90" s="70" t="s">
        <v>26</v>
      </c>
      <c r="BK90" s="74">
        <f t="shared" si="36"/>
        <v>4</v>
      </c>
      <c r="BL90" s="75">
        <f t="shared" si="37"/>
        <v>0</v>
      </c>
      <c r="BM90" s="71" t="s">
        <v>26</v>
      </c>
      <c r="BN90" s="70">
        <v>0</v>
      </c>
      <c r="BO90" s="70"/>
      <c r="BP90" s="70">
        <v>1</v>
      </c>
      <c r="BQ90" s="70"/>
      <c r="BR90" s="70">
        <v>1</v>
      </c>
      <c r="BS90" s="70"/>
      <c r="BT90" s="70">
        <v>1</v>
      </c>
      <c r="BU90" s="70"/>
      <c r="BV90" s="70" t="s">
        <v>26</v>
      </c>
      <c r="BW90" s="74">
        <f t="shared" si="38"/>
        <v>3</v>
      </c>
      <c r="BX90" s="76">
        <f t="shared" si="39"/>
        <v>0</v>
      </c>
      <c r="BY90" s="71" t="s">
        <v>26</v>
      </c>
      <c r="BZ90" s="70">
        <v>0</v>
      </c>
      <c r="CA90" s="70"/>
      <c r="CB90" s="70">
        <v>0</v>
      </c>
      <c r="CC90" s="70"/>
      <c r="CD90" s="70">
        <v>0</v>
      </c>
      <c r="CE90" s="70"/>
      <c r="CF90" s="70">
        <v>0</v>
      </c>
      <c r="CG90" s="70"/>
      <c r="CH90" s="70" t="s">
        <v>26</v>
      </c>
      <c r="CI90" s="77">
        <f t="shared" si="40"/>
        <v>0</v>
      </c>
      <c r="CJ90" s="76">
        <f t="shared" si="41"/>
        <v>0</v>
      </c>
      <c r="CK90" s="78"/>
      <c r="CL90" s="57"/>
      <c r="CM90" s="57"/>
      <c r="CN90" s="57"/>
      <c r="CO90" s="57"/>
      <c r="CP90" s="57"/>
      <c r="CQ90" s="57"/>
      <c r="CR90" s="57"/>
      <c r="CS90" s="79"/>
      <c r="CT90" s="80"/>
      <c r="CU90" s="81">
        <f t="shared" si="42"/>
        <v>0</v>
      </c>
      <c r="CV90" s="82">
        <f t="shared" si="43"/>
        <v>0</v>
      </c>
      <c r="CW90" s="83" t="e">
        <f>SUMIF(Склад!#REF!,E90,Склад!#REF!)</f>
        <v>#REF!</v>
      </c>
    </row>
    <row r="91" spans="1:101" s="73" customFormat="1" ht="147.94999999999999" customHeight="1" thickBot="1" x14ac:dyDescent="0.3">
      <c r="A91" s="57">
        <v>88</v>
      </c>
      <c r="B91" s="168" t="s">
        <v>157</v>
      </c>
      <c r="C91" s="34" t="s">
        <v>4131</v>
      </c>
      <c r="D91" s="34" t="str">
        <f t="shared" si="44"/>
        <v>29285017</v>
      </c>
      <c r="E91" s="33" t="s">
        <v>3798</v>
      </c>
      <c r="F91" s="33">
        <v>7</v>
      </c>
      <c r="G91" s="165" t="str">
        <f>IFERROR(VLOOKUP(VALUE(E91),Склад!#REF!,6,0),"-")</f>
        <v>-</v>
      </c>
      <c r="H91" s="58"/>
      <c r="I91" s="194" t="s">
        <v>4333</v>
      </c>
      <c r="J91" s="59">
        <v>38.1</v>
      </c>
      <c r="K91" s="63">
        <v>99</v>
      </c>
      <c r="L91" s="60"/>
      <c r="M91" s="61"/>
      <c r="N91" s="62"/>
      <c r="O91" s="64"/>
      <c r="P91" s="65"/>
      <c r="Q91" s="66"/>
      <c r="R91" s="67"/>
      <c r="S91" s="65"/>
      <c r="T91" s="66"/>
      <c r="U91" s="68"/>
      <c r="V91" s="69"/>
      <c r="W91" s="65"/>
      <c r="X91" s="66"/>
      <c r="Y91" s="70" t="str">
        <f>_xlfn.XLOOKUP($D91,'[1]Res (3)'!$G:$G,'[1]Res (3)'!P:P,"",0)</f>
        <v/>
      </c>
      <c r="Z91" s="70" t="str">
        <f>_xlfn.XLOOKUP($D91,'[1]Res (3)'!$G:$G,'[1]Res (3)'!Q:Q,"",0)</f>
        <v>-</v>
      </c>
      <c r="AA91" s="70" t="str">
        <f>_xlfn.XLOOKUP($D91,'[1]Res (3)'!$G:$G,'[1]Res (3)'!R:R,"",0)</f>
        <v>-</v>
      </c>
      <c r="AB91" s="70" t="str">
        <f>_xlfn.XLOOKUP($D91,'[1]Res (3)'!$G:$G,'[1]Res (3)'!S:S,"",0)</f>
        <v>-</v>
      </c>
      <c r="AC91" s="70" t="str">
        <f>_xlfn.XLOOKUP($D91,'[1]Res (3)'!$G:$G,'[1]Res (3)'!T:T,"",0)</f>
        <v>-</v>
      </c>
      <c r="AD91" s="70" t="str">
        <f>_xlfn.XLOOKUP($D91,'[1]Res (3)'!$G:$G,'[1]Res (3)'!U:U,"",0)</f>
        <v>-</v>
      </c>
      <c r="AE91" s="70" t="str">
        <f>_xlfn.XLOOKUP($D91,'[1]Res (3)'!$G:$G,'[1]Res (3)'!V:V,"",0)</f>
        <v>-</v>
      </c>
      <c r="AF91" s="70" t="str">
        <f>_xlfn.XLOOKUP($D91,'[1]Res (3)'!$G:$G,'[1]Res (3)'!W:W,"",0)</f>
        <v>-</v>
      </c>
      <c r="AG91" s="70" t="str">
        <f>_xlfn.XLOOKUP($D91,'[1]Res (3)'!$G:$G,'[1]Res (3)'!X:X,"",0)</f>
        <v>-</v>
      </c>
      <c r="AH91" s="70" t="str">
        <f>_xlfn.XLOOKUP($D91,'[1]Res (3)'!$G:$G,'[1]Res (3)'!Y:Y,"",0)</f>
        <v>-</v>
      </c>
      <c r="AI91" s="70" t="str">
        <f>_xlfn.XLOOKUP($D91,'[1]Res (3)'!$G:$G,'[1]Res (3)'!Z:Z,"",0)</f>
        <v>-</v>
      </c>
      <c r="AJ91" s="70" t="str">
        <f>_xlfn.XLOOKUP($D91,'[1]Res (3)'!$G:$G,'[1]Res (3)'!AA:AA,"",0)</f>
        <v>-</v>
      </c>
      <c r="AK91" s="70" t="str">
        <f>_xlfn.XLOOKUP($D91,'[1]Res (3)'!$G:$G,'[1]Res (3)'!AB:AB,"",0)</f>
        <v>-</v>
      </c>
      <c r="AL91" s="71">
        <f t="shared" si="28"/>
        <v>0</v>
      </c>
      <c r="AM91" s="72" t="str">
        <f t="shared" si="29"/>
        <v/>
      </c>
      <c r="AO91" s="71" t="s">
        <v>26</v>
      </c>
      <c r="AP91" s="70" t="e">
        <f t="shared" si="30"/>
        <v>#VALUE!</v>
      </c>
      <c r="AQ91" s="70"/>
      <c r="AR91" s="70" t="e">
        <f t="shared" si="31"/>
        <v>#VALUE!</v>
      </c>
      <c r="AS91" s="70"/>
      <c r="AT91" s="70" t="e">
        <f t="shared" si="32"/>
        <v>#VALUE!</v>
      </c>
      <c r="AU91" s="70"/>
      <c r="AV91" s="70" t="e">
        <f t="shared" si="33"/>
        <v>#VALUE!</v>
      </c>
      <c r="AW91" s="70"/>
      <c r="AX91" s="70"/>
      <c r="AY91" s="71" t="e">
        <f t="shared" si="34"/>
        <v>#VALUE!</v>
      </c>
      <c r="AZ91" s="72" t="e">
        <f t="shared" si="35"/>
        <v>#VALUE!</v>
      </c>
      <c r="BA91" s="71" t="s">
        <v>26</v>
      </c>
      <c r="BB91" s="70">
        <v>0</v>
      </c>
      <c r="BC91" s="70"/>
      <c r="BD91" s="70">
        <v>2</v>
      </c>
      <c r="BE91" s="70"/>
      <c r="BF91" s="70">
        <v>2</v>
      </c>
      <c r="BG91" s="70"/>
      <c r="BH91" s="70">
        <v>2</v>
      </c>
      <c r="BI91" s="70"/>
      <c r="BJ91" s="70" t="s">
        <v>26</v>
      </c>
      <c r="BK91" s="74">
        <f t="shared" si="36"/>
        <v>6</v>
      </c>
      <c r="BL91" s="75">
        <f t="shared" si="37"/>
        <v>0</v>
      </c>
      <c r="BM91" s="71" t="s">
        <v>26</v>
      </c>
      <c r="BN91" s="70">
        <v>0</v>
      </c>
      <c r="BO91" s="70"/>
      <c r="BP91" s="70">
        <v>2</v>
      </c>
      <c r="BQ91" s="70"/>
      <c r="BR91" s="70">
        <v>2</v>
      </c>
      <c r="BS91" s="70"/>
      <c r="BT91" s="70">
        <v>2</v>
      </c>
      <c r="BU91" s="70"/>
      <c r="BV91" s="70" t="s">
        <v>26</v>
      </c>
      <c r="BW91" s="74">
        <f t="shared" si="38"/>
        <v>6</v>
      </c>
      <c r="BX91" s="76">
        <f t="shared" si="39"/>
        <v>0</v>
      </c>
      <c r="BY91" s="71" t="s">
        <v>26</v>
      </c>
      <c r="BZ91" s="70">
        <v>0</v>
      </c>
      <c r="CA91" s="70"/>
      <c r="CB91" s="70">
        <v>0</v>
      </c>
      <c r="CC91" s="70"/>
      <c r="CD91" s="70">
        <v>0</v>
      </c>
      <c r="CE91" s="70"/>
      <c r="CF91" s="70">
        <v>0</v>
      </c>
      <c r="CG91" s="70"/>
      <c r="CH91" s="70" t="s">
        <v>26</v>
      </c>
      <c r="CI91" s="77">
        <f t="shared" si="40"/>
        <v>0</v>
      </c>
      <c r="CJ91" s="76">
        <f t="shared" si="41"/>
        <v>0</v>
      </c>
      <c r="CK91" s="78"/>
      <c r="CL91" s="57"/>
      <c r="CM91" s="57"/>
      <c r="CN91" s="57"/>
      <c r="CO91" s="57"/>
      <c r="CP91" s="57"/>
      <c r="CQ91" s="57"/>
      <c r="CR91" s="57"/>
      <c r="CS91" s="79"/>
      <c r="CT91" s="80"/>
      <c r="CU91" s="81">
        <f t="shared" si="42"/>
        <v>0</v>
      </c>
      <c r="CV91" s="82">
        <f t="shared" si="43"/>
        <v>0</v>
      </c>
      <c r="CW91" s="83" t="e">
        <f>SUMIF(Склад!#REF!,E91,Склад!#REF!)</f>
        <v>#REF!</v>
      </c>
    </row>
    <row r="92" spans="1:101" s="73" customFormat="1" ht="147.94999999999999" customHeight="1" thickBot="1" x14ac:dyDescent="0.3">
      <c r="A92" s="34">
        <v>89</v>
      </c>
      <c r="B92" s="168" t="s">
        <v>157</v>
      </c>
      <c r="C92" s="34" t="s">
        <v>4132</v>
      </c>
      <c r="D92" s="34" t="str">
        <f t="shared" si="44"/>
        <v>29385087</v>
      </c>
      <c r="E92" s="33" t="s">
        <v>3799</v>
      </c>
      <c r="F92" s="33">
        <v>7</v>
      </c>
      <c r="G92" s="165" t="str">
        <f>IFERROR(VLOOKUP(VALUE(E92),Склад!#REF!,6,0),"-")</f>
        <v>-</v>
      </c>
      <c r="H92" s="58"/>
      <c r="I92" s="194" t="s">
        <v>4333</v>
      </c>
      <c r="J92" s="59">
        <v>38.1</v>
      </c>
      <c r="K92" s="63">
        <v>99</v>
      </c>
      <c r="L92" s="60"/>
      <c r="M92" s="61"/>
      <c r="N92" s="62"/>
      <c r="O92" s="64"/>
      <c r="P92" s="65"/>
      <c r="Q92" s="66"/>
      <c r="R92" s="67"/>
      <c r="S92" s="65"/>
      <c r="T92" s="66"/>
      <c r="U92" s="68"/>
      <c r="V92" s="69"/>
      <c r="W92" s="65"/>
      <c r="X92" s="66"/>
      <c r="Y92" s="70" t="str">
        <f>_xlfn.XLOOKUP($D92,'[1]Res (3)'!$G:$G,'[1]Res (3)'!P:P,"",0)</f>
        <v>-</v>
      </c>
      <c r="Z92" s="70" t="str">
        <f>_xlfn.XLOOKUP($D92,'[1]Res (3)'!$G:$G,'[1]Res (3)'!Q:Q,"",0)</f>
        <v>-</v>
      </c>
      <c r="AA92" s="70" t="str">
        <f>_xlfn.XLOOKUP($D92,'[1]Res (3)'!$G:$G,'[1]Res (3)'!R:R,"",0)</f>
        <v>-</v>
      </c>
      <c r="AB92" s="70" t="str">
        <f>_xlfn.XLOOKUP($D92,'[1]Res (3)'!$G:$G,'[1]Res (3)'!S:S,"",0)</f>
        <v/>
      </c>
      <c r="AC92" s="70" t="str">
        <f>_xlfn.XLOOKUP($D92,'[1]Res (3)'!$G:$G,'[1]Res (3)'!T:T,"",0)</f>
        <v/>
      </c>
      <c r="AD92" s="70" t="str">
        <f>_xlfn.XLOOKUP($D92,'[1]Res (3)'!$G:$G,'[1]Res (3)'!U:U,"",0)</f>
        <v/>
      </c>
      <c r="AE92" s="70" t="str">
        <f>_xlfn.XLOOKUP($D92,'[1]Res (3)'!$G:$G,'[1]Res (3)'!V:V,"",0)</f>
        <v/>
      </c>
      <c r="AF92" s="70" t="str">
        <f>_xlfn.XLOOKUP($D92,'[1]Res (3)'!$G:$G,'[1]Res (3)'!W:W,"",0)</f>
        <v/>
      </c>
      <c r="AG92" s="70" t="str">
        <f>_xlfn.XLOOKUP($D92,'[1]Res (3)'!$G:$G,'[1]Res (3)'!X:X,"",0)</f>
        <v/>
      </c>
      <c r="AH92" s="70" t="str">
        <f>_xlfn.XLOOKUP($D92,'[1]Res (3)'!$G:$G,'[1]Res (3)'!Y:Y,"",0)</f>
        <v/>
      </c>
      <c r="AI92" s="70" t="str">
        <f>_xlfn.XLOOKUP($D92,'[1]Res (3)'!$G:$G,'[1]Res (3)'!Z:Z,"",0)</f>
        <v/>
      </c>
      <c r="AJ92" s="70" t="str">
        <f>_xlfn.XLOOKUP($D92,'[1]Res (3)'!$G:$G,'[1]Res (3)'!AA:AA,"",0)</f>
        <v/>
      </c>
      <c r="AK92" s="70" t="str">
        <f>_xlfn.XLOOKUP($D92,'[1]Res (3)'!$G:$G,'[1]Res (3)'!AB:AB,"",0)</f>
        <v>-</v>
      </c>
      <c r="AL92" s="71">
        <f t="shared" si="28"/>
        <v>0</v>
      </c>
      <c r="AM92" s="72" t="str">
        <f t="shared" si="29"/>
        <v/>
      </c>
      <c r="AO92" s="71" t="s">
        <v>26</v>
      </c>
      <c r="AP92" s="70" t="e">
        <f t="shared" si="30"/>
        <v>#VALUE!</v>
      </c>
      <c r="AQ92" s="70"/>
      <c r="AR92" s="70" t="e">
        <f t="shared" si="31"/>
        <v>#VALUE!</v>
      </c>
      <c r="AS92" s="70"/>
      <c r="AT92" s="70" t="e">
        <f t="shared" si="32"/>
        <v>#VALUE!</v>
      </c>
      <c r="AU92" s="70"/>
      <c r="AV92" s="70" t="e">
        <f t="shared" si="33"/>
        <v>#VALUE!</v>
      </c>
      <c r="AW92" s="70"/>
      <c r="AX92" s="70" t="e">
        <f>CT92+AK92-BJ92-BV92-CH92</f>
        <v>#VALUE!</v>
      </c>
      <c r="AY92" s="71" t="e">
        <f t="shared" si="34"/>
        <v>#VALUE!</v>
      </c>
      <c r="AZ92" s="72" t="e">
        <f t="shared" si="35"/>
        <v>#VALUE!</v>
      </c>
      <c r="BA92" s="71" t="s">
        <v>26</v>
      </c>
      <c r="BB92" s="70">
        <v>0</v>
      </c>
      <c r="BC92" s="70"/>
      <c r="BD92" s="70">
        <v>0</v>
      </c>
      <c r="BE92" s="70"/>
      <c r="BF92" s="70">
        <v>0</v>
      </c>
      <c r="BG92" s="70"/>
      <c r="BH92" s="70">
        <v>0</v>
      </c>
      <c r="BI92" s="70"/>
      <c r="BJ92" s="70">
        <v>0</v>
      </c>
      <c r="BK92" s="74">
        <f t="shared" si="36"/>
        <v>0</v>
      </c>
      <c r="BL92" s="75">
        <f t="shared" si="37"/>
        <v>0</v>
      </c>
      <c r="BM92" s="71" t="s">
        <v>26</v>
      </c>
      <c r="BN92" s="70">
        <v>0</v>
      </c>
      <c r="BO92" s="70"/>
      <c r="BP92" s="70">
        <v>0</v>
      </c>
      <c r="BQ92" s="70"/>
      <c r="BR92" s="70">
        <v>0</v>
      </c>
      <c r="BS92" s="70"/>
      <c r="BT92" s="70">
        <v>0</v>
      </c>
      <c r="BU92" s="70"/>
      <c r="BV92" s="70">
        <v>0</v>
      </c>
      <c r="BW92" s="74">
        <f t="shared" si="38"/>
        <v>0</v>
      </c>
      <c r="BX92" s="76">
        <f t="shared" si="39"/>
        <v>0</v>
      </c>
      <c r="BY92" s="71" t="s">
        <v>26</v>
      </c>
      <c r="BZ92" s="70">
        <v>0</v>
      </c>
      <c r="CA92" s="70"/>
      <c r="CB92" s="70">
        <v>0</v>
      </c>
      <c r="CC92" s="70"/>
      <c r="CD92" s="70">
        <v>0</v>
      </c>
      <c r="CE92" s="70"/>
      <c r="CF92" s="70">
        <v>0</v>
      </c>
      <c r="CG92" s="70"/>
      <c r="CH92" s="70">
        <v>0</v>
      </c>
      <c r="CI92" s="77">
        <f t="shared" si="40"/>
        <v>0</v>
      </c>
      <c r="CJ92" s="76">
        <f t="shared" si="41"/>
        <v>0</v>
      </c>
      <c r="CK92" s="78"/>
      <c r="CL92" s="57"/>
      <c r="CM92" s="57"/>
      <c r="CN92" s="57"/>
      <c r="CO92" s="57"/>
      <c r="CP92" s="57"/>
      <c r="CQ92" s="57"/>
      <c r="CR92" s="57"/>
      <c r="CS92" s="79"/>
      <c r="CT92" s="80"/>
      <c r="CU92" s="81">
        <f t="shared" si="42"/>
        <v>0</v>
      </c>
      <c r="CV92" s="82">
        <f t="shared" si="43"/>
        <v>0</v>
      </c>
      <c r="CW92" s="83" t="e">
        <f>SUMIF(Склад!#REF!,E92,Склад!#REF!)</f>
        <v>#REF!</v>
      </c>
    </row>
    <row r="93" spans="1:101" s="73" customFormat="1" ht="98.25" customHeight="1" thickBot="1" x14ac:dyDescent="0.3">
      <c r="A93" s="57">
        <v>90</v>
      </c>
      <c r="B93" s="168" t="s">
        <v>157</v>
      </c>
      <c r="C93" s="34" t="s">
        <v>4105</v>
      </c>
      <c r="D93" s="34" t="str">
        <f t="shared" si="44"/>
        <v>24785387</v>
      </c>
      <c r="E93" s="33" t="s">
        <v>3800</v>
      </c>
      <c r="F93" s="33">
        <v>7</v>
      </c>
      <c r="G93" s="165" t="str">
        <f>IFERROR(VLOOKUP(VALUE(E93),Склад!#REF!,6,0),"-")</f>
        <v>-</v>
      </c>
      <c r="H93" s="58"/>
      <c r="I93" s="194" t="s">
        <v>4333</v>
      </c>
      <c r="J93" s="59">
        <v>45.8</v>
      </c>
      <c r="K93" s="63">
        <v>119</v>
      </c>
      <c r="L93" s="60"/>
      <c r="M93" s="61"/>
      <c r="N93" s="62"/>
      <c r="O93" s="64"/>
      <c r="P93" s="65"/>
      <c r="Q93" s="66"/>
      <c r="R93" s="67"/>
      <c r="S93" s="65"/>
      <c r="T93" s="66"/>
      <c r="U93" s="68"/>
      <c r="V93" s="69"/>
      <c r="W93" s="65"/>
      <c r="X93" s="66"/>
      <c r="Y93" s="70" t="str">
        <f>_xlfn.XLOOKUP($D93,'[1]Res (3)'!$G:$G,'[1]Res (3)'!P:P,"",0)</f>
        <v>-</v>
      </c>
      <c r="Z93" s="70" t="str">
        <f>_xlfn.XLOOKUP($D93,'[1]Res (3)'!$G:$G,'[1]Res (3)'!Q:Q,"",0)</f>
        <v>-</v>
      </c>
      <c r="AA93" s="70" t="str">
        <f>_xlfn.XLOOKUP($D93,'[1]Res (3)'!$G:$G,'[1]Res (3)'!R:R,"",0)</f>
        <v>-</v>
      </c>
      <c r="AB93" s="70" t="str">
        <f>_xlfn.XLOOKUP($D93,'[1]Res (3)'!$G:$G,'[1]Res (3)'!S:S,"",0)</f>
        <v/>
      </c>
      <c r="AC93" s="70" t="str">
        <f>_xlfn.XLOOKUP($D93,'[1]Res (3)'!$G:$G,'[1]Res (3)'!T:T,"",0)</f>
        <v/>
      </c>
      <c r="AD93" s="70" t="str">
        <f>_xlfn.XLOOKUP($D93,'[1]Res (3)'!$G:$G,'[1]Res (3)'!U:U,"",0)</f>
        <v/>
      </c>
      <c r="AE93" s="70" t="str">
        <f>_xlfn.XLOOKUP($D93,'[1]Res (3)'!$G:$G,'[1]Res (3)'!V:V,"",0)</f>
        <v/>
      </c>
      <c r="AF93" s="70" t="str">
        <f>_xlfn.XLOOKUP($D93,'[1]Res (3)'!$G:$G,'[1]Res (3)'!W:W,"",0)</f>
        <v/>
      </c>
      <c r="AG93" s="70" t="str">
        <f>_xlfn.XLOOKUP($D93,'[1]Res (3)'!$G:$G,'[1]Res (3)'!X:X,"",0)</f>
        <v/>
      </c>
      <c r="AH93" s="70" t="str">
        <f>_xlfn.XLOOKUP($D93,'[1]Res (3)'!$G:$G,'[1]Res (3)'!Y:Y,"",0)</f>
        <v/>
      </c>
      <c r="AI93" s="70" t="str">
        <f>_xlfn.XLOOKUP($D93,'[1]Res (3)'!$G:$G,'[1]Res (3)'!Z:Z,"",0)</f>
        <v/>
      </c>
      <c r="AJ93" s="70" t="str">
        <f>_xlfn.XLOOKUP($D93,'[1]Res (3)'!$G:$G,'[1]Res (3)'!AA:AA,"",0)</f>
        <v/>
      </c>
      <c r="AK93" s="70" t="str">
        <f>_xlfn.XLOOKUP($D93,'[1]Res (3)'!$G:$G,'[1]Res (3)'!AB:AB,"",0)</f>
        <v>-</v>
      </c>
      <c r="AL93" s="71">
        <f t="shared" si="28"/>
        <v>0</v>
      </c>
      <c r="AM93" s="72" t="str">
        <f t="shared" si="29"/>
        <v/>
      </c>
      <c r="AO93" s="71" t="s">
        <v>26</v>
      </c>
      <c r="AP93" s="70" t="e">
        <f t="shared" si="30"/>
        <v>#VALUE!</v>
      </c>
      <c r="AQ93" s="70"/>
      <c r="AR93" s="70" t="e">
        <f t="shared" si="31"/>
        <v>#VALUE!</v>
      </c>
      <c r="AS93" s="70"/>
      <c r="AT93" s="70" t="e">
        <f t="shared" si="32"/>
        <v>#VALUE!</v>
      </c>
      <c r="AU93" s="70"/>
      <c r="AV93" s="70" t="e">
        <f t="shared" si="33"/>
        <v>#VALUE!</v>
      </c>
      <c r="AW93" s="70"/>
      <c r="AX93" s="70" t="e">
        <f>CT93+AK93-BJ93-BV93-CH93</f>
        <v>#VALUE!</v>
      </c>
      <c r="AY93" s="71" t="e">
        <f t="shared" si="34"/>
        <v>#VALUE!</v>
      </c>
      <c r="AZ93" s="72" t="e">
        <f t="shared" si="35"/>
        <v>#VALUE!</v>
      </c>
      <c r="BA93" s="71" t="s">
        <v>26</v>
      </c>
      <c r="BB93" s="70">
        <v>0</v>
      </c>
      <c r="BC93" s="70"/>
      <c r="BD93" s="70">
        <v>0</v>
      </c>
      <c r="BE93" s="70"/>
      <c r="BF93" s="70">
        <v>0</v>
      </c>
      <c r="BG93" s="70"/>
      <c r="BH93" s="70">
        <v>0</v>
      </c>
      <c r="BI93" s="70"/>
      <c r="BJ93" s="70">
        <v>0</v>
      </c>
      <c r="BK93" s="74">
        <f t="shared" si="36"/>
        <v>0</v>
      </c>
      <c r="BL93" s="75">
        <f t="shared" si="37"/>
        <v>0</v>
      </c>
      <c r="BM93" s="71" t="s">
        <v>26</v>
      </c>
      <c r="BN93" s="70">
        <v>0</v>
      </c>
      <c r="BO93" s="70"/>
      <c r="BP93" s="70">
        <v>0</v>
      </c>
      <c r="BQ93" s="70"/>
      <c r="BR93" s="70">
        <v>0</v>
      </c>
      <c r="BS93" s="70"/>
      <c r="BT93" s="70">
        <v>0</v>
      </c>
      <c r="BU93" s="70"/>
      <c r="BV93" s="70">
        <v>0</v>
      </c>
      <c r="BW93" s="74">
        <f t="shared" si="38"/>
        <v>0</v>
      </c>
      <c r="BX93" s="76">
        <f t="shared" si="39"/>
        <v>0</v>
      </c>
      <c r="BY93" s="71" t="s">
        <v>26</v>
      </c>
      <c r="BZ93" s="70">
        <v>0</v>
      </c>
      <c r="CA93" s="70"/>
      <c r="CB93" s="70">
        <v>0</v>
      </c>
      <c r="CC93" s="70"/>
      <c r="CD93" s="70">
        <v>0</v>
      </c>
      <c r="CE93" s="70"/>
      <c r="CF93" s="70">
        <v>0</v>
      </c>
      <c r="CG93" s="70"/>
      <c r="CH93" s="70">
        <v>0</v>
      </c>
      <c r="CI93" s="77">
        <f t="shared" si="40"/>
        <v>0</v>
      </c>
      <c r="CJ93" s="76">
        <f t="shared" si="41"/>
        <v>0</v>
      </c>
      <c r="CK93" s="78"/>
      <c r="CL93" s="57"/>
      <c r="CM93" s="57"/>
      <c r="CN93" s="57"/>
      <c r="CO93" s="57"/>
      <c r="CP93" s="57"/>
      <c r="CQ93" s="57"/>
      <c r="CR93" s="57"/>
      <c r="CS93" s="79"/>
      <c r="CT93" s="80"/>
      <c r="CU93" s="81">
        <f t="shared" si="42"/>
        <v>0</v>
      </c>
      <c r="CV93" s="82">
        <f t="shared" si="43"/>
        <v>0</v>
      </c>
      <c r="CW93" s="83" t="e">
        <f>SUMIF(Склад!#REF!,E93,Склад!#REF!)</f>
        <v>#REF!</v>
      </c>
    </row>
    <row r="94" spans="1:101" s="73" customFormat="1" ht="94.9" customHeight="1" thickBot="1" x14ac:dyDescent="0.3">
      <c r="A94" s="34">
        <v>91</v>
      </c>
      <c r="B94" s="168" t="s">
        <v>157</v>
      </c>
      <c r="C94" s="34" t="s">
        <v>4121</v>
      </c>
      <c r="D94" s="34" t="str">
        <f t="shared" si="44"/>
        <v>24785407</v>
      </c>
      <c r="E94" s="33" t="s">
        <v>3801</v>
      </c>
      <c r="F94" s="33">
        <v>7</v>
      </c>
      <c r="G94" s="165" t="str">
        <f>IFERROR(VLOOKUP(VALUE(E94),Склад!#REF!,6,0),"-")</f>
        <v>-</v>
      </c>
      <c r="H94" s="58"/>
      <c r="I94" s="194" t="s">
        <v>4333</v>
      </c>
      <c r="J94" s="59">
        <v>38.1</v>
      </c>
      <c r="K94" s="63">
        <v>99</v>
      </c>
      <c r="L94" s="60"/>
      <c r="M94" s="61"/>
      <c r="N94" s="62"/>
      <c r="O94" s="64"/>
      <c r="P94" s="65"/>
      <c r="Q94" s="66"/>
      <c r="R94" s="67"/>
      <c r="S94" s="65"/>
      <c r="T94" s="66"/>
      <c r="U94" s="68"/>
      <c r="V94" s="69"/>
      <c r="W94" s="65"/>
      <c r="X94" s="66"/>
      <c r="Y94" s="70" t="str">
        <f>_xlfn.XLOOKUP($D94,'[1]Res (3)'!$G:$G,'[1]Res (3)'!P:P,"",0)</f>
        <v>-</v>
      </c>
      <c r="Z94" s="70" t="str">
        <f>_xlfn.XLOOKUP($D94,'[1]Res (3)'!$G:$G,'[1]Res (3)'!Q:Q,"",0)</f>
        <v>-</v>
      </c>
      <c r="AA94" s="70" t="str">
        <f>_xlfn.XLOOKUP($D94,'[1]Res (3)'!$G:$G,'[1]Res (3)'!R:R,"",0)</f>
        <v>-</v>
      </c>
      <c r="AB94" s="70" t="str">
        <f>_xlfn.XLOOKUP($D94,'[1]Res (3)'!$G:$G,'[1]Res (3)'!S:S,"",0)</f>
        <v/>
      </c>
      <c r="AC94" s="70" t="str">
        <f>_xlfn.XLOOKUP($D94,'[1]Res (3)'!$G:$G,'[1]Res (3)'!T:T,"",0)</f>
        <v/>
      </c>
      <c r="AD94" s="70" t="str">
        <f>_xlfn.XLOOKUP($D94,'[1]Res (3)'!$G:$G,'[1]Res (3)'!U:U,"",0)</f>
        <v/>
      </c>
      <c r="AE94" s="70" t="str">
        <f>_xlfn.XLOOKUP($D94,'[1]Res (3)'!$G:$G,'[1]Res (3)'!V:V,"",0)</f>
        <v/>
      </c>
      <c r="AF94" s="70" t="str">
        <f>_xlfn.XLOOKUP($D94,'[1]Res (3)'!$G:$G,'[1]Res (3)'!W:W,"",0)</f>
        <v/>
      </c>
      <c r="AG94" s="70" t="str">
        <f>_xlfn.XLOOKUP($D94,'[1]Res (3)'!$G:$G,'[1]Res (3)'!X:X,"",0)</f>
        <v/>
      </c>
      <c r="AH94" s="70" t="str">
        <f>_xlfn.XLOOKUP($D94,'[1]Res (3)'!$G:$G,'[1]Res (3)'!Y:Y,"",0)</f>
        <v/>
      </c>
      <c r="AI94" s="70" t="str">
        <f>_xlfn.XLOOKUP($D94,'[1]Res (3)'!$G:$G,'[1]Res (3)'!Z:Z,"",0)</f>
        <v/>
      </c>
      <c r="AJ94" s="70" t="str">
        <f>_xlfn.XLOOKUP($D94,'[1]Res (3)'!$G:$G,'[1]Res (3)'!AA:AA,"",0)</f>
        <v/>
      </c>
      <c r="AK94" s="70" t="str">
        <f>_xlfn.XLOOKUP($D94,'[1]Res (3)'!$G:$G,'[1]Res (3)'!AB:AB,"",0)</f>
        <v>-</v>
      </c>
      <c r="AL94" s="71">
        <f t="shared" si="28"/>
        <v>0</v>
      </c>
      <c r="AM94" s="72" t="str">
        <f t="shared" si="29"/>
        <v/>
      </c>
      <c r="AO94" s="71" t="s">
        <v>26</v>
      </c>
      <c r="AP94" s="70" t="e">
        <f t="shared" si="30"/>
        <v>#VALUE!</v>
      </c>
      <c r="AQ94" s="70"/>
      <c r="AR94" s="70" t="e">
        <f t="shared" si="31"/>
        <v>#VALUE!</v>
      </c>
      <c r="AS94" s="70"/>
      <c r="AT94" s="70" t="e">
        <f t="shared" si="32"/>
        <v>#VALUE!</v>
      </c>
      <c r="AU94" s="70"/>
      <c r="AV94" s="70" t="e">
        <f t="shared" si="33"/>
        <v>#VALUE!</v>
      </c>
      <c r="AW94" s="70"/>
      <c r="AX94" s="70"/>
      <c r="AY94" s="71" t="e">
        <f t="shared" si="34"/>
        <v>#VALUE!</v>
      </c>
      <c r="AZ94" s="72" t="e">
        <f t="shared" si="35"/>
        <v>#VALUE!</v>
      </c>
      <c r="BA94" s="71" t="s">
        <v>26</v>
      </c>
      <c r="BB94" s="70">
        <v>0</v>
      </c>
      <c r="BC94" s="70"/>
      <c r="BD94" s="70">
        <v>0</v>
      </c>
      <c r="BE94" s="70"/>
      <c r="BF94" s="70">
        <v>0</v>
      </c>
      <c r="BG94" s="70"/>
      <c r="BH94" s="70">
        <v>0</v>
      </c>
      <c r="BI94" s="70"/>
      <c r="BJ94" s="70" t="s">
        <v>26</v>
      </c>
      <c r="BK94" s="74">
        <f t="shared" si="36"/>
        <v>0</v>
      </c>
      <c r="BL94" s="75">
        <f t="shared" si="37"/>
        <v>0</v>
      </c>
      <c r="BM94" s="71" t="s">
        <v>26</v>
      </c>
      <c r="BN94" s="70">
        <v>0</v>
      </c>
      <c r="BO94" s="70"/>
      <c r="BP94" s="70">
        <v>0</v>
      </c>
      <c r="BQ94" s="70"/>
      <c r="BR94" s="70">
        <v>0</v>
      </c>
      <c r="BS94" s="70"/>
      <c r="BT94" s="70">
        <v>0</v>
      </c>
      <c r="BU94" s="70"/>
      <c r="BV94" s="70" t="s">
        <v>26</v>
      </c>
      <c r="BW94" s="74">
        <f t="shared" si="38"/>
        <v>0</v>
      </c>
      <c r="BX94" s="76">
        <f t="shared" si="39"/>
        <v>0</v>
      </c>
      <c r="BY94" s="71" t="s">
        <v>26</v>
      </c>
      <c r="BZ94" s="70">
        <v>0</v>
      </c>
      <c r="CA94" s="70"/>
      <c r="CB94" s="70">
        <v>0</v>
      </c>
      <c r="CC94" s="70"/>
      <c r="CD94" s="70">
        <v>0</v>
      </c>
      <c r="CE94" s="70"/>
      <c r="CF94" s="70">
        <v>0</v>
      </c>
      <c r="CG94" s="70"/>
      <c r="CH94" s="70" t="s">
        <v>26</v>
      </c>
      <c r="CI94" s="77">
        <f t="shared" si="40"/>
        <v>0</v>
      </c>
      <c r="CJ94" s="76">
        <f t="shared" si="41"/>
        <v>0</v>
      </c>
      <c r="CK94" s="78"/>
      <c r="CL94" s="57"/>
      <c r="CM94" s="57"/>
      <c r="CN94" s="57"/>
      <c r="CO94" s="57"/>
      <c r="CP94" s="57"/>
      <c r="CQ94" s="57"/>
      <c r="CR94" s="57"/>
      <c r="CS94" s="79"/>
      <c r="CT94" s="80"/>
      <c r="CU94" s="81">
        <f t="shared" si="42"/>
        <v>0</v>
      </c>
      <c r="CV94" s="82">
        <f t="shared" si="43"/>
        <v>0</v>
      </c>
      <c r="CW94" s="83" t="e">
        <f>SUMIF(Склад!#REF!,E94,Склад!#REF!)</f>
        <v>#REF!</v>
      </c>
    </row>
    <row r="95" spans="1:101" s="73" customFormat="1" ht="147.94999999999999" customHeight="1" thickBot="1" x14ac:dyDescent="0.3">
      <c r="A95" s="57">
        <v>92</v>
      </c>
      <c r="B95" s="168" t="s">
        <v>157</v>
      </c>
      <c r="C95" s="34" t="s">
        <v>4121</v>
      </c>
      <c r="D95" s="34" t="str">
        <f t="shared" si="44"/>
        <v>24985027</v>
      </c>
      <c r="E95" s="33" t="s">
        <v>3802</v>
      </c>
      <c r="F95" s="33">
        <v>7</v>
      </c>
      <c r="G95" s="165" t="str">
        <f>IFERROR(VLOOKUP(VALUE(E95),Склад!#REF!,6,0),"-")</f>
        <v>-</v>
      </c>
      <c r="H95" s="58"/>
      <c r="I95" s="194" t="s">
        <v>4333</v>
      </c>
      <c r="J95" s="59">
        <v>34.200000000000003</v>
      </c>
      <c r="K95" s="63">
        <v>89</v>
      </c>
      <c r="L95" s="60"/>
      <c r="M95" s="61"/>
      <c r="N95" s="62"/>
      <c r="O95" s="64"/>
      <c r="P95" s="65"/>
      <c r="Q95" s="66"/>
      <c r="R95" s="67"/>
      <c r="S95" s="65"/>
      <c r="T95" s="66"/>
      <c r="U95" s="68"/>
      <c r="V95" s="69"/>
      <c r="W95" s="65"/>
      <c r="X95" s="66"/>
      <c r="Y95" s="70" t="str">
        <f>_xlfn.XLOOKUP($D95,'[1]Res (3)'!$G:$G,'[1]Res (3)'!P:P,"",0)</f>
        <v>-</v>
      </c>
      <c r="Z95" s="70" t="str">
        <f>_xlfn.XLOOKUP($D95,'[1]Res (3)'!$G:$G,'[1]Res (3)'!Q:Q,"",0)</f>
        <v>-</v>
      </c>
      <c r="AA95" s="70" t="str">
        <f>_xlfn.XLOOKUP($D95,'[1]Res (3)'!$G:$G,'[1]Res (3)'!R:R,"",0)</f>
        <v>-</v>
      </c>
      <c r="AB95" s="70" t="str">
        <f>_xlfn.XLOOKUP($D95,'[1]Res (3)'!$G:$G,'[1]Res (3)'!S:S,"",0)</f>
        <v/>
      </c>
      <c r="AC95" s="70" t="str">
        <f>_xlfn.XLOOKUP($D95,'[1]Res (3)'!$G:$G,'[1]Res (3)'!T:T,"",0)</f>
        <v/>
      </c>
      <c r="AD95" s="70" t="str">
        <f>_xlfn.XLOOKUP($D95,'[1]Res (3)'!$G:$G,'[1]Res (3)'!U:U,"",0)</f>
        <v/>
      </c>
      <c r="AE95" s="70" t="str">
        <f>_xlfn.XLOOKUP($D95,'[1]Res (3)'!$G:$G,'[1]Res (3)'!V:V,"",0)</f>
        <v/>
      </c>
      <c r="AF95" s="70" t="str">
        <f>_xlfn.XLOOKUP($D95,'[1]Res (3)'!$G:$G,'[1]Res (3)'!W:W,"",0)</f>
        <v/>
      </c>
      <c r="AG95" s="70" t="str">
        <f>_xlfn.XLOOKUP($D95,'[1]Res (3)'!$G:$G,'[1]Res (3)'!X:X,"",0)</f>
        <v/>
      </c>
      <c r="AH95" s="70" t="str">
        <f>_xlfn.XLOOKUP($D95,'[1]Res (3)'!$G:$G,'[1]Res (3)'!Y:Y,"",0)</f>
        <v/>
      </c>
      <c r="AI95" s="70" t="str">
        <f>_xlfn.XLOOKUP($D95,'[1]Res (3)'!$G:$G,'[1]Res (3)'!Z:Z,"",0)</f>
        <v/>
      </c>
      <c r="AJ95" s="70" t="str">
        <f>_xlfn.XLOOKUP($D95,'[1]Res (3)'!$G:$G,'[1]Res (3)'!AA:AA,"",0)</f>
        <v/>
      </c>
      <c r="AK95" s="70" t="str">
        <f>_xlfn.XLOOKUP($D95,'[1]Res (3)'!$G:$G,'[1]Res (3)'!AB:AB,"",0)</f>
        <v>-</v>
      </c>
      <c r="AL95" s="71">
        <f t="shared" si="28"/>
        <v>0</v>
      </c>
      <c r="AM95" s="72" t="str">
        <f t="shared" si="29"/>
        <v/>
      </c>
      <c r="AO95" s="71" t="s">
        <v>26</v>
      </c>
      <c r="AP95" s="70" t="e">
        <f t="shared" si="30"/>
        <v>#VALUE!</v>
      </c>
      <c r="AQ95" s="70"/>
      <c r="AR95" s="70" t="e">
        <f t="shared" si="31"/>
        <v>#VALUE!</v>
      </c>
      <c r="AS95" s="70"/>
      <c r="AT95" s="70" t="e">
        <f t="shared" si="32"/>
        <v>#VALUE!</v>
      </c>
      <c r="AU95" s="70"/>
      <c r="AV95" s="70" t="e">
        <f t="shared" si="33"/>
        <v>#VALUE!</v>
      </c>
      <c r="AW95" s="70"/>
      <c r="AX95" s="70" t="e">
        <f>CT95+AK95-BJ95-BV95-CH95</f>
        <v>#VALUE!</v>
      </c>
      <c r="AY95" s="71" t="e">
        <f t="shared" si="34"/>
        <v>#VALUE!</v>
      </c>
      <c r="AZ95" s="72" t="e">
        <f t="shared" si="35"/>
        <v>#VALUE!</v>
      </c>
      <c r="BA95" s="71" t="s">
        <v>26</v>
      </c>
      <c r="BB95" s="70">
        <v>0</v>
      </c>
      <c r="BC95" s="70"/>
      <c r="BD95" s="70">
        <v>0</v>
      </c>
      <c r="BE95" s="70"/>
      <c r="BF95" s="70">
        <v>0</v>
      </c>
      <c r="BG95" s="70"/>
      <c r="BH95" s="70">
        <v>0</v>
      </c>
      <c r="BI95" s="70"/>
      <c r="BJ95" s="70">
        <v>0</v>
      </c>
      <c r="BK95" s="74">
        <f t="shared" si="36"/>
        <v>0</v>
      </c>
      <c r="BL95" s="75">
        <f t="shared" si="37"/>
        <v>0</v>
      </c>
      <c r="BM95" s="71" t="s">
        <v>26</v>
      </c>
      <c r="BN95" s="70">
        <v>0</v>
      </c>
      <c r="BO95" s="70"/>
      <c r="BP95" s="70">
        <v>0</v>
      </c>
      <c r="BQ95" s="70"/>
      <c r="BR95" s="70">
        <v>0</v>
      </c>
      <c r="BS95" s="70"/>
      <c r="BT95" s="70">
        <v>0</v>
      </c>
      <c r="BU95" s="70"/>
      <c r="BV95" s="70">
        <v>0</v>
      </c>
      <c r="BW95" s="74">
        <f t="shared" si="38"/>
        <v>0</v>
      </c>
      <c r="BX95" s="76">
        <f t="shared" si="39"/>
        <v>0</v>
      </c>
      <c r="BY95" s="71" t="s">
        <v>26</v>
      </c>
      <c r="BZ95" s="70">
        <v>0</v>
      </c>
      <c r="CA95" s="70"/>
      <c r="CB95" s="70">
        <v>0</v>
      </c>
      <c r="CC95" s="70"/>
      <c r="CD95" s="70">
        <v>0</v>
      </c>
      <c r="CE95" s="70"/>
      <c r="CF95" s="70">
        <v>0</v>
      </c>
      <c r="CG95" s="70"/>
      <c r="CH95" s="70">
        <v>0</v>
      </c>
      <c r="CI95" s="77">
        <f t="shared" si="40"/>
        <v>0</v>
      </c>
      <c r="CJ95" s="76">
        <f t="shared" si="41"/>
        <v>0</v>
      </c>
      <c r="CK95" s="78"/>
      <c r="CL95" s="57"/>
      <c r="CM95" s="57"/>
      <c r="CN95" s="57"/>
      <c r="CO95" s="57"/>
      <c r="CP95" s="57"/>
      <c r="CQ95" s="57"/>
      <c r="CR95" s="57"/>
      <c r="CS95" s="79"/>
      <c r="CT95" s="80"/>
      <c r="CU95" s="81">
        <f t="shared" si="42"/>
        <v>0</v>
      </c>
      <c r="CV95" s="82">
        <f t="shared" si="43"/>
        <v>0</v>
      </c>
      <c r="CW95" s="83" t="e">
        <f>SUMIF(Склад!#REF!,E95,Склад!#REF!)</f>
        <v>#REF!</v>
      </c>
    </row>
    <row r="96" spans="1:101" s="73" customFormat="1" ht="107.65" customHeight="1" thickBot="1" x14ac:dyDescent="0.3">
      <c r="A96" s="34">
        <v>93</v>
      </c>
      <c r="B96" s="168" t="s">
        <v>157</v>
      </c>
      <c r="C96" s="34" t="s">
        <v>4105</v>
      </c>
      <c r="D96" s="34" t="str">
        <f t="shared" si="44"/>
        <v>24985137</v>
      </c>
      <c r="E96" s="33" t="s">
        <v>3803</v>
      </c>
      <c r="F96" s="33">
        <v>7</v>
      </c>
      <c r="G96" s="165" t="str">
        <f>IFERROR(VLOOKUP(VALUE(E96),Склад!#REF!,6,0),"-")</f>
        <v>-</v>
      </c>
      <c r="H96" s="58"/>
      <c r="I96" s="194" t="s">
        <v>4333</v>
      </c>
      <c r="J96" s="59">
        <v>49.6</v>
      </c>
      <c r="K96" s="63">
        <v>129</v>
      </c>
      <c r="L96" s="60"/>
      <c r="M96" s="61"/>
      <c r="N96" s="62"/>
      <c r="O96" s="64"/>
      <c r="P96" s="65"/>
      <c r="Q96" s="66"/>
      <c r="R96" s="67"/>
      <c r="S96" s="65"/>
      <c r="T96" s="66"/>
      <c r="U96" s="68"/>
      <c r="V96" s="69"/>
      <c r="W96" s="65"/>
      <c r="X96" s="66"/>
      <c r="Y96" s="70" t="str">
        <f>_xlfn.XLOOKUP($D96,'[1]Res (3)'!$G:$G,'[1]Res (3)'!P:P,"",0)</f>
        <v>-</v>
      </c>
      <c r="Z96" s="70" t="str">
        <f>_xlfn.XLOOKUP($D96,'[1]Res (3)'!$G:$G,'[1]Res (3)'!Q:Q,"",0)</f>
        <v>-</v>
      </c>
      <c r="AA96" s="70" t="str">
        <f>_xlfn.XLOOKUP($D96,'[1]Res (3)'!$G:$G,'[1]Res (3)'!R:R,"",0)</f>
        <v>-</v>
      </c>
      <c r="AB96" s="70" t="str">
        <f>_xlfn.XLOOKUP($D96,'[1]Res (3)'!$G:$G,'[1]Res (3)'!S:S,"",0)</f>
        <v/>
      </c>
      <c r="AC96" s="70" t="str">
        <f>_xlfn.XLOOKUP($D96,'[1]Res (3)'!$G:$G,'[1]Res (3)'!T:T,"",0)</f>
        <v/>
      </c>
      <c r="AD96" s="70" t="str">
        <f>_xlfn.XLOOKUP($D96,'[1]Res (3)'!$G:$G,'[1]Res (3)'!U:U,"",0)</f>
        <v/>
      </c>
      <c r="AE96" s="70" t="str">
        <f>_xlfn.XLOOKUP($D96,'[1]Res (3)'!$G:$G,'[1]Res (3)'!V:V,"",0)</f>
        <v/>
      </c>
      <c r="AF96" s="70" t="str">
        <f>_xlfn.XLOOKUP($D96,'[1]Res (3)'!$G:$G,'[1]Res (3)'!W:W,"",0)</f>
        <v/>
      </c>
      <c r="AG96" s="70" t="str">
        <f>_xlfn.XLOOKUP($D96,'[1]Res (3)'!$G:$G,'[1]Res (3)'!X:X,"",0)</f>
        <v/>
      </c>
      <c r="AH96" s="70" t="str">
        <f>_xlfn.XLOOKUP($D96,'[1]Res (3)'!$G:$G,'[1]Res (3)'!Y:Y,"",0)</f>
        <v/>
      </c>
      <c r="AI96" s="70" t="str">
        <f>_xlfn.XLOOKUP($D96,'[1]Res (3)'!$G:$G,'[1]Res (3)'!Z:Z,"",0)</f>
        <v/>
      </c>
      <c r="AJ96" s="70" t="str">
        <f>_xlfn.XLOOKUP($D96,'[1]Res (3)'!$G:$G,'[1]Res (3)'!AA:AA,"",0)</f>
        <v/>
      </c>
      <c r="AK96" s="70" t="str">
        <f>_xlfn.XLOOKUP($D96,'[1]Res (3)'!$G:$G,'[1]Res (3)'!AB:AB,"",0)</f>
        <v>-</v>
      </c>
      <c r="AL96" s="71">
        <f t="shared" si="28"/>
        <v>0</v>
      </c>
      <c r="AM96" s="72" t="str">
        <f t="shared" si="29"/>
        <v/>
      </c>
      <c r="AO96" s="71" t="s">
        <v>26</v>
      </c>
      <c r="AP96" s="70" t="e">
        <f t="shared" si="30"/>
        <v>#VALUE!</v>
      </c>
      <c r="AQ96" s="70"/>
      <c r="AR96" s="70" t="e">
        <f t="shared" si="31"/>
        <v>#VALUE!</v>
      </c>
      <c r="AS96" s="70"/>
      <c r="AT96" s="70" t="e">
        <f t="shared" si="32"/>
        <v>#VALUE!</v>
      </c>
      <c r="AU96" s="70"/>
      <c r="AV96" s="70" t="e">
        <f t="shared" si="33"/>
        <v>#VALUE!</v>
      </c>
      <c r="AW96" s="70"/>
      <c r="AX96" s="70" t="e">
        <f>CT96+AK96-BJ96-BV96-CH96</f>
        <v>#VALUE!</v>
      </c>
      <c r="AY96" s="71" t="e">
        <f t="shared" si="34"/>
        <v>#VALUE!</v>
      </c>
      <c r="AZ96" s="72" t="e">
        <f t="shared" si="35"/>
        <v>#VALUE!</v>
      </c>
      <c r="BA96" s="71" t="s">
        <v>26</v>
      </c>
      <c r="BB96" s="70">
        <v>0</v>
      </c>
      <c r="BC96" s="70"/>
      <c r="BD96" s="70">
        <v>0</v>
      </c>
      <c r="BE96" s="70"/>
      <c r="BF96" s="70">
        <v>0</v>
      </c>
      <c r="BG96" s="70"/>
      <c r="BH96" s="70">
        <v>0</v>
      </c>
      <c r="BI96" s="70"/>
      <c r="BJ96" s="70">
        <v>0</v>
      </c>
      <c r="BK96" s="74">
        <f t="shared" si="36"/>
        <v>0</v>
      </c>
      <c r="BL96" s="75">
        <f t="shared" si="37"/>
        <v>0</v>
      </c>
      <c r="BM96" s="71" t="s">
        <v>26</v>
      </c>
      <c r="BN96" s="70">
        <v>0</v>
      </c>
      <c r="BO96" s="70"/>
      <c r="BP96" s="70">
        <v>0</v>
      </c>
      <c r="BQ96" s="70"/>
      <c r="BR96" s="70">
        <v>0</v>
      </c>
      <c r="BS96" s="70"/>
      <c r="BT96" s="70">
        <v>0</v>
      </c>
      <c r="BU96" s="70"/>
      <c r="BV96" s="70">
        <v>0</v>
      </c>
      <c r="BW96" s="74">
        <f t="shared" si="38"/>
        <v>0</v>
      </c>
      <c r="BX96" s="76">
        <f t="shared" si="39"/>
        <v>0</v>
      </c>
      <c r="BY96" s="71" t="s">
        <v>26</v>
      </c>
      <c r="BZ96" s="70">
        <v>0</v>
      </c>
      <c r="CA96" s="70"/>
      <c r="CB96" s="70">
        <v>0</v>
      </c>
      <c r="CC96" s="70"/>
      <c r="CD96" s="70">
        <v>0</v>
      </c>
      <c r="CE96" s="70"/>
      <c r="CF96" s="70">
        <v>0</v>
      </c>
      <c r="CG96" s="70"/>
      <c r="CH96" s="70">
        <v>0</v>
      </c>
      <c r="CI96" s="77">
        <f t="shared" si="40"/>
        <v>0</v>
      </c>
      <c r="CJ96" s="76">
        <f t="shared" si="41"/>
        <v>0</v>
      </c>
      <c r="CK96" s="78"/>
      <c r="CL96" s="57"/>
      <c r="CM96" s="57"/>
      <c r="CN96" s="57"/>
      <c r="CO96" s="57"/>
      <c r="CP96" s="57"/>
      <c r="CQ96" s="57"/>
      <c r="CR96" s="57"/>
      <c r="CS96" s="79"/>
      <c r="CT96" s="80"/>
      <c r="CU96" s="81">
        <f t="shared" si="42"/>
        <v>0</v>
      </c>
      <c r="CV96" s="82">
        <f t="shared" si="43"/>
        <v>0</v>
      </c>
      <c r="CW96" s="83" t="e">
        <f>SUMIF(Склад!#REF!,E96,Склад!#REF!)</f>
        <v>#REF!</v>
      </c>
    </row>
    <row r="97" spans="1:101" s="73" customFormat="1" ht="98.25" customHeight="1" thickBot="1" x14ac:dyDescent="0.3">
      <c r="A97" s="57">
        <v>94</v>
      </c>
      <c r="B97" s="168" t="s">
        <v>157</v>
      </c>
      <c r="C97" s="34" t="s">
        <v>4105</v>
      </c>
      <c r="D97" s="34" t="str">
        <f t="shared" si="44"/>
        <v>247853076</v>
      </c>
      <c r="E97" s="33" t="s">
        <v>3804</v>
      </c>
      <c r="F97" s="33">
        <v>76</v>
      </c>
      <c r="G97" s="165" t="str">
        <f>IFERROR(VLOOKUP(VALUE(E97),Склад!#REF!,6,0),"-")</f>
        <v>-</v>
      </c>
      <c r="H97" s="58"/>
      <c r="I97" s="194" t="s">
        <v>4333</v>
      </c>
      <c r="J97" s="59">
        <v>34.200000000000003</v>
      </c>
      <c r="K97" s="63">
        <v>89</v>
      </c>
      <c r="L97" s="60"/>
      <c r="M97" s="61"/>
      <c r="N97" s="62"/>
      <c r="O97" s="64"/>
      <c r="P97" s="65"/>
      <c r="Q97" s="66"/>
      <c r="R97" s="67"/>
      <c r="S97" s="65"/>
      <c r="T97" s="66"/>
      <c r="U97" s="68"/>
      <c r="V97" s="69"/>
      <c r="W97" s="65"/>
      <c r="X97" s="66"/>
      <c r="Y97" s="70" t="str">
        <f>_xlfn.XLOOKUP($D97,'[1]Res (3)'!$G:$G,'[1]Res (3)'!P:P,"",0)</f>
        <v>-</v>
      </c>
      <c r="Z97" s="70" t="str">
        <f>_xlfn.XLOOKUP($D97,'[1]Res (3)'!$G:$G,'[1]Res (3)'!Q:Q,"",0)</f>
        <v>-</v>
      </c>
      <c r="AA97" s="70" t="str">
        <f>_xlfn.XLOOKUP($D97,'[1]Res (3)'!$G:$G,'[1]Res (3)'!R:R,"",0)</f>
        <v>-</v>
      </c>
      <c r="AB97" s="70" t="str">
        <f>_xlfn.XLOOKUP($D97,'[1]Res (3)'!$G:$G,'[1]Res (3)'!S:S,"",0)</f>
        <v/>
      </c>
      <c r="AC97" s="70" t="str">
        <f>_xlfn.XLOOKUP($D97,'[1]Res (3)'!$G:$G,'[1]Res (3)'!T:T,"",0)</f>
        <v/>
      </c>
      <c r="AD97" s="70" t="str">
        <f>_xlfn.XLOOKUP($D97,'[1]Res (3)'!$G:$G,'[1]Res (3)'!U:U,"",0)</f>
        <v/>
      </c>
      <c r="AE97" s="70" t="str">
        <f>_xlfn.XLOOKUP($D97,'[1]Res (3)'!$G:$G,'[1]Res (3)'!V:V,"",0)</f>
        <v/>
      </c>
      <c r="AF97" s="70" t="str">
        <f>_xlfn.XLOOKUP($D97,'[1]Res (3)'!$G:$G,'[1]Res (3)'!W:W,"",0)</f>
        <v/>
      </c>
      <c r="AG97" s="70" t="str">
        <f>_xlfn.XLOOKUP($D97,'[1]Res (3)'!$G:$G,'[1]Res (3)'!X:X,"",0)</f>
        <v/>
      </c>
      <c r="AH97" s="70" t="str">
        <f>_xlfn.XLOOKUP($D97,'[1]Res (3)'!$G:$G,'[1]Res (3)'!Y:Y,"",0)</f>
        <v/>
      </c>
      <c r="AI97" s="70" t="str">
        <f>_xlfn.XLOOKUP($D97,'[1]Res (3)'!$G:$G,'[1]Res (3)'!Z:Z,"",0)</f>
        <v/>
      </c>
      <c r="AJ97" s="70" t="str">
        <f>_xlfn.XLOOKUP($D97,'[1]Res (3)'!$G:$G,'[1]Res (3)'!AA:AA,"",0)</f>
        <v/>
      </c>
      <c r="AK97" s="70" t="str">
        <f>_xlfn.XLOOKUP($D97,'[1]Res (3)'!$G:$G,'[1]Res (3)'!AB:AB,"",0)</f>
        <v>-</v>
      </c>
      <c r="AL97" s="71">
        <f t="shared" si="28"/>
        <v>0</v>
      </c>
      <c r="AM97" s="72" t="str">
        <f t="shared" si="29"/>
        <v/>
      </c>
      <c r="AO97" s="71" t="s">
        <v>26</v>
      </c>
      <c r="AP97" s="70" t="e">
        <f t="shared" si="30"/>
        <v>#VALUE!</v>
      </c>
      <c r="AQ97" s="70"/>
      <c r="AR97" s="70" t="e">
        <f t="shared" si="31"/>
        <v>#VALUE!</v>
      </c>
      <c r="AS97" s="70"/>
      <c r="AT97" s="70" t="e">
        <f t="shared" si="32"/>
        <v>#VALUE!</v>
      </c>
      <c r="AU97" s="70"/>
      <c r="AV97" s="70" t="e">
        <f t="shared" si="33"/>
        <v>#VALUE!</v>
      </c>
      <c r="AW97" s="70"/>
      <c r="AX97" s="70"/>
      <c r="AY97" s="71" t="e">
        <f t="shared" si="34"/>
        <v>#VALUE!</v>
      </c>
      <c r="AZ97" s="72" t="e">
        <f t="shared" si="35"/>
        <v>#VALUE!</v>
      </c>
      <c r="BA97" s="71" t="s">
        <v>26</v>
      </c>
      <c r="BB97" s="70">
        <v>0</v>
      </c>
      <c r="BC97" s="70"/>
      <c r="BD97" s="70">
        <v>0</v>
      </c>
      <c r="BE97" s="70"/>
      <c r="BF97" s="70">
        <v>0</v>
      </c>
      <c r="BG97" s="70"/>
      <c r="BH97" s="70">
        <v>0</v>
      </c>
      <c r="BI97" s="70"/>
      <c r="BJ97" s="70" t="s">
        <v>26</v>
      </c>
      <c r="BK97" s="74">
        <f t="shared" si="36"/>
        <v>0</v>
      </c>
      <c r="BL97" s="75">
        <f t="shared" si="37"/>
        <v>0</v>
      </c>
      <c r="BM97" s="71" t="s">
        <v>26</v>
      </c>
      <c r="BN97" s="70">
        <v>0</v>
      </c>
      <c r="BO97" s="70"/>
      <c r="BP97" s="70">
        <v>0</v>
      </c>
      <c r="BQ97" s="70"/>
      <c r="BR97" s="70">
        <v>0</v>
      </c>
      <c r="BS97" s="70"/>
      <c r="BT97" s="70">
        <v>0</v>
      </c>
      <c r="BU97" s="70"/>
      <c r="BV97" s="70" t="s">
        <v>26</v>
      </c>
      <c r="BW97" s="74">
        <f t="shared" si="38"/>
        <v>0</v>
      </c>
      <c r="BX97" s="76">
        <f t="shared" si="39"/>
        <v>0</v>
      </c>
      <c r="BY97" s="71" t="s">
        <v>26</v>
      </c>
      <c r="BZ97" s="70">
        <v>0</v>
      </c>
      <c r="CA97" s="70"/>
      <c r="CB97" s="70">
        <v>0</v>
      </c>
      <c r="CC97" s="70"/>
      <c r="CD97" s="70">
        <v>0</v>
      </c>
      <c r="CE97" s="70"/>
      <c r="CF97" s="70">
        <v>0</v>
      </c>
      <c r="CG97" s="70"/>
      <c r="CH97" s="70" t="s">
        <v>26</v>
      </c>
      <c r="CI97" s="77">
        <f t="shared" si="40"/>
        <v>0</v>
      </c>
      <c r="CJ97" s="76">
        <f t="shared" si="41"/>
        <v>0</v>
      </c>
      <c r="CK97" s="78"/>
      <c r="CL97" s="57"/>
      <c r="CM97" s="57"/>
      <c r="CN97" s="57"/>
      <c r="CO97" s="57"/>
      <c r="CP97" s="57"/>
      <c r="CQ97" s="57"/>
      <c r="CR97" s="57"/>
      <c r="CS97" s="34"/>
      <c r="CT97" s="70" t="s">
        <v>26</v>
      </c>
      <c r="CU97" s="81">
        <f t="shared" si="42"/>
        <v>0</v>
      </c>
      <c r="CV97" s="82">
        <f t="shared" si="43"/>
        <v>0</v>
      </c>
      <c r="CW97" s="83" t="e">
        <f>SUMIF(Склад!#REF!,E97,Склад!#REF!)</f>
        <v>#REF!</v>
      </c>
    </row>
    <row r="98" spans="1:101" s="73" customFormat="1" ht="107.65" customHeight="1" thickBot="1" x14ac:dyDescent="0.3">
      <c r="A98" s="34">
        <v>95</v>
      </c>
      <c r="B98" s="168" t="s">
        <v>157</v>
      </c>
      <c r="C98" s="34" t="s">
        <v>4105</v>
      </c>
      <c r="D98" s="34" t="str">
        <f t="shared" si="44"/>
        <v>24785327</v>
      </c>
      <c r="E98" s="33" t="s">
        <v>3805</v>
      </c>
      <c r="F98" s="33">
        <v>7</v>
      </c>
      <c r="G98" s="165" t="str">
        <f>IFERROR(VLOOKUP(VALUE(E98),Склад!#REF!,6,0),"-")</f>
        <v>-</v>
      </c>
      <c r="H98" s="58"/>
      <c r="I98" s="194" t="s">
        <v>4333</v>
      </c>
      <c r="J98" s="59">
        <v>30.4</v>
      </c>
      <c r="K98" s="63">
        <v>79</v>
      </c>
      <c r="L98" s="60"/>
      <c r="M98" s="61"/>
      <c r="N98" s="62"/>
      <c r="O98" s="64"/>
      <c r="P98" s="65"/>
      <c r="Q98" s="66"/>
      <c r="R98" s="67"/>
      <c r="S98" s="65"/>
      <c r="T98" s="66"/>
      <c r="U98" s="68"/>
      <c r="V98" s="69"/>
      <c r="W98" s="65"/>
      <c r="X98" s="66"/>
      <c r="Y98" s="70" t="str">
        <f>_xlfn.XLOOKUP($D98,'[1]Res (3)'!$G:$G,'[1]Res (3)'!P:P,"",0)</f>
        <v>-</v>
      </c>
      <c r="Z98" s="70" t="str">
        <f>_xlfn.XLOOKUP($D98,'[1]Res (3)'!$G:$G,'[1]Res (3)'!Q:Q,"",0)</f>
        <v>-</v>
      </c>
      <c r="AA98" s="70" t="str">
        <f>_xlfn.XLOOKUP($D98,'[1]Res (3)'!$G:$G,'[1]Res (3)'!R:R,"",0)</f>
        <v>-</v>
      </c>
      <c r="AB98" s="70" t="str">
        <f>_xlfn.XLOOKUP($D98,'[1]Res (3)'!$G:$G,'[1]Res (3)'!S:S,"",0)</f>
        <v/>
      </c>
      <c r="AC98" s="70" t="str">
        <f>_xlfn.XLOOKUP($D98,'[1]Res (3)'!$G:$G,'[1]Res (3)'!T:T,"",0)</f>
        <v/>
      </c>
      <c r="AD98" s="70" t="str">
        <f>_xlfn.XLOOKUP($D98,'[1]Res (3)'!$G:$G,'[1]Res (3)'!U:U,"",0)</f>
        <v/>
      </c>
      <c r="AE98" s="70" t="str">
        <f>_xlfn.XLOOKUP($D98,'[1]Res (3)'!$G:$G,'[1]Res (3)'!V:V,"",0)</f>
        <v/>
      </c>
      <c r="AF98" s="70" t="str">
        <f>_xlfn.XLOOKUP($D98,'[1]Res (3)'!$G:$G,'[1]Res (3)'!W:W,"",0)</f>
        <v/>
      </c>
      <c r="AG98" s="70" t="str">
        <f>_xlfn.XLOOKUP($D98,'[1]Res (3)'!$G:$G,'[1]Res (3)'!X:X,"",0)</f>
        <v/>
      </c>
      <c r="AH98" s="70" t="str">
        <f>_xlfn.XLOOKUP($D98,'[1]Res (3)'!$G:$G,'[1]Res (3)'!Y:Y,"",0)</f>
        <v/>
      </c>
      <c r="AI98" s="70" t="str">
        <f>_xlfn.XLOOKUP($D98,'[1]Res (3)'!$G:$G,'[1]Res (3)'!Z:Z,"",0)</f>
        <v/>
      </c>
      <c r="AJ98" s="70" t="str">
        <f>_xlfn.XLOOKUP($D98,'[1]Res (3)'!$G:$G,'[1]Res (3)'!AA:AA,"",0)</f>
        <v/>
      </c>
      <c r="AK98" s="70" t="str">
        <f>_xlfn.XLOOKUP($D98,'[1]Res (3)'!$G:$G,'[1]Res (3)'!AB:AB,"",0)</f>
        <v>-</v>
      </c>
      <c r="AL98" s="71">
        <f t="shared" si="28"/>
        <v>0</v>
      </c>
      <c r="AM98" s="72" t="str">
        <f t="shared" si="29"/>
        <v/>
      </c>
      <c r="AO98" s="71" t="s">
        <v>26</v>
      </c>
      <c r="AP98" s="70" t="e">
        <f t="shared" si="30"/>
        <v>#VALUE!</v>
      </c>
      <c r="AQ98" s="70"/>
      <c r="AR98" s="70" t="e">
        <f t="shared" si="31"/>
        <v>#VALUE!</v>
      </c>
      <c r="AS98" s="70"/>
      <c r="AT98" s="70" t="e">
        <f t="shared" si="32"/>
        <v>#VALUE!</v>
      </c>
      <c r="AU98" s="70"/>
      <c r="AV98" s="70" t="e">
        <f t="shared" si="33"/>
        <v>#VALUE!</v>
      </c>
      <c r="AW98" s="70"/>
      <c r="AX98" s="70" t="e">
        <f t="shared" ref="AX98:AX108" si="45">CT98+AK98-BJ98-BV98-CH98</f>
        <v>#VALUE!</v>
      </c>
      <c r="AY98" s="71" t="e">
        <f t="shared" si="34"/>
        <v>#VALUE!</v>
      </c>
      <c r="AZ98" s="72" t="e">
        <f t="shared" si="35"/>
        <v>#VALUE!</v>
      </c>
      <c r="BA98" s="71" t="s">
        <v>26</v>
      </c>
      <c r="BB98" s="70">
        <v>0</v>
      </c>
      <c r="BC98" s="70"/>
      <c r="BD98" s="70">
        <v>0</v>
      </c>
      <c r="BE98" s="70"/>
      <c r="BF98" s="70">
        <v>0</v>
      </c>
      <c r="BG98" s="70"/>
      <c r="BH98" s="70">
        <v>0</v>
      </c>
      <c r="BI98" s="70"/>
      <c r="BJ98" s="70">
        <v>0</v>
      </c>
      <c r="BK98" s="74">
        <f t="shared" si="36"/>
        <v>0</v>
      </c>
      <c r="BL98" s="75">
        <f t="shared" si="37"/>
        <v>0</v>
      </c>
      <c r="BM98" s="71" t="s">
        <v>26</v>
      </c>
      <c r="BN98" s="70">
        <v>0</v>
      </c>
      <c r="BO98" s="70"/>
      <c r="BP98" s="70">
        <v>0</v>
      </c>
      <c r="BQ98" s="70"/>
      <c r="BR98" s="70">
        <v>0</v>
      </c>
      <c r="BS98" s="70"/>
      <c r="BT98" s="70">
        <v>0</v>
      </c>
      <c r="BU98" s="70"/>
      <c r="BV98" s="70">
        <v>0</v>
      </c>
      <c r="BW98" s="74">
        <f t="shared" si="38"/>
        <v>0</v>
      </c>
      <c r="BX98" s="76">
        <f t="shared" si="39"/>
        <v>0</v>
      </c>
      <c r="BY98" s="71" t="s">
        <v>26</v>
      </c>
      <c r="BZ98" s="70">
        <v>0</v>
      </c>
      <c r="CA98" s="70"/>
      <c r="CB98" s="70">
        <v>0</v>
      </c>
      <c r="CC98" s="70"/>
      <c r="CD98" s="70">
        <v>0</v>
      </c>
      <c r="CE98" s="70"/>
      <c r="CF98" s="70">
        <v>0</v>
      </c>
      <c r="CG98" s="70"/>
      <c r="CH98" s="70">
        <v>0</v>
      </c>
      <c r="CI98" s="77">
        <f t="shared" si="40"/>
        <v>0</v>
      </c>
      <c r="CJ98" s="76">
        <f t="shared" si="41"/>
        <v>0</v>
      </c>
      <c r="CK98" s="78"/>
      <c r="CL98" s="57"/>
      <c r="CM98" s="57"/>
      <c r="CN98" s="57"/>
      <c r="CO98" s="57"/>
      <c r="CP98" s="57"/>
      <c r="CQ98" s="57"/>
      <c r="CR98" s="57"/>
      <c r="CS98" s="79"/>
      <c r="CT98" s="80"/>
      <c r="CU98" s="81">
        <f t="shared" si="42"/>
        <v>0</v>
      </c>
      <c r="CV98" s="82">
        <f t="shared" si="43"/>
        <v>0</v>
      </c>
      <c r="CW98" s="83" t="e">
        <f>SUMIF(Склад!#REF!,E98,Склад!#REF!)</f>
        <v>#REF!</v>
      </c>
    </row>
    <row r="99" spans="1:101" s="73" customFormat="1" ht="147.94999999999999" customHeight="1" thickBot="1" x14ac:dyDescent="0.3">
      <c r="A99" s="57">
        <v>96</v>
      </c>
      <c r="B99" s="168" t="s">
        <v>157</v>
      </c>
      <c r="C99" s="34" t="s">
        <v>4133</v>
      </c>
      <c r="D99" s="34" t="str">
        <f t="shared" si="44"/>
        <v>24785047</v>
      </c>
      <c r="E99" s="33" t="s">
        <v>3806</v>
      </c>
      <c r="F99" s="33">
        <v>7</v>
      </c>
      <c r="G99" s="165" t="str">
        <f>IFERROR(VLOOKUP(VALUE(E99),Склад!#REF!,6,0),"-")</f>
        <v>-</v>
      </c>
      <c r="H99" s="58"/>
      <c r="I99" s="194" t="s">
        <v>4333</v>
      </c>
      <c r="J99" s="59">
        <v>38.1</v>
      </c>
      <c r="K99" s="63">
        <v>99</v>
      </c>
      <c r="L99" s="60"/>
      <c r="M99" s="61"/>
      <c r="N99" s="62"/>
      <c r="O99" s="64"/>
      <c r="P99" s="65"/>
      <c r="Q99" s="66"/>
      <c r="R99" s="67"/>
      <c r="S99" s="65"/>
      <c r="T99" s="66"/>
      <c r="U99" s="68"/>
      <c r="V99" s="69"/>
      <c r="W99" s="65"/>
      <c r="X99" s="66"/>
      <c r="Y99" s="70" t="str">
        <f>_xlfn.XLOOKUP($D99,'[1]Res (3)'!$G:$G,'[1]Res (3)'!P:P,"",0)</f>
        <v>-</v>
      </c>
      <c r="Z99" s="70" t="str">
        <f>_xlfn.XLOOKUP($D99,'[1]Res (3)'!$G:$G,'[1]Res (3)'!Q:Q,"",0)</f>
        <v>-</v>
      </c>
      <c r="AA99" s="70" t="str">
        <f>_xlfn.XLOOKUP($D99,'[1]Res (3)'!$G:$G,'[1]Res (3)'!R:R,"",0)</f>
        <v>-</v>
      </c>
      <c r="AB99" s="70" t="str">
        <f>_xlfn.XLOOKUP($D99,'[1]Res (3)'!$G:$G,'[1]Res (3)'!S:S,"",0)</f>
        <v/>
      </c>
      <c r="AC99" s="70" t="str">
        <f>_xlfn.XLOOKUP($D99,'[1]Res (3)'!$G:$G,'[1]Res (3)'!T:T,"",0)</f>
        <v/>
      </c>
      <c r="AD99" s="70" t="str">
        <f>_xlfn.XLOOKUP($D99,'[1]Res (3)'!$G:$G,'[1]Res (3)'!U:U,"",0)</f>
        <v/>
      </c>
      <c r="AE99" s="70" t="str">
        <f>_xlfn.XLOOKUP($D99,'[1]Res (3)'!$G:$G,'[1]Res (3)'!V:V,"",0)</f>
        <v/>
      </c>
      <c r="AF99" s="70" t="str">
        <f>_xlfn.XLOOKUP($D99,'[1]Res (3)'!$G:$G,'[1]Res (3)'!W:W,"",0)</f>
        <v/>
      </c>
      <c r="AG99" s="70" t="str">
        <f>_xlfn.XLOOKUP($D99,'[1]Res (3)'!$G:$G,'[1]Res (3)'!X:X,"",0)</f>
        <v/>
      </c>
      <c r="AH99" s="70" t="str">
        <f>_xlfn.XLOOKUP($D99,'[1]Res (3)'!$G:$G,'[1]Res (3)'!Y:Y,"",0)</f>
        <v/>
      </c>
      <c r="AI99" s="70" t="str">
        <f>_xlfn.XLOOKUP($D99,'[1]Res (3)'!$G:$G,'[1]Res (3)'!Z:Z,"",0)</f>
        <v/>
      </c>
      <c r="AJ99" s="70" t="str">
        <f>_xlfn.XLOOKUP($D99,'[1]Res (3)'!$G:$G,'[1]Res (3)'!AA:AA,"",0)</f>
        <v/>
      </c>
      <c r="AK99" s="70" t="str">
        <f>_xlfn.XLOOKUP($D99,'[1]Res (3)'!$G:$G,'[1]Res (3)'!AB:AB,"",0)</f>
        <v>-</v>
      </c>
      <c r="AL99" s="71">
        <f t="shared" si="28"/>
        <v>0</v>
      </c>
      <c r="AM99" s="72" t="str">
        <f t="shared" si="29"/>
        <v/>
      </c>
      <c r="AO99" s="71" t="s">
        <v>26</v>
      </c>
      <c r="AP99" s="70" t="e">
        <f t="shared" si="30"/>
        <v>#VALUE!</v>
      </c>
      <c r="AQ99" s="70"/>
      <c r="AR99" s="70" t="e">
        <f t="shared" si="31"/>
        <v>#VALUE!</v>
      </c>
      <c r="AS99" s="70"/>
      <c r="AT99" s="70" t="e">
        <f t="shared" si="32"/>
        <v>#VALUE!</v>
      </c>
      <c r="AU99" s="70"/>
      <c r="AV99" s="70" t="e">
        <f t="shared" si="33"/>
        <v>#VALUE!</v>
      </c>
      <c r="AW99" s="70"/>
      <c r="AX99" s="70" t="e">
        <f t="shared" si="45"/>
        <v>#VALUE!</v>
      </c>
      <c r="AY99" s="71" t="e">
        <f t="shared" si="34"/>
        <v>#VALUE!</v>
      </c>
      <c r="AZ99" s="72" t="e">
        <f t="shared" si="35"/>
        <v>#VALUE!</v>
      </c>
      <c r="BA99" s="71" t="s">
        <v>26</v>
      </c>
      <c r="BB99" s="70">
        <v>0</v>
      </c>
      <c r="BC99" s="70"/>
      <c r="BD99" s="70">
        <v>0</v>
      </c>
      <c r="BE99" s="70"/>
      <c r="BF99" s="70">
        <v>0</v>
      </c>
      <c r="BG99" s="70"/>
      <c r="BH99" s="70">
        <v>0</v>
      </c>
      <c r="BI99" s="70"/>
      <c r="BJ99" s="70">
        <v>0</v>
      </c>
      <c r="BK99" s="74">
        <f t="shared" si="36"/>
        <v>0</v>
      </c>
      <c r="BL99" s="75">
        <f t="shared" si="37"/>
        <v>0</v>
      </c>
      <c r="BM99" s="71" t="s">
        <v>26</v>
      </c>
      <c r="BN99" s="70">
        <v>0</v>
      </c>
      <c r="BO99" s="70"/>
      <c r="BP99" s="70">
        <v>0</v>
      </c>
      <c r="BQ99" s="70"/>
      <c r="BR99" s="70">
        <v>0</v>
      </c>
      <c r="BS99" s="70"/>
      <c r="BT99" s="70">
        <v>0</v>
      </c>
      <c r="BU99" s="70"/>
      <c r="BV99" s="70">
        <v>0</v>
      </c>
      <c r="BW99" s="74">
        <f t="shared" si="38"/>
        <v>0</v>
      </c>
      <c r="BX99" s="76">
        <f t="shared" si="39"/>
        <v>0</v>
      </c>
      <c r="BY99" s="71" t="s">
        <v>26</v>
      </c>
      <c r="BZ99" s="70">
        <v>0</v>
      </c>
      <c r="CA99" s="70"/>
      <c r="CB99" s="70">
        <v>0</v>
      </c>
      <c r="CC99" s="70"/>
      <c r="CD99" s="70">
        <v>0</v>
      </c>
      <c r="CE99" s="70"/>
      <c r="CF99" s="70">
        <v>0</v>
      </c>
      <c r="CG99" s="70"/>
      <c r="CH99" s="70">
        <v>0</v>
      </c>
      <c r="CI99" s="77">
        <f t="shared" si="40"/>
        <v>0</v>
      </c>
      <c r="CJ99" s="76">
        <f t="shared" si="41"/>
        <v>0</v>
      </c>
      <c r="CK99" s="78"/>
      <c r="CL99" s="57"/>
      <c r="CM99" s="57"/>
      <c r="CN99" s="57"/>
      <c r="CO99" s="57"/>
      <c r="CP99" s="57"/>
      <c r="CQ99" s="57"/>
      <c r="CR99" s="57"/>
      <c r="CS99" s="79"/>
      <c r="CT99" s="80"/>
      <c r="CU99" s="81">
        <f t="shared" si="42"/>
        <v>0</v>
      </c>
      <c r="CV99" s="82">
        <f t="shared" si="43"/>
        <v>0</v>
      </c>
      <c r="CW99" s="83" t="e">
        <f>SUMIF(Склад!#REF!,E99,Склад!#REF!)</f>
        <v>#REF!</v>
      </c>
    </row>
    <row r="100" spans="1:101" s="73" customFormat="1" ht="147.94999999999999" customHeight="1" thickBot="1" x14ac:dyDescent="0.3">
      <c r="A100" s="34">
        <v>97</v>
      </c>
      <c r="B100" s="168" t="s">
        <v>157</v>
      </c>
      <c r="C100" s="34" t="s">
        <v>4133</v>
      </c>
      <c r="D100" s="34" t="str">
        <f t="shared" si="44"/>
        <v>24785057</v>
      </c>
      <c r="E100" s="33" t="s">
        <v>3807</v>
      </c>
      <c r="F100" s="33">
        <v>7</v>
      </c>
      <c r="G100" s="165" t="str">
        <f>IFERROR(VLOOKUP(VALUE(E100),Склад!#REF!,6,0),"-")</f>
        <v>-</v>
      </c>
      <c r="H100" s="58"/>
      <c r="I100" s="194" t="s">
        <v>4333</v>
      </c>
      <c r="J100" s="59">
        <v>38.1</v>
      </c>
      <c r="K100" s="63">
        <v>99</v>
      </c>
      <c r="L100" s="60"/>
      <c r="M100" s="61"/>
      <c r="N100" s="62"/>
      <c r="O100" s="64"/>
      <c r="P100" s="65"/>
      <c r="Q100" s="66"/>
      <c r="R100" s="67"/>
      <c r="S100" s="65"/>
      <c r="T100" s="66"/>
      <c r="U100" s="68"/>
      <c r="V100" s="69"/>
      <c r="W100" s="65"/>
      <c r="X100" s="66"/>
      <c r="Y100" s="70" t="str">
        <f>_xlfn.XLOOKUP($D100,'[1]Res (3)'!$G:$G,'[1]Res (3)'!P:P,"",0)</f>
        <v>-</v>
      </c>
      <c r="Z100" s="70" t="str">
        <f>_xlfn.XLOOKUP($D100,'[1]Res (3)'!$G:$G,'[1]Res (3)'!Q:Q,"",0)</f>
        <v>-</v>
      </c>
      <c r="AA100" s="70" t="str">
        <f>_xlfn.XLOOKUP($D100,'[1]Res (3)'!$G:$G,'[1]Res (3)'!R:R,"",0)</f>
        <v>-</v>
      </c>
      <c r="AB100" s="70" t="str">
        <f>_xlfn.XLOOKUP($D100,'[1]Res (3)'!$G:$G,'[1]Res (3)'!S:S,"",0)</f>
        <v/>
      </c>
      <c r="AC100" s="70" t="str">
        <f>_xlfn.XLOOKUP($D100,'[1]Res (3)'!$G:$G,'[1]Res (3)'!T:T,"",0)</f>
        <v/>
      </c>
      <c r="AD100" s="70" t="str">
        <f>_xlfn.XLOOKUP($D100,'[1]Res (3)'!$G:$G,'[1]Res (3)'!U:U,"",0)</f>
        <v/>
      </c>
      <c r="AE100" s="70" t="str">
        <f>_xlfn.XLOOKUP($D100,'[1]Res (3)'!$G:$G,'[1]Res (3)'!V:V,"",0)</f>
        <v/>
      </c>
      <c r="AF100" s="70" t="str">
        <f>_xlfn.XLOOKUP($D100,'[1]Res (3)'!$G:$G,'[1]Res (3)'!W:W,"",0)</f>
        <v/>
      </c>
      <c r="AG100" s="70" t="str">
        <f>_xlfn.XLOOKUP($D100,'[1]Res (3)'!$G:$G,'[1]Res (3)'!X:X,"",0)</f>
        <v/>
      </c>
      <c r="AH100" s="70" t="str">
        <f>_xlfn.XLOOKUP($D100,'[1]Res (3)'!$G:$G,'[1]Res (3)'!Y:Y,"",0)</f>
        <v/>
      </c>
      <c r="AI100" s="70" t="str">
        <f>_xlfn.XLOOKUP($D100,'[1]Res (3)'!$G:$G,'[1]Res (3)'!Z:Z,"",0)</f>
        <v/>
      </c>
      <c r="AJ100" s="70" t="str">
        <f>_xlfn.XLOOKUP($D100,'[1]Res (3)'!$G:$G,'[1]Res (3)'!AA:AA,"",0)</f>
        <v/>
      </c>
      <c r="AK100" s="70" t="str">
        <f>_xlfn.XLOOKUP($D100,'[1]Res (3)'!$G:$G,'[1]Res (3)'!AB:AB,"",0)</f>
        <v>-</v>
      </c>
      <c r="AL100" s="71">
        <f t="shared" si="28"/>
        <v>0</v>
      </c>
      <c r="AM100" s="72" t="str">
        <f t="shared" si="29"/>
        <v/>
      </c>
      <c r="AO100" s="71" t="s">
        <v>26</v>
      </c>
      <c r="AP100" s="70" t="e">
        <f t="shared" ref="AP100:AP131" si="46">CL100+Z100-BB100-BN100-BZ100</f>
        <v>#VALUE!</v>
      </c>
      <c r="AQ100" s="70"/>
      <c r="AR100" s="70" t="e">
        <f t="shared" ref="AR100:AR131" si="47">CN100+AB100-BD100-BP100-CB100</f>
        <v>#VALUE!</v>
      </c>
      <c r="AS100" s="70"/>
      <c r="AT100" s="70" t="e">
        <f t="shared" ref="AT100:AT131" si="48">CP100+AD100-BF100-BR100-CD100</f>
        <v>#VALUE!</v>
      </c>
      <c r="AU100" s="70"/>
      <c r="AV100" s="70" t="e">
        <f t="shared" ref="AV100:AV131" si="49">CR100+AF100-BH100-BT100-CF100</f>
        <v>#VALUE!</v>
      </c>
      <c r="AW100" s="70"/>
      <c r="AX100" s="70" t="e">
        <f t="shared" si="45"/>
        <v>#VALUE!</v>
      </c>
      <c r="AY100" s="71" t="e">
        <f t="shared" si="34"/>
        <v>#VALUE!</v>
      </c>
      <c r="AZ100" s="72" t="e">
        <f t="shared" si="35"/>
        <v>#VALUE!</v>
      </c>
      <c r="BA100" s="71" t="s">
        <v>26</v>
      </c>
      <c r="BB100" s="70">
        <v>0</v>
      </c>
      <c r="BC100" s="70"/>
      <c r="BD100" s="70">
        <v>0</v>
      </c>
      <c r="BE100" s="70"/>
      <c r="BF100" s="70">
        <v>0</v>
      </c>
      <c r="BG100" s="70"/>
      <c r="BH100" s="70">
        <v>0</v>
      </c>
      <c r="BI100" s="70"/>
      <c r="BJ100" s="70">
        <v>0</v>
      </c>
      <c r="BK100" s="74">
        <f t="shared" si="36"/>
        <v>0</v>
      </c>
      <c r="BL100" s="75">
        <f t="shared" si="37"/>
        <v>0</v>
      </c>
      <c r="BM100" s="71" t="s">
        <v>26</v>
      </c>
      <c r="BN100" s="70">
        <v>0</v>
      </c>
      <c r="BO100" s="70"/>
      <c r="BP100" s="70">
        <v>0</v>
      </c>
      <c r="BQ100" s="70"/>
      <c r="BR100" s="70">
        <v>0</v>
      </c>
      <c r="BS100" s="70"/>
      <c r="BT100" s="70">
        <v>0</v>
      </c>
      <c r="BU100" s="70"/>
      <c r="BV100" s="70">
        <v>0</v>
      </c>
      <c r="BW100" s="74">
        <f t="shared" si="38"/>
        <v>0</v>
      </c>
      <c r="BX100" s="76">
        <f t="shared" si="39"/>
        <v>0</v>
      </c>
      <c r="BY100" s="71" t="s">
        <v>26</v>
      </c>
      <c r="BZ100" s="70">
        <v>0</v>
      </c>
      <c r="CA100" s="70"/>
      <c r="CB100" s="70">
        <v>0</v>
      </c>
      <c r="CC100" s="70"/>
      <c r="CD100" s="70">
        <v>0</v>
      </c>
      <c r="CE100" s="70"/>
      <c r="CF100" s="70">
        <v>0</v>
      </c>
      <c r="CG100" s="70"/>
      <c r="CH100" s="70">
        <v>0</v>
      </c>
      <c r="CI100" s="77">
        <f t="shared" si="40"/>
        <v>0</v>
      </c>
      <c r="CJ100" s="76">
        <f t="shared" si="41"/>
        <v>0</v>
      </c>
      <c r="CK100" s="78"/>
      <c r="CL100" s="57"/>
      <c r="CM100" s="57"/>
      <c r="CN100" s="57"/>
      <c r="CO100" s="57"/>
      <c r="CP100" s="57"/>
      <c r="CQ100" s="57"/>
      <c r="CR100" s="57"/>
      <c r="CS100" s="79"/>
      <c r="CT100" s="80"/>
      <c r="CU100" s="81">
        <f t="shared" si="42"/>
        <v>0</v>
      </c>
      <c r="CV100" s="82">
        <f t="shared" si="43"/>
        <v>0</v>
      </c>
      <c r="CW100" s="83" t="e">
        <f>SUMIF(Склад!#REF!,E100,Склад!#REF!)</f>
        <v>#REF!</v>
      </c>
    </row>
    <row r="101" spans="1:101" s="73" customFormat="1" ht="102.2" customHeight="1" thickBot="1" x14ac:dyDescent="0.3">
      <c r="A101" s="57">
        <v>98</v>
      </c>
      <c r="B101" s="168" t="s">
        <v>157</v>
      </c>
      <c r="C101" s="34" t="s">
        <v>4133</v>
      </c>
      <c r="D101" s="34" t="str">
        <f t="shared" si="44"/>
        <v>24785417</v>
      </c>
      <c r="E101" s="33" t="s">
        <v>3808</v>
      </c>
      <c r="F101" s="33">
        <v>7</v>
      </c>
      <c r="G101" s="165" t="str">
        <f>IFERROR(VLOOKUP(VALUE(E101),Склад!#REF!,6,0),"-")</f>
        <v>-</v>
      </c>
      <c r="H101" s="58"/>
      <c r="I101" s="194" t="s">
        <v>4333</v>
      </c>
      <c r="J101" s="59">
        <v>49.6</v>
      </c>
      <c r="K101" s="63">
        <v>129</v>
      </c>
      <c r="L101" s="60"/>
      <c r="M101" s="61"/>
      <c r="N101" s="62"/>
      <c r="O101" s="64"/>
      <c r="P101" s="65"/>
      <c r="Q101" s="66"/>
      <c r="R101" s="67"/>
      <c r="S101" s="65"/>
      <c r="T101" s="66"/>
      <c r="U101" s="68"/>
      <c r="V101" s="69"/>
      <c r="W101" s="65"/>
      <c r="X101" s="66"/>
      <c r="Y101" s="70" t="str">
        <f>_xlfn.XLOOKUP($D101,'[1]Res (3)'!$G:$G,'[1]Res (3)'!P:P,"",0)</f>
        <v>-</v>
      </c>
      <c r="Z101" s="70" t="str">
        <f>_xlfn.XLOOKUP($D101,'[1]Res (3)'!$G:$G,'[1]Res (3)'!Q:Q,"",0)</f>
        <v>-</v>
      </c>
      <c r="AA101" s="70" t="str">
        <f>_xlfn.XLOOKUP($D101,'[1]Res (3)'!$G:$G,'[1]Res (3)'!R:R,"",0)</f>
        <v>-</v>
      </c>
      <c r="AB101" s="70" t="str">
        <f>_xlfn.XLOOKUP($D101,'[1]Res (3)'!$G:$G,'[1]Res (3)'!S:S,"",0)</f>
        <v/>
      </c>
      <c r="AC101" s="70" t="str">
        <f>_xlfn.XLOOKUP($D101,'[1]Res (3)'!$G:$G,'[1]Res (3)'!T:T,"",0)</f>
        <v/>
      </c>
      <c r="AD101" s="70" t="str">
        <f>_xlfn.XLOOKUP($D101,'[1]Res (3)'!$G:$G,'[1]Res (3)'!U:U,"",0)</f>
        <v/>
      </c>
      <c r="AE101" s="70" t="str">
        <f>_xlfn.XLOOKUP($D101,'[1]Res (3)'!$G:$G,'[1]Res (3)'!V:V,"",0)</f>
        <v/>
      </c>
      <c r="AF101" s="70" t="str">
        <f>_xlfn.XLOOKUP($D101,'[1]Res (3)'!$G:$G,'[1]Res (3)'!W:W,"",0)</f>
        <v/>
      </c>
      <c r="AG101" s="70" t="str">
        <f>_xlfn.XLOOKUP($D101,'[1]Res (3)'!$G:$G,'[1]Res (3)'!X:X,"",0)</f>
        <v/>
      </c>
      <c r="AH101" s="70" t="str">
        <f>_xlfn.XLOOKUP($D101,'[1]Res (3)'!$G:$G,'[1]Res (3)'!Y:Y,"",0)</f>
        <v/>
      </c>
      <c r="AI101" s="70" t="str">
        <f>_xlfn.XLOOKUP($D101,'[1]Res (3)'!$G:$G,'[1]Res (3)'!Z:Z,"",0)</f>
        <v/>
      </c>
      <c r="AJ101" s="70" t="str">
        <f>_xlfn.XLOOKUP($D101,'[1]Res (3)'!$G:$G,'[1]Res (3)'!AA:AA,"",0)</f>
        <v/>
      </c>
      <c r="AK101" s="70" t="str">
        <f>_xlfn.XLOOKUP($D101,'[1]Res (3)'!$G:$G,'[1]Res (3)'!AB:AB,"",0)</f>
        <v>-</v>
      </c>
      <c r="AL101" s="71">
        <f t="shared" si="28"/>
        <v>0</v>
      </c>
      <c r="AM101" s="72" t="str">
        <f t="shared" si="29"/>
        <v/>
      </c>
      <c r="AO101" s="71" t="s">
        <v>26</v>
      </c>
      <c r="AP101" s="70" t="e">
        <f t="shared" si="46"/>
        <v>#VALUE!</v>
      </c>
      <c r="AQ101" s="70"/>
      <c r="AR101" s="70" t="e">
        <f t="shared" si="47"/>
        <v>#VALUE!</v>
      </c>
      <c r="AS101" s="70"/>
      <c r="AT101" s="70" t="e">
        <f t="shared" si="48"/>
        <v>#VALUE!</v>
      </c>
      <c r="AU101" s="70"/>
      <c r="AV101" s="70" t="e">
        <f t="shared" si="49"/>
        <v>#VALUE!</v>
      </c>
      <c r="AW101" s="70"/>
      <c r="AX101" s="70" t="e">
        <f t="shared" si="45"/>
        <v>#VALUE!</v>
      </c>
      <c r="AY101" s="71" t="e">
        <f t="shared" si="34"/>
        <v>#VALUE!</v>
      </c>
      <c r="AZ101" s="72" t="e">
        <f t="shared" si="35"/>
        <v>#VALUE!</v>
      </c>
      <c r="BA101" s="71" t="s">
        <v>26</v>
      </c>
      <c r="BB101" s="70">
        <v>0</v>
      </c>
      <c r="BC101" s="70"/>
      <c r="BD101" s="70">
        <v>0</v>
      </c>
      <c r="BE101" s="70"/>
      <c r="BF101" s="70">
        <v>0</v>
      </c>
      <c r="BG101" s="70"/>
      <c r="BH101" s="70">
        <v>0</v>
      </c>
      <c r="BI101" s="70"/>
      <c r="BJ101" s="70">
        <v>0</v>
      </c>
      <c r="BK101" s="74">
        <f t="shared" si="36"/>
        <v>0</v>
      </c>
      <c r="BL101" s="75">
        <f t="shared" si="37"/>
        <v>0</v>
      </c>
      <c r="BM101" s="71" t="s">
        <v>26</v>
      </c>
      <c r="BN101" s="70">
        <v>0</v>
      </c>
      <c r="BO101" s="70"/>
      <c r="BP101" s="70">
        <v>0</v>
      </c>
      <c r="BQ101" s="70"/>
      <c r="BR101" s="70">
        <v>0</v>
      </c>
      <c r="BS101" s="70"/>
      <c r="BT101" s="70">
        <v>0</v>
      </c>
      <c r="BU101" s="70"/>
      <c r="BV101" s="70">
        <v>0</v>
      </c>
      <c r="BW101" s="74">
        <f t="shared" si="38"/>
        <v>0</v>
      </c>
      <c r="BX101" s="76">
        <f t="shared" si="39"/>
        <v>0</v>
      </c>
      <c r="BY101" s="71" t="s">
        <v>26</v>
      </c>
      <c r="BZ101" s="70">
        <v>0</v>
      </c>
      <c r="CA101" s="70"/>
      <c r="CB101" s="70">
        <v>0</v>
      </c>
      <c r="CC101" s="70"/>
      <c r="CD101" s="70">
        <v>0</v>
      </c>
      <c r="CE101" s="70"/>
      <c r="CF101" s="70">
        <v>0</v>
      </c>
      <c r="CG101" s="70"/>
      <c r="CH101" s="70">
        <v>0</v>
      </c>
      <c r="CI101" s="77">
        <f t="shared" si="40"/>
        <v>0</v>
      </c>
      <c r="CJ101" s="76">
        <f t="shared" si="41"/>
        <v>0</v>
      </c>
      <c r="CK101" s="78"/>
      <c r="CL101" s="57"/>
      <c r="CM101" s="57"/>
      <c r="CN101" s="57"/>
      <c r="CO101" s="57"/>
      <c r="CP101" s="57"/>
      <c r="CQ101" s="57"/>
      <c r="CR101" s="57"/>
      <c r="CS101" s="79"/>
      <c r="CT101" s="80"/>
      <c r="CU101" s="81">
        <f t="shared" si="42"/>
        <v>0</v>
      </c>
      <c r="CV101" s="82">
        <f t="shared" si="43"/>
        <v>0</v>
      </c>
      <c r="CW101" s="83" t="e">
        <f>SUMIF(Склад!#REF!,E101,Склад!#REF!)</f>
        <v>#REF!</v>
      </c>
    </row>
    <row r="102" spans="1:101" s="73" customFormat="1" ht="102.95" customHeight="1" thickBot="1" x14ac:dyDescent="0.3">
      <c r="A102" s="34">
        <v>99</v>
      </c>
      <c r="B102" s="168" t="s">
        <v>157</v>
      </c>
      <c r="C102" s="34" t="s">
        <v>4134</v>
      </c>
      <c r="D102" s="34" t="str">
        <f t="shared" si="44"/>
        <v>24785507</v>
      </c>
      <c r="E102" s="33" t="s">
        <v>3809</v>
      </c>
      <c r="F102" s="33">
        <v>7</v>
      </c>
      <c r="G102" s="165" t="str">
        <f>IFERROR(VLOOKUP(VALUE(E102),Склад!#REF!,6,0),"-")</f>
        <v>-</v>
      </c>
      <c r="H102" s="58"/>
      <c r="I102" s="194" t="s">
        <v>4333</v>
      </c>
      <c r="J102" s="59">
        <v>49.6</v>
      </c>
      <c r="K102" s="63">
        <v>129</v>
      </c>
      <c r="L102" s="60"/>
      <c r="M102" s="61"/>
      <c r="N102" s="62"/>
      <c r="O102" s="64"/>
      <c r="P102" s="65"/>
      <c r="Q102" s="66"/>
      <c r="R102" s="67"/>
      <c r="S102" s="65"/>
      <c r="T102" s="66"/>
      <c r="U102" s="68"/>
      <c r="V102" s="69"/>
      <c r="W102" s="65"/>
      <c r="X102" s="66"/>
      <c r="Y102" s="70" t="str">
        <f>_xlfn.XLOOKUP($D102,'[1]Res (3)'!$G:$G,'[1]Res (3)'!P:P,"",0)</f>
        <v>-</v>
      </c>
      <c r="Z102" s="70" t="str">
        <f>_xlfn.XLOOKUP($D102,'[1]Res (3)'!$G:$G,'[1]Res (3)'!Q:Q,"",0)</f>
        <v>-</v>
      </c>
      <c r="AA102" s="70" t="str">
        <f>_xlfn.XLOOKUP($D102,'[1]Res (3)'!$G:$G,'[1]Res (3)'!R:R,"",0)</f>
        <v>-</v>
      </c>
      <c r="AB102" s="70" t="str">
        <f>_xlfn.XLOOKUP($D102,'[1]Res (3)'!$G:$G,'[1]Res (3)'!S:S,"",0)</f>
        <v/>
      </c>
      <c r="AC102" s="70" t="str">
        <f>_xlfn.XLOOKUP($D102,'[1]Res (3)'!$G:$G,'[1]Res (3)'!T:T,"",0)</f>
        <v/>
      </c>
      <c r="AD102" s="70" t="str">
        <f>_xlfn.XLOOKUP($D102,'[1]Res (3)'!$G:$G,'[1]Res (3)'!U:U,"",0)</f>
        <v/>
      </c>
      <c r="AE102" s="70" t="str">
        <f>_xlfn.XLOOKUP($D102,'[1]Res (3)'!$G:$G,'[1]Res (3)'!V:V,"",0)</f>
        <v/>
      </c>
      <c r="AF102" s="70" t="str">
        <f>_xlfn.XLOOKUP($D102,'[1]Res (3)'!$G:$G,'[1]Res (3)'!W:W,"",0)</f>
        <v/>
      </c>
      <c r="AG102" s="70" t="str">
        <f>_xlfn.XLOOKUP($D102,'[1]Res (3)'!$G:$G,'[1]Res (3)'!X:X,"",0)</f>
        <v/>
      </c>
      <c r="AH102" s="70" t="str">
        <f>_xlfn.XLOOKUP($D102,'[1]Res (3)'!$G:$G,'[1]Res (3)'!Y:Y,"",0)</f>
        <v/>
      </c>
      <c r="AI102" s="70" t="str">
        <f>_xlfn.XLOOKUP($D102,'[1]Res (3)'!$G:$G,'[1]Res (3)'!Z:Z,"",0)</f>
        <v/>
      </c>
      <c r="AJ102" s="70" t="str">
        <f>_xlfn.XLOOKUP($D102,'[1]Res (3)'!$G:$G,'[1]Res (3)'!AA:AA,"",0)</f>
        <v/>
      </c>
      <c r="AK102" s="70" t="str">
        <f>_xlfn.XLOOKUP($D102,'[1]Res (3)'!$G:$G,'[1]Res (3)'!AB:AB,"",0)</f>
        <v>-</v>
      </c>
      <c r="AL102" s="71">
        <f t="shared" si="28"/>
        <v>0</v>
      </c>
      <c r="AM102" s="72" t="str">
        <f t="shared" si="29"/>
        <v/>
      </c>
      <c r="AO102" s="71" t="s">
        <v>26</v>
      </c>
      <c r="AP102" s="70" t="e">
        <f t="shared" si="46"/>
        <v>#VALUE!</v>
      </c>
      <c r="AQ102" s="70"/>
      <c r="AR102" s="70" t="e">
        <f t="shared" si="47"/>
        <v>#VALUE!</v>
      </c>
      <c r="AS102" s="70"/>
      <c r="AT102" s="70" t="e">
        <f t="shared" si="48"/>
        <v>#VALUE!</v>
      </c>
      <c r="AU102" s="70"/>
      <c r="AV102" s="70" t="e">
        <f t="shared" si="49"/>
        <v>#VALUE!</v>
      </c>
      <c r="AW102" s="70"/>
      <c r="AX102" s="70" t="e">
        <f t="shared" si="45"/>
        <v>#VALUE!</v>
      </c>
      <c r="AY102" s="71" t="e">
        <f t="shared" si="34"/>
        <v>#VALUE!</v>
      </c>
      <c r="AZ102" s="72" t="e">
        <f t="shared" si="35"/>
        <v>#VALUE!</v>
      </c>
      <c r="BA102" s="71" t="s">
        <v>26</v>
      </c>
      <c r="BB102" s="70">
        <v>0</v>
      </c>
      <c r="BC102" s="70"/>
      <c r="BD102" s="70">
        <v>0</v>
      </c>
      <c r="BE102" s="70"/>
      <c r="BF102" s="70">
        <v>0</v>
      </c>
      <c r="BG102" s="70"/>
      <c r="BH102" s="70">
        <v>0</v>
      </c>
      <c r="BI102" s="70"/>
      <c r="BJ102" s="70">
        <v>0</v>
      </c>
      <c r="BK102" s="74">
        <f t="shared" si="36"/>
        <v>0</v>
      </c>
      <c r="BL102" s="75">
        <f t="shared" si="37"/>
        <v>0</v>
      </c>
      <c r="BM102" s="71" t="s">
        <v>26</v>
      </c>
      <c r="BN102" s="70">
        <v>0</v>
      </c>
      <c r="BO102" s="70"/>
      <c r="BP102" s="70">
        <v>0</v>
      </c>
      <c r="BQ102" s="70"/>
      <c r="BR102" s="70">
        <v>0</v>
      </c>
      <c r="BS102" s="70"/>
      <c r="BT102" s="70">
        <v>0</v>
      </c>
      <c r="BU102" s="70"/>
      <c r="BV102" s="70">
        <v>0</v>
      </c>
      <c r="BW102" s="74">
        <f t="shared" si="38"/>
        <v>0</v>
      </c>
      <c r="BX102" s="76">
        <f t="shared" si="39"/>
        <v>0</v>
      </c>
      <c r="BY102" s="71" t="s">
        <v>26</v>
      </c>
      <c r="BZ102" s="70">
        <v>0</v>
      </c>
      <c r="CA102" s="70"/>
      <c r="CB102" s="70">
        <v>0</v>
      </c>
      <c r="CC102" s="70"/>
      <c r="CD102" s="70">
        <v>0</v>
      </c>
      <c r="CE102" s="70"/>
      <c r="CF102" s="70">
        <v>0</v>
      </c>
      <c r="CG102" s="70"/>
      <c r="CH102" s="70">
        <v>0</v>
      </c>
      <c r="CI102" s="77">
        <f t="shared" si="40"/>
        <v>0</v>
      </c>
      <c r="CJ102" s="76">
        <f t="shared" si="41"/>
        <v>0</v>
      </c>
      <c r="CK102" s="78"/>
      <c r="CL102" s="57"/>
      <c r="CM102" s="57"/>
      <c r="CN102" s="57"/>
      <c r="CO102" s="57"/>
      <c r="CP102" s="57"/>
      <c r="CQ102" s="57"/>
      <c r="CR102" s="57"/>
      <c r="CS102" s="79"/>
      <c r="CT102" s="80"/>
      <c r="CU102" s="81">
        <f t="shared" si="42"/>
        <v>0</v>
      </c>
      <c r="CV102" s="82">
        <f t="shared" si="43"/>
        <v>0</v>
      </c>
      <c r="CW102" s="83" t="e">
        <f>SUMIF(Склад!#REF!,E102,Склад!#REF!)</f>
        <v>#REF!</v>
      </c>
    </row>
    <row r="103" spans="1:101" s="73" customFormat="1" ht="78.95" customHeight="1" thickBot="1" x14ac:dyDescent="0.3">
      <c r="A103" s="57">
        <v>100</v>
      </c>
      <c r="B103" s="168" t="s">
        <v>157</v>
      </c>
      <c r="C103" s="34" t="s">
        <v>4135</v>
      </c>
      <c r="D103" s="34" t="str">
        <f t="shared" si="44"/>
        <v>27985097</v>
      </c>
      <c r="E103" s="33" t="s">
        <v>3810</v>
      </c>
      <c r="F103" s="33">
        <v>7</v>
      </c>
      <c r="G103" s="165" t="str">
        <f>IFERROR(VLOOKUP(VALUE(E103),Склад!#REF!,6,0),"-")</f>
        <v>-</v>
      </c>
      <c r="H103" s="58"/>
      <c r="I103" s="194" t="s">
        <v>4333</v>
      </c>
      <c r="J103" s="59">
        <v>57.3</v>
      </c>
      <c r="K103" s="63">
        <v>149</v>
      </c>
      <c r="L103" s="60"/>
      <c r="M103" s="61"/>
      <c r="N103" s="62"/>
      <c r="O103" s="64"/>
      <c r="P103" s="65"/>
      <c r="Q103" s="66"/>
      <c r="R103" s="67"/>
      <c r="S103" s="65"/>
      <c r="T103" s="66"/>
      <c r="U103" s="68"/>
      <c r="V103" s="69"/>
      <c r="W103" s="65"/>
      <c r="X103" s="66"/>
      <c r="Y103" s="70" t="str">
        <f>_xlfn.XLOOKUP($D103,'[1]Res (3)'!$G:$G,'[1]Res (3)'!P:P,"",0)</f>
        <v>-</v>
      </c>
      <c r="Z103" s="70" t="str">
        <f>_xlfn.XLOOKUP($D103,'[1]Res (3)'!$G:$G,'[1]Res (3)'!Q:Q,"",0)</f>
        <v>-</v>
      </c>
      <c r="AA103" s="70" t="str">
        <f>_xlfn.XLOOKUP($D103,'[1]Res (3)'!$G:$G,'[1]Res (3)'!R:R,"",0)</f>
        <v>-</v>
      </c>
      <c r="AB103" s="70" t="str">
        <f>_xlfn.XLOOKUP($D103,'[1]Res (3)'!$G:$G,'[1]Res (3)'!S:S,"",0)</f>
        <v/>
      </c>
      <c r="AC103" s="70" t="str">
        <f>_xlfn.XLOOKUP($D103,'[1]Res (3)'!$G:$G,'[1]Res (3)'!T:T,"",0)</f>
        <v/>
      </c>
      <c r="AD103" s="70" t="str">
        <f>_xlfn.XLOOKUP($D103,'[1]Res (3)'!$G:$G,'[1]Res (3)'!U:U,"",0)</f>
        <v/>
      </c>
      <c r="AE103" s="70" t="str">
        <f>_xlfn.XLOOKUP($D103,'[1]Res (3)'!$G:$G,'[1]Res (3)'!V:V,"",0)</f>
        <v/>
      </c>
      <c r="AF103" s="70" t="str">
        <f>_xlfn.XLOOKUP($D103,'[1]Res (3)'!$G:$G,'[1]Res (3)'!W:W,"",0)</f>
        <v/>
      </c>
      <c r="AG103" s="70" t="str">
        <f>_xlfn.XLOOKUP($D103,'[1]Res (3)'!$G:$G,'[1]Res (3)'!X:X,"",0)</f>
        <v/>
      </c>
      <c r="AH103" s="70" t="str">
        <f>_xlfn.XLOOKUP($D103,'[1]Res (3)'!$G:$G,'[1]Res (3)'!Y:Y,"",0)</f>
        <v/>
      </c>
      <c r="AI103" s="70" t="str">
        <f>_xlfn.XLOOKUP($D103,'[1]Res (3)'!$G:$G,'[1]Res (3)'!Z:Z,"",0)</f>
        <v/>
      </c>
      <c r="AJ103" s="70" t="str">
        <f>_xlfn.XLOOKUP($D103,'[1]Res (3)'!$G:$G,'[1]Res (3)'!AA:AA,"",0)</f>
        <v/>
      </c>
      <c r="AK103" s="70" t="str">
        <f>_xlfn.XLOOKUP($D103,'[1]Res (3)'!$G:$G,'[1]Res (3)'!AB:AB,"",0)</f>
        <v>-</v>
      </c>
      <c r="AL103" s="71">
        <f t="shared" si="28"/>
        <v>0</v>
      </c>
      <c r="AM103" s="72" t="str">
        <f t="shared" si="29"/>
        <v/>
      </c>
      <c r="AO103" s="71" t="s">
        <v>26</v>
      </c>
      <c r="AP103" s="70" t="e">
        <f t="shared" si="46"/>
        <v>#VALUE!</v>
      </c>
      <c r="AQ103" s="70"/>
      <c r="AR103" s="70" t="e">
        <f t="shared" si="47"/>
        <v>#VALUE!</v>
      </c>
      <c r="AS103" s="70"/>
      <c r="AT103" s="70" t="e">
        <f t="shared" si="48"/>
        <v>#VALUE!</v>
      </c>
      <c r="AU103" s="70"/>
      <c r="AV103" s="70" t="e">
        <f t="shared" si="49"/>
        <v>#VALUE!</v>
      </c>
      <c r="AW103" s="70"/>
      <c r="AX103" s="70" t="e">
        <f t="shared" si="45"/>
        <v>#VALUE!</v>
      </c>
      <c r="AY103" s="71" t="e">
        <f t="shared" si="34"/>
        <v>#VALUE!</v>
      </c>
      <c r="AZ103" s="72" t="e">
        <f t="shared" si="35"/>
        <v>#VALUE!</v>
      </c>
      <c r="BA103" s="71" t="s">
        <v>26</v>
      </c>
      <c r="BB103" s="70">
        <v>0</v>
      </c>
      <c r="BC103" s="70"/>
      <c r="BD103" s="70">
        <v>0</v>
      </c>
      <c r="BE103" s="70"/>
      <c r="BF103" s="70">
        <v>0</v>
      </c>
      <c r="BG103" s="70"/>
      <c r="BH103" s="70">
        <v>0</v>
      </c>
      <c r="BI103" s="70"/>
      <c r="BJ103" s="70">
        <v>0</v>
      </c>
      <c r="BK103" s="74">
        <f t="shared" si="36"/>
        <v>0</v>
      </c>
      <c r="BL103" s="75">
        <f t="shared" si="37"/>
        <v>0</v>
      </c>
      <c r="BM103" s="71" t="s">
        <v>26</v>
      </c>
      <c r="BN103" s="70">
        <v>0</v>
      </c>
      <c r="BO103" s="70"/>
      <c r="BP103" s="70">
        <v>0</v>
      </c>
      <c r="BQ103" s="70"/>
      <c r="BR103" s="70">
        <v>0</v>
      </c>
      <c r="BS103" s="70"/>
      <c r="BT103" s="70">
        <v>0</v>
      </c>
      <c r="BU103" s="70"/>
      <c r="BV103" s="70">
        <v>0</v>
      </c>
      <c r="BW103" s="74">
        <f t="shared" si="38"/>
        <v>0</v>
      </c>
      <c r="BX103" s="76">
        <f t="shared" si="39"/>
        <v>0</v>
      </c>
      <c r="BY103" s="71" t="s">
        <v>26</v>
      </c>
      <c r="BZ103" s="70">
        <v>0</v>
      </c>
      <c r="CA103" s="70"/>
      <c r="CB103" s="70">
        <v>0</v>
      </c>
      <c r="CC103" s="70"/>
      <c r="CD103" s="70">
        <v>0</v>
      </c>
      <c r="CE103" s="70"/>
      <c r="CF103" s="70">
        <v>0</v>
      </c>
      <c r="CG103" s="70"/>
      <c r="CH103" s="70">
        <v>0</v>
      </c>
      <c r="CI103" s="77">
        <f t="shared" si="40"/>
        <v>0</v>
      </c>
      <c r="CJ103" s="76">
        <f t="shared" si="41"/>
        <v>0</v>
      </c>
      <c r="CK103" s="78"/>
      <c r="CL103" s="57"/>
      <c r="CM103" s="57"/>
      <c r="CN103" s="57"/>
      <c r="CO103" s="57"/>
      <c r="CP103" s="57"/>
      <c r="CQ103" s="57"/>
      <c r="CR103" s="57"/>
      <c r="CS103" s="79"/>
      <c r="CT103" s="80"/>
      <c r="CU103" s="81">
        <f t="shared" si="42"/>
        <v>0</v>
      </c>
      <c r="CV103" s="82">
        <f t="shared" si="43"/>
        <v>0</v>
      </c>
      <c r="CW103" s="83" t="e">
        <f>SUMIF(Склад!#REF!,E103,Склад!#REF!)</f>
        <v>#REF!</v>
      </c>
    </row>
    <row r="104" spans="1:101" s="73" customFormat="1" ht="77.099999999999994" customHeight="1" thickBot="1" x14ac:dyDescent="0.3">
      <c r="A104" s="34">
        <v>101</v>
      </c>
      <c r="B104" s="168" t="s">
        <v>157</v>
      </c>
      <c r="C104" s="34" t="s">
        <v>4136</v>
      </c>
      <c r="D104" s="34" t="str">
        <f t="shared" si="44"/>
        <v>36985267</v>
      </c>
      <c r="E104" s="33" t="s">
        <v>3811</v>
      </c>
      <c r="F104" s="33">
        <v>7</v>
      </c>
      <c r="G104" s="165" t="str">
        <f>IFERROR(VLOOKUP(VALUE(E104),Склад!#REF!,6,0),"-")</f>
        <v>-</v>
      </c>
      <c r="H104" s="58"/>
      <c r="I104" s="194" t="s">
        <v>4333</v>
      </c>
      <c r="J104" s="59">
        <v>49.6</v>
      </c>
      <c r="K104" s="63">
        <v>129</v>
      </c>
      <c r="L104" s="60"/>
      <c r="M104" s="61"/>
      <c r="N104" s="62"/>
      <c r="O104" s="64"/>
      <c r="P104" s="65"/>
      <c r="Q104" s="66"/>
      <c r="R104" s="67"/>
      <c r="S104" s="65"/>
      <c r="T104" s="66"/>
      <c r="U104" s="68"/>
      <c r="V104" s="69"/>
      <c r="W104" s="65"/>
      <c r="X104" s="66"/>
      <c r="Y104" s="70" t="str">
        <f>_xlfn.XLOOKUP($D104,'[1]Res (3)'!$G:$G,'[1]Res (3)'!P:P,"",0)</f>
        <v>-</v>
      </c>
      <c r="Z104" s="70" t="str">
        <f>_xlfn.XLOOKUP($D104,'[1]Res (3)'!$G:$G,'[1]Res (3)'!Q:Q,"",0)</f>
        <v>-</v>
      </c>
      <c r="AA104" s="70" t="str">
        <f>_xlfn.XLOOKUP($D104,'[1]Res (3)'!$G:$G,'[1]Res (3)'!R:R,"",0)</f>
        <v>-</v>
      </c>
      <c r="AB104" s="70" t="str">
        <f>_xlfn.XLOOKUP($D104,'[1]Res (3)'!$G:$G,'[1]Res (3)'!S:S,"",0)</f>
        <v/>
      </c>
      <c r="AC104" s="70" t="str">
        <f>_xlfn.XLOOKUP($D104,'[1]Res (3)'!$G:$G,'[1]Res (3)'!T:T,"",0)</f>
        <v/>
      </c>
      <c r="AD104" s="70" t="str">
        <f>_xlfn.XLOOKUP($D104,'[1]Res (3)'!$G:$G,'[1]Res (3)'!U:U,"",0)</f>
        <v/>
      </c>
      <c r="AE104" s="70" t="str">
        <f>_xlfn.XLOOKUP($D104,'[1]Res (3)'!$G:$G,'[1]Res (3)'!V:V,"",0)</f>
        <v/>
      </c>
      <c r="AF104" s="70" t="str">
        <f>_xlfn.XLOOKUP($D104,'[1]Res (3)'!$G:$G,'[1]Res (3)'!W:W,"",0)</f>
        <v/>
      </c>
      <c r="AG104" s="70" t="str">
        <f>_xlfn.XLOOKUP($D104,'[1]Res (3)'!$G:$G,'[1]Res (3)'!X:X,"",0)</f>
        <v/>
      </c>
      <c r="AH104" s="70" t="str">
        <f>_xlfn.XLOOKUP($D104,'[1]Res (3)'!$G:$G,'[1]Res (3)'!Y:Y,"",0)</f>
        <v/>
      </c>
      <c r="AI104" s="70" t="str">
        <f>_xlfn.XLOOKUP($D104,'[1]Res (3)'!$G:$G,'[1]Res (3)'!Z:Z,"",0)</f>
        <v>-</v>
      </c>
      <c r="AJ104" s="70" t="str">
        <f>_xlfn.XLOOKUP($D104,'[1]Res (3)'!$G:$G,'[1]Res (3)'!AA:AA,"",0)</f>
        <v>-</v>
      </c>
      <c r="AK104" s="70" t="str">
        <f>_xlfn.XLOOKUP($D104,'[1]Res (3)'!$G:$G,'[1]Res (3)'!AB:AB,"",0)</f>
        <v>-</v>
      </c>
      <c r="AL104" s="71">
        <f t="shared" si="28"/>
        <v>0</v>
      </c>
      <c r="AM104" s="72" t="str">
        <f t="shared" si="29"/>
        <v/>
      </c>
      <c r="AO104" s="71" t="s">
        <v>26</v>
      </c>
      <c r="AP104" s="70" t="e">
        <f t="shared" si="46"/>
        <v>#VALUE!</v>
      </c>
      <c r="AQ104" s="70"/>
      <c r="AR104" s="70" t="e">
        <f t="shared" si="47"/>
        <v>#VALUE!</v>
      </c>
      <c r="AS104" s="70"/>
      <c r="AT104" s="70" t="e">
        <f t="shared" si="48"/>
        <v>#VALUE!</v>
      </c>
      <c r="AU104" s="70"/>
      <c r="AV104" s="70" t="e">
        <f t="shared" si="49"/>
        <v>#VALUE!</v>
      </c>
      <c r="AW104" s="70"/>
      <c r="AX104" s="70" t="e">
        <f t="shared" si="45"/>
        <v>#VALUE!</v>
      </c>
      <c r="AY104" s="71" t="e">
        <f t="shared" si="34"/>
        <v>#VALUE!</v>
      </c>
      <c r="AZ104" s="72" t="e">
        <f t="shared" si="35"/>
        <v>#VALUE!</v>
      </c>
      <c r="BA104" s="71" t="s">
        <v>26</v>
      </c>
      <c r="BB104" s="70">
        <v>0</v>
      </c>
      <c r="BC104" s="70"/>
      <c r="BD104" s="70">
        <v>0</v>
      </c>
      <c r="BE104" s="70"/>
      <c r="BF104" s="70">
        <v>0</v>
      </c>
      <c r="BG104" s="70"/>
      <c r="BH104" s="70">
        <v>0</v>
      </c>
      <c r="BI104" s="70"/>
      <c r="BJ104" s="70">
        <v>0</v>
      </c>
      <c r="BK104" s="74">
        <f t="shared" si="36"/>
        <v>0</v>
      </c>
      <c r="BL104" s="75">
        <f t="shared" si="37"/>
        <v>0</v>
      </c>
      <c r="BM104" s="71" t="s">
        <v>26</v>
      </c>
      <c r="BN104" s="70">
        <v>0</v>
      </c>
      <c r="BO104" s="70"/>
      <c r="BP104" s="70">
        <v>0</v>
      </c>
      <c r="BQ104" s="70"/>
      <c r="BR104" s="70">
        <v>0</v>
      </c>
      <c r="BS104" s="70"/>
      <c r="BT104" s="70">
        <v>0</v>
      </c>
      <c r="BU104" s="70"/>
      <c r="BV104" s="70">
        <v>0</v>
      </c>
      <c r="BW104" s="74">
        <f t="shared" si="38"/>
        <v>0</v>
      </c>
      <c r="BX104" s="76">
        <f t="shared" si="39"/>
        <v>0</v>
      </c>
      <c r="BY104" s="71" t="s">
        <v>26</v>
      </c>
      <c r="BZ104" s="70">
        <v>0</v>
      </c>
      <c r="CA104" s="70"/>
      <c r="CB104" s="70">
        <v>0</v>
      </c>
      <c r="CC104" s="70"/>
      <c r="CD104" s="70">
        <v>0</v>
      </c>
      <c r="CE104" s="70"/>
      <c r="CF104" s="70">
        <v>0</v>
      </c>
      <c r="CG104" s="70"/>
      <c r="CH104" s="70">
        <v>0</v>
      </c>
      <c r="CI104" s="77">
        <f t="shared" si="40"/>
        <v>0</v>
      </c>
      <c r="CJ104" s="76">
        <f t="shared" si="41"/>
        <v>0</v>
      </c>
      <c r="CK104" s="78"/>
      <c r="CL104" s="57"/>
      <c r="CM104" s="57"/>
      <c r="CN104" s="57"/>
      <c r="CO104" s="57"/>
      <c r="CP104" s="57"/>
      <c r="CQ104" s="57"/>
      <c r="CR104" s="57"/>
      <c r="CS104" s="79"/>
      <c r="CT104" s="80"/>
      <c r="CU104" s="81">
        <f t="shared" si="42"/>
        <v>0</v>
      </c>
      <c r="CV104" s="82">
        <f t="shared" si="43"/>
        <v>0</v>
      </c>
      <c r="CW104" s="83" t="e">
        <f>SUMIF(Склад!#REF!,E104,Склад!#REF!)</f>
        <v>#REF!</v>
      </c>
    </row>
    <row r="105" spans="1:101" s="73" customFormat="1" ht="84.95" customHeight="1" thickBot="1" x14ac:dyDescent="0.3">
      <c r="A105" s="57">
        <v>102</v>
      </c>
      <c r="B105" s="168" t="s">
        <v>157</v>
      </c>
      <c r="C105" s="57" t="s">
        <v>4137</v>
      </c>
      <c r="D105" s="34" t="str">
        <f t="shared" si="44"/>
        <v>29985011</v>
      </c>
      <c r="E105" s="33" t="s">
        <v>3812</v>
      </c>
      <c r="F105" s="33">
        <v>1</v>
      </c>
      <c r="G105" s="165" t="str">
        <f>IFERROR(VLOOKUP(VALUE(E105),Склад!#REF!,6,0),"-")</f>
        <v>-</v>
      </c>
      <c r="H105" s="58"/>
      <c r="I105" s="194" t="s">
        <v>4333</v>
      </c>
      <c r="J105" s="59">
        <v>38.1</v>
      </c>
      <c r="K105" s="63">
        <v>99</v>
      </c>
      <c r="L105" s="60"/>
      <c r="M105" s="61"/>
      <c r="N105" s="62"/>
      <c r="O105" s="64"/>
      <c r="P105" s="65"/>
      <c r="Q105" s="66"/>
      <c r="R105" s="67"/>
      <c r="S105" s="65"/>
      <c r="T105" s="66"/>
      <c r="U105" s="68"/>
      <c r="V105" s="69"/>
      <c r="W105" s="65"/>
      <c r="X105" s="66"/>
      <c r="Y105" s="70" t="str">
        <f>_xlfn.XLOOKUP($D105,'[1]Res (3)'!$G:$G,'[1]Res (3)'!P:P,"",0)</f>
        <v>-</v>
      </c>
      <c r="Z105" s="70" t="str">
        <f>_xlfn.XLOOKUP($D105,'[1]Res (3)'!$G:$G,'[1]Res (3)'!Q:Q,"",0)</f>
        <v>-</v>
      </c>
      <c r="AA105" s="70" t="str">
        <f>_xlfn.XLOOKUP($D105,'[1]Res (3)'!$G:$G,'[1]Res (3)'!R:R,"",0)</f>
        <v>-</v>
      </c>
      <c r="AB105" s="70" t="str">
        <f>_xlfn.XLOOKUP($D105,'[1]Res (3)'!$G:$G,'[1]Res (3)'!S:S,"",0)</f>
        <v/>
      </c>
      <c r="AC105" s="70" t="str">
        <f>_xlfn.XLOOKUP($D105,'[1]Res (3)'!$G:$G,'[1]Res (3)'!T:T,"",0)</f>
        <v/>
      </c>
      <c r="AD105" s="70" t="str">
        <f>_xlfn.XLOOKUP($D105,'[1]Res (3)'!$G:$G,'[1]Res (3)'!U:U,"",0)</f>
        <v/>
      </c>
      <c r="AE105" s="70" t="str">
        <f>_xlfn.XLOOKUP($D105,'[1]Res (3)'!$G:$G,'[1]Res (3)'!V:V,"",0)</f>
        <v/>
      </c>
      <c r="AF105" s="70" t="str">
        <f>_xlfn.XLOOKUP($D105,'[1]Res (3)'!$G:$G,'[1]Res (3)'!W:W,"",0)</f>
        <v/>
      </c>
      <c r="AG105" s="70" t="str">
        <f>_xlfn.XLOOKUP($D105,'[1]Res (3)'!$G:$G,'[1]Res (3)'!X:X,"",0)</f>
        <v/>
      </c>
      <c r="AH105" s="70" t="str">
        <f>_xlfn.XLOOKUP($D105,'[1]Res (3)'!$G:$G,'[1]Res (3)'!Y:Y,"",0)</f>
        <v/>
      </c>
      <c r="AI105" s="70" t="str">
        <f>_xlfn.XLOOKUP($D105,'[1]Res (3)'!$G:$G,'[1]Res (3)'!Z:Z,"",0)</f>
        <v/>
      </c>
      <c r="AJ105" s="70" t="str">
        <f>_xlfn.XLOOKUP($D105,'[1]Res (3)'!$G:$G,'[1]Res (3)'!AA:AA,"",0)</f>
        <v/>
      </c>
      <c r="AK105" s="70" t="str">
        <f>_xlfn.XLOOKUP($D105,'[1]Res (3)'!$G:$G,'[1]Res (3)'!AB:AB,"",0)</f>
        <v>-</v>
      </c>
      <c r="AL105" s="71">
        <f t="shared" si="28"/>
        <v>0</v>
      </c>
      <c r="AM105" s="72" t="str">
        <f t="shared" si="29"/>
        <v/>
      </c>
      <c r="AO105" s="71" t="s">
        <v>26</v>
      </c>
      <c r="AP105" s="70" t="e">
        <f t="shared" si="46"/>
        <v>#VALUE!</v>
      </c>
      <c r="AQ105" s="70"/>
      <c r="AR105" s="70" t="e">
        <f t="shared" si="47"/>
        <v>#VALUE!</v>
      </c>
      <c r="AS105" s="70"/>
      <c r="AT105" s="70" t="e">
        <f t="shared" si="48"/>
        <v>#VALUE!</v>
      </c>
      <c r="AU105" s="70"/>
      <c r="AV105" s="70" t="e">
        <f t="shared" si="49"/>
        <v>#VALUE!</v>
      </c>
      <c r="AW105" s="70"/>
      <c r="AX105" s="70" t="e">
        <f t="shared" si="45"/>
        <v>#VALUE!</v>
      </c>
      <c r="AY105" s="71" t="e">
        <f t="shared" si="34"/>
        <v>#VALUE!</v>
      </c>
      <c r="AZ105" s="72" t="e">
        <f t="shared" si="35"/>
        <v>#VALUE!</v>
      </c>
      <c r="BA105" s="71" t="s">
        <v>26</v>
      </c>
      <c r="BB105" s="70">
        <v>0</v>
      </c>
      <c r="BC105" s="70" t="s">
        <v>26</v>
      </c>
      <c r="BD105" s="70">
        <v>1</v>
      </c>
      <c r="BE105" s="70" t="s">
        <v>26</v>
      </c>
      <c r="BF105" s="70">
        <v>2</v>
      </c>
      <c r="BG105" s="70" t="s">
        <v>26</v>
      </c>
      <c r="BH105" s="70">
        <v>1</v>
      </c>
      <c r="BI105" s="70" t="s">
        <v>26</v>
      </c>
      <c r="BJ105" s="70">
        <v>1</v>
      </c>
      <c r="BK105" s="74">
        <f t="shared" si="36"/>
        <v>5</v>
      </c>
      <c r="BL105" s="75">
        <f t="shared" si="37"/>
        <v>0</v>
      </c>
      <c r="BM105" s="71" t="s">
        <v>26</v>
      </c>
      <c r="BN105" s="70">
        <v>0</v>
      </c>
      <c r="BO105" s="70" t="s">
        <v>26</v>
      </c>
      <c r="BP105" s="70">
        <v>1</v>
      </c>
      <c r="BQ105" s="70" t="s">
        <v>26</v>
      </c>
      <c r="BR105" s="70">
        <v>1</v>
      </c>
      <c r="BS105" s="70" t="s">
        <v>26</v>
      </c>
      <c r="BT105" s="70">
        <v>1</v>
      </c>
      <c r="BU105" s="70" t="s">
        <v>26</v>
      </c>
      <c r="BV105" s="70">
        <v>0</v>
      </c>
      <c r="BW105" s="74">
        <f t="shared" si="38"/>
        <v>3</v>
      </c>
      <c r="BX105" s="76">
        <f t="shared" si="39"/>
        <v>0</v>
      </c>
      <c r="BY105" s="71" t="s">
        <v>26</v>
      </c>
      <c r="BZ105" s="70">
        <v>0</v>
      </c>
      <c r="CA105" s="70" t="s">
        <v>26</v>
      </c>
      <c r="CB105" s="70">
        <v>0</v>
      </c>
      <c r="CC105" s="70" t="s">
        <v>26</v>
      </c>
      <c r="CD105" s="70">
        <v>0</v>
      </c>
      <c r="CE105" s="70" t="s">
        <v>26</v>
      </c>
      <c r="CF105" s="70">
        <v>0</v>
      </c>
      <c r="CG105" s="70" t="s">
        <v>26</v>
      </c>
      <c r="CH105" s="70">
        <v>0</v>
      </c>
      <c r="CI105" s="77">
        <f t="shared" si="40"/>
        <v>0</v>
      </c>
      <c r="CJ105" s="76">
        <f t="shared" si="41"/>
        <v>0</v>
      </c>
      <c r="CK105" s="78"/>
      <c r="CL105" s="57"/>
      <c r="CM105" s="57"/>
      <c r="CN105" s="57"/>
      <c r="CO105" s="57"/>
      <c r="CP105" s="57"/>
      <c r="CQ105" s="57"/>
      <c r="CR105" s="57"/>
      <c r="CS105" s="79"/>
      <c r="CT105" s="80"/>
      <c r="CU105" s="81">
        <f t="shared" si="42"/>
        <v>0</v>
      </c>
      <c r="CV105" s="82">
        <f t="shared" si="43"/>
        <v>0</v>
      </c>
      <c r="CW105" s="83" t="e">
        <f>SUMIF(Склад!#REF!,E105,Склад!#REF!)</f>
        <v>#REF!</v>
      </c>
    </row>
    <row r="106" spans="1:101" s="73" customFormat="1" ht="147.94999999999999" customHeight="1" thickBot="1" x14ac:dyDescent="0.3">
      <c r="A106" s="34">
        <v>103</v>
      </c>
      <c r="B106" s="168" t="s">
        <v>157</v>
      </c>
      <c r="C106" s="57" t="s">
        <v>4138</v>
      </c>
      <c r="D106" s="34" t="str">
        <f t="shared" si="44"/>
        <v>36985217</v>
      </c>
      <c r="E106" s="33" t="s">
        <v>3813</v>
      </c>
      <c r="F106" s="33">
        <v>7</v>
      </c>
      <c r="G106" s="165" t="str">
        <f>IFERROR(VLOOKUP(VALUE(E106),Склад!#REF!,6,0),"-")</f>
        <v>-</v>
      </c>
      <c r="H106" s="58"/>
      <c r="I106" s="194" t="s">
        <v>4333</v>
      </c>
      <c r="J106" s="59">
        <v>30.4</v>
      </c>
      <c r="K106" s="63">
        <v>79</v>
      </c>
      <c r="L106" s="60"/>
      <c r="M106" s="61"/>
      <c r="N106" s="62"/>
      <c r="O106" s="64"/>
      <c r="P106" s="65"/>
      <c r="Q106" s="66"/>
      <c r="R106" s="67"/>
      <c r="S106" s="65"/>
      <c r="T106" s="66"/>
      <c r="U106" s="68"/>
      <c r="V106" s="69"/>
      <c r="W106" s="65"/>
      <c r="X106" s="66"/>
      <c r="Y106" s="70" t="str">
        <f>_xlfn.XLOOKUP($D106,'[1]Res (3)'!$G:$G,'[1]Res (3)'!P:P,"",0)</f>
        <v>-</v>
      </c>
      <c r="Z106" s="70" t="str">
        <f>_xlfn.XLOOKUP($D106,'[1]Res (3)'!$G:$G,'[1]Res (3)'!Q:Q,"",0)</f>
        <v>-</v>
      </c>
      <c r="AA106" s="70" t="str">
        <f>_xlfn.XLOOKUP($D106,'[1]Res (3)'!$G:$G,'[1]Res (3)'!R:R,"",0)</f>
        <v>-</v>
      </c>
      <c r="AB106" s="70" t="str">
        <f>_xlfn.XLOOKUP($D106,'[1]Res (3)'!$G:$G,'[1]Res (3)'!S:S,"",0)</f>
        <v/>
      </c>
      <c r="AC106" s="70" t="str">
        <f>_xlfn.XLOOKUP($D106,'[1]Res (3)'!$G:$G,'[1]Res (3)'!T:T,"",0)</f>
        <v/>
      </c>
      <c r="AD106" s="70" t="str">
        <f>_xlfn.XLOOKUP($D106,'[1]Res (3)'!$G:$G,'[1]Res (3)'!U:U,"",0)</f>
        <v/>
      </c>
      <c r="AE106" s="70" t="str">
        <f>_xlfn.XLOOKUP($D106,'[1]Res (3)'!$G:$G,'[1]Res (3)'!V:V,"",0)</f>
        <v/>
      </c>
      <c r="AF106" s="70" t="str">
        <f>_xlfn.XLOOKUP($D106,'[1]Res (3)'!$G:$G,'[1]Res (3)'!W:W,"",0)</f>
        <v/>
      </c>
      <c r="AG106" s="70" t="str">
        <f>_xlfn.XLOOKUP($D106,'[1]Res (3)'!$G:$G,'[1]Res (3)'!X:X,"",0)</f>
        <v/>
      </c>
      <c r="AH106" s="70" t="str">
        <f>_xlfn.XLOOKUP($D106,'[1]Res (3)'!$G:$G,'[1]Res (3)'!Y:Y,"",0)</f>
        <v/>
      </c>
      <c r="AI106" s="70" t="str">
        <f>_xlfn.XLOOKUP($D106,'[1]Res (3)'!$G:$G,'[1]Res (3)'!Z:Z,"",0)</f>
        <v/>
      </c>
      <c r="AJ106" s="70" t="str">
        <f>_xlfn.XLOOKUP($D106,'[1]Res (3)'!$G:$G,'[1]Res (3)'!AA:AA,"",0)</f>
        <v/>
      </c>
      <c r="AK106" s="70" t="str">
        <f>_xlfn.XLOOKUP($D106,'[1]Res (3)'!$G:$G,'[1]Res (3)'!AB:AB,"",0)</f>
        <v>-</v>
      </c>
      <c r="AL106" s="71">
        <f t="shared" si="28"/>
        <v>0</v>
      </c>
      <c r="AM106" s="72" t="str">
        <f t="shared" si="29"/>
        <v/>
      </c>
      <c r="AO106" s="71" t="s">
        <v>26</v>
      </c>
      <c r="AP106" s="70" t="e">
        <f t="shared" si="46"/>
        <v>#VALUE!</v>
      </c>
      <c r="AQ106" s="70"/>
      <c r="AR106" s="70" t="e">
        <f t="shared" si="47"/>
        <v>#VALUE!</v>
      </c>
      <c r="AS106" s="70"/>
      <c r="AT106" s="70" t="e">
        <f t="shared" si="48"/>
        <v>#VALUE!</v>
      </c>
      <c r="AU106" s="70"/>
      <c r="AV106" s="70" t="e">
        <f t="shared" si="49"/>
        <v>#VALUE!</v>
      </c>
      <c r="AW106" s="70"/>
      <c r="AX106" s="70" t="e">
        <f t="shared" si="45"/>
        <v>#VALUE!</v>
      </c>
      <c r="AY106" s="71" t="e">
        <f t="shared" si="34"/>
        <v>#VALUE!</v>
      </c>
      <c r="AZ106" s="72" t="e">
        <f t="shared" si="35"/>
        <v>#VALUE!</v>
      </c>
      <c r="BA106" s="71" t="s">
        <v>26</v>
      </c>
      <c r="BB106" s="70">
        <v>0</v>
      </c>
      <c r="BC106" s="70" t="s">
        <v>26</v>
      </c>
      <c r="BD106" s="70">
        <v>1</v>
      </c>
      <c r="BE106" s="70" t="s">
        <v>26</v>
      </c>
      <c r="BF106" s="70">
        <v>1</v>
      </c>
      <c r="BG106" s="70" t="s">
        <v>26</v>
      </c>
      <c r="BH106" s="70">
        <v>1</v>
      </c>
      <c r="BI106" s="70" t="s">
        <v>26</v>
      </c>
      <c r="BJ106" s="70">
        <v>0</v>
      </c>
      <c r="BK106" s="74">
        <f t="shared" si="36"/>
        <v>3</v>
      </c>
      <c r="BL106" s="75">
        <f t="shared" si="37"/>
        <v>0</v>
      </c>
      <c r="BM106" s="71" t="s">
        <v>26</v>
      </c>
      <c r="BN106" s="70">
        <v>0</v>
      </c>
      <c r="BO106" s="70" t="s">
        <v>26</v>
      </c>
      <c r="BP106" s="70">
        <v>1</v>
      </c>
      <c r="BQ106" s="70" t="s">
        <v>26</v>
      </c>
      <c r="BR106" s="70">
        <v>1</v>
      </c>
      <c r="BS106" s="70" t="s">
        <v>26</v>
      </c>
      <c r="BT106" s="70">
        <v>1</v>
      </c>
      <c r="BU106" s="70" t="s">
        <v>26</v>
      </c>
      <c r="BV106" s="70">
        <v>0</v>
      </c>
      <c r="BW106" s="74">
        <f t="shared" si="38"/>
        <v>3</v>
      </c>
      <c r="BX106" s="76">
        <f t="shared" si="39"/>
        <v>0</v>
      </c>
      <c r="BY106" s="71" t="s">
        <v>26</v>
      </c>
      <c r="BZ106" s="70">
        <v>0</v>
      </c>
      <c r="CA106" s="70" t="s">
        <v>26</v>
      </c>
      <c r="CB106" s="70">
        <v>0</v>
      </c>
      <c r="CC106" s="70" t="s">
        <v>26</v>
      </c>
      <c r="CD106" s="70">
        <v>0</v>
      </c>
      <c r="CE106" s="70" t="s">
        <v>26</v>
      </c>
      <c r="CF106" s="70">
        <v>0</v>
      </c>
      <c r="CG106" s="70" t="s">
        <v>26</v>
      </c>
      <c r="CH106" s="70">
        <v>0</v>
      </c>
      <c r="CI106" s="77">
        <f t="shared" si="40"/>
        <v>0</v>
      </c>
      <c r="CJ106" s="76">
        <f t="shared" si="41"/>
        <v>0</v>
      </c>
      <c r="CK106" s="78"/>
      <c r="CL106" s="57"/>
      <c r="CM106" s="57"/>
      <c r="CN106" s="57"/>
      <c r="CO106" s="57"/>
      <c r="CP106" s="57"/>
      <c r="CQ106" s="57"/>
      <c r="CR106" s="57"/>
      <c r="CS106" s="79"/>
      <c r="CT106" s="80"/>
      <c r="CU106" s="81">
        <f t="shared" si="42"/>
        <v>0</v>
      </c>
      <c r="CV106" s="82">
        <f t="shared" si="43"/>
        <v>0</v>
      </c>
      <c r="CW106" s="83" t="e">
        <f>SUMIF(Склад!#REF!,E106,Склад!#REF!)</f>
        <v>#REF!</v>
      </c>
    </row>
    <row r="107" spans="1:101" s="73" customFormat="1" ht="91.9" customHeight="1" thickBot="1" x14ac:dyDescent="0.3">
      <c r="A107" s="57">
        <v>104</v>
      </c>
      <c r="B107" s="168" t="s">
        <v>157</v>
      </c>
      <c r="C107" s="57" t="s">
        <v>4139</v>
      </c>
      <c r="D107" s="34" t="str">
        <f t="shared" si="44"/>
        <v>271850476</v>
      </c>
      <c r="E107" s="33" t="s">
        <v>3814</v>
      </c>
      <c r="F107" s="33">
        <v>76</v>
      </c>
      <c r="G107" s="165" t="str">
        <f>IFERROR(VLOOKUP(VALUE(E107),Склад!#REF!,6,0),"-")</f>
        <v>-</v>
      </c>
      <c r="H107" s="58"/>
      <c r="I107" s="194" t="s">
        <v>4333</v>
      </c>
      <c r="J107" s="59">
        <v>41.9</v>
      </c>
      <c r="K107" s="63">
        <v>109</v>
      </c>
      <c r="L107" s="60"/>
      <c r="M107" s="61"/>
      <c r="N107" s="62"/>
      <c r="O107" s="64"/>
      <c r="P107" s="65"/>
      <c r="Q107" s="66"/>
      <c r="R107" s="67"/>
      <c r="S107" s="65"/>
      <c r="T107" s="66"/>
      <c r="U107" s="68"/>
      <c r="V107" s="69"/>
      <c r="W107" s="65"/>
      <c r="X107" s="66"/>
      <c r="Y107" s="70" t="str">
        <f>_xlfn.XLOOKUP($D107,'[1]Res (3)'!$G:$G,'[1]Res (3)'!P:P,"",0)</f>
        <v>-</v>
      </c>
      <c r="Z107" s="70" t="str">
        <f>_xlfn.XLOOKUP($D107,'[1]Res (3)'!$G:$G,'[1]Res (3)'!Q:Q,"",0)</f>
        <v>-</v>
      </c>
      <c r="AA107" s="70" t="str">
        <f>_xlfn.XLOOKUP($D107,'[1]Res (3)'!$G:$G,'[1]Res (3)'!R:R,"",0)</f>
        <v>-</v>
      </c>
      <c r="AB107" s="70" t="str">
        <f>_xlfn.XLOOKUP($D107,'[1]Res (3)'!$G:$G,'[1]Res (3)'!S:S,"",0)</f>
        <v/>
      </c>
      <c r="AC107" s="70" t="str">
        <f>_xlfn.XLOOKUP($D107,'[1]Res (3)'!$G:$G,'[1]Res (3)'!T:T,"",0)</f>
        <v/>
      </c>
      <c r="AD107" s="70" t="str">
        <f>_xlfn.XLOOKUP($D107,'[1]Res (3)'!$G:$G,'[1]Res (3)'!U:U,"",0)</f>
        <v/>
      </c>
      <c r="AE107" s="70" t="str">
        <f>_xlfn.XLOOKUP($D107,'[1]Res (3)'!$G:$G,'[1]Res (3)'!V:V,"",0)</f>
        <v/>
      </c>
      <c r="AF107" s="70" t="str">
        <f>_xlfn.XLOOKUP($D107,'[1]Res (3)'!$G:$G,'[1]Res (3)'!W:W,"",0)</f>
        <v/>
      </c>
      <c r="AG107" s="70" t="str">
        <f>_xlfn.XLOOKUP($D107,'[1]Res (3)'!$G:$G,'[1]Res (3)'!X:X,"",0)</f>
        <v/>
      </c>
      <c r="AH107" s="70" t="str">
        <f>_xlfn.XLOOKUP($D107,'[1]Res (3)'!$G:$G,'[1]Res (3)'!Y:Y,"",0)</f>
        <v/>
      </c>
      <c r="AI107" s="70" t="str">
        <f>_xlfn.XLOOKUP($D107,'[1]Res (3)'!$G:$G,'[1]Res (3)'!Z:Z,"",0)</f>
        <v/>
      </c>
      <c r="AJ107" s="70" t="str">
        <f>_xlfn.XLOOKUP($D107,'[1]Res (3)'!$G:$G,'[1]Res (3)'!AA:AA,"",0)</f>
        <v/>
      </c>
      <c r="AK107" s="70" t="str">
        <f>_xlfn.XLOOKUP($D107,'[1]Res (3)'!$G:$G,'[1]Res (3)'!AB:AB,"",0)</f>
        <v>-</v>
      </c>
      <c r="AL107" s="71">
        <f t="shared" si="28"/>
        <v>0</v>
      </c>
      <c r="AM107" s="72" t="str">
        <f t="shared" si="29"/>
        <v/>
      </c>
      <c r="AO107" s="71" t="s">
        <v>26</v>
      </c>
      <c r="AP107" s="70" t="e">
        <f t="shared" si="46"/>
        <v>#VALUE!</v>
      </c>
      <c r="AQ107" s="70"/>
      <c r="AR107" s="70" t="e">
        <f t="shared" si="47"/>
        <v>#VALUE!</v>
      </c>
      <c r="AS107" s="70"/>
      <c r="AT107" s="70" t="e">
        <f t="shared" si="48"/>
        <v>#VALUE!</v>
      </c>
      <c r="AU107" s="70"/>
      <c r="AV107" s="70" t="e">
        <f t="shared" si="49"/>
        <v>#VALUE!</v>
      </c>
      <c r="AW107" s="70"/>
      <c r="AX107" s="70" t="e">
        <f t="shared" si="45"/>
        <v>#VALUE!</v>
      </c>
      <c r="AY107" s="71" t="e">
        <f t="shared" si="34"/>
        <v>#VALUE!</v>
      </c>
      <c r="AZ107" s="72" t="e">
        <f t="shared" si="35"/>
        <v>#VALUE!</v>
      </c>
      <c r="BA107" s="71" t="s">
        <v>26</v>
      </c>
      <c r="BB107" s="70">
        <v>0</v>
      </c>
      <c r="BC107" s="70" t="s">
        <v>26</v>
      </c>
      <c r="BD107" s="70">
        <v>1</v>
      </c>
      <c r="BE107" s="70" t="s">
        <v>26</v>
      </c>
      <c r="BF107" s="70">
        <v>1</v>
      </c>
      <c r="BG107" s="70" t="s">
        <v>26</v>
      </c>
      <c r="BH107" s="70">
        <v>1</v>
      </c>
      <c r="BI107" s="70" t="s">
        <v>26</v>
      </c>
      <c r="BJ107" s="70">
        <v>0</v>
      </c>
      <c r="BK107" s="74">
        <f t="shared" si="36"/>
        <v>3</v>
      </c>
      <c r="BL107" s="75">
        <f t="shared" si="37"/>
        <v>0</v>
      </c>
      <c r="BM107" s="71" t="s">
        <v>26</v>
      </c>
      <c r="BN107" s="70">
        <v>0</v>
      </c>
      <c r="BO107" s="70" t="s">
        <v>26</v>
      </c>
      <c r="BP107" s="70">
        <v>1</v>
      </c>
      <c r="BQ107" s="70" t="s">
        <v>26</v>
      </c>
      <c r="BR107" s="70">
        <v>1</v>
      </c>
      <c r="BS107" s="70" t="s">
        <v>26</v>
      </c>
      <c r="BT107" s="70">
        <v>1</v>
      </c>
      <c r="BU107" s="70" t="s">
        <v>26</v>
      </c>
      <c r="BV107" s="70">
        <v>0</v>
      </c>
      <c r="BW107" s="74">
        <f t="shared" si="38"/>
        <v>3</v>
      </c>
      <c r="BX107" s="76">
        <f t="shared" si="39"/>
        <v>0</v>
      </c>
      <c r="BY107" s="71" t="s">
        <v>26</v>
      </c>
      <c r="BZ107" s="70">
        <v>0</v>
      </c>
      <c r="CA107" s="70" t="s">
        <v>26</v>
      </c>
      <c r="CB107" s="70">
        <v>0</v>
      </c>
      <c r="CC107" s="70" t="s">
        <v>26</v>
      </c>
      <c r="CD107" s="70">
        <v>0</v>
      </c>
      <c r="CE107" s="70" t="s">
        <v>26</v>
      </c>
      <c r="CF107" s="70">
        <v>0</v>
      </c>
      <c r="CG107" s="70" t="s">
        <v>26</v>
      </c>
      <c r="CH107" s="70">
        <v>0</v>
      </c>
      <c r="CI107" s="77">
        <f t="shared" si="40"/>
        <v>0</v>
      </c>
      <c r="CJ107" s="76">
        <f t="shared" si="41"/>
        <v>0</v>
      </c>
      <c r="CK107" s="78"/>
      <c r="CL107" s="57"/>
      <c r="CM107" s="57"/>
      <c r="CN107" s="57"/>
      <c r="CO107" s="57"/>
      <c r="CP107" s="57"/>
      <c r="CQ107" s="57"/>
      <c r="CR107" s="57"/>
      <c r="CS107" s="79"/>
      <c r="CT107" s="80"/>
      <c r="CU107" s="81">
        <f t="shared" si="42"/>
        <v>0</v>
      </c>
      <c r="CV107" s="82">
        <f t="shared" si="43"/>
        <v>0</v>
      </c>
      <c r="CW107" s="83" t="e">
        <f>SUMIF(Склад!#REF!,E107,Склад!#REF!)</f>
        <v>#REF!</v>
      </c>
    </row>
    <row r="108" spans="1:101" s="73" customFormat="1" ht="98.85" customHeight="1" thickBot="1" x14ac:dyDescent="0.3">
      <c r="A108" s="34">
        <v>105</v>
      </c>
      <c r="B108" s="168" t="s">
        <v>157</v>
      </c>
      <c r="C108" s="57" t="s">
        <v>4136</v>
      </c>
      <c r="D108" s="34" t="str">
        <f t="shared" si="44"/>
        <v>319851176</v>
      </c>
      <c r="E108" s="33" t="s">
        <v>3815</v>
      </c>
      <c r="F108" s="33">
        <v>76</v>
      </c>
      <c r="G108" s="165" t="str">
        <f>IFERROR(VLOOKUP(VALUE(E108),Склад!#REF!,6,0),"-")</f>
        <v>-</v>
      </c>
      <c r="H108" s="58"/>
      <c r="I108" s="194" t="s">
        <v>4333</v>
      </c>
      <c r="J108" s="59">
        <v>38.1</v>
      </c>
      <c r="K108" s="63">
        <v>99</v>
      </c>
      <c r="L108" s="60"/>
      <c r="M108" s="61"/>
      <c r="N108" s="62"/>
      <c r="O108" s="64"/>
      <c r="P108" s="65"/>
      <c r="Q108" s="66"/>
      <c r="R108" s="67"/>
      <c r="S108" s="65"/>
      <c r="T108" s="66"/>
      <c r="U108" s="68"/>
      <c r="V108" s="69"/>
      <c r="W108" s="65"/>
      <c r="X108" s="66"/>
      <c r="Y108" s="70" t="str">
        <f>_xlfn.XLOOKUP($D108,'[1]Res (3)'!$G:$G,'[1]Res (3)'!P:P,"",0)</f>
        <v>-</v>
      </c>
      <c r="Z108" s="70" t="str">
        <f>_xlfn.XLOOKUP($D108,'[1]Res (3)'!$G:$G,'[1]Res (3)'!Q:Q,"",0)</f>
        <v>-</v>
      </c>
      <c r="AA108" s="70" t="str">
        <f>_xlfn.XLOOKUP($D108,'[1]Res (3)'!$G:$G,'[1]Res (3)'!R:R,"",0)</f>
        <v>-</v>
      </c>
      <c r="AB108" s="70" t="str">
        <f>_xlfn.XLOOKUP($D108,'[1]Res (3)'!$G:$G,'[1]Res (3)'!S:S,"",0)</f>
        <v/>
      </c>
      <c r="AC108" s="70" t="str">
        <f>_xlfn.XLOOKUP($D108,'[1]Res (3)'!$G:$G,'[1]Res (3)'!T:T,"",0)</f>
        <v/>
      </c>
      <c r="AD108" s="70" t="str">
        <f>_xlfn.XLOOKUP($D108,'[1]Res (3)'!$G:$G,'[1]Res (3)'!U:U,"",0)</f>
        <v/>
      </c>
      <c r="AE108" s="70" t="str">
        <f>_xlfn.XLOOKUP($D108,'[1]Res (3)'!$G:$G,'[1]Res (3)'!V:V,"",0)</f>
        <v/>
      </c>
      <c r="AF108" s="70" t="str">
        <f>_xlfn.XLOOKUP($D108,'[1]Res (3)'!$G:$G,'[1]Res (3)'!W:W,"",0)</f>
        <v/>
      </c>
      <c r="AG108" s="70" t="str">
        <f>_xlfn.XLOOKUP($D108,'[1]Res (3)'!$G:$G,'[1]Res (3)'!X:X,"",0)</f>
        <v/>
      </c>
      <c r="AH108" s="70" t="str">
        <f>_xlfn.XLOOKUP($D108,'[1]Res (3)'!$G:$G,'[1]Res (3)'!Y:Y,"",0)</f>
        <v/>
      </c>
      <c r="AI108" s="70" t="str">
        <f>_xlfn.XLOOKUP($D108,'[1]Res (3)'!$G:$G,'[1]Res (3)'!Z:Z,"",0)</f>
        <v/>
      </c>
      <c r="AJ108" s="70" t="str">
        <f>_xlfn.XLOOKUP($D108,'[1]Res (3)'!$G:$G,'[1]Res (3)'!AA:AA,"",0)</f>
        <v/>
      </c>
      <c r="AK108" s="70" t="str">
        <f>_xlfn.XLOOKUP($D108,'[1]Res (3)'!$G:$G,'[1]Res (3)'!AB:AB,"",0)</f>
        <v>-</v>
      </c>
      <c r="AL108" s="71">
        <f t="shared" si="28"/>
        <v>0</v>
      </c>
      <c r="AM108" s="72" t="str">
        <f t="shared" si="29"/>
        <v/>
      </c>
      <c r="AO108" s="71" t="s">
        <v>26</v>
      </c>
      <c r="AP108" s="70" t="e">
        <f t="shared" si="46"/>
        <v>#VALUE!</v>
      </c>
      <c r="AQ108" s="70"/>
      <c r="AR108" s="70" t="e">
        <f t="shared" si="47"/>
        <v>#VALUE!</v>
      </c>
      <c r="AS108" s="70"/>
      <c r="AT108" s="70" t="e">
        <f t="shared" si="48"/>
        <v>#VALUE!</v>
      </c>
      <c r="AU108" s="70"/>
      <c r="AV108" s="70" t="e">
        <f t="shared" si="49"/>
        <v>#VALUE!</v>
      </c>
      <c r="AW108" s="70"/>
      <c r="AX108" s="70" t="e">
        <f t="shared" si="45"/>
        <v>#VALUE!</v>
      </c>
      <c r="AY108" s="71" t="e">
        <f t="shared" si="34"/>
        <v>#VALUE!</v>
      </c>
      <c r="AZ108" s="72" t="e">
        <f t="shared" si="35"/>
        <v>#VALUE!</v>
      </c>
      <c r="BA108" s="71" t="s">
        <v>26</v>
      </c>
      <c r="BB108" s="70">
        <v>0</v>
      </c>
      <c r="BC108" s="70" t="s">
        <v>26</v>
      </c>
      <c r="BD108" s="70">
        <v>1</v>
      </c>
      <c r="BE108" s="70" t="s">
        <v>26</v>
      </c>
      <c r="BF108" s="70">
        <v>2</v>
      </c>
      <c r="BG108" s="70" t="s">
        <v>26</v>
      </c>
      <c r="BH108" s="70">
        <v>1</v>
      </c>
      <c r="BI108" s="70" t="s">
        <v>26</v>
      </c>
      <c r="BJ108" s="70">
        <v>1</v>
      </c>
      <c r="BK108" s="74">
        <f t="shared" si="36"/>
        <v>5</v>
      </c>
      <c r="BL108" s="75">
        <f t="shared" si="37"/>
        <v>0</v>
      </c>
      <c r="BM108" s="71" t="s">
        <v>26</v>
      </c>
      <c r="BN108" s="70">
        <v>0</v>
      </c>
      <c r="BO108" s="70" t="s">
        <v>26</v>
      </c>
      <c r="BP108" s="70">
        <v>1</v>
      </c>
      <c r="BQ108" s="70" t="s">
        <v>26</v>
      </c>
      <c r="BR108" s="70">
        <v>1</v>
      </c>
      <c r="BS108" s="70" t="s">
        <v>26</v>
      </c>
      <c r="BT108" s="70">
        <v>1</v>
      </c>
      <c r="BU108" s="70" t="s">
        <v>26</v>
      </c>
      <c r="BV108" s="70">
        <v>0</v>
      </c>
      <c r="BW108" s="74">
        <f t="shared" si="38"/>
        <v>3</v>
      </c>
      <c r="BX108" s="76">
        <f t="shared" si="39"/>
        <v>0</v>
      </c>
      <c r="BY108" s="71" t="s">
        <v>26</v>
      </c>
      <c r="BZ108" s="70">
        <v>0</v>
      </c>
      <c r="CA108" s="70" t="s">
        <v>26</v>
      </c>
      <c r="CB108" s="70">
        <v>0</v>
      </c>
      <c r="CC108" s="70" t="s">
        <v>26</v>
      </c>
      <c r="CD108" s="70">
        <v>0</v>
      </c>
      <c r="CE108" s="70" t="s">
        <v>26</v>
      </c>
      <c r="CF108" s="70">
        <v>0</v>
      </c>
      <c r="CG108" s="70" t="s">
        <v>26</v>
      </c>
      <c r="CH108" s="70">
        <v>0</v>
      </c>
      <c r="CI108" s="77">
        <f t="shared" si="40"/>
        <v>0</v>
      </c>
      <c r="CJ108" s="76">
        <f t="shared" si="41"/>
        <v>0</v>
      </c>
      <c r="CK108" s="78"/>
      <c r="CL108" s="57"/>
      <c r="CM108" s="57"/>
      <c r="CN108" s="57"/>
      <c r="CO108" s="57"/>
      <c r="CP108" s="57"/>
      <c r="CQ108" s="57"/>
      <c r="CR108" s="57"/>
      <c r="CS108" s="79"/>
      <c r="CT108" s="80"/>
      <c r="CU108" s="81">
        <f t="shared" si="42"/>
        <v>0</v>
      </c>
      <c r="CV108" s="82">
        <f t="shared" si="43"/>
        <v>0</v>
      </c>
      <c r="CW108" s="83" t="e">
        <f>SUMIF(Склад!#REF!,E108,Склад!#REF!)</f>
        <v>#REF!</v>
      </c>
    </row>
    <row r="109" spans="1:101" s="73" customFormat="1" ht="93" customHeight="1" thickBot="1" x14ac:dyDescent="0.3">
      <c r="A109" s="57">
        <v>106</v>
      </c>
      <c r="B109" s="168" t="s">
        <v>157</v>
      </c>
      <c r="C109" s="34" t="s">
        <v>4136</v>
      </c>
      <c r="D109" s="34" t="str">
        <f t="shared" si="44"/>
        <v>319851271</v>
      </c>
      <c r="E109" s="33" t="s">
        <v>3816</v>
      </c>
      <c r="F109" s="33">
        <v>71</v>
      </c>
      <c r="G109" s="165" t="str">
        <f>IFERROR(VLOOKUP(VALUE(E109),Склад!#REF!,6,0),"-")</f>
        <v>-</v>
      </c>
      <c r="H109" s="58"/>
      <c r="I109" s="194" t="s">
        <v>4333</v>
      </c>
      <c r="J109" s="59">
        <v>49.6</v>
      </c>
      <c r="K109" s="63">
        <v>129</v>
      </c>
      <c r="L109" s="60"/>
      <c r="M109" s="61"/>
      <c r="N109" s="62"/>
      <c r="O109" s="64"/>
      <c r="P109" s="65"/>
      <c r="Q109" s="66"/>
      <c r="R109" s="67"/>
      <c r="S109" s="65"/>
      <c r="T109" s="66"/>
      <c r="U109" s="68"/>
      <c r="V109" s="69"/>
      <c r="W109" s="65"/>
      <c r="X109" s="66"/>
      <c r="Y109" s="70" t="str">
        <f>_xlfn.XLOOKUP($D109,'[1]Res (3)'!$G:$G,'[1]Res (3)'!P:P,"",0)</f>
        <v>-</v>
      </c>
      <c r="Z109" s="70" t="str">
        <f>_xlfn.XLOOKUP($D109,'[1]Res (3)'!$G:$G,'[1]Res (3)'!Q:Q,"",0)</f>
        <v>-</v>
      </c>
      <c r="AA109" s="70" t="str">
        <f>_xlfn.XLOOKUP($D109,'[1]Res (3)'!$G:$G,'[1]Res (3)'!R:R,"",0)</f>
        <v>-</v>
      </c>
      <c r="AB109" s="70" t="str">
        <f>_xlfn.XLOOKUP($D109,'[1]Res (3)'!$G:$G,'[1]Res (3)'!S:S,"",0)</f>
        <v/>
      </c>
      <c r="AC109" s="70" t="str">
        <f>_xlfn.XLOOKUP($D109,'[1]Res (3)'!$G:$G,'[1]Res (3)'!T:T,"",0)</f>
        <v/>
      </c>
      <c r="AD109" s="70" t="str">
        <f>_xlfn.XLOOKUP($D109,'[1]Res (3)'!$G:$G,'[1]Res (3)'!U:U,"",0)</f>
        <v/>
      </c>
      <c r="AE109" s="70" t="str">
        <f>_xlfn.XLOOKUP($D109,'[1]Res (3)'!$G:$G,'[1]Res (3)'!V:V,"",0)</f>
        <v/>
      </c>
      <c r="AF109" s="70" t="str">
        <f>_xlfn.XLOOKUP($D109,'[1]Res (3)'!$G:$G,'[1]Res (3)'!W:W,"",0)</f>
        <v/>
      </c>
      <c r="AG109" s="70" t="str">
        <f>_xlfn.XLOOKUP($D109,'[1]Res (3)'!$G:$G,'[1]Res (3)'!X:X,"",0)</f>
        <v/>
      </c>
      <c r="AH109" s="70" t="str">
        <f>_xlfn.XLOOKUP($D109,'[1]Res (3)'!$G:$G,'[1]Res (3)'!Y:Y,"",0)</f>
        <v/>
      </c>
      <c r="AI109" s="70" t="str">
        <f>_xlfn.XLOOKUP($D109,'[1]Res (3)'!$G:$G,'[1]Res (3)'!Z:Z,"",0)</f>
        <v/>
      </c>
      <c r="AJ109" s="70" t="str">
        <f>_xlfn.XLOOKUP($D109,'[1]Res (3)'!$G:$G,'[1]Res (3)'!AA:AA,"",0)</f>
        <v/>
      </c>
      <c r="AK109" s="70" t="str">
        <f>_xlfn.XLOOKUP($D109,'[1]Res (3)'!$G:$G,'[1]Res (3)'!AB:AB,"",0)</f>
        <v>-</v>
      </c>
      <c r="AL109" s="71">
        <f t="shared" si="28"/>
        <v>0</v>
      </c>
      <c r="AM109" s="72" t="str">
        <f t="shared" si="29"/>
        <v/>
      </c>
      <c r="AO109" s="71" t="s">
        <v>26</v>
      </c>
      <c r="AP109" s="70" t="e">
        <f t="shared" si="46"/>
        <v>#VALUE!</v>
      </c>
      <c r="AQ109" s="70"/>
      <c r="AR109" s="70" t="e">
        <f t="shared" si="47"/>
        <v>#VALUE!</v>
      </c>
      <c r="AS109" s="70"/>
      <c r="AT109" s="70" t="e">
        <f t="shared" si="48"/>
        <v>#VALUE!</v>
      </c>
      <c r="AU109" s="70"/>
      <c r="AV109" s="70" t="e">
        <f t="shared" si="49"/>
        <v>#VALUE!</v>
      </c>
      <c r="AW109" s="70"/>
      <c r="AX109" s="70"/>
      <c r="AY109" s="71" t="e">
        <f t="shared" si="34"/>
        <v>#VALUE!</v>
      </c>
      <c r="AZ109" s="72" t="e">
        <f t="shared" si="35"/>
        <v>#VALUE!</v>
      </c>
      <c r="BA109" s="71" t="s">
        <v>26</v>
      </c>
      <c r="BB109" s="70">
        <v>0</v>
      </c>
      <c r="BC109" s="70"/>
      <c r="BD109" s="70">
        <v>1</v>
      </c>
      <c r="BE109" s="70"/>
      <c r="BF109" s="70">
        <v>1</v>
      </c>
      <c r="BG109" s="70"/>
      <c r="BH109" s="70">
        <v>1</v>
      </c>
      <c r="BI109" s="70"/>
      <c r="BJ109" s="70" t="s">
        <v>26</v>
      </c>
      <c r="BK109" s="74">
        <f t="shared" si="36"/>
        <v>3</v>
      </c>
      <c r="BL109" s="75">
        <f t="shared" si="37"/>
        <v>0</v>
      </c>
      <c r="BM109" s="71" t="s">
        <v>26</v>
      </c>
      <c r="BN109" s="70">
        <v>0</v>
      </c>
      <c r="BO109" s="70"/>
      <c r="BP109" s="70">
        <v>1</v>
      </c>
      <c r="BQ109" s="70"/>
      <c r="BR109" s="70">
        <v>1</v>
      </c>
      <c r="BS109" s="70"/>
      <c r="BT109" s="70">
        <v>1</v>
      </c>
      <c r="BU109" s="70"/>
      <c r="BV109" s="70" t="s">
        <v>26</v>
      </c>
      <c r="BW109" s="74">
        <f t="shared" si="38"/>
        <v>3</v>
      </c>
      <c r="BX109" s="76">
        <f t="shared" si="39"/>
        <v>0</v>
      </c>
      <c r="BY109" s="71" t="s">
        <v>26</v>
      </c>
      <c r="BZ109" s="70">
        <v>0</v>
      </c>
      <c r="CA109" s="70"/>
      <c r="CB109" s="70">
        <v>0</v>
      </c>
      <c r="CC109" s="70"/>
      <c r="CD109" s="70">
        <v>0</v>
      </c>
      <c r="CE109" s="70"/>
      <c r="CF109" s="70">
        <v>0</v>
      </c>
      <c r="CG109" s="70"/>
      <c r="CH109" s="70" t="s">
        <v>26</v>
      </c>
      <c r="CI109" s="77">
        <f t="shared" si="40"/>
        <v>0</v>
      </c>
      <c r="CJ109" s="76">
        <f t="shared" si="41"/>
        <v>0</v>
      </c>
      <c r="CK109" s="78"/>
      <c r="CL109" s="57"/>
      <c r="CM109" s="57"/>
      <c r="CN109" s="57">
        <v>3</v>
      </c>
      <c r="CO109" s="57"/>
      <c r="CP109" s="57">
        <v>4</v>
      </c>
      <c r="CQ109" s="57"/>
      <c r="CR109" s="57">
        <v>3</v>
      </c>
      <c r="CS109" s="79"/>
      <c r="CT109" s="80"/>
      <c r="CU109" s="81">
        <f t="shared" si="42"/>
        <v>10</v>
      </c>
      <c r="CV109" s="82">
        <f t="shared" si="43"/>
        <v>0</v>
      </c>
      <c r="CW109" s="83" t="e">
        <f>SUMIF(Склад!#REF!,E109,Склад!#REF!)</f>
        <v>#REF!</v>
      </c>
    </row>
    <row r="110" spans="1:101" s="73" customFormat="1" ht="85.15" customHeight="1" thickBot="1" x14ac:dyDescent="0.3">
      <c r="A110" s="34">
        <v>107</v>
      </c>
      <c r="B110" s="168" t="s">
        <v>157</v>
      </c>
      <c r="C110" s="34" t="s">
        <v>4140</v>
      </c>
      <c r="D110" s="34" t="str">
        <f t="shared" si="44"/>
        <v>36985247</v>
      </c>
      <c r="E110" s="33" t="s">
        <v>3817</v>
      </c>
      <c r="F110" s="33">
        <v>7</v>
      </c>
      <c r="G110" s="165" t="str">
        <f>IFERROR(VLOOKUP(VALUE(E110),Склад!#REF!,6,0),"-")</f>
        <v>-</v>
      </c>
      <c r="H110" s="58"/>
      <c r="I110" s="194" t="s">
        <v>4333</v>
      </c>
      <c r="J110" s="59">
        <v>49.6</v>
      </c>
      <c r="K110" s="63">
        <v>129</v>
      </c>
      <c r="L110" s="60"/>
      <c r="M110" s="61"/>
      <c r="N110" s="62"/>
      <c r="O110" s="64"/>
      <c r="P110" s="65"/>
      <c r="Q110" s="66"/>
      <c r="R110" s="67"/>
      <c r="S110" s="65"/>
      <c r="T110" s="66"/>
      <c r="U110" s="68"/>
      <c r="V110" s="69"/>
      <c r="W110" s="65"/>
      <c r="X110" s="66"/>
      <c r="Y110" s="70" t="str">
        <f>_xlfn.XLOOKUP($D110,'[1]Res (3)'!$G:$G,'[1]Res (3)'!P:P,"",0)</f>
        <v>-</v>
      </c>
      <c r="Z110" s="70" t="str">
        <f>_xlfn.XLOOKUP($D110,'[1]Res (3)'!$G:$G,'[1]Res (3)'!Q:Q,"",0)</f>
        <v>-</v>
      </c>
      <c r="AA110" s="70" t="str">
        <f>_xlfn.XLOOKUP($D110,'[1]Res (3)'!$G:$G,'[1]Res (3)'!R:R,"",0)</f>
        <v>-</v>
      </c>
      <c r="AB110" s="70" t="str">
        <f>_xlfn.XLOOKUP($D110,'[1]Res (3)'!$G:$G,'[1]Res (3)'!S:S,"",0)</f>
        <v/>
      </c>
      <c r="AC110" s="70" t="str">
        <f>_xlfn.XLOOKUP($D110,'[1]Res (3)'!$G:$G,'[1]Res (3)'!T:T,"",0)</f>
        <v/>
      </c>
      <c r="AD110" s="70" t="str">
        <f>_xlfn.XLOOKUP($D110,'[1]Res (3)'!$G:$G,'[1]Res (3)'!U:U,"",0)</f>
        <v/>
      </c>
      <c r="AE110" s="70" t="str">
        <f>_xlfn.XLOOKUP($D110,'[1]Res (3)'!$G:$G,'[1]Res (3)'!V:V,"",0)</f>
        <v/>
      </c>
      <c r="AF110" s="70" t="str">
        <f>_xlfn.XLOOKUP($D110,'[1]Res (3)'!$G:$G,'[1]Res (3)'!W:W,"",0)</f>
        <v/>
      </c>
      <c r="AG110" s="70" t="str">
        <f>_xlfn.XLOOKUP($D110,'[1]Res (3)'!$G:$G,'[1]Res (3)'!X:X,"",0)</f>
        <v/>
      </c>
      <c r="AH110" s="70" t="str">
        <f>_xlfn.XLOOKUP($D110,'[1]Res (3)'!$G:$G,'[1]Res (3)'!Y:Y,"",0)</f>
        <v/>
      </c>
      <c r="AI110" s="70" t="str">
        <f>_xlfn.XLOOKUP($D110,'[1]Res (3)'!$G:$G,'[1]Res (3)'!Z:Z,"",0)</f>
        <v/>
      </c>
      <c r="AJ110" s="70" t="str">
        <f>_xlfn.XLOOKUP($D110,'[1]Res (3)'!$G:$G,'[1]Res (3)'!AA:AA,"",0)</f>
        <v/>
      </c>
      <c r="AK110" s="70" t="str">
        <f>_xlfn.XLOOKUP($D110,'[1]Res (3)'!$G:$G,'[1]Res (3)'!AB:AB,"",0)</f>
        <v>-</v>
      </c>
      <c r="AL110" s="71">
        <f t="shared" si="28"/>
        <v>0</v>
      </c>
      <c r="AM110" s="72" t="str">
        <f t="shared" si="29"/>
        <v/>
      </c>
      <c r="AO110" s="71" t="s">
        <v>26</v>
      </c>
      <c r="AP110" s="70" t="e">
        <f t="shared" si="46"/>
        <v>#VALUE!</v>
      </c>
      <c r="AQ110" s="70"/>
      <c r="AR110" s="70" t="e">
        <f t="shared" si="47"/>
        <v>#VALUE!</v>
      </c>
      <c r="AS110" s="70"/>
      <c r="AT110" s="70" t="e">
        <f t="shared" si="48"/>
        <v>#VALUE!</v>
      </c>
      <c r="AU110" s="70"/>
      <c r="AV110" s="70" t="e">
        <f t="shared" si="49"/>
        <v>#VALUE!</v>
      </c>
      <c r="AW110" s="70"/>
      <c r="AX110" s="70" t="e">
        <f t="shared" ref="AX110:AX141" si="50">CT110+AK110-BJ110-BV110-CH110</f>
        <v>#VALUE!</v>
      </c>
      <c r="AY110" s="71" t="e">
        <f t="shared" si="34"/>
        <v>#VALUE!</v>
      </c>
      <c r="AZ110" s="72" t="e">
        <f t="shared" si="35"/>
        <v>#VALUE!</v>
      </c>
      <c r="BA110" s="71" t="s">
        <v>26</v>
      </c>
      <c r="BB110" s="70">
        <v>0</v>
      </c>
      <c r="BC110" s="70"/>
      <c r="BD110" s="70">
        <v>0</v>
      </c>
      <c r="BE110" s="70"/>
      <c r="BF110" s="70">
        <v>0</v>
      </c>
      <c r="BG110" s="70"/>
      <c r="BH110" s="70">
        <v>0</v>
      </c>
      <c r="BI110" s="70"/>
      <c r="BJ110" s="70">
        <v>0</v>
      </c>
      <c r="BK110" s="74">
        <f t="shared" si="36"/>
        <v>0</v>
      </c>
      <c r="BL110" s="75">
        <f t="shared" si="37"/>
        <v>0</v>
      </c>
      <c r="BM110" s="71" t="s">
        <v>26</v>
      </c>
      <c r="BN110" s="70">
        <v>0</v>
      </c>
      <c r="BO110" s="70"/>
      <c r="BP110" s="70">
        <v>0</v>
      </c>
      <c r="BQ110" s="70"/>
      <c r="BR110" s="70">
        <v>0</v>
      </c>
      <c r="BS110" s="70"/>
      <c r="BT110" s="70">
        <v>0</v>
      </c>
      <c r="BU110" s="70"/>
      <c r="BV110" s="70">
        <v>0</v>
      </c>
      <c r="BW110" s="74">
        <f t="shared" si="38"/>
        <v>0</v>
      </c>
      <c r="BX110" s="76">
        <f t="shared" si="39"/>
        <v>0</v>
      </c>
      <c r="BY110" s="71" t="s">
        <v>26</v>
      </c>
      <c r="BZ110" s="70">
        <v>0</v>
      </c>
      <c r="CA110" s="70"/>
      <c r="CB110" s="70">
        <v>0</v>
      </c>
      <c r="CC110" s="70"/>
      <c r="CD110" s="70">
        <v>0</v>
      </c>
      <c r="CE110" s="70"/>
      <c r="CF110" s="70">
        <v>0</v>
      </c>
      <c r="CG110" s="70"/>
      <c r="CH110" s="70">
        <v>0</v>
      </c>
      <c r="CI110" s="77">
        <f t="shared" si="40"/>
        <v>0</v>
      </c>
      <c r="CJ110" s="76">
        <f t="shared" si="41"/>
        <v>0</v>
      </c>
      <c r="CK110" s="78"/>
      <c r="CL110" s="57"/>
      <c r="CM110" s="57"/>
      <c r="CN110" s="57"/>
      <c r="CO110" s="57"/>
      <c r="CP110" s="57"/>
      <c r="CQ110" s="57"/>
      <c r="CR110" s="57"/>
      <c r="CS110" s="79"/>
      <c r="CT110" s="80"/>
      <c r="CU110" s="81">
        <f t="shared" si="42"/>
        <v>0</v>
      </c>
      <c r="CV110" s="82">
        <f t="shared" si="43"/>
        <v>0</v>
      </c>
      <c r="CW110" s="83" t="e">
        <f>SUMIF(Склад!#REF!,E110,Склад!#REF!)</f>
        <v>#REF!</v>
      </c>
    </row>
    <row r="111" spans="1:101" s="73" customFormat="1" ht="83.85" customHeight="1" thickBot="1" x14ac:dyDescent="0.3">
      <c r="A111" s="57">
        <v>108</v>
      </c>
      <c r="B111" s="168" t="s">
        <v>157</v>
      </c>
      <c r="C111" s="34" t="s">
        <v>4138</v>
      </c>
      <c r="D111" s="34" t="str">
        <f t="shared" si="44"/>
        <v>31985147</v>
      </c>
      <c r="E111" s="33" t="s">
        <v>3818</v>
      </c>
      <c r="F111" s="33">
        <v>7</v>
      </c>
      <c r="G111" s="165" t="str">
        <f>IFERROR(VLOOKUP(VALUE(E111),Склад!#REF!,6,0),"-")</f>
        <v>-</v>
      </c>
      <c r="H111" s="58"/>
      <c r="I111" s="194" t="s">
        <v>4333</v>
      </c>
      <c r="J111" s="59" t="e">
        <v>#VALUE!</v>
      </c>
      <c r="K111" s="63" t="e">
        <v>#VALUE!</v>
      </c>
      <c r="L111" s="60"/>
      <c r="M111" s="61"/>
      <c r="N111" s="62"/>
      <c r="O111" s="64"/>
      <c r="P111" s="65"/>
      <c r="Q111" s="66"/>
      <c r="R111" s="67"/>
      <c r="S111" s="65"/>
      <c r="T111" s="66"/>
      <c r="U111" s="68"/>
      <c r="V111" s="69"/>
      <c r="W111" s="65"/>
      <c r="X111" s="66"/>
      <c r="Y111" s="70" t="str">
        <f>_xlfn.XLOOKUP($D111,'[1]Res (3)'!$G:$G,'[1]Res (3)'!P:P,"",0)</f>
        <v>-</v>
      </c>
      <c r="Z111" s="70" t="str">
        <f>_xlfn.XLOOKUP($D111,'[1]Res (3)'!$G:$G,'[1]Res (3)'!Q:Q,"",0)</f>
        <v>-</v>
      </c>
      <c r="AA111" s="70" t="str">
        <f>_xlfn.XLOOKUP($D111,'[1]Res (3)'!$G:$G,'[1]Res (3)'!R:R,"",0)</f>
        <v>-</v>
      </c>
      <c r="AB111" s="70" t="str">
        <f>_xlfn.XLOOKUP($D111,'[1]Res (3)'!$G:$G,'[1]Res (3)'!S:S,"",0)</f>
        <v/>
      </c>
      <c r="AC111" s="70" t="str">
        <f>_xlfn.XLOOKUP($D111,'[1]Res (3)'!$G:$G,'[1]Res (3)'!T:T,"",0)</f>
        <v/>
      </c>
      <c r="AD111" s="70" t="str">
        <f>_xlfn.XLOOKUP($D111,'[1]Res (3)'!$G:$G,'[1]Res (3)'!U:U,"",0)</f>
        <v/>
      </c>
      <c r="AE111" s="70" t="str">
        <f>_xlfn.XLOOKUP($D111,'[1]Res (3)'!$G:$G,'[1]Res (3)'!V:V,"",0)</f>
        <v/>
      </c>
      <c r="AF111" s="70" t="str">
        <f>_xlfn.XLOOKUP($D111,'[1]Res (3)'!$G:$G,'[1]Res (3)'!W:W,"",0)</f>
        <v/>
      </c>
      <c r="AG111" s="70" t="str">
        <f>_xlfn.XLOOKUP($D111,'[1]Res (3)'!$G:$G,'[1]Res (3)'!X:X,"",0)</f>
        <v/>
      </c>
      <c r="AH111" s="70" t="str">
        <f>_xlfn.XLOOKUP($D111,'[1]Res (3)'!$G:$G,'[1]Res (3)'!Y:Y,"",0)</f>
        <v/>
      </c>
      <c r="AI111" s="70" t="str">
        <f>_xlfn.XLOOKUP($D111,'[1]Res (3)'!$G:$G,'[1]Res (3)'!Z:Z,"",0)</f>
        <v/>
      </c>
      <c r="AJ111" s="70" t="str">
        <f>_xlfn.XLOOKUP($D111,'[1]Res (3)'!$G:$G,'[1]Res (3)'!AA:AA,"",0)</f>
        <v/>
      </c>
      <c r="AK111" s="70" t="str">
        <f>_xlfn.XLOOKUP($D111,'[1]Res (3)'!$G:$G,'[1]Res (3)'!AB:AB,"",0)</f>
        <v>-</v>
      </c>
      <c r="AL111" s="71">
        <f t="shared" si="28"/>
        <v>0</v>
      </c>
      <c r="AM111" s="72" t="str">
        <f t="shared" si="29"/>
        <v/>
      </c>
      <c r="AO111" s="71" t="s">
        <v>26</v>
      </c>
      <c r="AP111" s="70" t="e">
        <f t="shared" si="46"/>
        <v>#VALUE!</v>
      </c>
      <c r="AQ111" s="70"/>
      <c r="AR111" s="70" t="e">
        <f t="shared" si="47"/>
        <v>#VALUE!</v>
      </c>
      <c r="AS111" s="70"/>
      <c r="AT111" s="70" t="e">
        <f t="shared" si="48"/>
        <v>#VALUE!</v>
      </c>
      <c r="AU111" s="70"/>
      <c r="AV111" s="70" t="e">
        <f t="shared" si="49"/>
        <v>#VALUE!</v>
      </c>
      <c r="AW111" s="70"/>
      <c r="AX111" s="70" t="e">
        <f t="shared" si="50"/>
        <v>#VALUE!</v>
      </c>
      <c r="AY111" s="71" t="e">
        <f t="shared" si="34"/>
        <v>#VALUE!</v>
      </c>
      <c r="AZ111" s="72" t="e">
        <f t="shared" si="35"/>
        <v>#VALUE!</v>
      </c>
      <c r="BA111" s="71" t="s">
        <v>26</v>
      </c>
      <c r="BB111" s="70">
        <v>0</v>
      </c>
      <c r="BC111" s="70"/>
      <c r="BD111" s="70">
        <v>0</v>
      </c>
      <c r="BE111" s="70"/>
      <c r="BF111" s="70">
        <v>0</v>
      </c>
      <c r="BG111" s="70"/>
      <c r="BH111" s="70">
        <v>0</v>
      </c>
      <c r="BI111" s="70"/>
      <c r="BJ111" s="70">
        <v>0</v>
      </c>
      <c r="BK111" s="74">
        <f t="shared" si="36"/>
        <v>0</v>
      </c>
      <c r="BL111" s="75">
        <f t="shared" si="37"/>
        <v>0</v>
      </c>
      <c r="BM111" s="71" t="s">
        <v>26</v>
      </c>
      <c r="BN111" s="70">
        <v>0</v>
      </c>
      <c r="BO111" s="70"/>
      <c r="BP111" s="70">
        <v>0</v>
      </c>
      <c r="BQ111" s="70"/>
      <c r="BR111" s="70">
        <v>0</v>
      </c>
      <c r="BS111" s="70"/>
      <c r="BT111" s="70">
        <v>0</v>
      </c>
      <c r="BU111" s="70"/>
      <c r="BV111" s="70">
        <v>0</v>
      </c>
      <c r="BW111" s="74">
        <f t="shared" si="38"/>
        <v>0</v>
      </c>
      <c r="BX111" s="76">
        <f t="shared" si="39"/>
        <v>0</v>
      </c>
      <c r="BY111" s="71" t="s">
        <v>26</v>
      </c>
      <c r="BZ111" s="70">
        <v>0</v>
      </c>
      <c r="CA111" s="70"/>
      <c r="CB111" s="70">
        <v>0</v>
      </c>
      <c r="CC111" s="70"/>
      <c r="CD111" s="70">
        <v>0</v>
      </c>
      <c r="CE111" s="70"/>
      <c r="CF111" s="70">
        <v>0</v>
      </c>
      <c r="CG111" s="70"/>
      <c r="CH111" s="70">
        <v>0</v>
      </c>
      <c r="CI111" s="77">
        <f t="shared" si="40"/>
        <v>0</v>
      </c>
      <c r="CJ111" s="76">
        <f t="shared" si="41"/>
        <v>0</v>
      </c>
      <c r="CK111" s="78"/>
      <c r="CL111" s="57"/>
      <c r="CM111" s="57"/>
      <c r="CN111" s="57"/>
      <c r="CO111" s="57"/>
      <c r="CP111" s="57"/>
      <c r="CQ111" s="57"/>
      <c r="CR111" s="57"/>
      <c r="CS111" s="79"/>
      <c r="CT111" s="80"/>
      <c r="CU111" s="81">
        <f t="shared" si="42"/>
        <v>0</v>
      </c>
      <c r="CV111" s="82">
        <f t="shared" si="43"/>
        <v>0</v>
      </c>
      <c r="CW111" s="83" t="e">
        <f>SUMIF(Склад!#REF!,E111,Склад!#REF!)</f>
        <v>#REF!</v>
      </c>
    </row>
    <row r="112" spans="1:101" s="73" customFormat="1" ht="90.4" customHeight="1" thickBot="1" x14ac:dyDescent="0.3">
      <c r="A112" s="34">
        <v>109</v>
      </c>
      <c r="B112" s="168" t="s">
        <v>157</v>
      </c>
      <c r="C112" s="34" t="s">
        <v>4138</v>
      </c>
      <c r="D112" s="34" t="str">
        <f t="shared" si="44"/>
        <v>31985157</v>
      </c>
      <c r="E112" s="33" t="s">
        <v>3819</v>
      </c>
      <c r="F112" s="33">
        <v>7</v>
      </c>
      <c r="G112" s="165" t="str">
        <f>IFERROR(VLOOKUP(VALUE(E112),Склад!#REF!,6,0),"-")</f>
        <v>-</v>
      </c>
      <c r="H112" s="58"/>
      <c r="I112" s="194" t="s">
        <v>4333</v>
      </c>
      <c r="J112" s="59" t="e">
        <v>#VALUE!</v>
      </c>
      <c r="K112" s="63" t="e">
        <v>#VALUE!</v>
      </c>
      <c r="L112" s="60"/>
      <c r="M112" s="61"/>
      <c r="N112" s="62"/>
      <c r="O112" s="64"/>
      <c r="P112" s="65"/>
      <c r="Q112" s="66"/>
      <c r="R112" s="67"/>
      <c r="S112" s="65"/>
      <c r="T112" s="66"/>
      <c r="U112" s="68"/>
      <c r="V112" s="69"/>
      <c r="W112" s="65"/>
      <c r="X112" s="66"/>
      <c r="Y112" s="70" t="str">
        <f>_xlfn.XLOOKUP($D112,'[1]Res (3)'!$G:$G,'[1]Res (3)'!P:P,"",0)</f>
        <v>-</v>
      </c>
      <c r="Z112" s="70" t="str">
        <f>_xlfn.XLOOKUP($D112,'[1]Res (3)'!$G:$G,'[1]Res (3)'!Q:Q,"",0)</f>
        <v>-</v>
      </c>
      <c r="AA112" s="70" t="str">
        <f>_xlfn.XLOOKUP($D112,'[1]Res (3)'!$G:$G,'[1]Res (3)'!R:R,"",0)</f>
        <v>-</v>
      </c>
      <c r="AB112" s="70" t="str">
        <f>_xlfn.XLOOKUP($D112,'[1]Res (3)'!$G:$G,'[1]Res (3)'!S:S,"",0)</f>
        <v/>
      </c>
      <c r="AC112" s="70" t="str">
        <f>_xlfn.XLOOKUP($D112,'[1]Res (3)'!$G:$G,'[1]Res (3)'!T:T,"",0)</f>
        <v/>
      </c>
      <c r="AD112" s="70" t="str">
        <f>_xlfn.XLOOKUP($D112,'[1]Res (3)'!$G:$G,'[1]Res (3)'!U:U,"",0)</f>
        <v/>
      </c>
      <c r="AE112" s="70" t="str">
        <f>_xlfn.XLOOKUP($D112,'[1]Res (3)'!$G:$G,'[1]Res (3)'!V:V,"",0)</f>
        <v/>
      </c>
      <c r="AF112" s="70" t="str">
        <f>_xlfn.XLOOKUP($D112,'[1]Res (3)'!$G:$G,'[1]Res (3)'!W:W,"",0)</f>
        <v/>
      </c>
      <c r="AG112" s="70" t="str">
        <f>_xlfn.XLOOKUP($D112,'[1]Res (3)'!$G:$G,'[1]Res (3)'!X:X,"",0)</f>
        <v/>
      </c>
      <c r="AH112" s="70" t="str">
        <f>_xlfn.XLOOKUP($D112,'[1]Res (3)'!$G:$G,'[1]Res (3)'!Y:Y,"",0)</f>
        <v/>
      </c>
      <c r="AI112" s="70" t="str">
        <f>_xlfn.XLOOKUP($D112,'[1]Res (3)'!$G:$G,'[1]Res (3)'!Z:Z,"",0)</f>
        <v/>
      </c>
      <c r="AJ112" s="70" t="str">
        <f>_xlfn.XLOOKUP($D112,'[1]Res (3)'!$G:$G,'[1]Res (3)'!AA:AA,"",0)</f>
        <v/>
      </c>
      <c r="AK112" s="70" t="str">
        <f>_xlfn.XLOOKUP($D112,'[1]Res (3)'!$G:$G,'[1]Res (3)'!AB:AB,"",0)</f>
        <v>-</v>
      </c>
      <c r="AL112" s="71">
        <f t="shared" si="28"/>
        <v>0</v>
      </c>
      <c r="AM112" s="72" t="str">
        <f t="shared" si="29"/>
        <v/>
      </c>
      <c r="AO112" s="71" t="s">
        <v>26</v>
      </c>
      <c r="AP112" s="70" t="e">
        <f t="shared" si="46"/>
        <v>#VALUE!</v>
      </c>
      <c r="AQ112" s="70"/>
      <c r="AR112" s="70" t="e">
        <f t="shared" si="47"/>
        <v>#VALUE!</v>
      </c>
      <c r="AS112" s="70"/>
      <c r="AT112" s="70" t="e">
        <f t="shared" si="48"/>
        <v>#VALUE!</v>
      </c>
      <c r="AU112" s="70"/>
      <c r="AV112" s="70" t="e">
        <f t="shared" si="49"/>
        <v>#VALUE!</v>
      </c>
      <c r="AW112" s="70"/>
      <c r="AX112" s="70" t="e">
        <f t="shared" si="50"/>
        <v>#VALUE!</v>
      </c>
      <c r="AY112" s="71" t="e">
        <f t="shared" si="34"/>
        <v>#VALUE!</v>
      </c>
      <c r="AZ112" s="72" t="e">
        <f t="shared" si="35"/>
        <v>#VALUE!</v>
      </c>
      <c r="BA112" s="71" t="s">
        <v>26</v>
      </c>
      <c r="BB112" s="70">
        <v>0</v>
      </c>
      <c r="BC112" s="70"/>
      <c r="BD112" s="70">
        <v>0</v>
      </c>
      <c r="BE112" s="70"/>
      <c r="BF112" s="70">
        <v>0</v>
      </c>
      <c r="BG112" s="70"/>
      <c r="BH112" s="70">
        <v>0</v>
      </c>
      <c r="BI112" s="70"/>
      <c r="BJ112" s="70">
        <v>0</v>
      </c>
      <c r="BK112" s="74">
        <f t="shared" si="36"/>
        <v>0</v>
      </c>
      <c r="BL112" s="75">
        <f t="shared" si="37"/>
        <v>0</v>
      </c>
      <c r="BM112" s="71" t="s">
        <v>26</v>
      </c>
      <c r="BN112" s="70">
        <v>0</v>
      </c>
      <c r="BO112" s="70"/>
      <c r="BP112" s="70">
        <v>0</v>
      </c>
      <c r="BQ112" s="70"/>
      <c r="BR112" s="70">
        <v>0</v>
      </c>
      <c r="BS112" s="70"/>
      <c r="BT112" s="70">
        <v>0</v>
      </c>
      <c r="BU112" s="70"/>
      <c r="BV112" s="70">
        <v>0</v>
      </c>
      <c r="BW112" s="74">
        <f t="shared" si="38"/>
        <v>0</v>
      </c>
      <c r="BX112" s="76">
        <f t="shared" si="39"/>
        <v>0</v>
      </c>
      <c r="BY112" s="71" t="s">
        <v>26</v>
      </c>
      <c r="BZ112" s="70">
        <v>0</v>
      </c>
      <c r="CA112" s="70"/>
      <c r="CB112" s="70">
        <v>0</v>
      </c>
      <c r="CC112" s="70"/>
      <c r="CD112" s="70">
        <v>0</v>
      </c>
      <c r="CE112" s="70"/>
      <c r="CF112" s="70">
        <v>0</v>
      </c>
      <c r="CG112" s="70"/>
      <c r="CH112" s="70">
        <v>0</v>
      </c>
      <c r="CI112" s="77">
        <f t="shared" si="40"/>
        <v>0</v>
      </c>
      <c r="CJ112" s="76">
        <f t="shared" si="41"/>
        <v>0</v>
      </c>
      <c r="CK112" s="78"/>
      <c r="CL112" s="57"/>
      <c r="CM112" s="57"/>
      <c r="CN112" s="57"/>
      <c r="CO112" s="57"/>
      <c r="CP112" s="57"/>
      <c r="CQ112" s="57"/>
      <c r="CR112" s="57"/>
      <c r="CS112" s="79"/>
      <c r="CT112" s="80"/>
      <c r="CU112" s="81">
        <f t="shared" si="42"/>
        <v>0</v>
      </c>
      <c r="CV112" s="82">
        <f t="shared" si="43"/>
        <v>0</v>
      </c>
      <c r="CW112" s="83" t="e">
        <f>SUMIF(Склад!#REF!,E112,Склад!#REF!)</f>
        <v>#REF!</v>
      </c>
    </row>
    <row r="113" spans="1:101" s="73" customFormat="1" ht="83.45" customHeight="1" thickBot="1" x14ac:dyDescent="0.3">
      <c r="A113" s="57">
        <v>110</v>
      </c>
      <c r="B113" s="168" t="s">
        <v>157</v>
      </c>
      <c r="C113" s="34" t="s">
        <v>4141</v>
      </c>
      <c r="D113" s="34" t="str">
        <f t="shared" si="44"/>
        <v>16985167</v>
      </c>
      <c r="E113" s="33" t="s">
        <v>3820</v>
      </c>
      <c r="F113" s="33">
        <v>7</v>
      </c>
      <c r="G113" s="165" t="str">
        <f>IFERROR(VLOOKUP(VALUE(E113),Склад!#REF!,6,0),"-")</f>
        <v>-</v>
      </c>
      <c r="H113" s="58"/>
      <c r="I113" s="194" t="s">
        <v>4335</v>
      </c>
      <c r="J113" s="59">
        <v>49.6</v>
      </c>
      <c r="K113" s="63">
        <v>129</v>
      </c>
      <c r="L113" s="60"/>
      <c r="M113" s="61"/>
      <c r="N113" s="62"/>
      <c r="O113" s="64"/>
      <c r="P113" s="65"/>
      <c r="Q113" s="66"/>
      <c r="R113" s="67"/>
      <c r="S113" s="65"/>
      <c r="T113" s="66"/>
      <c r="U113" s="68"/>
      <c r="V113" s="69"/>
      <c r="W113" s="65"/>
      <c r="X113" s="66"/>
      <c r="Y113" s="70" t="str">
        <f>_xlfn.XLOOKUP($D113,'[1]Res (3)'!$G:$G,'[1]Res (3)'!P:P,"",0)</f>
        <v>-</v>
      </c>
      <c r="Z113" s="70" t="str">
        <f>_xlfn.XLOOKUP($D113,'[1]Res (3)'!$G:$G,'[1]Res (3)'!Q:Q,"",0)</f>
        <v>-</v>
      </c>
      <c r="AA113" s="70" t="str">
        <f>_xlfn.XLOOKUP($D113,'[1]Res (3)'!$G:$G,'[1]Res (3)'!R:R,"",0)</f>
        <v>-</v>
      </c>
      <c r="AB113" s="70" t="str">
        <f>_xlfn.XLOOKUP($D113,'[1]Res (3)'!$G:$G,'[1]Res (3)'!S:S,"",0)</f>
        <v/>
      </c>
      <c r="AC113" s="70" t="str">
        <f>_xlfn.XLOOKUP($D113,'[1]Res (3)'!$G:$G,'[1]Res (3)'!T:T,"",0)</f>
        <v/>
      </c>
      <c r="AD113" s="70" t="str">
        <f>_xlfn.XLOOKUP($D113,'[1]Res (3)'!$G:$G,'[1]Res (3)'!U:U,"",0)</f>
        <v/>
      </c>
      <c r="AE113" s="70" t="str">
        <f>_xlfn.XLOOKUP($D113,'[1]Res (3)'!$G:$G,'[1]Res (3)'!V:V,"",0)</f>
        <v/>
      </c>
      <c r="AF113" s="70" t="str">
        <f>_xlfn.XLOOKUP($D113,'[1]Res (3)'!$G:$G,'[1]Res (3)'!W:W,"",0)</f>
        <v/>
      </c>
      <c r="AG113" s="70" t="str">
        <f>_xlfn.XLOOKUP($D113,'[1]Res (3)'!$G:$G,'[1]Res (3)'!X:X,"",0)</f>
        <v/>
      </c>
      <c r="AH113" s="70" t="str">
        <f>_xlfn.XLOOKUP($D113,'[1]Res (3)'!$G:$G,'[1]Res (3)'!Y:Y,"",0)</f>
        <v/>
      </c>
      <c r="AI113" s="70" t="str">
        <f>_xlfn.XLOOKUP($D113,'[1]Res (3)'!$G:$G,'[1]Res (3)'!Z:Z,"",0)</f>
        <v/>
      </c>
      <c r="AJ113" s="70" t="str">
        <f>_xlfn.XLOOKUP($D113,'[1]Res (3)'!$G:$G,'[1]Res (3)'!AA:AA,"",0)</f>
        <v/>
      </c>
      <c r="AK113" s="70" t="str">
        <f>_xlfn.XLOOKUP($D113,'[1]Res (3)'!$G:$G,'[1]Res (3)'!AB:AB,"",0)</f>
        <v>-</v>
      </c>
      <c r="AL113" s="71">
        <f t="shared" si="28"/>
        <v>0</v>
      </c>
      <c r="AM113" s="72" t="str">
        <f t="shared" si="29"/>
        <v/>
      </c>
      <c r="AO113" s="71" t="s">
        <v>26</v>
      </c>
      <c r="AP113" s="70" t="e">
        <f t="shared" si="46"/>
        <v>#VALUE!</v>
      </c>
      <c r="AQ113" s="70"/>
      <c r="AR113" s="70" t="e">
        <f t="shared" si="47"/>
        <v>#VALUE!</v>
      </c>
      <c r="AS113" s="70"/>
      <c r="AT113" s="70" t="e">
        <f t="shared" si="48"/>
        <v>#VALUE!</v>
      </c>
      <c r="AU113" s="70"/>
      <c r="AV113" s="70" t="e">
        <f t="shared" si="49"/>
        <v>#VALUE!</v>
      </c>
      <c r="AW113" s="70"/>
      <c r="AX113" s="70" t="e">
        <f t="shared" si="50"/>
        <v>#VALUE!</v>
      </c>
      <c r="AY113" s="71" t="e">
        <f t="shared" si="34"/>
        <v>#VALUE!</v>
      </c>
      <c r="AZ113" s="72" t="e">
        <f t="shared" si="35"/>
        <v>#VALUE!</v>
      </c>
      <c r="BA113" s="71" t="s">
        <v>26</v>
      </c>
      <c r="BB113" s="70">
        <v>0</v>
      </c>
      <c r="BC113" s="70"/>
      <c r="BD113" s="70">
        <v>0</v>
      </c>
      <c r="BE113" s="70"/>
      <c r="BF113" s="70">
        <v>0</v>
      </c>
      <c r="BG113" s="70"/>
      <c r="BH113" s="70">
        <v>0</v>
      </c>
      <c r="BI113" s="70"/>
      <c r="BJ113" s="70">
        <v>0</v>
      </c>
      <c r="BK113" s="74">
        <f t="shared" si="36"/>
        <v>0</v>
      </c>
      <c r="BL113" s="75">
        <f t="shared" si="37"/>
        <v>0</v>
      </c>
      <c r="BM113" s="71" t="s">
        <v>26</v>
      </c>
      <c r="BN113" s="70">
        <v>0</v>
      </c>
      <c r="BO113" s="70"/>
      <c r="BP113" s="70">
        <v>0</v>
      </c>
      <c r="BQ113" s="70"/>
      <c r="BR113" s="70">
        <v>0</v>
      </c>
      <c r="BS113" s="70"/>
      <c r="BT113" s="70">
        <v>0</v>
      </c>
      <c r="BU113" s="70"/>
      <c r="BV113" s="70">
        <v>0</v>
      </c>
      <c r="BW113" s="74">
        <f t="shared" si="38"/>
        <v>0</v>
      </c>
      <c r="BX113" s="76">
        <f t="shared" si="39"/>
        <v>0</v>
      </c>
      <c r="BY113" s="71" t="s">
        <v>26</v>
      </c>
      <c r="BZ113" s="70">
        <v>0</v>
      </c>
      <c r="CA113" s="70"/>
      <c r="CB113" s="70">
        <v>0</v>
      </c>
      <c r="CC113" s="70"/>
      <c r="CD113" s="70">
        <v>0</v>
      </c>
      <c r="CE113" s="70"/>
      <c r="CF113" s="70">
        <v>0</v>
      </c>
      <c r="CG113" s="70"/>
      <c r="CH113" s="70">
        <v>0</v>
      </c>
      <c r="CI113" s="77">
        <f t="shared" si="40"/>
        <v>0</v>
      </c>
      <c r="CJ113" s="76">
        <f t="shared" si="41"/>
        <v>0</v>
      </c>
      <c r="CK113" s="78"/>
      <c r="CL113" s="57"/>
      <c r="CM113" s="57"/>
      <c r="CN113" s="57"/>
      <c r="CO113" s="57"/>
      <c r="CP113" s="57"/>
      <c r="CQ113" s="57"/>
      <c r="CR113" s="57"/>
      <c r="CS113" s="79"/>
      <c r="CT113" s="80"/>
      <c r="CU113" s="81">
        <f t="shared" si="42"/>
        <v>0</v>
      </c>
      <c r="CV113" s="82">
        <f t="shared" si="43"/>
        <v>0</v>
      </c>
      <c r="CW113" s="83" t="e">
        <f>SUMIF(Склад!#REF!,E113,Склад!#REF!)</f>
        <v>#REF!</v>
      </c>
    </row>
    <row r="114" spans="1:101" s="73" customFormat="1" ht="90.95" customHeight="1" thickBot="1" x14ac:dyDescent="0.3">
      <c r="A114" s="34">
        <v>111</v>
      </c>
      <c r="B114" s="168" t="s">
        <v>148</v>
      </c>
      <c r="C114" s="34" t="s">
        <v>4142</v>
      </c>
      <c r="D114" s="34" t="str">
        <f t="shared" si="44"/>
        <v>181390924</v>
      </c>
      <c r="E114" s="33" t="s">
        <v>3821</v>
      </c>
      <c r="F114" s="33">
        <v>24</v>
      </c>
      <c r="G114" s="165" t="str">
        <f>IFERROR(VLOOKUP(VALUE(E114),Склад!#REF!,6,0),"-")</f>
        <v>-</v>
      </c>
      <c r="H114" s="58"/>
      <c r="I114" s="194" t="s">
        <v>4335</v>
      </c>
      <c r="J114" s="59">
        <v>38.1</v>
      </c>
      <c r="K114" s="63">
        <v>99</v>
      </c>
      <c r="L114" s="60"/>
      <c r="M114" s="61"/>
      <c r="N114" s="62"/>
      <c r="O114" s="64"/>
      <c r="P114" s="65"/>
      <c r="Q114" s="66"/>
      <c r="R114" s="67"/>
      <c r="S114" s="65"/>
      <c r="T114" s="66"/>
      <c r="U114" s="68"/>
      <c r="V114" s="69"/>
      <c r="W114" s="65"/>
      <c r="X114" s="66"/>
      <c r="Y114" s="70" t="str">
        <f>_xlfn.XLOOKUP($D114,'[1]Res (3)'!$G:$G,'[1]Res (3)'!P:P,"",0)</f>
        <v>-</v>
      </c>
      <c r="Z114" s="70" t="str">
        <f>_xlfn.XLOOKUP($D114,'[1]Res (3)'!$G:$G,'[1]Res (3)'!Q:Q,"",0)</f>
        <v>-</v>
      </c>
      <c r="AA114" s="70" t="str">
        <f>_xlfn.XLOOKUP($D114,'[1]Res (3)'!$G:$G,'[1]Res (3)'!R:R,"",0)</f>
        <v>-</v>
      </c>
      <c r="AB114" s="70" t="str">
        <f>_xlfn.XLOOKUP($D114,'[1]Res (3)'!$G:$G,'[1]Res (3)'!S:S,"",0)</f>
        <v/>
      </c>
      <c r="AC114" s="70" t="str">
        <f>_xlfn.XLOOKUP($D114,'[1]Res (3)'!$G:$G,'[1]Res (3)'!T:T,"",0)</f>
        <v/>
      </c>
      <c r="AD114" s="70" t="str">
        <f>_xlfn.XLOOKUP($D114,'[1]Res (3)'!$G:$G,'[1]Res (3)'!U:U,"",0)</f>
        <v/>
      </c>
      <c r="AE114" s="70" t="str">
        <f>_xlfn.XLOOKUP($D114,'[1]Res (3)'!$G:$G,'[1]Res (3)'!V:V,"",0)</f>
        <v/>
      </c>
      <c r="AF114" s="70" t="str">
        <f>_xlfn.XLOOKUP($D114,'[1]Res (3)'!$G:$G,'[1]Res (3)'!W:W,"",0)</f>
        <v/>
      </c>
      <c r="AG114" s="70" t="str">
        <f>_xlfn.XLOOKUP($D114,'[1]Res (3)'!$G:$G,'[1]Res (3)'!X:X,"",0)</f>
        <v/>
      </c>
      <c r="AH114" s="70" t="str">
        <f>_xlfn.XLOOKUP($D114,'[1]Res (3)'!$G:$G,'[1]Res (3)'!Y:Y,"",0)</f>
        <v/>
      </c>
      <c r="AI114" s="70" t="str">
        <f>_xlfn.XLOOKUP($D114,'[1]Res (3)'!$G:$G,'[1]Res (3)'!Z:Z,"",0)</f>
        <v/>
      </c>
      <c r="AJ114" s="70" t="str">
        <f>_xlfn.XLOOKUP($D114,'[1]Res (3)'!$G:$G,'[1]Res (3)'!AA:AA,"",0)</f>
        <v/>
      </c>
      <c r="AK114" s="70" t="str">
        <f>_xlfn.XLOOKUP($D114,'[1]Res (3)'!$G:$G,'[1]Res (3)'!AB:AB,"",0)</f>
        <v>-</v>
      </c>
      <c r="AL114" s="71">
        <f t="shared" si="28"/>
        <v>0</v>
      </c>
      <c r="AM114" s="72" t="str">
        <f t="shared" si="29"/>
        <v/>
      </c>
      <c r="AO114" s="71" t="s">
        <v>26</v>
      </c>
      <c r="AP114" s="70" t="e">
        <f t="shared" si="46"/>
        <v>#VALUE!</v>
      </c>
      <c r="AQ114" s="70"/>
      <c r="AR114" s="70" t="e">
        <f t="shared" si="47"/>
        <v>#VALUE!</v>
      </c>
      <c r="AS114" s="70"/>
      <c r="AT114" s="70" t="e">
        <f t="shared" si="48"/>
        <v>#VALUE!</v>
      </c>
      <c r="AU114" s="70"/>
      <c r="AV114" s="70" t="e">
        <f t="shared" si="49"/>
        <v>#VALUE!</v>
      </c>
      <c r="AW114" s="70"/>
      <c r="AX114" s="70" t="e">
        <f t="shared" si="50"/>
        <v>#VALUE!</v>
      </c>
      <c r="AY114" s="71" t="e">
        <f t="shared" si="34"/>
        <v>#VALUE!</v>
      </c>
      <c r="AZ114" s="72" t="e">
        <f t="shared" si="35"/>
        <v>#VALUE!</v>
      </c>
      <c r="BA114" s="71" t="s">
        <v>26</v>
      </c>
      <c r="BB114" s="70">
        <v>0</v>
      </c>
      <c r="BC114" s="70"/>
      <c r="BD114" s="70">
        <v>0</v>
      </c>
      <c r="BE114" s="70"/>
      <c r="BF114" s="70">
        <v>0</v>
      </c>
      <c r="BG114" s="70"/>
      <c r="BH114" s="70">
        <v>0</v>
      </c>
      <c r="BI114" s="70"/>
      <c r="BJ114" s="70">
        <v>0</v>
      </c>
      <c r="BK114" s="74">
        <f t="shared" si="36"/>
        <v>0</v>
      </c>
      <c r="BL114" s="75">
        <f t="shared" si="37"/>
        <v>0</v>
      </c>
      <c r="BM114" s="71" t="s">
        <v>26</v>
      </c>
      <c r="BN114" s="70">
        <v>0</v>
      </c>
      <c r="BO114" s="70"/>
      <c r="BP114" s="70">
        <v>0</v>
      </c>
      <c r="BQ114" s="70"/>
      <c r="BR114" s="70">
        <v>0</v>
      </c>
      <c r="BS114" s="70"/>
      <c r="BT114" s="70">
        <v>0</v>
      </c>
      <c r="BU114" s="70"/>
      <c r="BV114" s="70">
        <v>0</v>
      </c>
      <c r="BW114" s="74">
        <f t="shared" si="38"/>
        <v>0</v>
      </c>
      <c r="BX114" s="76">
        <f t="shared" si="39"/>
        <v>0</v>
      </c>
      <c r="BY114" s="71" t="s">
        <v>26</v>
      </c>
      <c r="BZ114" s="70">
        <v>0</v>
      </c>
      <c r="CA114" s="70"/>
      <c r="CB114" s="70">
        <v>0</v>
      </c>
      <c r="CC114" s="70"/>
      <c r="CD114" s="70">
        <v>0</v>
      </c>
      <c r="CE114" s="70"/>
      <c r="CF114" s="70">
        <v>0</v>
      </c>
      <c r="CG114" s="70"/>
      <c r="CH114" s="70">
        <v>0</v>
      </c>
      <c r="CI114" s="77">
        <f t="shared" si="40"/>
        <v>0</v>
      </c>
      <c r="CJ114" s="76">
        <f t="shared" si="41"/>
        <v>0</v>
      </c>
      <c r="CK114" s="78"/>
      <c r="CL114" s="57"/>
      <c r="CM114" s="57"/>
      <c r="CN114" s="57"/>
      <c r="CO114" s="57"/>
      <c r="CP114" s="57"/>
      <c r="CQ114" s="57"/>
      <c r="CR114" s="57"/>
      <c r="CS114" s="79"/>
      <c r="CT114" s="80"/>
      <c r="CU114" s="81">
        <f t="shared" si="42"/>
        <v>0</v>
      </c>
      <c r="CV114" s="82">
        <f t="shared" si="43"/>
        <v>0</v>
      </c>
      <c r="CW114" s="83" t="e">
        <f>SUMIF(Склад!#REF!,E114,Склад!#REF!)</f>
        <v>#REF!</v>
      </c>
    </row>
    <row r="115" spans="1:101" s="73" customFormat="1" ht="98.65" customHeight="1" thickBot="1" x14ac:dyDescent="0.3">
      <c r="A115" s="57">
        <v>112</v>
      </c>
      <c r="B115" s="168" t="s">
        <v>148</v>
      </c>
      <c r="C115" s="57" t="s">
        <v>4142</v>
      </c>
      <c r="D115" s="34" t="str">
        <f t="shared" si="44"/>
        <v>181390976</v>
      </c>
      <c r="E115" s="33" t="s">
        <v>3821</v>
      </c>
      <c r="F115" s="33">
        <v>76</v>
      </c>
      <c r="G115" s="165" t="str">
        <f>IFERROR(VLOOKUP(VALUE(E115),Склад!#REF!,6,0),"-")</f>
        <v>-</v>
      </c>
      <c r="H115" s="58"/>
      <c r="I115" s="194" t="s">
        <v>4335</v>
      </c>
      <c r="J115" s="59">
        <v>38.1</v>
      </c>
      <c r="K115" s="63">
        <v>99</v>
      </c>
      <c r="L115" s="60"/>
      <c r="M115" s="61"/>
      <c r="N115" s="62"/>
      <c r="O115" s="64"/>
      <c r="P115" s="65"/>
      <c r="Q115" s="66"/>
      <c r="R115" s="67"/>
      <c r="S115" s="65"/>
      <c r="T115" s="66"/>
      <c r="U115" s="68"/>
      <c r="V115" s="69"/>
      <c r="W115" s="65"/>
      <c r="X115" s="66"/>
      <c r="Y115" s="70" t="str">
        <f>_xlfn.XLOOKUP($D115,'[1]Res (3)'!$G:$G,'[1]Res (3)'!P:P,"",0)</f>
        <v>-</v>
      </c>
      <c r="Z115" s="70" t="str">
        <f>_xlfn.XLOOKUP($D115,'[1]Res (3)'!$G:$G,'[1]Res (3)'!Q:Q,"",0)</f>
        <v>-</v>
      </c>
      <c r="AA115" s="70" t="str">
        <f>_xlfn.XLOOKUP($D115,'[1]Res (3)'!$G:$G,'[1]Res (3)'!R:R,"",0)</f>
        <v>-</v>
      </c>
      <c r="AB115" s="70" t="str">
        <f>_xlfn.XLOOKUP($D115,'[1]Res (3)'!$G:$G,'[1]Res (3)'!S:S,"",0)</f>
        <v/>
      </c>
      <c r="AC115" s="70" t="str">
        <f>_xlfn.XLOOKUP($D115,'[1]Res (3)'!$G:$G,'[1]Res (3)'!T:T,"",0)</f>
        <v/>
      </c>
      <c r="AD115" s="70" t="str">
        <f>_xlfn.XLOOKUP($D115,'[1]Res (3)'!$G:$G,'[1]Res (3)'!U:U,"",0)</f>
        <v/>
      </c>
      <c r="AE115" s="70" t="str">
        <f>_xlfn.XLOOKUP($D115,'[1]Res (3)'!$G:$G,'[1]Res (3)'!V:V,"",0)</f>
        <v/>
      </c>
      <c r="AF115" s="70" t="str">
        <f>_xlfn.XLOOKUP($D115,'[1]Res (3)'!$G:$G,'[1]Res (3)'!W:W,"",0)</f>
        <v/>
      </c>
      <c r="AG115" s="70" t="str">
        <f>_xlfn.XLOOKUP($D115,'[1]Res (3)'!$G:$G,'[1]Res (3)'!X:X,"",0)</f>
        <v/>
      </c>
      <c r="AH115" s="70" t="str">
        <f>_xlfn.XLOOKUP($D115,'[1]Res (3)'!$G:$G,'[1]Res (3)'!Y:Y,"",0)</f>
        <v/>
      </c>
      <c r="AI115" s="70" t="str">
        <f>_xlfn.XLOOKUP($D115,'[1]Res (3)'!$G:$G,'[1]Res (3)'!Z:Z,"",0)</f>
        <v/>
      </c>
      <c r="AJ115" s="70" t="str">
        <f>_xlfn.XLOOKUP($D115,'[1]Res (3)'!$G:$G,'[1]Res (3)'!AA:AA,"",0)</f>
        <v/>
      </c>
      <c r="AK115" s="70" t="str">
        <f>_xlfn.XLOOKUP($D115,'[1]Res (3)'!$G:$G,'[1]Res (3)'!AB:AB,"",0)</f>
        <v>-</v>
      </c>
      <c r="AL115" s="71">
        <f t="shared" si="28"/>
        <v>0</v>
      </c>
      <c r="AM115" s="72" t="str">
        <f t="shared" si="29"/>
        <v/>
      </c>
      <c r="AO115" s="71" t="s">
        <v>26</v>
      </c>
      <c r="AP115" s="70" t="e">
        <f t="shared" si="46"/>
        <v>#VALUE!</v>
      </c>
      <c r="AQ115" s="70"/>
      <c r="AR115" s="70" t="e">
        <f t="shared" si="47"/>
        <v>#VALUE!</v>
      </c>
      <c r="AS115" s="70"/>
      <c r="AT115" s="70" t="e">
        <f t="shared" si="48"/>
        <v>#VALUE!</v>
      </c>
      <c r="AU115" s="70"/>
      <c r="AV115" s="70" t="e">
        <f t="shared" si="49"/>
        <v>#VALUE!</v>
      </c>
      <c r="AW115" s="70"/>
      <c r="AX115" s="70" t="e">
        <f t="shared" si="50"/>
        <v>#VALUE!</v>
      </c>
      <c r="AY115" s="71" t="e">
        <f t="shared" si="34"/>
        <v>#VALUE!</v>
      </c>
      <c r="AZ115" s="72" t="e">
        <f t="shared" si="35"/>
        <v>#VALUE!</v>
      </c>
      <c r="BA115" s="71" t="s">
        <v>26</v>
      </c>
      <c r="BB115" s="70">
        <v>0</v>
      </c>
      <c r="BC115" s="70" t="s">
        <v>26</v>
      </c>
      <c r="BD115" s="70">
        <v>1</v>
      </c>
      <c r="BE115" s="70" t="s">
        <v>26</v>
      </c>
      <c r="BF115" s="70">
        <v>2</v>
      </c>
      <c r="BG115" s="70" t="s">
        <v>26</v>
      </c>
      <c r="BH115" s="70">
        <v>1</v>
      </c>
      <c r="BI115" s="70" t="s">
        <v>26</v>
      </c>
      <c r="BJ115" s="70">
        <v>1</v>
      </c>
      <c r="BK115" s="74">
        <f t="shared" si="36"/>
        <v>5</v>
      </c>
      <c r="BL115" s="75">
        <f t="shared" si="37"/>
        <v>0</v>
      </c>
      <c r="BM115" s="71" t="s">
        <v>26</v>
      </c>
      <c r="BN115" s="70">
        <v>0</v>
      </c>
      <c r="BO115" s="70" t="s">
        <v>26</v>
      </c>
      <c r="BP115" s="70">
        <v>1</v>
      </c>
      <c r="BQ115" s="70" t="s">
        <v>26</v>
      </c>
      <c r="BR115" s="70">
        <v>1</v>
      </c>
      <c r="BS115" s="70" t="s">
        <v>26</v>
      </c>
      <c r="BT115" s="70">
        <v>1</v>
      </c>
      <c r="BU115" s="70" t="s">
        <v>26</v>
      </c>
      <c r="BV115" s="70">
        <v>0</v>
      </c>
      <c r="BW115" s="74">
        <f t="shared" si="38"/>
        <v>3</v>
      </c>
      <c r="BX115" s="76">
        <f t="shared" si="39"/>
        <v>0</v>
      </c>
      <c r="BY115" s="71" t="s">
        <v>26</v>
      </c>
      <c r="BZ115" s="70">
        <v>0</v>
      </c>
      <c r="CA115" s="70" t="s">
        <v>26</v>
      </c>
      <c r="CB115" s="70">
        <v>0</v>
      </c>
      <c r="CC115" s="70" t="s">
        <v>26</v>
      </c>
      <c r="CD115" s="70">
        <v>0</v>
      </c>
      <c r="CE115" s="70" t="s">
        <v>26</v>
      </c>
      <c r="CF115" s="70">
        <v>0</v>
      </c>
      <c r="CG115" s="70" t="s">
        <v>26</v>
      </c>
      <c r="CH115" s="70">
        <v>0</v>
      </c>
      <c r="CI115" s="77">
        <f t="shared" si="40"/>
        <v>0</v>
      </c>
      <c r="CJ115" s="76">
        <f t="shared" si="41"/>
        <v>0</v>
      </c>
      <c r="CK115" s="78"/>
      <c r="CL115" s="57"/>
      <c r="CM115" s="57"/>
      <c r="CN115" s="57"/>
      <c r="CO115" s="57"/>
      <c r="CP115" s="57"/>
      <c r="CQ115" s="57"/>
      <c r="CR115" s="57"/>
      <c r="CS115" s="79"/>
      <c r="CT115" s="80"/>
      <c r="CU115" s="81">
        <f t="shared" si="42"/>
        <v>0</v>
      </c>
      <c r="CV115" s="82">
        <f t="shared" si="43"/>
        <v>0</v>
      </c>
      <c r="CW115" s="83" t="e">
        <f>SUMIF(Склад!#REF!,E115,Склад!#REF!)</f>
        <v>#REF!</v>
      </c>
    </row>
    <row r="116" spans="1:101" s="73" customFormat="1" ht="96.2" customHeight="1" thickBot="1" x14ac:dyDescent="0.3">
      <c r="A116" s="34">
        <v>113</v>
      </c>
      <c r="B116" s="168" t="s">
        <v>157</v>
      </c>
      <c r="C116" s="57" t="s">
        <v>4143</v>
      </c>
      <c r="D116" s="34" t="str">
        <f t="shared" si="44"/>
        <v>24785497</v>
      </c>
      <c r="E116" s="33" t="s">
        <v>3822</v>
      </c>
      <c r="F116" s="33">
        <v>7</v>
      </c>
      <c r="G116" s="165" t="str">
        <f>IFERROR(VLOOKUP(VALUE(E116),Склад!#REF!,6,0),"-")</f>
        <v>-</v>
      </c>
      <c r="H116" s="58"/>
      <c r="I116" s="194" t="s">
        <v>4335</v>
      </c>
      <c r="J116" s="59">
        <v>49.6</v>
      </c>
      <c r="K116" s="63">
        <v>129</v>
      </c>
      <c r="L116" s="60"/>
      <c r="M116" s="61"/>
      <c r="N116" s="62"/>
      <c r="O116" s="64"/>
      <c r="P116" s="65"/>
      <c r="Q116" s="66"/>
      <c r="R116" s="67"/>
      <c r="S116" s="65"/>
      <c r="T116" s="66"/>
      <c r="U116" s="68"/>
      <c r="V116" s="69"/>
      <c r="W116" s="65"/>
      <c r="X116" s="66"/>
      <c r="Y116" s="70" t="str">
        <f>_xlfn.XLOOKUP($D116,'[1]Res (3)'!$G:$G,'[1]Res (3)'!P:P,"",0)</f>
        <v>-</v>
      </c>
      <c r="Z116" s="70" t="str">
        <f>_xlfn.XLOOKUP($D116,'[1]Res (3)'!$G:$G,'[1]Res (3)'!Q:Q,"",0)</f>
        <v>-</v>
      </c>
      <c r="AA116" s="70" t="str">
        <f>_xlfn.XLOOKUP($D116,'[1]Res (3)'!$G:$G,'[1]Res (3)'!R:R,"",0)</f>
        <v>-</v>
      </c>
      <c r="AB116" s="70" t="str">
        <f>_xlfn.XLOOKUP($D116,'[1]Res (3)'!$G:$G,'[1]Res (3)'!S:S,"",0)</f>
        <v/>
      </c>
      <c r="AC116" s="70" t="str">
        <f>_xlfn.XLOOKUP($D116,'[1]Res (3)'!$G:$G,'[1]Res (3)'!T:T,"",0)</f>
        <v/>
      </c>
      <c r="AD116" s="70" t="str">
        <f>_xlfn.XLOOKUP($D116,'[1]Res (3)'!$G:$G,'[1]Res (3)'!U:U,"",0)</f>
        <v/>
      </c>
      <c r="AE116" s="70" t="str">
        <f>_xlfn.XLOOKUP($D116,'[1]Res (3)'!$G:$G,'[1]Res (3)'!V:V,"",0)</f>
        <v/>
      </c>
      <c r="AF116" s="70" t="str">
        <f>_xlfn.XLOOKUP($D116,'[1]Res (3)'!$G:$G,'[1]Res (3)'!W:W,"",0)</f>
        <v/>
      </c>
      <c r="AG116" s="70" t="str">
        <f>_xlfn.XLOOKUP($D116,'[1]Res (3)'!$G:$G,'[1]Res (3)'!X:X,"",0)</f>
        <v/>
      </c>
      <c r="AH116" s="70" t="str">
        <f>_xlfn.XLOOKUP($D116,'[1]Res (3)'!$G:$G,'[1]Res (3)'!Y:Y,"",0)</f>
        <v/>
      </c>
      <c r="AI116" s="70" t="str">
        <f>_xlfn.XLOOKUP($D116,'[1]Res (3)'!$G:$G,'[1]Res (3)'!Z:Z,"",0)</f>
        <v/>
      </c>
      <c r="AJ116" s="70" t="str">
        <f>_xlfn.XLOOKUP($D116,'[1]Res (3)'!$G:$G,'[1]Res (3)'!AA:AA,"",0)</f>
        <v/>
      </c>
      <c r="AK116" s="70" t="str">
        <f>_xlfn.XLOOKUP($D116,'[1]Res (3)'!$G:$G,'[1]Res (3)'!AB:AB,"",0)</f>
        <v>-</v>
      </c>
      <c r="AL116" s="71">
        <f t="shared" si="28"/>
        <v>0</v>
      </c>
      <c r="AM116" s="72" t="str">
        <f t="shared" si="29"/>
        <v/>
      </c>
      <c r="AO116" s="71" t="s">
        <v>26</v>
      </c>
      <c r="AP116" s="70" t="e">
        <f t="shared" si="46"/>
        <v>#VALUE!</v>
      </c>
      <c r="AQ116" s="70"/>
      <c r="AR116" s="70" t="e">
        <f t="shared" si="47"/>
        <v>#VALUE!</v>
      </c>
      <c r="AS116" s="70"/>
      <c r="AT116" s="70" t="e">
        <f t="shared" si="48"/>
        <v>#VALUE!</v>
      </c>
      <c r="AU116" s="70"/>
      <c r="AV116" s="70" t="e">
        <f t="shared" si="49"/>
        <v>#VALUE!</v>
      </c>
      <c r="AW116" s="70"/>
      <c r="AX116" s="70" t="e">
        <f t="shared" si="50"/>
        <v>#VALUE!</v>
      </c>
      <c r="AY116" s="71" t="e">
        <f t="shared" si="34"/>
        <v>#VALUE!</v>
      </c>
      <c r="AZ116" s="72" t="e">
        <f t="shared" si="35"/>
        <v>#VALUE!</v>
      </c>
      <c r="BA116" s="71" t="s">
        <v>26</v>
      </c>
      <c r="BB116" s="70">
        <v>0</v>
      </c>
      <c r="BC116" s="70" t="s">
        <v>26</v>
      </c>
      <c r="BD116" s="70">
        <v>1</v>
      </c>
      <c r="BE116" s="70" t="s">
        <v>26</v>
      </c>
      <c r="BF116" s="70">
        <v>2</v>
      </c>
      <c r="BG116" s="70" t="s">
        <v>26</v>
      </c>
      <c r="BH116" s="70">
        <v>1</v>
      </c>
      <c r="BI116" s="70" t="s">
        <v>26</v>
      </c>
      <c r="BJ116" s="70">
        <v>1</v>
      </c>
      <c r="BK116" s="74">
        <f t="shared" si="36"/>
        <v>5</v>
      </c>
      <c r="BL116" s="75">
        <f t="shared" si="37"/>
        <v>0</v>
      </c>
      <c r="BM116" s="71" t="s">
        <v>26</v>
      </c>
      <c r="BN116" s="70">
        <v>0</v>
      </c>
      <c r="BO116" s="70" t="s">
        <v>26</v>
      </c>
      <c r="BP116" s="70">
        <v>1</v>
      </c>
      <c r="BQ116" s="70" t="s">
        <v>26</v>
      </c>
      <c r="BR116" s="70">
        <v>1</v>
      </c>
      <c r="BS116" s="70" t="s">
        <v>26</v>
      </c>
      <c r="BT116" s="70">
        <v>1</v>
      </c>
      <c r="BU116" s="70" t="s">
        <v>26</v>
      </c>
      <c r="BV116" s="70">
        <v>0</v>
      </c>
      <c r="BW116" s="74">
        <f t="shared" si="38"/>
        <v>3</v>
      </c>
      <c r="BX116" s="76">
        <f t="shared" si="39"/>
        <v>0</v>
      </c>
      <c r="BY116" s="71" t="s">
        <v>26</v>
      </c>
      <c r="BZ116" s="70">
        <v>0</v>
      </c>
      <c r="CA116" s="70" t="s">
        <v>26</v>
      </c>
      <c r="CB116" s="70">
        <v>0</v>
      </c>
      <c r="CC116" s="70" t="s">
        <v>26</v>
      </c>
      <c r="CD116" s="70">
        <v>0</v>
      </c>
      <c r="CE116" s="70" t="s">
        <v>26</v>
      </c>
      <c r="CF116" s="70">
        <v>0</v>
      </c>
      <c r="CG116" s="70" t="s">
        <v>26</v>
      </c>
      <c r="CH116" s="70">
        <v>0</v>
      </c>
      <c r="CI116" s="77">
        <f t="shared" si="40"/>
        <v>0</v>
      </c>
      <c r="CJ116" s="76">
        <f t="shared" si="41"/>
        <v>0</v>
      </c>
      <c r="CK116" s="78"/>
      <c r="CL116" s="57"/>
      <c r="CM116" s="57"/>
      <c r="CN116" s="57"/>
      <c r="CO116" s="57"/>
      <c r="CP116" s="57"/>
      <c r="CQ116" s="57"/>
      <c r="CR116" s="57"/>
      <c r="CS116" s="79"/>
      <c r="CT116" s="80"/>
      <c r="CU116" s="81">
        <f t="shared" si="42"/>
        <v>0</v>
      </c>
      <c r="CV116" s="82">
        <f t="shared" si="43"/>
        <v>0</v>
      </c>
      <c r="CW116" s="83" t="e">
        <f>SUMIF(Склад!#REF!,E116,Склад!#REF!)</f>
        <v>#REF!</v>
      </c>
    </row>
    <row r="117" spans="1:101" s="73" customFormat="1" ht="80.650000000000006" customHeight="1" thickBot="1" x14ac:dyDescent="0.3">
      <c r="A117" s="57">
        <v>114</v>
      </c>
      <c r="B117" s="168" t="s">
        <v>140</v>
      </c>
      <c r="C117" s="57" t="s">
        <v>4144</v>
      </c>
      <c r="D117" s="34" t="str">
        <f t="shared" si="44"/>
        <v>661390924</v>
      </c>
      <c r="E117" s="33" t="s">
        <v>3823</v>
      </c>
      <c r="F117" s="33">
        <v>24</v>
      </c>
      <c r="G117" s="165" t="str">
        <f>IFERROR(VLOOKUP(VALUE(E117),Склад!#REF!,6,0),"-")</f>
        <v>-</v>
      </c>
      <c r="H117" s="58"/>
      <c r="I117" s="194" t="s">
        <v>4335</v>
      </c>
      <c r="J117" s="59">
        <v>38.1</v>
      </c>
      <c r="K117" s="63">
        <v>99</v>
      </c>
      <c r="L117" s="60"/>
      <c r="M117" s="61"/>
      <c r="N117" s="62"/>
      <c r="O117" s="64"/>
      <c r="P117" s="65"/>
      <c r="Q117" s="66"/>
      <c r="R117" s="67"/>
      <c r="S117" s="65"/>
      <c r="T117" s="66"/>
      <c r="U117" s="68"/>
      <c r="V117" s="69"/>
      <c r="W117" s="65"/>
      <c r="X117" s="66"/>
      <c r="Y117" s="70" t="str">
        <f>_xlfn.XLOOKUP($D117,'[1]Res (3)'!$G:$G,'[1]Res (3)'!P:P,"",0)</f>
        <v>-</v>
      </c>
      <c r="Z117" s="70" t="str">
        <f>_xlfn.XLOOKUP($D117,'[1]Res (3)'!$G:$G,'[1]Res (3)'!Q:Q,"",0)</f>
        <v>-</v>
      </c>
      <c r="AA117" s="70" t="str">
        <f>_xlfn.XLOOKUP($D117,'[1]Res (3)'!$G:$G,'[1]Res (3)'!R:R,"",0)</f>
        <v>-</v>
      </c>
      <c r="AB117" s="70" t="str">
        <f>_xlfn.XLOOKUP($D117,'[1]Res (3)'!$G:$G,'[1]Res (3)'!S:S,"",0)</f>
        <v/>
      </c>
      <c r="AC117" s="70" t="str">
        <f>_xlfn.XLOOKUP($D117,'[1]Res (3)'!$G:$G,'[1]Res (3)'!T:T,"",0)</f>
        <v/>
      </c>
      <c r="AD117" s="70" t="str">
        <f>_xlfn.XLOOKUP($D117,'[1]Res (3)'!$G:$G,'[1]Res (3)'!U:U,"",0)</f>
        <v/>
      </c>
      <c r="AE117" s="70" t="str">
        <f>_xlfn.XLOOKUP($D117,'[1]Res (3)'!$G:$G,'[1]Res (3)'!V:V,"",0)</f>
        <v/>
      </c>
      <c r="AF117" s="70" t="str">
        <f>_xlfn.XLOOKUP($D117,'[1]Res (3)'!$G:$G,'[1]Res (3)'!W:W,"",0)</f>
        <v/>
      </c>
      <c r="AG117" s="70" t="str">
        <f>_xlfn.XLOOKUP($D117,'[1]Res (3)'!$G:$G,'[1]Res (3)'!X:X,"",0)</f>
        <v/>
      </c>
      <c r="AH117" s="70" t="str">
        <f>_xlfn.XLOOKUP($D117,'[1]Res (3)'!$G:$G,'[1]Res (3)'!Y:Y,"",0)</f>
        <v/>
      </c>
      <c r="AI117" s="70" t="str">
        <f>_xlfn.XLOOKUP($D117,'[1]Res (3)'!$G:$G,'[1]Res (3)'!Z:Z,"",0)</f>
        <v/>
      </c>
      <c r="AJ117" s="70" t="str">
        <f>_xlfn.XLOOKUP($D117,'[1]Res (3)'!$G:$G,'[1]Res (3)'!AA:AA,"",0)</f>
        <v/>
      </c>
      <c r="AK117" s="70" t="str">
        <f>_xlfn.XLOOKUP($D117,'[1]Res (3)'!$G:$G,'[1]Res (3)'!AB:AB,"",0)</f>
        <v>-</v>
      </c>
      <c r="AL117" s="71">
        <f t="shared" si="28"/>
        <v>0</v>
      </c>
      <c r="AM117" s="72" t="str">
        <f t="shared" si="29"/>
        <v/>
      </c>
      <c r="AO117" s="71" t="s">
        <v>26</v>
      </c>
      <c r="AP117" s="70" t="e">
        <f t="shared" si="46"/>
        <v>#VALUE!</v>
      </c>
      <c r="AQ117" s="70"/>
      <c r="AR117" s="70" t="e">
        <f t="shared" si="47"/>
        <v>#VALUE!</v>
      </c>
      <c r="AS117" s="70"/>
      <c r="AT117" s="70" t="e">
        <f t="shared" si="48"/>
        <v>#VALUE!</v>
      </c>
      <c r="AU117" s="70"/>
      <c r="AV117" s="70" t="e">
        <f t="shared" si="49"/>
        <v>#VALUE!</v>
      </c>
      <c r="AW117" s="70"/>
      <c r="AX117" s="70" t="e">
        <f t="shared" si="50"/>
        <v>#VALUE!</v>
      </c>
      <c r="AY117" s="71" t="e">
        <f t="shared" si="34"/>
        <v>#VALUE!</v>
      </c>
      <c r="AZ117" s="72" t="e">
        <f t="shared" si="35"/>
        <v>#VALUE!</v>
      </c>
      <c r="BA117" s="71" t="s">
        <v>26</v>
      </c>
      <c r="BB117" s="70">
        <v>0</v>
      </c>
      <c r="BC117" s="70" t="s">
        <v>26</v>
      </c>
      <c r="BD117" s="70">
        <v>1</v>
      </c>
      <c r="BE117" s="70" t="s">
        <v>26</v>
      </c>
      <c r="BF117" s="70">
        <v>2</v>
      </c>
      <c r="BG117" s="70" t="s">
        <v>26</v>
      </c>
      <c r="BH117" s="70">
        <v>1</v>
      </c>
      <c r="BI117" s="70" t="s">
        <v>26</v>
      </c>
      <c r="BJ117" s="70">
        <v>1</v>
      </c>
      <c r="BK117" s="74">
        <f t="shared" si="36"/>
        <v>5</v>
      </c>
      <c r="BL117" s="75">
        <f t="shared" si="37"/>
        <v>0</v>
      </c>
      <c r="BM117" s="71" t="s">
        <v>26</v>
      </c>
      <c r="BN117" s="70">
        <v>0</v>
      </c>
      <c r="BO117" s="70" t="s">
        <v>26</v>
      </c>
      <c r="BP117" s="70">
        <v>1</v>
      </c>
      <c r="BQ117" s="70" t="s">
        <v>26</v>
      </c>
      <c r="BR117" s="70">
        <v>1</v>
      </c>
      <c r="BS117" s="70" t="s">
        <v>26</v>
      </c>
      <c r="BT117" s="70">
        <v>1</v>
      </c>
      <c r="BU117" s="70" t="s">
        <v>26</v>
      </c>
      <c r="BV117" s="70">
        <v>0</v>
      </c>
      <c r="BW117" s="74">
        <f t="shared" si="38"/>
        <v>3</v>
      </c>
      <c r="BX117" s="76">
        <f t="shared" si="39"/>
        <v>0</v>
      </c>
      <c r="BY117" s="71" t="s">
        <v>26</v>
      </c>
      <c r="BZ117" s="70">
        <v>0</v>
      </c>
      <c r="CA117" s="70" t="s">
        <v>26</v>
      </c>
      <c r="CB117" s="70">
        <v>0</v>
      </c>
      <c r="CC117" s="70" t="s">
        <v>26</v>
      </c>
      <c r="CD117" s="70">
        <v>0</v>
      </c>
      <c r="CE117" s="70" t="s">
        <v>26</v>
      </c>
      <c r="CF117" s="70">
        <v>0</v>
      </c>
      <c r="CG117" s="70" t="s">
        <v>26</v>
      </c>
      <c r="CH117" s="70">
        <v>0</v>
      </c>
      <c r="CI117" s="77">
        <f t="shared" si="40"/>
        <v>0</v>
      </c>
      <c r="CJ117" s="76">
        <f t="shared" si="41"/>
        <v>0</v>
      </c>
      <c r="CK117" s="78"/>
      <c r="CL117" s="57"/>
      <c r="CM117" s="57"/>
      <c r="CN117" s="57"/>
      <c r="CO117" s="57"/>
      <c r="CP117" s="57"/>
      <c r="CQ117" s="57"/>
      <c r="CR117" s="57"/>
      <c r="CS117" s="79"/>
      <c r="CT117" s="80"/>
      <c r="CU117" s="81">
        <f t="shared" si="42"/>
        <v>0</v>
      </c>
      <c r="CV117" s="82">
        <f t="shared" si="43"/>
        <v>0</v>
      </c>
      <c r="CW117" s="83" t="e">
        <f>SUMIF(Склад!#REF!,E117,Склад!#REF!)</f>
        <v>#REF!</v>
      </c>
    </row>
    <row r="118" spans="1:101" s="73" customFormat="1" ht="74.45" customHeight="1" thickBot="1" x14ac:dyDescent="0.3">
      <c r="A118" s="34">
        <v>115</v>
      </c>
      <c r="B118" s="168" t="s">
        <v>140</v>
      </c>
      <c r="C118" s="57" t="s">
        <v>4144</v>
      </c>
      <c r="D118" s="34" t="str">
        <f t="shared" si="44"/>
        <v>661390976</v>
      </c>
      <c r="E118" s="33" t="s">
        <v>3823</v>
      </c>
      <c r="F118" s="33">
        <v>76</v>
      </c>
      <c r="G118" s="165" t="str">
        <f>IFERROR(VLOOKUP(VALUE(E118),Склад!#REF!,6,0),"-")</f>
        <v>-</v>
      </c>
      <c r="H118" s="58"/>
      <c r="I118" s="194" t="s">
        <v>4335</v>
      </c>
      <c r="J118" s="59">
        <v>38.1</v>
      </c>
      <c r="K118" s="63">
        <v>99</v>
      </c>
      <c r="L118" s="60"/>
      <c r="M118" s="61"/>
      <c r="N118" s="62"/>
      <c r="O118" s="64"/>
      <c r="P118" s="65"/>
      <c r="Q118" s="66"/>
      <c r="R118" s="67"/>
      <c r="S118" s="65"/>
      <c r="T118" s="66"/>
      <c r="U118" s="68"/>
      <c r="V118" s="69"/>
      <c r="W118" s="65"/>
      <c r="X118" s="66"/>
      <c r="Y118" s="70" t="str">
        <f>_xlfn.XLOOKUP($D118,'[1]Res (3)'!$G:$G,'[1]Res (3)'!P:P,"",0)</f>
        <v>-</v>
      </c>
      <c r="Z118" s="70" t="str">
        <f>_xlfn.XLOOKUP($D118,'[1]Res (3)'!$G:$G,'[1]Res (3)'!Q:Q,"",0)</f>
        <v>-</v>
      </c>
      <c r="AA118" s="70" t="str">
        <f>_xlfn.XLOOKUP($D118,'[1]Res (3)'!$G:$G,'[1]Res (3)'!R:R,"",0)</f>
        <v>-</v>
      </c>
      <c r="AB118" s="70" t="str">
        <f>_xlfn.XLOOKUP($D118,'[1]Res (3)'!$G:$G,'[1]Res (3)'!S:S,"",0)</f>
        <v/>
      </c>
      <c r="AC118" s="70" t="str">
        <f>_xlfn.XLOOKUP($D118,'[1]Res (3)'!$G:$G,'[1]Res (3)'!T:T,"",0)</f>
        <v/>
      </c>
      <c r="AD118" s="70" t="str">
        <f>_xlfn.XLOOKUP($D118,'[1]Res (3)'!$G:$G,'[1]Res (3)'!U:U,"",0)</f>
        <v/>
      </c>
      <c r="AE118" s="70" t="str">
        <f>_xlfn.XLOOKUP($D118,'[1]Res (3)'!$G:$G,'[1]Res (3)'!V:V,"",0)</f>
        <v/>
      </c>
      <c r="AF118" s="70" t="str">
        <f>_xlfn.XLOOKUP($D118,'[1]Res (3)'!$G:$G,'[1]Res (3)'!W:W,"",0)</f>
        <v/>
      </c>
      <c r="AG118" s="70" t="str">
        <f>_xlfn.XLOOKUP($D118,'[1]Res (3)'!$G:$G,'[1]Res (3)'!X:X,"",0)</f>
        <v/>
      </c>
      <c r="AH118" s="70" t="str">
        <f>_xlfn.XLOOKUP($D118,'[1]Res (3)'!$G:$G,'[1]Res (3)'!Y:Y,"",0)</f>
        <v/>
      </c>
      <c r="AI118" s="70" t="str">
        <f>_xlfn.XLOOKUP($D118,'[1]Res (3)'!$G:$G,'[1]Res (3)'!Z:Z,"",0)</f>
        <v/>
      </c>
      <c r="AJ118" s="70" t="str">
        <f>_xlfn.XLOOKUP($D118,'[1]Res (3)'!$G:$G,'[1]Res (3)'!AA:AA,"",0)</f>
        <v/>
      </c>
      <c r="AK118" s="70" t="str">
        <f>_xlfn.XLOOKUP($D118,'[1]Res (3)'!$G:$G,'[1]Res (3)'!AB:AB,"",0)</f>
        <v>-</v>
      </c>
      <c r="AL118" s="71">
        <f t="shared" si="28"/>
        <v>0</v>
      </c>
      <c r="AM118" s="72" t="str">
        <f t="shared" si="29"/>
        <v/>
      </c>
      <c r="AO118" s="71" t="s">
        <v>26</v>
      </c>
      <c r="AP118" s="70" t="e">
        <f t="shared" si="46"/>
        <v>#VALUE!</v>
      </c>
      <c r="AQ118" s="70"/>
      <c r="AR118" s="70" t="e">
        <f t="shared" si="47"/>
        <v>#VALUE!</v>
      </c>
      <c r="AS118" s="70"/>
      <c r="AT118" s="70" t="e">
        <f t="shared" si="48"/>
        <v>#VALUE!</v>
      </c>
      <c r="AU118" s="70"/>
      <c r="AV118" s="70" t="e">
        <f t="shared" si="49"/>
        <v>#VALUE!</v>
      </c>
      <c r="AW118" s="70"/>
      <c r="AX118" s="70" t="e">
        <f t="shared" si="50"/>
        <v>#VALUE!</v>
      </c>
      <c r="AY118" s="71" t="e">
        <f t="shared" si="34"/>
        <v>#VALUE!</v>
      </c>
      <c r="AZ118" s="72" t="e">
        <f t="shared" si="35"/>
        <v>#VALUE!</v>
      </c>
      <c r="BA118" s="71" t="s">
        <v>26</v>
      </c>
      <c r="BB118" s="70">
        <v>0</v>
      </c>
      <c r="BC118" s="70" t="s">
        <v>26</v>
      </c>
      <c r="BD118" s="70">
        <v>1</v>
      </c>
      <c r="BE118" s="70" t="s">
        <v>26</v>
      </c>
      <c r="BF118" s="70">
        <v>2</v>
      </c>
      <c r="BG118" s="70" t="s">
        <v>26</v>
      </c>
      <c r="BH118" s="70">
        <v>1</v>
      </c>
      <c r="BI118" s="70" t="s">
        <v>26</v>
      </c>
      <c r="BJ118" s="70">
        <v>1</v>
      </c>
      <c r="BK118" s="74">
        <f t="shared" si="36"/>
        <v>5</v>
      </c>
      <c r="BL118" s="75">
        <f t="shared" si="37"/>
        <v>0</v>
      </c>
      <c r="BM118" s="71" t="s">
        <v>26</v>
      </c>
      <c r="BN118" s="70">
        <v>0</v>
      </c>
      <c r="BO118" s="70" t="s">
        <v>26</v>
      </c>
      <c r="BP118" s="70">
        <v>1</v>
      </c>
      <c r="BQ118" s="70" t="s">
        <v>26</v>
      </c>
      <c r="BR118" s="70">
        <v>1</v>
      </c>
      <c r="BS118" s="70" t="s">
        <v>26</v>
      </c>
      <c r="BT118" s="70">
        <v>1</v>
      </c>
      <c r="BU118" s="70" t="s">
        <v>26</v>
      </c>
      <c r="BV118" s="70">
        <v>0</v>
      </c>
      <c r="BW118" s="74">
        <f t="shared" si="38"/>
        <v>3</v>
      </c>
      <c r="BX118" s="76">
        <f t="shared" si="39"/>
        <v>0</v>
      </c>
      <c r="BY118" s="71" t="s">
        <v>26</v>
      </c>
      <c r="BZ118" s="70">
        <v>0</v>
      </c>
      <c r="CA118" s="70" t="s">
        <v>26</v>
      </c>
      <c r="CB118" s="70">
        <v>0</v>
      </c>
      <c r="CC118" s="70" t="s">
        <v>26</v>
      </c>
      <c r="CD118" s="70">
        <v>0</v>
      </c>
      <c r="CE118" s="70" t="s">
        <v>26</v>
      </c>
      <c r="CF118" s="70">
        <v>0</v>
      </c>
      <c r="CG118" s="70" t="s">
        <v>26</v>
      </c>
      <c r="CH118" s="70">
        <v>0</v>
      </c>
      <c r="CI118" s="77">
        <f t="shared" si="40"/>
        <v>0</v>
      </c>
      <c r="CJ118" s="76">
        <f t="shared" si="41"/>
        <v>0</v>
      </c>
      <c r="CK118" s="78"/>
      <c r="CL118" s="57"/>
      <c r="CM118" s="57"/>
      <c r="CN118" s="57">
        <v>4</v>
      </c>
      <c r="CO118" s="57"/>
      <c r="CP118" s="57">
        <v>6</v>
      </c>
      <c r="CQ118" s="57"/>
      <c r="CR118" s="57">
        <v>4</v>
      </c>
      <c r="CS118" s="79"/>
      <c r="CT118" s="80">
        <v>2</v>
      </c>
      <c r="CU118" s="81">
        <f t="shared" si="42"/>
        <v>16</v>
      </c>
      <c r="CV118" s="82">
        <f t="shared" si="43"/>
        <v>0</v>
      </c>
      <c r="CW118" s="83" t="e">
        <f>SUMIF(Склад!#REF!,E118,Склад!#REF!)</f>
        <v>#REF!</v>
      </c>
    </row>
    <row r="119" spans="1:101" s="73" customFormat="1" ht="98.45" customHeight="1" thickBot="1" x14ac:dyDescent="0.3">
      <c r="A119" s="57">
        <v>116</v>
      </c>
      <c r="B119" s="168" t="s">
        <v>133</v>
      </c>
      <c r="C119" s="57" t="s">
        <v>4145</v>
      </c>
      <c r="D119" s="34" t="str">
        <f t="shared" si="44"/>
        <v>778390124</v>
      </c>
      <c r="E119" s="33" t="s">
        <v>3824</v>
      </c>
      <c r="F119" s="33">
        <v>24</v>
      </c>
      <c r="G119" s="165" t="str">
        <f>IFERROR(VLOOKUP(VALUE(E119),Склад!#REF!,6,0),"-")</f>
        <v>-</v>
      </c>
      <c r="H119" s="58"/>
      <c r="I119" s="194" t="s">
        <v>4335</v>
      </c>
      <c r="J119" s="59">
        <v>26.5</v>
      </c>
      <c r="K119" s="63">
        <v>69</v>
      </c>
      <c r="L119" s="60"/>
      <c r="M119" s="61"/>
      <c r="N119" s="62"/>
      <c r="O119" s="64"/>
      <c r="P119" s="65"/>
      <c r="Q119" s="66"/>
      <c r="R119" s="67"/>
      <c r="S119" s="65"/>
      <c r="T119" s="66"/>
      <c r="U119" s="68"/>
      <c r="V119" s="69"/>
      <c r="W119" s="65"/>
      <c r="X119" s="66"/>
      <c r="Y119" s="70" t="str">
        <f>_xlfn.XLOOKUP($D119,'[1]Res (3)'!$G:$G,'[1]Res (3)'!P:P,"",0)</f>
        <v/>
      </c>
      <c r="Z119" s="70" t="str">
        <f>_xlfn.XLOOKUP($D119,'[1]Res (3)'!$G:$G,'[1]Res (3)'!Q:Q,"",0)</f>
        <v>-</v>
      </c>
      <c r="AA119" s="70" t="str">
        <f>_xlfn.XLOOKUP($D119,'[1]Res (3)'!$G:$G,'[1]Res (3)'!R:R,"",0)</f>
        <v>-</v>
      </c>
      <c r="AB119" s="70" t="str">
        <f>_xlfn.XLOOKUP($D119,'[1]Res (3)'!$G:$G,'[1]Res (3)'!S:S,"",0)</f>
        <v>-</v>
      </c>
      <c r="AC119" s="70" t="str">
        <f>_xlfn.XLOOKUP($D119,'[1]Res (3)'!$G:$G,'[1]Res (3)'!T:T,"",0)</f>
        <v>-</v>
      </c>
      <c r="AD119" s="70" t="str">
        <f>_xlfn.XLOOKUP($D119,'[1]Res (3)'!$G:$G,'[1]Res (3)'!U:U,"",0)</f>
        <v>-</v>
      </c>
      <c r="AE119" s="70" t="str">
        <f>_xlfn.XLOOKUP($D119,'[1]Res (3)'!$G:$G,'[1]Res (3)'!V:V,"",0)</f>
        <v>-</v>
      </c>
      <c r="AF119" s="70" t="str">
        <f>_xlfn.XLOOKUP($D119,'[1]Res (3)'!$G:$G,'[1]Res (3)'!W:W,"",0)</f>
        <v>-</v>
      </c>
      <c r="AG119" s="70" t="str">
        <f>_xlfn.XLOOKUP($D119,'[1]Res (3)'!$G:$G,'[1]Res (3)'!X:X,"",0)</f>
        <v>-</v>
      </c>
      <c r="AH119" s="70" t="str">
        <f>_xlfn.XLOOKUP($D119,'[1]Res (3)'!$G:$G,'[1]Res (3)'!Y:Y,"",0)</f>
        <v>-</v>
      </c>
      <c r="AI119" s="70" t="str">
        <f>_xlfn.XLOOKUP($D119,'[1]Res (3)'!$G:$G,'[1]Res (3)'!Z:Z,"",0)</f>
        <v>-</v>
      </c>
      <c r="AJ119" s="70" t="str">
        <f>_xlfn.XLOOKUP($D119,'[1]Res (3)'!$G:$G,'[1]Res (3)'!AA:AA,"",0)</f>
        <v>-</v>
      </c>
      <c r="AK119" s="70" t="str">
        <f>_xlfn.XLOOKUP($D119,'[1]Res (3)'!$G:$G,'[1]Res (3)'!AB:AB,"",0)</f>
        <v>-</v>
      </c>
      <c r="AL119" s="71">
        <f t="shared" si="28"/>
        <v>0</v>
      </c>
      <c r="AM119" s="72" t="str">
        <f t="shared" si="29"/>
        <v/>
      </c>
      <c r="AO119" s="71" t="s">
        <v>26</v>
      </c>
      <c r="AP119" s="70" t="e">
        <f t="shared" si="46"/>
        <v>#VALUE!</v>
      </c>
      <c r="AQ119" s="70"/>
      <c r="AR119" s="70" t="e">
        <f t="shared" si="47"/>
        <v>#VALUE!</v>
      </c>
      <c r="AS119" s="70"/>
      <c r="AT119" s="70" t="e">
        <f t="shared" si="48"/>
        <v>#VALUE!</v>
      </c>
      <c r="AU119" s="70"/>
      <c r="AV119" s="70" t="e">
        <f t="shared" si="49"/>
        <v>#VALUE!</v>
      </c>
      <c r="AW119" s="70"/>
      <c r="AX119" s="70" t="e">
        <f t="shared" si="50"/>
        <v>#VALUE!</v>
      </c>
      <c r="AY119" s="71" t="e">
        <f t="shared" si="34"/>
        <v>#VALUE!</v>
      </c>
      <c r="AZ119" s="72" t="e">
        <f t="shared" si="35"/>
        <v>#VALUE!</v>
      </c>
      <c r="BA119" s="71" t="s">
        <v>26</v>
      </c>
      <c r="BB119" s="70">
        <v>0</v>
      </c>
      <c r="BC119" s="70" t="s">
        <v>26</v>
      </c>
      <c r="BD119" s="70">
        <v>0</v>
      </c>
      <c r="BE119" s="70" t="s">
        <v>26</v>
      </c>
      <c r="BF119" s="70">
        <v>0</v>
      </c>
      <c r="BG119" s="70" t="s">
        <v>26</v>
      </c>
      <c r="BH119" s="70">
        <v>0</v>
      </c>
      <c r="BI119" s="70" t="s">
        <v>26</v>
      </c>
      <c r="BJ119" s="70">
        <v>0</v>
      </c>
      <c r="BK119" s="74">
        <f t="shared" si="36"/>
        <v>0</v>
      </c>
      <c r="BL119" s="75">
        <f t="shared" si="37"/>
        <v>0</v>
      </c>
      <c r="BM119" s="71" t="s">
        <v>26</v>
      </c>
      <c r="BN119" s="70">
        <v>0</v>
      </c>
      <c r="BO119" s="70" t="s">
        <v>26</v>
      </c>
      <c r="BP119" s="70">
        <v>0</v>
      </c>
      <c r="BQ119" s="70" t="s">
        <v>26</v>
      </c>
      <c r="BR119" s="70">
        <v>0</v>
      </c>
      <c r="BS119" s="70" t="s">
        <v>26</v>
      </c>
      <c r="BT119" s="70">
        <v>0</v>
      </c>
      <c r="BU119" s="70" t="s">
        <v>26</v>
      </c>
      <c r="BV119" s="70">
        <v>0</v>
      </c>
      <c r="BW119" s="74">
        <f t="shared" si="38"/>
        <v>0</v>
      </c>
      <c r="BX119" s="76">
        <f t="shared" si="39"/>
        <v>0</v>
      </c>
      <c r="BY119" s="71" t="s">
        <v>26</v>
      </c>
      <c r="BZ119" s="70">
        <v>0</v>
      </c>
      <c r="CA119" s="70" t="s">
        <v>26</v>
      </c>
      <c r="CB119" s="70">
        <v>0</v>
      </c>
      <c r="CC119" s="70" t="s">
        <v>26</v>
      </c>
      <c r="CD119" s="70">
        <v>0</v>
      </c>
      <c r="CE119" s="70" t="s">
        <v>26</v>
      </c>
      <c r="CF119" s="70">
        <v>0</v>
      </c>
      <c r="CG119" s="70" t="s">
        <v>26</v>
      </c>
      <c r="CH119" s="70">
        <v>0</v>
      </c>
      <c r="CI119" s="77">
        <f t="shared" si="40"/>
        <v>0</v>
      </c>
      <c r="CJ119" s="76">
        <f t="shared" si="41"/>
        <v>0</v>
      </c>
      <c r="CK119" s="78"/>
      <c r="CL119" s="57"/>
      <c r="CM119" s="57"/>
      <c r="CN119" s="57"/>
      <c r="CO119" s="57"/>
      <c r="CP119" s="57"/>
      <c r="CQ119" s="57"/>
      <c r="CR119" s="57"/>
      <c r="CS119" s="79"/>
      <c r="CT119" s="80"/>
      <c r="CU119" s="81">
        <f t="shared" si="42"/>
        <v>0</v>
      </c>
      <c r="CV119" s="82">
        <f t="shared" si="43"/>
        <v>0</v>
      </c>
      <c r="CW119" s="83" t="e">
        <f>SUMIF(Склад!#REF!,E119,Склад!#REF!)</f>
        <v>#REF!</v>
      </c>
    </row>
    <row r="120" spans="1:101" s="73" customFormat="1" ht="98.45" customHeight="1" thickBot="1" x14ac:dyDescent="0.3">
      <c r="A120" s="34">
        <v>117</v>
      </c>
      <c r="B120" s="168" t="s">
        <v>133</v>
      </c>
      <c r="C120" s="34" t="s">
        <v>4145</v>
      </c>
      <c r="D120" s="34" t="str">
        <f t="shared" si="44"/>
        <v>778390176</v>
      </c>
      <c r="E120" s="33" t="s">
        <v>3824</v>
      </c>
      <c r="F120" s="33">
        <v>76</v>
      </c>
      <c r="G120" s="165" t="str">
        <f>IFERROR(VLOOKUP(VALUE(E120),Склад!#REF!,6,0),"-")</f>
        <v>-</v>
      </c>
      <c r="H120" s="58"/>
      <c r="I120" s="194" t="s">
        <v>4335</v>
      </c>
      <c r="J120" s="59">
        <v>26.5</v>
      </c>
      <c r="K120" s="63">
        <v>69</v>
      </c>
      <c r="L120" s="60"/>
      <c r="M120" s="61"/>
      <c r="N120" s="62"/>
      <c r="O120" s="64"/>
      <c r="P120" s="65"/>
      <c r="Q120" s="66"/>
      <c r="R120" s="67"/>
      <c r="S120" s="65"/>
      <c r="T120" s="66"/>
      <c r="U120" s="68"/>
      <c r="V120" s="69"/>
      <c r="W120" s="65"/>
      <c r="X120" s="66"/>
      <c r="Y120" s="70" t="str">
        <f>_xlfn.XLOOKUP($D120,'[1]Res (3)'!$G:$G,'[1]Res (3)'!P:P,"",0)</f>
        <v/>
      </c>
      <c r="Z120" s="70" t="str">
        <f>_xlfn.XLOOKUP($D120,'[1]Res (3)'!$G:$G,'[1]Res (3)'!Q:Q,"",0)</f>
        <v>-</v>
      </c>
      <c r="AA120" s="70" t="str">
        <f>_xlfn.XLOOKUP($D120,'[1]Res (3)'!$G:$G,'[1]Res (3)'!R:R,"",0)</f>
        <v>-</v>
      </c>
      <c r="AB120" s="70" t="str">
        <f>_xlfn.XLOOKUP($D120,'[1]Res (3)'!$G:$G,'[1]Res (3)'!S:S,"",0)</f>
        <v>-</v>
      </c>
      <c r="AC120" s="70" t="str">
        <f>_xlfn.XLOOKUP($D120,'[1]Res (3)'!$G:$G,'[1]Res (3)'!T:T,"",0)</f>
        <v>-</v>
      </c>
      <c r="AD120" s="70" t="str">
        <f>_xlfn.XLOOKUP($D120,'[1]Res (3)'!$G:$G,'[1]Res (3)'!U:U,"",0)</f>
        <v>-</v>
      </c>
      <c r="AE120" s="70" t="str">
        <f>_xlfn.XLOOKUP($D120,'[1]Res (3)'!$G:$G,'[1]Res (3)'!V:V,"",0)</f>
        <v>-</v>
      </c>
      <c r="AF120" s="70" t="str">
        <f>_xlfn.XLOOKUP($D120,'[1]Res (3)'!$G:$G,'[1]Res (3)'!W:W,"",0)</f>
        <v>-</v>
      </c>
      <c r="AG120" s="70" t="str">
        <f>_xlfn.XLOOKUP($D120,'[1]Res (3)'!$G:$G,'[1]Res (3)'!X:X,"",0)</f>
        <v>-</v>
      </c>
      <c r="AH120" s="70" t="str">
        <f>_xlfn.XLOOKUP($D120,'[1]Res (3)'!$G:$G,'[1]Res (3)'!Y:Y,"",0)</f>
        <v>-</v>
      </c>
      <c r="AI120" s="70" t="str">
        <f>_xlfn.XLOOKUP($D120,'[1]Res (3)'!$G:$G,'[1]Res (3)'!Z:Z,"",0)</f>
        <v>-</v>
      </c>
      <c r="AJ120" s="70" t="str">
        <f>_xlfn.XLOOKUP($D120,'[1]Res (3)'!$G:$G,'[1]Res (3)'!AA:AA,"",0)</f>
        <v>-</v>
      </c>
      <c r="AK120" s="70" t="str">
        <f>_xlfn.XLOOKUP($D120,'[1]Res (3)'!$G:$G,'[1]Res (3)'!AB:AB,"",0)</f>
        <v>-</v>
      </c>
      <c r="AL120" s="71">
        <f t="shared" si="28"/>
        <v>0</v>
      </c>
      <c r="AM120" s="72" t="str">
        <f t="shared" si="29"/>
        <v/>
      </c>
      <c r="AO120" s="71" t="s">
        <v>26</v>
      </c>
      <c r="AP120" s="70" t="e">
        <f t="shared" si="46"/>
        <v>#VALUE!</v>
      </c>
      <c r="AQ120" s="70"/>
      <c r="AR120" s="70" t="e">
        <f t="shared" si="47"/>
        <v>#VALUE!</v>
      </c>
      <c r="AS120" s="70"/>
      <c r="AT120" s="70" t="e">
        <f t="shared" si="48"/>
        <v>#VALUE!</v>
      </c>
      <c r="AU120" s="70"/>
      <c r="AV120" s="70" t="e">
        <f t="shared" si="49"/>
        <v>#VALUE!</v>
      </c>
      <c r="AW120" s="70"/>
      <c r="AX120" s="70" t="e">
        <f t="shared" si="50"/>
        <v>#VALUE!</v>
      </c>
      <c r="AY120" s="71" t="e">
        <f t="shared" si="34"/>
        <v>#VALUE!</v>
      </c>
      <c r="AZ120" s="72" t="e">
        <f t="shared" si="35"/>
        <v>#VALUE!</v>
      </c>
      <c r="BA120" s="71" t="s">
        <v>26</v>
      </c>
      <c r="BB120" s="70">
        <v>0</v>
      </c>
      <c r="BC120" s="70" t="s">
        <v>26</v>
      </c>
      <c r="BD120" s="70">
        <v>0</v>
      </c>
      <c r="BE120" s="70" t="s">
        <v>26</v>
      </c>
      <c r="BF120" s="70">
        <v>0</v>
      </c>
      <c r="BG120" s="70" t="s">
        <v>26</v>
      </c>
      <c r="BH120" s="70">
        <v>0</v>
      </c>
      <c r="BI120" s="70" t="s">
        <v>26</v>
      </c>
      <c r="BJ120" s="70">
        <v>0</v>
      </c>
      <c r="BK120" s="74">
        <f t="shared" si="36"/>
        <v>0</v>
      </c>
      <c r="BL120" s="75">
        <f t="shared" si="37"/>
        <v>0</v>
      </c>
      <c r="BM120" s="71" t="s">
        <v>26</v>
      </c>
      <c r="BN120" s="70">
        <v>0</v>
      </c>
      <c r="BO120" s="70" t="s">
        <v>26</v>
      </c>
      <c r="BP120" s="70">
        <v>0</v>
      </c>
      <c r="BQ120" s="70" t="s">
        <v>26</v>
      </c>
      <c r="BR120" s="70">
        <v>0</v>
      </c>
      <c r="BS120" s="70" t="s">
        <v>26</v>
      </c>
      <c r="BT120" s="70">
        <v>0</v>
      </c>
      <c r="BU120" s="70" t="s">
        <v>26</v>
      </c>
      <c r="BV120" s="70">
        <v>0</v>
      </c>
      <c r="BW120" s="74">
        <f t="shared" si="38"/>
        <v>0</v>
      </c>
      <c r="BX120" s="76">
        <f t="shared" si="39"/>
        <v>0</v>
      </c>
      <c r="BY120" s="71" t="s">
        <v>26</v>
      </c>
      <c r="BZ120" s="70">
        <v>0</v>
      </c>
      <c r="CA120" s="70" t="s">
        <v>26</v>
      </c>
      <c r="CB120" s="70">
        <v>0</v>
      </c>
      <c r="CC120" s="70" t="s">
        <v>26</v>
      </c>
      <c r="CD120" s="70">
        <v>0</v>
      </c>
      <c r="CE120" s="70" t="s">
        <v>26</v>
      </c>
      <c r="CF120" s="70">
        <v>0</v>
      </c>
      <c r="CG120" s="70" t="s">
        <v>26</v>
      </c>
      <c r="CH120" s="70">
        <v>0</v>
      </c>
      <c r="CI120" s="77">
        <f t="shared" si="40"/>
        <v>0</v>
      </c>
      <c r="CJ120" s="76">
        <f t="shared" si="41"/>
        <v>0</v>
      </c>
      <c r="CK120" s="78"/>
      <c r="CL120" s="57"/>
      <c r="CM120" s="57"/>
      <c r="CN120" s="57">
        <v>3</v>
      </c>
      <c r="CO120" s="57"/>
      <c r="CP120" s="57">
        <v>4</v>
      </c>
      <c r="CQ120" s="57"/>
      <c r="CR120" s="57">
        <v>2</v>
      </c>
      <c r="CS120" s="79"/>
      <c r="CT120" s="80">
        <v>1</v>
      </c>
      <c r="CU120" s="81">
        <f t="shared" si="42"/>
        <v>10</v>
      </c>
      <c r="CV120" s="82">
        <f t="shared" si="43"/>
        <v>0</v>
      </c>
      <c r="CW120" s="83" t="e">
        <f>SUMIF(Склад!#REF!,E120,Склад!#REF!)</f>
        <v>#REF!</v>
      </c>
    </row>
    <row r="121" spans="1:101" s="73" customFormat="1" ht="92.65" customHeight="1" thickBot="1" x14ac:dyDescent="0.3">
      <c r="A121" s="57">
        <v>118</v>
      </c>
      <c r="B121" s="168" t="s">
        <v>157</v>
      </c>
      <c r="C121" s="34" t="s">
        <v>4146</v>
      </c>
      <c r="D121" s="34" t="str">
        <f t="shared" si="44"/>
        <v>13385227</v>
      </c>
      <c r="E121" s="33" t="s">
        <v>3825</v>
      </c>
      <c r="F121" s="33">
        <v>7</v>
      </c>
      <c r="G121" s="165" t="str">
        <f>IFERROR(VLOOKUP(VALUE(E121),Склад!#REF!,6,0),"-")</f>
        <v>-</v>
      </c>
      <c r="H121" s="58"/>
      <c r="I121" s="194" t="s">
        <v>4336</v>
      </c>
      <c r="J121" s="59">
        <v>49.6</v>
      </c>
      <c r="K121" s="63">
        <v>129</v>
      </c>
      <c r="L121" s="60"/>
      <c r="M121" s="61"/>
      <c r="N121" s="62"/>
      <c r="O121" s="64"/>
      <c r="P121" s="65"/>
      <c r="Q121" s="66"/>
      <c r="R121" s="67"/>
      <c r="S121" s="65"/>
      <c r="T121" s="66"/>
      <c r="U121" s="68"/>
      <c r="V121" s="69"/>
      <c r="W121" s="65"/>
      <c r="X121" s="66"/>
      <c r="Y121" s="70" t="str">
        <f>_xlfn.XLOOKUP($D121,'[1]Res (3)'!$G:$G,'[1]Res (3)'!P:P,"",0)</f>
        <v>-</v>
      </c>
      <c r="Z121" s="70" t="str">
        <f>_xlfn.XLOOKUP($D121,'[1]Res (3)'!$G:$G,'[1]Res (3)'!Q:Q,"",0)</f>
        <v>-</v>
      </c>
      <c r="AA121" s="70" t="str">
        <f>_xlfn.XLOOKUP($D121,'[1]Res (3)'!$G:$G,'[1]Res (3)'!R:R,"",0)</f>
        <v>-</v>
      </c>
      <c r="AB121" s="70" t="str">
        <f>_xlfn.XLOOKUP($D121,'[1]Res (3)'!$G:$G,'[1]Res (3)'!S:S,"",0)</f>
        <v/>
      </c>
      <c r="AC121" s="70" t="str">
        <f>_xlfn.XLOOKUP($D121,'[1]Res (3)'!$G:$G,'[1]Res (3)'!T:T,"",0)</f>
        <v/>
      </c>
      <c r="AD121" s="70" t="str">
        <f>_xlfn.XLOOKUP($D121,'[1]Res (3)'!$G:$G,'[1]Res (3)'!U:U,"",0)</f>
        <v/>
      </c>
      <c r="AE121" s="70" t="str">
        <f>_xlfn.XLOOKUP($D121,'[1]Res (3)'!$G:$G,'[1]Res (3)'!V:V,"",0)</f>
        <v/>
      </c>
      <c r="AF121" s="70" t="str">
        <f>_xlfn.XLOOKUP($D121,'[1]Res (3)'!$G:$G,'[1]Res (3)'!W:W,"",0)</f>
        <v/>
      </c>
      <c r="AG121" s="70" t="str">
        <f>_xlfn.XLOOKUP($D121,'[1]Res (3)'!$G:$G,'[1]Res (3)'!X:X,"",0)</f>
        <v/>
      </c>
      <c r="AH121" s="70" t="str">
        <f>_xlfn.XLOOKUP($D121,'[1]Res (3)'!$G:$G,'[1]Res (3)'!Y:Y,"",0)</f>
        <v/>
      </c>
      <c r="AI121" s="70" t="str">
        <f>_xlfn.XLOOKUP($D121,'[1]Res (3)'!$G:$G,'[1]Res (3)'!Z:Z,"",0)</f>
        <v/>
      </c>
      <c r="AJ121" s="70" t="str">
        <f>_xlfn.XLOOKUP($D121,'[1]Res (3)'!$G:$G,'[1]Res (3)'!AA:AA,"",0)</f>
        <v/>
      </c>
      <c r="AK121" s="70" t="str">
        <f>_xlfn.XLOOKUP($D121,'[1]Res (3)'!$G:$G,'[1]Res (3)'!AB:AB,"",0)</f>
        <v>-</v>
      </c>
      <c r="AL121" s="71">
        <f t="shared" si="28"/>
        <v>0</v>
      </c>
      <c r="AM121" s="72" t="str">
        <f t="shared" si="29"/>
        <v/>
      </c>
      <c r="AO121" s="71" t="s">
        <v>26</v>
      </c>
      <c r="AP121" s="70" t="e">
        <f t="shared" si="46"/>
        <v>#VALUE!</v>
      </c>
      <c r="AQ121" s="70"/>
      <c r="AR121" s="70" t="e">
        <f t="shared" si="47"/>
        <v>#VALUE!</v>
      </c>
      <c r="AS121" s="70"/>
      <c r="AT121" s="70" t="e">
        <f t="shared" si="48"/>
        <v>#VALUE!</v>
      </c>
      <c r="AU121" s="70"/>
      <c r="AV121" s="70" t="e">
        <f t="shared" si="49"/>
        <v>#VALUE!</v>
      </c>
      <c r="AW121" s="70"/>
      <c r="AX121" s="70" t="e">
        <f t="shared" si="50"/>
        <v>#VALUE!</v>
      </c>
      <c r="AY121" s="71" t="e">
        <f t="shared" si="34"/>
        <v>#VALUE!</v>
      </c>
      <c r="AZ121" s="72" t="e">
        <f t="shared" si="35"/>
        <v>#VALUE!</v>
      </c>
      <c r="BA121" s="71" t="s">
        <v>26</v>
      </c>
      <c r="BB121" s="70">
        <v>0</v>
      </c>
      <c r="BC121" s="70"/>
      <c r="BD121" s="70">
        <v>0</v>
      </c>
      <c r="BE121" s="70"/>
      <c r="BF121" s="70">
        <v>0</v>
      </c>
      <c r="BG121" s="70"/>
      <c r="BH121" s="70">
        <v>0</v>
      </c>
      <c r="BI121" s="70"/>
      <c r="BJ121" s="70">
        <v>0</v>
      </c>
      <c r="BK121" s="74">
        <f t="shared" si="36"/>
        <v>0</v>
      </c>
      <c r="BL121" s="75">
        <f t="shared" si="37"/>
        <v>0</v>
      </c>
      <c r="BM121" s="71" t="s">
        <v>26</v>
      </c>
      <c r="BN121" s="70">
        <v>0</v>
      </c>
      <c r="BO121" s="70"/>
      <c r="BP121" s="70">
        <v>0</v>
      </c>
      <c r="BQ121" s="70"/>
      <c r="BR121" s="70">
        <v>0</v>
      </c>
      <c r="BS121" s="70"/>
      <c r="BT121" s="70">
        <v>0</v>
      </c>
      <c r="BU121" s="70"/>
      <c r="BV121" s="70">
        <v>0</v>
      </c>
      <c r="BW121" s="74">
        <f t="shared" si="38"/>
        <v>0</v>
      </c>
      <c r="BX121" s="76">
        <f t="shared" si="39"/>
        <v>0</v>
      </c>
      <c r="BY121" s="71" t="s">
        <v>26</v>
      </c>
      <c r="BZ121" s="70">
        <v>0</v>
      </c>
      <c r="CA121" s="70"/>
      <c r="CB121" s="70">
        <v>0</v>
      </c>
      <c r="CC121" s="70"/>
      <c r="CD121" s="70">
        <v>0</v>
      </c>
      <c r="CE121" s="70"/>
      <c r="CF121" s="70">
        <v>0</v>
      </c>
      <c r="CG121" s="70"/>
      <c r="CH121" s="70">
        <v>0</v>
      </c>
      <c r="CI121" s="77">
        <f t="shared" si="40"/>
        <v>0</v>
      </c>
      <c r="CJ121" s="76">
        <f t="shared" si="41"/>
        <v>0</v>
      </c>
      <c r="CK121" s="78"/>
      <c r="CL121" s="57"/>
      <c r="CM121" s="57"/>
      <c r="CN121" s="57"/>
      <c r="CO121" s="57"/>
      <c r="CP121" s="57"/>
      <c r="CQ121" s="57"/>
      <c r="CR121" s="57"/>
      <c r="CS121" s="79"/>
      <c r="CT121" s="80"/>
      <c r="CU121" s="81">
        <f t="shared" si="42"/>
        <v>0</v>
      </c>
      <c r="CV121" s="82">
        <f t="shared" si="43"/>
        <v>0</v>
      </c>
      <c r="CW121" s="83" t="e">
        <f>SUMIF(Склад!#REF!,E121,Склад!#REF!)</f>
        <v>#REF!</v>
      </c>
    </row>
    <row r="122" spans="1:101" s="73" customFormat="1" ht="74.849999999999994" customHeight="1" thickBot="1" x14ac:dyDescent="0.3">
      <c r="A122" s="34">
        <v>119</v>
      </c>
      <c r="B122" s="168" t="s">
        <v>140</v>
      </c>
      <c r="C122" s="34" t="s">
        <v>4147</v>
      </c>
      <c r="D122" s="34" t="str">
        <f t="shared" si="44"/>
        <v>638111176</v>
      </c>
      <c r="E122" s="35" t="s">
        <v>3826</v>
      </c>
      <c r="F122" s="33">
        <v>76</v>
      </c>
      <c r="G122" s="165" t="str">
        <f>IFERROR(VLOOKUP(VALUE(E122),Склад!#REF!,6,0),"-")</f>
        <v>-</v>
      </c>
      <c r="H122" s="33"/>
      <c r="I122" s="194" t="s">
        <v>4336</v>
      </c>
      <c r="J122" s="59">
        <v>38.1</v>
      </c>
      <c r="K122" s="63">
        <v>99</v>
      </c>
      <c r="L122" s="60"/>
      <c r="M122" s="61"/>
      <c r="N122" s="62"/>
      <c r="O122" s="64"/>
      <c r="P122" s="65"/>
      <c r="Q122" s="66"/>
      <c r="R122" s="67"/>
      <c r="S122" s="65"/>
      <c r="T122" s="66"/>
      <c r="U122" s="68"/>
      <c r="V122" s="69"/>
      <c r="W122" s="65"/>
      <c r="X122" s="66"/>
      <c r="Y122" s="70" t="str">
        <f>_xlfn.XLOOKUP($D122,'[1]Res (3)'!$G:$G,'[1]Res (3)'!P:P,"",0)</f>
        <v>-</v>
      </c>
      <c r="Z122" s="70" t="str">
        <f>_xlfn.XLOOKUP($D122,'[1]Res (3)'!$G:$G,'[1]Res (3)'!Q:Q,"",0)</f>
        <v>-</v>
      </c>
      <c r="AA122" s="70" t="str">
        <f>_xlfn.XLOOKUP($D122,'[1]Res (3)'!$G:$G,'[1]Res (3)'!R:R,"",0)</f>
        <v>-</v>
      </c>
      <c r="AB122" s="70" t="str">
        <f>_xlfn.XLOOKUP($D122,'[1]Res (3)'!$G:$G,'[1]Res (3)'!S:S,"",0)</f>
        <v/>
      </c>
      <c r="AC122" s="70" t="str">
        <f>_xlfn.XLOOKUP($D122,'[1]Res (3)'!$G:$G,'[1]Res (3)'!T:T,"",0)</f>
        <v/>
      </c>
      <c r="AD122" s="70" t="str">
        <f>_xlfn.XLOOKUP($D122,'[1]Res (3)'!$G:$G,'[1]Res (3)'!U:U,"",0)</f>
        <v/>
      </c>
      <c r="AE122" s="70" t="str">
        <f>_xlfn.XLOOKUP($D122,'[1]Res (3)'!$G:$G,'[1]Res (3)'!V:V,"",0)</f>
        <v/>
      </c>
      <c r="AF122" s="70" t="str">
        <f>_xlfn.XLOOKUP($D122,'[1]Res (3)'!$G:$G,'[1]Res (3)'!W:W,"",0)</f>
        <v/>
      </c>
      <c r="AG122" s="70" t="str">
        <f>_xlfn.XLOOKUP($D122,'[1]Res (3)'!$G:$G,'[1]Res (3)'!X:X,"",0)</f>
        <v/>
      </c>
      <c r="AH122" s="70" t="str">
        <f>_xlfn.XLOOKUP($D122,'[1]Res (3)'!$G:$G,'[1]Res (3)'!Y:Y,"",0)</f>
        <v/>
      </c>
      <c r="AI122" s="70" t="str">
        <f>_xlfn.XLOOKUP($D122,'[1]Res (3)'!$G:$G,'[1]Res (3)'!Z:Z,"",0)</f>
        <v/>
      </c>
      <c r="AJ122" s="70" t="str">
        <f>_xlfn.XLOOKUP($D122,'[1]Res (3)'!$G:$G,'[1]Res (3)'!AA:AA,"",0)</f>
        <v/>
      </c>
      <c r="AK122" s="70" t="str">
        <f>_xlfn.XLOOKUP($D122,'[1]Res (3)'!$G:$G,'[1]Res (3)'!AB:AB,"",0)</f>
        <v>-</v>
      </c>
      <c r="AL122" s="71">
        <f t="shared" si="28"/>
        <v>0</v>
      </c>
      <c r="AM122" s="72" t="str">
        <f t="shared" si="29"/>
        <v/>
      </c>
      <c r="AO122" s="71" t="s">
        <v>26</v>
      </c>
      <c r="AP122" s="70" t="e">
        <f t="shared" si="46"/>
        <v>#VALUE!</v>
      </c>
      <c r="AQ122" s="70"/>
      <c r="AR122" s="70" t="e">
        <f t="shared" si="47"/>
        <v>#VALUE!</v>
      </c>
      <c r="AS122" s="70"/>
      <c r="AT122" s="70" t="e">
        <f t="shared" si="48"/>
        <v>#VALUE!</v>
      </c>
      <c r="AU122" s="70"/>
      <c r="AV122" s="70" t="e">
        <f t="shared" si="49"/>
        <v>#VALUE!</v>
      </c>
      <c r="AW122" s="70"/>
      <c r="AX122" s="70" t="e">
        <f t="shared" si="50"/>
        <v>#VALUE!</v>
      </c>
      <c r="AY122" s="71" t="e">
        <f t="shared" si="34"/>
        <v>#VALUE!</v>
      </c>
      <c r="AZ122" s="72" t="e">
        <f t="shared" si="35"/>
        <v>#VALUE!</v>
      </c>
      <c r="BA122" s="71" t="s">
        <v>26</v>
      </c>
      <c r="BB122" s="70">
        <v>0</v>
      </c>
      <c r="BC122" s="70" t="s">
        <v>26</v>
      </c>
      <c r="BD122" s="70">
        <v>0</v>
      </c>
      <c r="BE122" s="70" t="s">
        <v>26</v>
      </c>
      <c r="BF122" s="70">
        <v>0</v>
      </c>
      <c r="BG122" s="70" t="s">
        <v>26</v>
      </c>
      <c r="BH122" s="70">
        <v>0</v>
      </c>
      <c r="BI122" s="70" t="s">
        <v>26</v>
      </c>
      <c r="BJ122" s="70">
        <v>0</v>
      </c>
      <c r="BK122" s="74">
        <f t="shared" si="36"/>
        <v>0</v>
      </c>
      <c r="BL122" s="75">
        <f t="shared" si="37"/>
        <v>0</v>
      </c>
      <c r="BM122" s="71" t="s">
        <v>26</v>
      </c>
      <c r="BN122" s="70">
        <v>0</v>
      </c>
      <c r="BO122" s="70" t="s">
        <v>26</v>
      </c>
      <c r="BP122" s="70">
        <v>0</v>
      </c>
      <c r="BQ122" s="70" t="s">
        <v>26</v>
      </c>
      <c r="BR122" s="70">
        <v>0</v>
      </c>
      <c r="BS122" s="70" t="s">
        <v>26</v>
      </c>
      <c r="BT122" s="70">
        <v>0</v>
      </c>
      <c r="BU122" s="70" t="s">
        <v>26</v>
      </c>
      <c r="BV122" s="70">
        <v>0</v>
      </c>
      <c r="BW122" s="74">
        <f t="shared" si="38"/>
        <v>0</v>
      </c>
      <c r="BX122" s="76">
        <f t="shared" si="39"/>
        <v>0</v>
      </c>
      <c r="BY122" s="71" t="s">
        <v>26</v>
      </c>
      <c r="BZ122" s="70">
        <v>0</v>
      </c>
      <c r="CA122" s="70" t="s">
        <v>26</v>
      </c>
      <c r="CB122" s="70">
        <v>0</v>
      </c>
      <c r="CC122" s="70" t="s">
        <v>26</v>
      </c>
      <c r="CD122" s="70">
        <v>0</v>
      </c>
      <c r="CE122" s="70" t="s">
        <v>26</v>
      </c>
      <c r="CF122" s="70">
        <v>0</v>
      </c>
      <c r="CG122" s="70" t="s">
        <v>26</v>
      </c>
      <c r="CH122" s="70">
        <v>0</v>
      </c>
      <c r="CI122" s="77">
        <f t="shared" si="40"/>
        <v>0</v>
      </c>
      <c r="CJ122" s="76">
        <f t="shared" si="41"/>
        <v>0</v>
      </c>
      <c r="CK122" s="78"/>
      <c r="CL122" s="57"/>
      <c r="CM122" s="57"/>
      <c r="CN122" s="57"/>
      <c r="CO122" s="57"/>
      <c r="CP122" s="57"/>
      <c r="CQ122" s="57"/>
      <c r="CR122" s="57"/>
      <c r="CS122" s="79"/>
      <c r="CT122" s="80"/>
      <c r="CU122" s="81">
        <f t="shared" si="42"/>
        <v>0</v>
      </c>
      <c r="CV122" s="82">
        <f t="shared" si="43"/>
        <v>0</v>
      </c>
      <c r="CW122" s="83" t="e">
        <f>SUMIF(Склад!#REF!,E122,Склад!#REF!)</f>
        <v>#REF!</v>
      </c>
    </row>
    <row r="123" spans="1:101" s="73" customFormat="1" ht="78.599999999999994" customHeight="1" thickBot="1" x14ac:dyDescent="0.3">
      <c r="A123" s="57">
        <v>120</v>
      </c>
      <c r="B123" s="168" t="s">
        <v>140</v>
      </c>
      <c r="C123" s="34" t="s">
        <v>4148</v>
      </c>
      <c r="D123" s="34" t="str">
        <f t="shared" si="44"/>
        <v>664112076</v>
      </c>
      <c r="E123" s="35" t="s">
        <v>3827</v>
      </c>
      <c r="F123" s="33">
        <v>76</v>
      </c>
      <c r="G123" s="165" t="str">
        <f>IFERROR(VLOOKUP(VALUE(E123),Склад!#REF!,6,0),"-")</f>
        <v>-</v>
      </c>
      <c r="H123" s="33"/>
      <c r="I123" s="194" t="s">
        <v>4336</v>
      </c>
      <c r="J123" s="59">
        <v>38.1</v>
      </c>
      <c r="K123" s="63">
        <v>99</v>
      </c>
      <c r="L123" s="60"/>
      <c r="M123" s="61"/>
      <c r="N123" s="62"/>
      <c r="O123" s="64"/>
      <c r="P123" s="65"/>
      <c r="Q123" s="66"/>
      <c r="R123" s="67"/>
      <c r="S123" s="65"/>
      <c r="T123" s="66"/>
      <c r="U123" s="68"/>
      <c r="V123" s="69"/>
      <c r="W123" s="65"/>
      <c r="X123" s="66"/>
      <c r="Y123" s="70" t="str">
        <f>_xlfn.XLOOKUP($D123,'[1]Res (3)'!$G:$G,'[1]Res (3)'!P:P,"",0)</f>
        <v>-</v>
      </c>
      <c r="Z123" s="70" t="str">
        <f>_xlfn.XLOOKUP($D123,'[1]Res (3)'!$G:$G,'[1]Res (3)'!Q:Q,"",0)</f>
        <v>-</v>
      </c>
      <c r="AA123" s="70" t="str">
        <f>_xlfn.XLOOKUP($D123,'[1]Res (3)'!$G:$G,'[1]Res (3)'!R:R,"",0)</f>
        <v>-</v>
      </c>
      <c r="AB123" s="70" t="str">
        <f>_xlfn.XLOOKUP($D123,'[1]Res (3)'!$G:$G,'[1]Res (3)'!S:S,"",0)</f>
        <v/>
      </c>
      <c r="AC123" s="70" t="str">
        <f>_xlfn.XLOOKUP($D123,'[1]Res (3)'!$G:$G,'[1]Res (3)'!T:T,"",0)</f>
        <v/>
      </c>
      <c r="AD123" s="70" t="str">
        <f>_xlfn.XLOOKUP($D123,'[1]Res (3)'!$G:$G,'[1]Res (3)'!U:U,"",0)</f>
        <v/>
      </c>
      <c r="AE123" s="70" t="str">
        <f>_xlfn.XLOOKUP($D123,'[1]Res (3)'!$G:$G,'[1]Res (3)'!V:V,"",0)</f>
        <v/>
      </c>
      <c r="AF123" s="70" t="str">
        <f>_xlfn.XLOOKUP($D123,'[1]Res (3)'!$G:$G,'[1]Res (3)'!W:W,"",0)</f>
        <v/>
      </c>
      <c r="AG123" s="70" t="str">
        <f>_xlfn.XLOOKUP($D123,'[1]Res (3)'!$G:$G,'[1]Res (3)'!X:X,"",0)</f>
        <v/>
      </c>
      <c r="AH123" s="70" t="str">
        <f>_xlfn.XLOOKUP($D123,'[1]Res (3)'!$G:$G,'[1]Res (3)'!Y:Y,"",0)</f>
        <v/>
      </c>
      <c r="AI123" s="70" t="str">
        <f>_xlfn.XLOOKUP($D123,'[1]Res (3)'!$G:$G,'[1]Res (3)'!Z:Z,"",0)</f>
        <v/>
      </c>
      <c r="AJ123" s="70" t="str">
        <f>_xlfn.XLOOKUP($D123,'[1]Res (3)'!$G:$G,'[1]Res (3)'!AA:AA,"",0)</f>
        <v/>
      </c>
      <c r="AK123" s="70" t="str">
        <f>_xlfn.XLOOKUP($D123,'[1]Res (3)'!$G:$G,'[1]Res (3)'!AB:AB,"",0)</f>
        <v>-</v>
      </c>
      <c r="AL123" s="71">
        <f t="shared" si="28"/>
        <v>0</v>
      </c>
      <c r="AM123" s="72" t="str">
        <f t="shared" si="29"/>
        <v/>
      </c>
      <c r="AO123" s="71" t="s">
        <v>26</v>
      </c>
      <c r="AP123" s="70" t="e">
        <f t="shared" si="46"/>
        <v>#VALUE!</v>
      </c>
      <c r="AQ123" s="70"/>
      <c r="AR123" s="70" t="e">
        <f t="shared" si="47"/>
        <v>#VALUE!</v>
      </c>
      <c r="AS123" s="70"/>
      <c r="AT123" s="70" t="e">
        <f t="shared" si="48"/>
        <v>#VALUE!</v>
      </c>
      <c r="AU123" s="70"/>
      <c r="AV123" s="70" t="e">
        <f t="shared" si="49"/>
        <v>#VALUE!</v>
      </c>
      <c r="AW123" s="70"/>
      <c r="AX123" s="70" t="e">
        <f t="shared" si="50"/>
        <v>#VALUE!</v>
      </c>
      <c r="AY123" s="71" t="e">
        <f t="shared" si="34"/>
        <v>#VALUE!</v>
      </c>
      <c r="AZ123" s="72" t="e">
        <f t="shared" si="35"/>
        <v>#VALUE!</v>
      </c>
      <c r="BA123" s="71" t="s">
        <v>26</v>
      </c>
      <c r="BB123" s="70">
        <v>0</v>
      </c>
      <c r="BC123" s="70" t="s">
        <v>26</v>
      </c>
      <c r="BD123" s="70">
        <v>1</v>
      </c>
      <c r="BE123" s="70" t="s">
        <v>26</v>
      </c>
      <c r="BF123" s="70">
        <v>2</v>
      </c>
      <c r="BG123" s="70" t="s">
        <v>26</v>
      </c>
      <c r="BH123" s="70">
        <v>1</v>
      </c>
      <c r="BI123" s="70" t="s">
        <v>26</v>
      </c>
      <c r="BJ123" s="70">
        <v>1</v>
      </c>
      <c r="BK123" s="74">
        <f t="shared" si="36"/>
        <v>5</v>
      </c>
      <c r="BL123" s="75">
        <f t="shared" si="37"/>
        <v>0</v>
      </c>
      <c r="BM123" s="71" t="s">
        <v>26</v>
      </c>
      <c r="BN123" s="70">
        <v>0</v>
      </c>
      <c r="BO123" s="70" t="s">
        <v>26</v>
      </c>
      <c r="BP123" s="70">
        <v>1</v>
      </c>
      <c r="BQ123" s="70" t="s">
        <v>26</v>
      </c>
      <c r="BR123" s="70">
        <v>1</v>
      </c>
      <c r="BS123" s="70" t="s">
        <v>26</v>
      </c>
      <c r="BT123" s="70">
        <v>1</v>
      </c>
      <c r="BU123" s="70" t="s">
        <v>26</v>
      </c>
      <c r="BV123" s="70">
        <v>0</v>
      </c>
      <c r="BW123" s="74">
        <f t="shared" si="38"/>
        <v>3</v>
      </c>
      <c r="BX123" s="76">
        <f t="shared" si="39"/>
        <v>0</v>
      </c>
      <c r="BY123" s="71" t="s">
        <v>26</v>
      </c>
      <c r="BZ123" s="70">
        <v>0</v>
      </c>
      <c r="CA123" s="70" t="s">
        <v>26</v>
      </c>
      <c r="CB123" s="70">
        <v>0</v>
      </c>
      <c r="CC123" s="70" t="s">
        <v>26</v>
      </c>
      <c r="CD123" s="70">
        <v>0</v>
      </c>
      <c r="CE123" s="70" t="s">
        <v>26</v>
      </c>
      <c r="CF123" s="70">
        <v>0</v>
      </c>
      <c r="CG123" s="70" t="s">
        <v>26</v>
      </c>
      <c r="CH123" s="70">
        <v>0</v>
      </c>
      <c r="CI123" s="77">
        <f t="shared" si="40"/>
        <v>0</v>
      </c>
      <c r="CJ123" s="76">
        <f t="shared" si="41"/>
        <v>0</v>
      </c>
      <c r="CK123" s="78"/>
      <c r="CL123" s="57"/>
      <c r="CM123" s="57"/>
      <c r="CN123" s="57">
        <v>2</v>
      </c>
      <c r="CO123" s="57"/>
      <c r="CP123" s="57">
        <v>6</v>
      </c>
      <c r="CQ123" s="57"/>
      <c r="CR123" s="57">
        <v>6</v>
      </c>
      <c r="CS123" s="79"/>
      <c r="CT123" s="80">
        <v>2</v>
      </c>
      <c r="CU123" s="81">
        <f t="shared" si="42"/>
        <v>16</v>
      </c>
      <c r="CV123" s="82">
        <f t="shared" si="43"/>
        <v>0</v>
      </c>
      <c r="CW123" s="83" t="e">
        <f>SUMIF(Склад!#REF!,E123,Склад!#REF!)</f>
        <v>#REF!</v>
      </c>
    </row>
    <row r="124" spans="1:101" s="73" customFormat="1" ht="94.7" customHeight="1" thickBot="1" x14ac:dyDescent="0.3">
      <c r="A124" s="34">
        <v>121</v>
      </c>
      <c r="B124" s="168" t="s">
        <v>140</v>
      </c>
      <c r="C124" s="34" t="s">
        <v>4149</v>
      </c>
      <c r="D124" s="34" t="str">
        <f t="shared" si="44"/>
        <v>749110876</v>
      </c>
      <c r="E124" s="35" t="s">
        <v>3828</v>
      </c>
      <c r="F124" s="33">
        <v>76</v>
      </c>
      <c r="G124" s="165" t="str">
        <f>IFERROR(VLOOKUP(VALUE(E124),Склад!#REF!,6,0),"-")</f>
        <v>-</v>
      </c>
      <c r="H124" s="33"/>
      <c r="I124" s="194" t="s">
        <v>4336</v>
      </c>
      <c r="J124" s="59">
        <v>34.200000000000003</v>
      </c>
      <c r="K124" s="63">
        <v>89</v>
      </c>
      <c r="L124" s="60"/>
      <c r="M124" s="61"/>
      <c r="N124" s="62"/>
      <c r="O124" s="64"/>
      <c r="P124" s="65"/>
      <c r="Q124" s="66"/>
      <c r="R124" s="67"/>
      <c r="S124" s="65"/>
      <c r="T124" s="66"/>
      <c r="U124" s="68"/>
      <c r="V124" s="69"/>
      <c r="W124" s="65"/>
      <c r="X124" s="66"/>
      <c r="Y124" s="70" t="str">
        <f>_xlfn.XLOOKUP($D124,'[1]Res (3)'!$G:$G,'[1]Res (3)'!P:P,"",0)</f>
        <v>-</v>
      </c>
      <c r="Z124" s="70" t="str">
        <f>_xlfn.XLOOKUP($D124,'[1]Res (3)'!$G:$G,'[1]Res (3)'!Q:Q,"",0)</f>
        <v>-</v>
      </c>
      <c r="AA124" s="70" t="str">
        <f>_xlfn.XLOOKUP($D124,'[1]Res (3)'!$G:$G,'[1]Res (3)'!R:R,"",0)</f>
        <v>-</v>
      </c>
      <c r="AB124" s="70" t="str">
        <f>_xlfn.XLOOKUP($D124,'[1]Res (3)'!$G:$G,'[1]Res (3)'!S:S,"",0)</f>
        <v/>
      </c>
      <c r="AC124" s="70" t="str">
        <f>_xlfn.XLOOKUP($D124,'[1]Res (3)'!$G:$G,'[1]Res (3)'!T:T,"",0)</f>
        <v/>
      </c>
      <c r="AD124" s="70" t="str">
        <f>_xlfn.XLOOKUP($D124,'[1]Res (3)'!$G:$G,'[1]Res (3)'!U:U,"",0)</f>
        <v/>
      </c>
      <c r="AE124" s="70" t="str">
        <f>_xlfn.XLOOKUP($D124,'[1]Res (3)'!$G:$G,'[1]Res (3)'!V:V,"",0)</f>
        <v/>
      </c>
      <c r="AF124" s="70" t="str">
        <f>_xlfn.XLOOKUP($D124,'[1]Res (3)'!$G:$G,'[1]Res (3)'!W:W,"",0)</f>
        <v/>
      </c>
      <c r="AG124" s="70" t="str">
        <f>_xlfn.XLOOKUP($D124,'[1]Res (3)'!$G:$G,'[1]Res (3)'!X:X,"",0)</f>
        <v/>
      </c>
      <c r="AH124" s="70" t="str">
        <f>_xlfn.XLOOKUP($D124,'[1]Res (3)'!$G:$G,'[1]Res (3)'!Y:Y,"",0)</f>
        <v/>
      </c>
      <c r="AI124" s="70" t="str">
        <f>_xlfn.XLOOKUP($D124,'[1]Res (3)'!$G:$G,'[1]Res (3)'!Z:Z,"",0)</f>
        <v/>
      </c>
      <c r="AJ124" s="70" t="str">
        <f>_xlfn.XLOOKUP($D124,'[1]Res (3)'!$G:$G,'[1]Res (3)'!AA:AA,"",0)</f>
        <v/>
      </c>
      <c r="AK124" s="70" t="str">
        <f>_xlfn.XLOOKUP($D124,'[1]Res (3)'!$G:$G,'[1]Res (3)'!AB:AB,"",0)</f>
        <v>-</v>
      </c>
      <c r="AL124" s="71">
        <f t="shared" si="28"/>
        <v>0</v>
      </c>
      <c r="AM124" s="72" t="str">
        <f t="shared" si="29"/>
        <v/>
      </c>
      <c r="AO124" s="71" t="s">
        <v>26</v>
      </c>
      <c r="AP124" s="70" t="e">
        <f t="shared" si="46"/>
        <v>#VALUE!</v>
      </c>
      <c r="AQ124" s="70"/>
      <c r="AR124" s="70" t="e">
        <f t="shared" si="47"/>
        <v>#VALUE!</v>
      </c>
      <c r="AS124" s="70"/>
      <c r="AT124" s="70" t="e">
        <f t="shared" si="48"/>
        <v>#VALUE!</v>
      </c>
      <c r="AU124" s="70"/>
      <c r="AV124" s="70" t="e">
        <f t="shared" si="49"/>
        <v>#VALUE!</v>
      </c>
      <c r="AW124" s="70"/>
      <c r="AX124" s="70" t="e">
        <f t="shared" si="50"/>
        <v>#VALUE!</v>
      </c>
      <c r="AY124" s="71" t="e">
        <f t="shared" si="34"/>
        <v>#VALUE!</v>
      </c>
      <c r="AZ124" s="72" t="e">
        <f t="shared" si="35"/>
        <v>#VALUE!</v>
      </c>
      <c r="BA124" s="71" t="s">
        <v>26</v>
      </c>
      <c r="BB124" s="70">
        <v>0</v>
      </c>
      <c r="BC124" s="70" t="s">
        <v>26</v>
      </c>
      <c r="BD124" s="70">
        <v>0</v>
      </c>
      <c r="BE124" s="70" t="s">
        <v>26</v>
      </c>
      <c r="BF124" s="70">
        <v>0</v>
      </c>
      <c r="BG124" s="70" t="s">
        <v>26</v>
      </c>
      <c r="BH124" s="70">
        <v>0</v>
      </c>
      <c r="BI124" s="70" t="s">
        <v>26</v>
      </c>
      <c r="BJ124" s="70">
        <v>0</v>
      </c>
      <c r="BK124" s="74">
        <f t="shared" si="36"/>
        <v>0</v>
      </c>
      <c r="BL124" s="75">
        <f t="shared" si="37"/>
        <v>0</v>
      </c>
      <c r="BM124" s="71" t="s">
        <v>26</v>
      </c>
      <c r="BN124" s="70">
        <v>0</v>
      </c>
      <c r="BO124" s="70" t="s">
        <v>26</v>
      </c>
      <c r="BP124" s="70">
        <v>0</v>
      </c>
      <c r="BQ124" s="70" t="s">
        <v>26</v>
      </c>
      <c r="BR124" s="70">
        <v>0</v>
      </c>
      <c r="BS124" s="70" t="s">
        <v>26</v>
      </c>
      <c r="BT124" s="70">
        <v>0</v>
      </c>
      <c r="BU124" s="70" t="s">
        <v>26</v>
      </c>
      <c r="BV124" s="70">
        <v>0</v>
      </c>
      <c r="BW124" s="74">
        <f t="shared" si="38"/>
        <v>0</v>
      </c>
      <c r="BX124" s="76">
        <f t="shared" si="39"/>
        <v>0</v>
      </c>
      <c r="BY124" s="71" t="s">
        <v>26</v>
      </c>
      <c r="BZ124" s="70">
        <v>0</v>
      </c>
      <c r="CA124" s="70" t="s">
        <v>26</v>
      </c>
      <c r="CB124" s="70">
        <v>0</v>
      </c>
      <c r="CC124" s="70" t="s">
        <v>26</v>
      </c>
      <c r="CD124" s="70">
        <v>0</v>
      </c>
      <c r="CE124" s="70" t="s">
        <v>26</v>
      </c>
      <c r="CF124" s="70">
        <v>0</v>
      </c>
      <c r="CG124" s="70" t="s">
        <v>26</v>
      </c>
      <c r="CH124" s="70">
        <v>0</v>
      </c>
      <c r="CI124" s="77">
        <f t="shared" si="40"/>
        <v>0</v>
      </c>
      <c r="CJ124" s="76">
        <f t="shared" si="41"/>
        <v>0</v>
      </c>
      <c r="CK124" s="78"/>
      <c r="CL124" s="57"/>
      <c r="CM124" s="57"/>
      <c r="CN124" s="57">
        <v>3</v>
      </c>
      <c r="CO124" s="57"/>
      <c r="CP124" s="57">
        <v>5</v>
      </c>
      <c r="CQ124" s="57"/>
      <c r="CR124" s="57">
        <v>3</v>
      </c>
      <c r="CS124" s="79"/>
      <c r="CT124" s="80"/>
      <c r="CU124" s="81">
        <f t="shared" si="42"/>
        <v>11</v>
      </c>
      <c r="CV124" s="82">
        <f t="shared" si="43"/>
        <v>0</v>
      </c>
      <c r="CW124" s="83" t="e">
        <f>SUMIF(Склад!#REF!,E124,Склад!#REF!)</f>
        <v>#REF!</v>
      </c>
    </row>
    <row r="125" spans="1:101" s="73" customFormat="1" ht="85.9" customHeight="1" thickBot="1" x14ac:dyDescent="0.3">
      <c r="A125" s="57">
        <v>122</v>
      </c>
      <c r="B125" s="168" t="s">
        <v>157</v>
      </c>
      <c r="C125" s="34" t="s">
        <v>4150</v>
      </c>
      <c r="D125" s="34" t="str">
        <f t="shared" si="44"/>
        <v>16911062</v>
      </c>
      <c r="E125" s="33" t="s">
        <v>3829</v>
      </c>
      <c r="F125" s="33">
        <v>2</v>
      </c>
      <c r="G125" s="165" t="str">
        <f>IFERROR(VLOOKUP(VALUE(E125),Склад!#REF!,6,0),"-")</f>
        <v>-</v>
      </c>
      <c r="H125" s="58"/>
      <c r="I125" s="194" t="s">
        <v>4337</v>
      </c>
      <c r="J125" s="59">
        <v>38.1</v>
      </c>
      <c r="K125" s="63">
        <v>99</v>
      </c>
      <c r="L125" s="60"/>
      <c r="M125" s="61"/>
      <c r="N125" s="62"/>
      <c r="O125" s="64"/>
      <c r="P125" s="65"/>
      <c r="Q125" s="66"/>
      <c r="R125" s="67"/>
      <c r="S125" s="65"/>
      <c r="T125" s="66"/>
      <c r="U125" s="68"/>
      <c r="V125" s="69"/>
      <c r="W125" s="65"/>
      <c r="X125" s="66"/>
      <c r="Y125" s="70" t="str">
        <f>_xlfn.XLOOKUP($D125,'[1]Res (3)'!$G:$G,'[1]Res (3)'!P:P,"",0)</f>
        <v>-</v>
      </c>
      <c r="Z125" s="70" t="str">
        <f>_xlfn.XLOOKUP($D125,'[1]Res (3)'!$G:$G,'[1]Res (3)'!Q:Q,"",0)</f>
        <v>-</v>
      </c>
      <c r="AA125" s="70" t="str">
        <f>_xlfn.XLOOKUP($D125,'[1]Res (3)'!$G:$G,'[1]Res (3)'!R:R,"",0)</f>
        <v>-</v>
      </c>
      <c r="AB125" s="70" t="str">
        <f>_xlfn.XLOOKUP($D125,'[1]Res (3)'!$G:$G,'[1]Res (3)'!S:S,"",0)</f>
        <v/>
      </c>
      <c r="AC125" s="70" t="str">
        <f>_xlfn.XLOOKUP($D125,'[1]Res (3)'!$G:$G,'[1]Res (3)'!T:T,"",0)</f>
        <v/>
      </c>
      <c r="AD125" s="70" t="str">
        <f>_xlfn.XLOOKUP($D125,'[1]Res (3)'!$G:$G,'[1]Res (3)'!U:U,"",0)</f>
        <v/>
      </c>
      <c r="AE125" s="70" t="str">
        <f>_xlfn.XLOOKUP($D125,'[1]Res (3)'!$G:$G,'[1]Res (3)'!V:V,"",0)</f>
        <v/>
      </c>
      <c r="AF125" s="70" t="str">
        <f>_xlfn.XLOOKUP($D125,'[1]Res (3)'!$G:$G,'[1]Res (3)'!W:W,"",0)</f>
        <v/>
      </c>
      <c r="AG125" s="70" t="str">
        <f>_xlfn.XLOOKUP($D125,'[1]Res (3)'!$G:$G,'[1]Res (3)'!X:X,"",0)</f>
        <v/>
      </c>
      <c r="AH125" s="70" t="str">
        <f>_xlfn.XLOOKUP($D125,'[1]Res (3)'!$G:$G,'[1]Res (3)'!Y:Y,"",0)</f>
        <v/>
      </c>
      <c r="AI125" s="70" t="str">
        <f>_xlfn.XLOOKUP($D125,'[1]Res (3)'!$G:$G,'[1]Res (3)'!Z:Z,"",0)</f>
        <v/>
      </c>
      <c r="AJ125" s="70" t="str">
        <f>_xlfn.XLOOKUP($D125,'[1]Res (3)'!$G:$G,'[1]Res (3)'!AA:AA,"",0)</f>
        <v/>
      </c>
      <c r="AK125" s="70" t="str">
        <f>_xlfn.XLOOKUP($D125,'[1]Res (3)'!$G:$G,'[1]Res (3)'!AB:AB,"",0)</f>
        <v>-</v>
      </c>
      <c r="AL125" s="71">
        <f t="shared" si="28"/>
        <v>0</v>
      </c>
      <c r="AM125" s="72" t="str">
        <f t="shared" si="29"/>
        <v/>
      </c>
      <c r="AO125" s="71" t="s">
        <v>26</v>
      </c>
      <c r="AP125" s="70" t="e">
        <f t="shared" si="46"/>
        <v>#VALUE!</v>
      </c>
      <c r="AQ125" s="70"/>
      <c r="AR125" s="70" t="e">
        <f t="shared" si="47"/>
        <v>#VALUE!</v>
      </c>
      <c r="AS125" s="70"/>
      <c r="AT125" s="70" t="e">
        <f t="shared" si="48"/>
        <v>#VALUE!</v>
      </c>
      <c r="AU125" s="70"/>
      <c r="AV125" s="70" t="e">
        <f t="shared" si="49"/>
        <v>#VALUE!</v>
      </c>
      <c r="AW125" s="70"/>
      <c r="AX125" s="70" t="e">
        <f t="shared" si="50"/>
        <v>#VALUE!</v>
      </c>
      <c r="AY125" s="71" t="e">
        <f t="shared" si="34"/>
        <v>#VALUE!</v>
      </c>
      <c r="AZ125" s="72" t="e">
        <f t="shared" si="35"/>
        <v>#VALUE!</v>
      </c>
      <c r="BA125" s="71" t="s">
        <v>26</v>
      </c>
      <c r="BB125" s="70">
        <v>0</v>
      </c>
      <c r="BC125" s="70" t="s">
        <v>26</v>
      </c>
      <c r="BD125" s="70">
        <v>0</v>
      </c>
      <c r="BE125" s="70" t="s">
        <v>26</v>
      </c>
      <c r="BF125" s="70">
        <v>0</v>
      </c>
      <c r="BG125" s="70" t="s">
        <v>26</v>
      </c>
      <c r="BH125" s="70">
        <v>0</v>
      </c>
      <c r="BI125" s="70" t="s">
        <v>26</v>
      </c>
      <c r="BJ125" s="70">
        <v>0</v>
      </c>
      <c r="BK125" s="74">
        <f t="shared" si="36"/>
        <v>0</v>
      </c>
      <c r="BL125" s="75">
        <f t="shared" si="37"/>
        <v>0</v>
      </c>
      <c r="BM125" s="71" t="s">
        <v>26</v>
      </c>
      <c r="BN125" s="70">
        <v>0</v>
      </c>
      <c r="BO125" s="70" t="s">
        <v>26</v>
      </c>
      <c r="BP125" s="70">
        <v>0</v>
      </c>
      <c r="BQ125" s="70" t="s">
        <v>26</v>
      </c>
      <c r="BR125" s="70">
        <v>0</v>
      </c>
      <c r="BS125" s="70" t="s">
        <v>26</v>
      </c>
      <c r="BT125" s="70">
        <v>0</v>
      </c>
      <c r="BU125" s="70" t="s">
        <v>26</v>
      </c>
      <c r="BV125" s="70">
        <v>0</v>
      </c>
      <c r="BW125" s="74">
        <f t="shared" si="38"/>
        <v>0</v>
      </c>
      <c r="BX125" s="76">
        <f t="shared" si="39"/>
        <v>0</v>
      </c>
      <c r="BY125" s="71" t="s">
        <v>26</v>
      </c>
      <c r="BZ125" s="70">
        <v>0</v>
      </c>
      <c r="CA125" s="70" t="s">
        <v>26</v>
      </c>
      <c r="CB125" s="70">
        <v>0</v>
      </c>
      <c r="CC125" s="70" t="s">
        <v>26</v>
      </c>
      <c r="CD125" s="70">
        <v>0</v>
      </c>
      <c r="CE125" s="70" t="s">
        <v>26</v>
      </c>
      <c r="CF125" s="70">
        <v>0</v>
      </c>
      <c r="CG125" s="70" t="s">
        <v>26</v>
      </c>
      <c r="CH125" s="70">
        <v>0</v>
      </c>
      <c r="CI125" s="77">
        <f t="shared" si="40"/>
        <v>0</v>
      </c>
      <c r="CJ125" s="76">
        <f t="shared" si="41"/>
        <v>0</v>
      </c>
      <c r="CK125" s="78"/>
      <c r="CL125" s="57"/>
      <c r="CM125" s="57"/>
      <c r="CN125" s="57"/>
      <c r="CO125" s="57"/>
      <c r="CP125" s="57">
        <v>1</v>
      </c>
      <c r="CQ125" s="57"/>
      <c r="CR125" s="57"/>
      <c r="CS125" s="79"/>
      <c r="CT125" s="80"/>
      <c r="CU125" s="81">
        <f t="shared" si="42"/>
        <v>1</v>
      </c>
      <c r="CV125" s="82">
        <f t="shared" si="43"/>
        <v>0</v>
      </c>
      <c r="CW125" s="83" t="e">
        <f>SUMIF(Склад!#REF!,E125,Склад!#REF!)</f>
        <v>#REF!</v>
      </c>
    </row>
    <row r="126" spans="1:101" s="73" customFormat="1" ht="77.45" customHeight="1" thickBot="1" x14ac:dyDescent="0.3">
      <c r="A126" s="34">
        <v>123</v>
      </c>
      <c r="B126" s="168" t="s">
        <v>140</v>
      </c>
      <c r="C126" s="34" t="s">
        <v>4151</v>
      </c>
      <c r="D126" s="34" t="str">
        <f t="shared" si="44"/>
        <v>66111382</v>
      </c>
      <c r="E126" s="33" t="s">
        <v>3830</v>
      </c>
      <c r="F126" s="33">
        <v>2</v>
      </c>
      <c r="G126" s="165" t="str">
        <f>IFERROR(VLOOKUP(VALUE(E126),Склад!#REF!,6,0),"-")</f>
        <v>-</v>
      </c>
      <c r="H126" s="58"/>
      <c r="I126" s="194" t="s">
        <v>4337</v>
      </c>
      <c r="J126" s="59">
        <v>30.4</v>
      </c>
      <c r="K126" s="63">
        <v>79</v>
      </c>
      <c r="L126" s="60"/>
      <c r="M126" s="61"/>
      <c r="N126" s="62"/>
      <c r="O126" s="64"/>
      <c r="P126" s="65"/>
      <c r="Q126" s="66"/>
      <c r="R126" s="67"/>
      <c r="S126" s="65"/>
      <c r="T126" s="66"/>
      <c r="U126" s="68"/>
      <c r="V126" s="69"/>
      <c r="W126" s="65"/>
      <c r="X126" s="66"/>
      <c r="Y126" s="70" t="str">
        <f>_xlfn.XLOOKUP($D126,'[1]Res (3)'!$G:$G,'[1]Res (3)'!P:P,"",0)</f>
        <v>-</v>
      </c>
      <c r="Z126" s="70" t="str">
        <f>_xlfn.XLOOKUP($D126,'[1]Res (3)'!$G:$G,'[1]Res (3)'!Q:Q,"",0)</f>
        <v>-</v>
      </c>
      <c r="AA126" s="70" t="str">
        <f>_xlfn.XLOOKUP($D126,'[1]Res (3)'!$G:$G,'[1]Res (3)'!R:R,"",0)</f>
        <v>-</v>
      </c>
      <c r="AB126" s="70" t="str">
        <f>_xlfn.XLOOKUP($D126,'[1]Res (3)'!$G:$G,'[1]Res (3)'!S:S,"",0)</f>
        <v/>
      </c>
      <c r="AC126" s="70" t="str">
        <f>_xlfn.XLOOKUP($D126,'[1]Res (3)'!$G:$G,'[1]Res (3)'!T:T,"",0)</f>
        <v/>
      </c>
      <c r="AD126" s="70" t="str">
        <f>_xlfn.XLOOKUP($D126,'[1]Res (3)'!$G:$G,'[1]Res (3)'!U:U,"",0)</f>
        <v/>
      </c>
      <c r="AE126" s="70" t="str">
        <f>_xlfn.XLOOKUP($D126,'[1]Res (3)'!$G:$G,'[1]Res (3)'!V:V,"",0)</f>
        <v/>
      </c>
      <c r="AF126" s="70" t="str">
        <f>_xlfn.XLOOKUP($D126,'[1]Res (3)'!$G:$G,'[1]Res (3)'!W:W,"",0)</f>
        <v/>
      </c>
      <c r="AG126" s="70" t="str">
        <f>_xlfn.XLOOKUP($D126,'[1]Res (3)'!$G:$G,'[1]Res (3)'!X:X,"",0)</f>
        <v/>
      </c>
      <c r="AH126" s="70" t="str">
        <f>_xlfn.XLOOKUP($D126,'[1]Res (3)'!$G:$G,'[1]Res (3)'!Y:Y,"",0)</f>
        <v/>
      </c>
      <c r="AI126" s="70" t="str">
        <f>_xlfn.XLOOKUP($D126,'[1]Res (3)'!$G:$G,'[1]Res (3)'!Z:Z,"",0)</f>
        <v/>
      </c>
      <c r="AJ126" s="70" t="str">
        <f>_xlfn.XLOOKUP($D126,'[1]Res (3)'!$G:$G,'[1]Res (3)'!AA:AA,"",0)</f>
        <v/>
      </c>
      <c r="AK126" s="70" t="str">
        <f>_xlfn.XLOOKUP($D126,'[1]Res (3)'!$G:$G,'[1]Res (3)'!AB:AB,"",0)</f>
        <v>-</v>
      </c>
      <c r="AL126" s="71">
        <f t="shared" si="28"/>
        <v>0</v>
      </c>
      <c r="AM126" s="72" t="str">
        <f t="shared" si="29"/>
        <v/>
      </c>
      <c r="AO126" s="71" t="s">
        <v>26</v>
      </c>
      <c r="AP126" s="70" t="e">
        <f t="shared" si="46"/>
        <v>#VALUE!</v>
      </c>
      <c r="AQ126" s="70"/>
      <c r="AR126" s="70" t="e">
        <f t="shared" si="47"/>
        <v>#VALUE!</v>
      </c>
      <c r="AS126" s="70"/>
      <c r="AT126" s="70" t="e">
        <f t="shared" si="48"/>
        <v>#VALUE!</v>
      </c>
      <c r="AU126" s="70"/>
      <c r="AV126" s="70" t="e">
        <f t="shared" si="49"/>
        <v>#VALUE!</v>
      </c>
      <c r="AW126" s="70"/>
      <c r="AX126" s="70" t="e">
        <f t="shared" si="50"/>
        <v>#VALUE!</v>
      </c>
      <c r="AY126" s="71" t="e">
        <f t="shared" si="34"/>
        <v>#VALUE!</v>
      </c>
      <c r="AZ126" s="72" t="e">
        <f t="shared" si="35"/>
        <v>#VALUE!</v>
      </c>
      <c r="BA126" s="71" t="s">
        <v>26</v>
      </c>
      <c r="BB126" s="70">
        <v>0</v>
      </c>
      <c r="BC126" s="70" t="s">
        <v>26</v>
      </c>
      <c r="BD126" s="70">
        <v>1</v>
      </c>
      <c r="BE126" s="70" t="s">
        <v>26</v>
      </c>
      <c r="BF126" s="70">
        <v>2</v>
      </c>
      <c r="BG126" s="70" t="s">
        <v>26</v>
      </c>
      <c r="BH126" s="70">
        <v>1</v>
      </c>
      <c r="BI126" s="70" t="s">
        <v>26</v>
      </c>
      <c r="BJ126" s="70">
        <v>1</v>
      </c>
      <c r="BK126" s="74">
        <f t="shared" si="36"/>
        <v>5</v>
      </c>
      <c r="BL126" s="75">
        <f t="shared" si="37"/>
        <v>0</v>
      </c>
      <c r="BM126" s="71" t="s">
        <v>26</v>
      </c>
      <c r="BN126" s="70">
        <v>0</v>
      </c>
      <c r="BO126" s="70" t="s">
        <v>26</v>
      </c>
      <c r="BP126" s="70">
        <v>1</v>
      </c>
      <c r="BQ126" s="70" t="s">
        <v>26</v>
      </c>
      <c r="BR126" s="70">
        <v>1</v>
      </c>
      <c r="BS126" s="70" t="s">
        <v>26</v>
      </c>
      <c r="BT126" s="70">
        <v>1</v>
      </c>
      <c r="BU126" s="70" t="s">
        <v>26</v>
      </c>
      <c r="BV126" s="70">
        <v>0</v>
      </c>
      <c r="BW126" s="74">
        <f t="shared" si="38"/>
        <v>3</v>
      </c>
      <c r="BX126" s="76">
        <f t="shared" si="39"/>
        <v>0</v>
      </c>
      <c r="BY126" s="71" t="s">
        <v>26</v>
      </c>
      <c r="BZ126" s="70">
        <v>0</v>
      </c>
      <c r="CA126" s="70" t="s">
        <v>26</v>
      </c>
      <c r="CB126" s="70">
        <v>0</v>
      </c>
      <c r="CC126" s="70" t="s">
        <v>26</v>
      </c>
      <c r="CD126" s="70">
        <v>0</v>
      </c>
      <c r="CE126" s="70" t="s">
        <v>26</v>
      </c>
      <c r="CF126" s="70">
        <v>0</v>
      </c>
      <c r="CG126" s="70" t="s">
        <v>26</v>
      </c>
      <c r="CH126" s="70">
        <v>0</v>
      </c>
      <c r="CI126" s="77">
        <f t="shared" si="40"/>
        <v>0</v>
      </c>
      <c r="CJ126" s="76">
        <f t="shared" si="41"/>
        <v>0</v>
      </c>
      <c r="CK126" s="78"/>
      <c r="CL126" s="57"/>
      <c r="CM126" s="57"/>
      <c r="CN126" s="57"/>
      <c r="CO126" s="57"/>
      <c r="CP126" s="57"/>
      <c r="CQ126" s="57"/>
      <c r="CR126" s="57"/>
      <c r="CS126" s="79"/>
      <c r="CT126" s="80"/>
      <c r="CU126" s="81">
        <f t="shared" si="42"/>
        <v>0</v>
      </c>
      <c r="CV126" s="82">
        <f t="shared" si="43"/>
        <v>0</v>
      </c>
      <c r="CW126" s="83" t="e">
        <f>SUMIF(Склад!#REF!,E126,Склад!#REF!)</f>
        <v>#REF!</v>
      </c>
    </row>
    <row r="127" spans="1:101" s="73" customFormat="1" ht="73.5" customHeight="1" thickBot="1" x14ac:dyDescent="0.3">
      <c r="A127" s="57">
        <v>124</v>
      </c>
      <c r="B127" s="168" t="s">
        <v>140</v>
      </c>
      <c r="C127" s="34" t="s">
        <v>4152</v>
      </c>
      <c r="D127" s="34" t="str">
        <f t="shared" si="44"/>
        <v>68411462</v>
      </c>
      <c r="E127" s="33" t="s">
        <v>3831</v>
      </c>
      <c r="F127" s="33">
        <v>2</v>
      </c>
      <c r="G127" s="165" t="str">
        <f>IFERROR(VLOOKUP(VALUE(E127),Склад!#REF!,6,0),"-")</f>
        <v>-</v>
      </c>
      <c r="H127" s="58"/>
      <c r="I127" s="194" t="s">
        <v>4337</v>
      </c>
      <c r="J127" s="59">
        <v>34.200000000000003</v>
      </c>
      <c r="K127" s="63">
        <v>89</v>
      </c>
      <c r="L127" s="60"/>
      <c r="M127" s="61"/>
      <c r="N127" s="62"/>
      <c r="O127" s="64"/>
      <c r="P127" s="65"/>
      <c r="Q127" s="66"/>
      <c r="R127" s="67"/>
      <c r="S127" s="65"/>
      <c r="T127" s="66"/>
      <c r="U127" s="68"/>
      <c r="V127" s="69"/>
      <c r="W127" s="65"/>
      <c r="X127" s="66"/>
      <c r="Y127" s="70" t="str">
        <f>_xlfn.XLOOKUP($D127,'[1]Res (3)'!$G:$G,'[1]Res (3)'!P:P,"",0)</f>
        <v>-</v>
      </c>
      <c r="Z127" s="70" t="str">
        <f>_xlfn.XLOOKUP($D127,'[1]Res (3)'!$G:$G,'[1]Res (3)'!Q:Q,"",0)</f>
        <v>-</v>
      </c>
      <c r="AA127" s="70" t="str">
        <f>_xlfn.XLOOKUP($D127,'[1]Res (3)'!$G:$G,'[1]Res (3)'!R:R,"",0)</f>
        <v>-</v>
      </c>
      <c r="AB127" s="70" t="str">
        <f>_xlfn.XLOOKUP($D127,'[1]Res (3)'!$G:$G,'[1]Res (3)'!S:S,"",0)</f>
        <v/>
      </c>
      <c r="AC127" s="70" t="str">
        <f>_xlfn.XLOOKUP($D127,'[1]Res (3)'!$G:$G,'[1]Res (3)'!T:T,"",0)</f>
        <v/>
      </c>
      <c r="AD127" s="70" t="str">
        <f>_xlfn.XLOOKUP($D127,'[1]Res (3)'!$G:$G,'[1]Res (3)'!U:U,"",0)</f>
        <v/>
      </c>
      <c r="AE127" s="70" t="str">
        <f>_xlfn.XLOOKUP($D127,'[1]Res (3)'!$G:$G,'[1]Res (3)'!V:V,"",0)</f>
        <v/>
      </c>
      <c r="AF127" s="70" t="str">
        <f>_xlfn.XLOOKUP($D127,'[1]Res (3)'!$G:$G,'[1]Res (3)'!W:W,"",0)</f>
        <v/>
      </c>
      <c r="AG127" s="70" t="str">
        <f>_xlfn.XLOOKUP($D127,'[1]Res (3)'!$G:$G,'[1]Res (3)'!X:X,"",0)</f>
        <v/>
      </c>
      <c r="AH127" s="70" t="str">
        <f>_xlfn.XLOOKUP($D127,'[1]Res (3)'!$G:$G,'[1]Res (3)'!Y:Y,"",0)</f>
        <v/>
      </c>
      <c r="AI127" s="70" t="str">
        <f>_xlfn.XLOOKUP($D127,'[1]Res (3)'!$G:$G,'[1]Res (3)'!Z:Z,"",0)</f>
        <v/>
      </c>
      <c r="AJ127" s="70" t="str">
        <f>_xlfn.XLOOKUP($D127,'[1]Res (3)'!$G:$G,'[1]Res (3)'!AA:AA,"",0)</f>
        <v/>
      </c>
      <c r="AK127" s="70" t="str">
        <f>_xlfn.XLOOKUP($D127,'[1]Res (3)'!$G:$G,'[1]Res (3)'!AB:AB,"",0)</f>
        <v>-</v>
      </c>
      <c r="AL127" s="71">
        <f t="shared" si="28"/>
        <v>0</v>
      </c>
      <c r="AM127" s="72" t="str">
        <f t="shared" si="29"/>
        <v/>
      </c>
      <c r="AO127" s="71" t="s">
        <v>26</v>
      </c>
      <c r="AP127" s="70" t="e">
        <f t="shared" si="46"/>
        <v>#VALUE!</v>
      </c>
      <c r="AQ127" s="70"/>
      <c r="AR127" s="70" t="e">
        <f t="shared" si="47"/>
        <v>#VALUE!</v>
      </c>
      <c r="AS127" s="70"/>
      <c r="AT127" s="70" t="e">
        <f t="shared" si="48"/>
        <v>#VALUE!</v>
      </c>
      <c r="AU127" s="70"/>
      <c r="AV127" s="70" t="e">
        <f t="shared" si="49"/>
        <v>#VALUE!</v>
      </c>
      <c r="AW127" s="70"/>
      <c r="AX127" s="70" t="e">
        <f t="shared" si="50"/>
        <v>#VALUE!</v>
      </c>
      <c r="AY127" s="71" t="e">
        <f t="shared" si="34"/>
        <v>#VALUE!</v>
      </c>
      <c r="AZ127" s="72" t="e">
        <f t="shared" si="35"/>
        <v>#VALUE!</v>
      </c>
      <c r="BA127" s="71" t="s">
        <v>26</v>
      </c>
      <c r="BB127" s="70">
        <v>0</v>
      </c>
      <c r="BC127" s="70" t="s">
        <v>26</v>
      </c>
      <c r="BD127" s="70">
        <v>0</v>
      </c>
      <c r="BE127" s="70" t="s">
        <v>26</v>
      </c>
      <c r="BF127" s="70">
        <v>0</v>
      </c>
      <c r="BG127" s="70" t="s">
        <v>26</v>
      </c>
      <c r="BH127" s="70">
        <v>0</v>
      </c>
      <c r="BI127" s="70" t="s">
        <v>26</v>
      </c>
      <c r="BJ127" s="70">
        <v>0</v>
      </c>
      <c r="BK127" s="74">
        <f t="shared" si="36"/>
        <v>0</v>
      </c>
      <c r="BL127" s="75">
        <f t="shared" si="37"/>
        <v>0</v>
      </c>
      <c r="BM127" s="71" t="s">
        <v>26</v>
      </c>
      <c r="BN127" s="70">
        <v>0</v>
      </c>
      <c r="BO127" s="70" t="s">
        <v>26</v>
      </c>
      <c r="BP127" s="70">
        <v>0</v>
      </c>
      <c r="BQ127" s="70" t="s">
        <v>26</v>
      </c>
      <c r="BR127" s="70">
        <v>0</v>
      </c>
      <c r="BS127" s="70" t="s">
        <v>26</v>
      </c>
      <c r="BT127" s="70">
        <v>0</v>
      </c>
      <c r="BU127" s="70" t="s">
        <v>26</v>
      </c>
      <c r="BV127" s="70">
        <v>0</v>
      </c>
      <c r="BW127" s="74">
        <f t="shared" si="38"/>
        <v>0</v>
      </c>
      <c r="BX127" s="76">
        <f t="shared" si="39"/>
        <v>0</v>
      </c>
      <c r="BY127" s="71" t="s">
        <v>26</v>
      </c>
      <c r="BZ127" s="70">
        <v>0</v>
      </c>
      <c r="CA127" s="70" t="s">
        <v>26</v>
      </c>
      <c r="CB127" s="70">
        <v>0</v>
      </c>
      <c r="CC127" s="70" t="s">
        <v>26</v>
      </c>
      <c r="CD127" s="70">
        <v>0</v>
      </c>
      <c r="CE127" s="70" t="s">
        <v>26</v>
      </c>
      <c r="CF127" s="70">
        <v>0</v>
      </c>
      <c r="CG127" s="70" t="s">
        <v>26</v>
      </c>
      <c r="CH127" s="70">
        <v>0</v>
      </c>
      <c r="CI127" s="77">
        <f t="shared" si="40"/>
        <v>0</v>
      </c>
      <c r="CJ127" s="76">
        <f t="shared" si="41"/>
        <v>0</v>
      </c>
      <c r="CK127" s="78"/>
      <c r="CL127" s="57"/>
      <c r="CM127" s="57"/>
      <c r="CN127" s="57"/>
      <c r="CO127" s="57"/>
      <c r="CP127" s="57"/>
      <c r="CQ127" s="57"/>
      <c r="CR127" s="57"/>
      <c r="CS127" s="79"/>
      <c r="CT127" s="80"/>
      <c r="CU127" s="81">
        <f t="shared" si="42"/>
        <v>0</v>
      </c>
      <c r="CV127" s="82">
        <f t="shared" si="43"/>
        <v>0</v>
      </c>
      <c r="CW127" s="83" t="e">
        <f>SUMIF(Склад!#REF!,E127,Склад!#REF!)</f>
        <v>#REF!</v>
      </c>
    </row>
    <row r="128" spans="1:101" s="73" customFormat="1" ht="85.15" customHeight="1" thickBot="1" x14ac:dyDescent="0.3">
      <c r="A128" s="34">
        <v>125</v>
      </c>
      <c r="B128" s="168" t="s">
        <v>128</v>
      </c>
      <c r="C128" s="57" t="s">
        <v>4153</v>
      </c>
      <c r="D128" s="34" t="str">
        <f t="shared" si="44"/>
        <v>88211142</v>
      </c>
      <c r="E128" s="33" t="s">
        <v>3832</v>
      </c>
      <c r="F128" s="33">
        <v>2</v>
      </c>
      <c r="G128" s="165" t="str">
        <f>IFERROR(VLOOKUP(VALUE(E128),Склад!#REF!,6,0),"-")</f>
        <v>-</v>
      </c>
      <c r="H128" s="58"/>
      <c r="I128" s="194" t="s">
        <v>4337</v>
      </c>
      <c r="J128" s="59">
        <v>30.4</v>
      </c>
      <c r="K128" s="63">
        <v>79</v>
      </c>
      <c r="L128" s="60"/>
      <c r="M128" s="61"/>
      <c r="N128" s="62"/>
      <c r="O128" s="64"/>
      <c r="P128" s="65"/>
      <c r="Q128" s="66"/>
      <c r="R128" s="67"/>
      <c r="S128" s="65"/>
      <c r="T128" s="66"/>
      <c r="U128" s="68"/>
      <c r="V128" s="69"/>
      <c r="W128" s="65"/>
      <c r="X128" s="66"/>
      <c r="Y128" s="70" t="str">
        <f>_xlfn.XLOOKUP($D128,'[1]Res (3)'!$G:$G,'[1]Res (3)'!P:P,"",0)</f>
        <v>-</v>
      </c>
      <c r="Z128" s="70" t="str">
        <f>_xlfn.XLOOKUP($D128,'[1]Res (3)'!$G:$G,'[1]Res (3)'!Q:Q,"",0)</f>
        <v>-</v>
      </c>
      <c r="AA128" s="70" t="str">
        <f>_xlfn.XLOOKUP($D128,'[1]Res (3)'!$G:$G,'[1]Res (3)'!R:R,"",0)</f>
        <v>-</v>
      </c>
      <c r="AB128" s="70" t="str">
        <f>_xlfn.XLOOKUP($D128,'[1]Res (3)'!$G:$G,'[1]Res (3)'!S:S,"",0)</f>
        <v/>
      </c>
      <c r="AC128" s="70" t="str">
        <f>_xlfn.XLOOKUP($D128,'[1]Res (3)'!$G:$G,'[1]Res (3)'!T:T,"",0)</f>
        <v/>
      </c>
      <c r="AD128" s="70" t="str">
        <f>_xlfn.XLOOKUP($D128,'[1]Res (3)'!$G:$G,'[1]Res (3)'!U:U,"",0)</f>
        <v/>
      </c>
      <c r="AE128" s="70" t="str">
        <f>_xlfn.XLOOKUP($D128,'[1]Res (3)'!$G:$G,'[1]Res (3)'!V:V,"",0)</f>
        <v/>
      </c>
      <c r="AF128" s="70" t="str">
        <f>_xlfn.XLOOKUP($D128,'[1]Res (3)'!$G:$G,'[1]Res (3)'!W:W,"",0)</f>
        <v/>
      </c>
      <c r="AG128" s="70" t="str">
        <f>_xlfn.XLOOKUP($D128,'[1]Res (3)'!$G:$G,'[1]Res (3)'!X:X,"",0)</f>
        <v/>
      </c>
      <c r="AH128" s="70" t="str">
        <f>_xlfn.XLOOKUP($D128,'[1]Res (3)'!$G:$G,'[1]Res (3)'!Y:Y,"",0)</f>
        <v/>
      </c>
      <c r="AI128" s="70" t="str">
        <f>_xlfn.XLOOKUP($D128,'[1]Res (3)'!$G:$G,'[1]Res (3)'!Z:Z,"",0)</f>
        <v>-</v>
      </c>
      <c r="AJ128" s="70" t="str">
        <f>_xlfn.XLOOKUP($D128,'[1]Res (3)'!$G:$G,'[1]Res (3)'!AA:AA,"",0)</f>
        <v>-</v>
      </c>
      <c r="AK128" s="70" t="str">
        <f>_xlfn.XLOOKUP($D128,'[1]Res (3)'!$G:$G,'[1]Res (3)'!AB:AB,"",0)</f>
        <v>-</v>
      </c>
      <c r="AL128" s="71">
        <f t="shared" si="28"/>
        <v>0</v>
      </c>
      <c r="AM128" s="72" t="str">
        <f t="shared" si="29"/>
        <v/>
      </c>
      <c r="AO128" s="71" t="s">
        <v>26</v>
      </c>
      <c r="AP128" s="70" t="e">
        <f t="shared" si="46"/>
        <v>#VALUE!</v>
      </c>
      <c r="AQ128" s="70"/>
      <c r="AR128" s="70" t="e">
        <f t="shared" si="47"/>
        <v>#VALUE!</v>
      </c>
      <c r="AS128" s="70"/>
      <c r="AT128" s="70" t="e">
        <f t="shared" si="48"/>
        <v>#VALUE!</v>
      </c>
      <c r="AU128" s="70"/>
      <c r="AV128" s="70" t="e">
        <f t="shared" si="49"/>
        <v>#VALUE!</v>
      </c>
      <c r="AW128" s="70"/>
      <c r="AX128" s="70" t="e">
        <f t="shared" si="50"/>
        <v>#VALUE!</v>
      </c>
      <c r="AY128" s="71" t="e">
        <f t="shared" si="34"/>
        <v>#VALUE!</v>
      </c>
      <c r="AZ128" s="72" t="e">
        <f t="shared" si="35"/>
        <v>#VALUE!</v>
      </c>
      <c r="BA128" s="71" t="s">
        <v>26</v>
      </c>
      <c r="BB128" s="70">
        <v>0</v>
      </c>
      <c r="BC128" s="70" t="s">
        <v>26</v>
      </c>
      <c r="BD128" s="70">
        <v>1</v>
      </c>
      <c r="BE128" s="70" t="s">
        <v>26</v>
      </c>
      <c r="BF128" s="70">
        <v>2</v>
      </c>
      <c r="BG128" s="70" t="s">
        <v>26</v>
      </c>
      <c r="BH128" s="70">
        <v>1</v>
      </c>
      <c r="BI128" s="70" t="s">
        <v>26</v>
      </c>
      <c r="BJ128" s="70">
        <v>1</v>
      </c>
      <c r="BK128" s="74">
        <f t="shared" si="36"/>
        <v>5</v>
      </c>
      <c r="BL128" s="75">
        <f t="shared" si="37"/>
        <v>0</v>
      </c>
      <c r="BM128" s="71" t="s">
        <v>26</v>
      </c>
      <c r="BN128" s="70">
        <v>0</v>
      </c>
      <c r="BO128" s="70" t="s">
        <v>26</v>
      </c>
      <c r="BP128" s="70">
        <v>1</v>
      </c>
      <c r="BQ128" s="70" t="s">
        <v>26</v>
      </c>
      <c r="BR128" s="70">
        <v>1</v>
      </c>
      <c r="BS128" s="70" t="s">
        <v>26</v>
      </c>
      <c r="BT128" s="70">
        <v>1</v>
      </c>
      <c r="BU128" s="70" t="s">
        <v>26</v>
      </c>
      <c r="BV128" s="70">
        <v>0</v>
      </c>
      <c r="BW128" s="74">
        <f t="shared" si="38"/>
        <v>3</v>
      </c>
      <c r="BX128" s="76">
        <f t="shared" si="39"/>
        <v>0</v>
      </c>
      <c r="BY128" s="71" t="s">
        <v>26</v>
      </c>
      <c r="BZ128" s="70">
        <v>0</v>
      </c>
      <c r="CA128" s="70" t="s">
        <v>26</v>
      </c>
      <c r="CB128" s="70">
        <v>0</v>
      </c>
      <c r="CC128" s="70" t="s">
        <v>26</v>
      </c>
      <c r="CD128" s="70">
        <v>0</v>
      </c>
      <c r="CE128" s="70" t="s">
        <v>26</v>
      </c>
      <c r="CF128" s="70">
        <v>0</v>
      </c>
      <c r="CG128" s="70" t="s">
        <v>26</v>
      </c>
      <c r="CH128" s="70">
        <v>0</v>
      </c>
      <c r="CI128" s="77">
        <f t="shared" si="40"/>
        <v>0</v>
      </c>
      <c r="CJ128" s="76">
        <f t="shared" si="41"/>
        <v>0</v>
      </c>
      <c r="CK128" s="78"/>
      <c r="CL128" s="57"/>
      <c r="CM128" s="57"/>
      <c r="CN128" s="57"/>
      <c r="CO128" s="57"/>
      <c r="CP128" s="57"/>
      <c r="CQ128" s="57"/>
      <c r="CR128" s="57"/>
      <c r="CS128" s="79"/>
      <c r="CT128" s="80"/>
      <c r="CU128" s="81">
        <f t="shared" si="42"/>
        <v>0</v>
      </c>
      <c r="CV128" s="82">
        <f t="shared" si="43"/>
        <v>0</v>
      </c>
      <c r="CW128" s="83" t="e">
        <f>SUMIF(Склад!#REF!,E128,Склад!#REF!)</f>
        <v>#REF!</v>
      </c>
    </row>
    <row r="129" spans="1:101" s="73" customFormat="1" ht="81.95" customHeight="1" thickBot="1" x14ac:dyDescent="0.3">
      <c r="A129" s="57">
        <v>126</v>
      </c>
      <c r="B129" s="168" t="s">
        <v>140</v>
      </c>
      <c r="C129" s="57" t="s">
        <v>4154</v>
      </c>
      <c r="D129" s="34" t="str">
        <f t="shared" si="44"/>
        <v>617310922</v>
      </c>
      <c r="E129" s="33" t="s">
        <v>3833</v>
      </c>
      <c r="F129" s="33">
        <v>22</v>
      </c>
      <c r="G129" s="165" t="str">
        <f>IFERROR(VLOOKUP(VALUE(E129),Склад!#REF!,6,0),"-")</f>
        <v>-</v>
      </c>
      <c r="H129" s="58"/>
      <c r="I129" s="194" t="s">
        <v>4338</v>
      </c>
      <c r="J129" s="59">
        <v>38.1</v>
      </c>
      <c r="K129" s="63">
        <v>99</v>
      </c>
      <c r="L129" s="60"/>
      <c r="M129" s="61"/>
      <c r="N129" s="62"/>
      <c r="O129" s="64"/>
      <c r="P129" s="65"/>
      <c r="Q129" s="66"/>
      <c r="R129" s="67"/>
      <c r="S129" s="65"/>
      <c r="T129" s="66"/>
      <c r="U129" s="68"/>
      <c r="V129" s="69"/>
      <c r="W129" s="65"/>
      <c r="X129" s="66"/>
      <c r="Y129" s="70" t="str">
        <f>_xlfn.XLOOKUP($D129,'[1]Res (3)'!$G:$G,'[1]Res (3)'!P:P,"",0)</f>
        <v>-</v>
      </c>
      <c r="Z129" s="70" t="str">
        <f>_xlfn.XLOOKUP($D129,'[1]Res (3)'!$G:$G,'[1]Res (3)'!Q:Q,"",0)</f>
        <v>-</v>
      </c>
      <c r="AA129" s="70" t="str">
        <f>_xlfn.XLOOKUP($D129,'[1]Res (3)'!$G:$G,'[1]Res (3)'!R:R,"",0)</f>
        <v>-</v>
      </c>
      <c r="AB129" s="70" t="str">
        <f>_xlfn.XLOOKUP($D129,'[1]Res (3)'!$G:$G,'[1]Res (3)'!S:S,"",0)</f>
        <v/>
      </c>
      <c r="AC129" s="70" t="str">
        <f>_xlfn.XLOOKUP($D129,'[1]Res (3)'!$G:$G,'[1]Res (3)'!T:T,"",0)</f>
        <v/>
      </c>
      <c r="AD129" s="70" t="str">
        <f>_xlfn.XLOOKUP($D129,'[1]Res (3)'!$G:$G,'[1]Res (3)'!U:U,"",0)</f>
        <v/>
      </c>
      <c r="AE129" s="70" t="str">
        <f>_xlfn.XLOOKUP($D129,'[1]Res (3)'!$G:$G,'[1]Res (3)'!V:V,"",0)</f>
        <v/>
      </c>
      <c r="AF129" s="70" t="str">
        <f>_xlfn.XLOOKUP($D129,'[1]Res (3)'!$G:$G,'[1]Res (3)'!W:W,"",0)</f>
        <v/>
      </c>
      <c r="AG129" s="70" t="str">
        <f>_xlfn.XLOOKUP($D129,'[1]Res (3)'!$G:$G,'[1]Res (3)'!X:X,"",0)</f>
        <v/>
      </c>
      <c r="AH129" s="70" t="str">
        <f>_xlfn.XLOOKUP($D129,'[1]Res (3)'!$G:$G,'[1]Res (3)'!Y:Y,"",0)</f>
        <v/>
      </c>
      <c r="AI129" s="70" t="str">
        <f>_xlfn.XLOOKUP($D129,'[1]Res (3)'!$G:$G,'[1]Res (3)'!Z:Z,"",0)</f>
        <v/>
      </c>
      <c r="AJ129" s="70" t="str">
        <f>_xlfn.XLOOKUP($D129,'[1]Res (3)'!$G:$G,'[1]Res (3)'!AA:AA,"",0)</f>
        <v/>
      </c>
      <c r="AK129" s="70" t="str">
        <f>_xlfn.XLOOKUP($D129,'[1]Res (3)'!$G:$G,'[1]Res (3)'!AB:AB,"",0)</f>
        <v>-</v>
      </c>
      <c r="AL129" s="71">
        <f t="shared" si="28"/>
        <v>0</v>
      </c>
      <c r="AM129" s="72" t="str">
        <f t="shared" si="29"/>
        <v/>
      </c>
      <c r="AO129" s="71" t="s">
        <v>26</v>
      </c>
      <c r="AP129" s="70" t="e">
        <f t="shared" si="46"/>
        <v>#VALUE!</v>
      </c>
      <c r="AQ129" s="70"/>
      <c r="AR129" s="70" t="e">
        <f t="shared" si="47"/>
        <v>#VALUE!</v>
      </c>
      <c r="AS129" s="70"/>
      <c r="AT129" s="70" t="e">
        <f t="shared" si="48"/>
        <v>#VALUE!</v>
      </c>
      <c r="AU129" s="70"/>
      <c r="AV129" s="70" t="e">
        <f t="shared" si="49"/>
        <v>#VALUE!</v>
      </c>
      <c r="AW129" s="70"/>
      <c r="AX129" s="70" t="e">
        <f t="shared" si="50"/>
        <v>#VALUE!</v>
      </c>
      <c r="AY129" s="71" t="e">
        <f t="shared" si="34"/>
        <v>#VALUE!</v>
      </c>
      <c r="AZ129" s="72" t="e">
        <f t="shared" si="35"/>
        <v>#VALUE!</v>
      </c>
      <c r="BA129" s="71" t="s">
        <v>26</v>
      </c>
      <c r="BB129" s="70">
        <v>0</v>
      </c>
      <c r="BC129" s="70" t="s">
        <v>26</v>
      </c>
      <c r="BD129" s="70">
        <v>1</v>
      </c>
      <c r="BE129" s="70" t="s">
        <v>26</v>
      </c>
      <c r="BF129" s="70">
        <v>2</v>
      </c>
      <c r="BG129" s="70" t="s">
        <v>26</v>
      </c>
      <c r="BH129" s="70">
        <v>1</v>
      </c>
      <c r="BI129" s="70" t="s">
        <v>26</v>
      </c>
      <c r="BJ129" s="70">
        <v>1</v>
      </c>
      <c r="BK129" s="74">
        <f t="shared" si="36"/>
        <v>5</v>
      </c>
      <c r="BL129" s="75">
        <f t="shared" si="37"/>
        <v>0</v>
      </c>
      <c r="BM129" s="71" t="s">
        <v>26</v>
      </c>
      <c r="BN129" s="70">
        <v>0</v>
      </c>
      <c r="BO129" s="70" t="s">
        <v>26</v>
      </c>
      <c r="BP129" s="70">
        <v>1</v>
      </c>
      <c r="BQ129" s="70" t="s">
        <v>26</v>
      </c>
      <c r="BR129" s="70">
        <v>1</v>
      </c>
      <c r="BS129" s="70" t="s">
        <v>26</v>
      </c>
      <c r="BT129" s="70">
        <v>1</v>
      </c>
      <c r="BU129" s="70" t="s">
        <v>26</v>
      </c>
      <c r="BV129" s="70">
        <v>0</v>
      </c>
      <c r="BW129" s="74">
        <f t="shared" si="38"/>
        <v>3</v>
      </c>
      <c r="BX129" s="76">
        <f t="shared" si="39"/>
        <v>0</v>
      </c>
      <c r="BY129" s="71" t="s">
        <v>26</v>
      </c>
      <c r="BZ129" s="70">
        <v>0</v>
      </c>
      <c r="CA129" s="70" t="s">
        <v>26</v>
      </c>
      <c r="CB129" s="70">
        <v>0</v>
      </c>
      <c r="CC129" s="70" t="s">
        <v>26</v>
      </c>
      <c r="CD129" s="70">
        <v>0</v>
      </c>
      <c r="CE129" s="70" t="s">
        <v>26</v>
      </c>
      <c r="CF129" s="70">
        <v>0</v>
      </c>
      <c r="CG129" s="70" t="s">
        <v>26</v>
      </c>
      <c r="CH129" s="70">
        <v>0</v>
      </c>
      <c r="CI129" s="77">
        <f t="shared" si="40"/>
        <v>0</v>
      </c>
      <c r="CJ129" s="76">
        <f t="shared" si="41"/>
        <v>0</v>
      </c>
      <c r="CK129" s="78"/>
      <c r="CL129" s="57"/>
      <c r="CM129" s="57"/>
      <c r="CN129" s="57"/>
      <c r="CO129" s="57"/>
      <c r="CP129" s="57"/>
      <c r="CQ129" s="57"/>
      <c r="CR129" s="57"/>
      <c r="CS129" s="79"/>
      <c r="CT129" s="80"/>
      <c r="CU129" s="81">
        <f t="shared" si="42"/>
        <v>0</v>
      </c>
      <c r="CV129" s="82">
        <f t="shared" si="43"/>
        <v>0</v>
      </c>
      <c r="CW129" s="83" t="e">
        <f>SUMIF(Склад!#REF!,E129,Склад!#REF!)</f>
        <v>#REF!</v>
      </c>
    </row>
    <row r="130" spans="1:101" s="73" customFormat="1" ht="72.599999999999994" customHeight="1" thickBot="1" x14ac:dyDescent="0.3">
      <c r="A130" s="34">
        <v>127</v>
      </c>
      <c r="B130" s="168" t="s">
        <v>140</v>
      </c>
      <c r="C130" s="57" t="s">
        <v>4154</v>
      </c>
      <c r="D130" s="34" t="str">
        <f t="shared" si="44"/>
        <v>617310978</v>
      </c>
      <c r="E130" s="33" t="s">
        <v>3833</v>
      </c>
      <c r="F130" s="33">
        <v>78</v>
      </c>
      <c r="G130" s="165" t="str">
        <f>IFERROR(VLOOKUP(VALUE(E130),Склад!#REF!,6,0),"-")</f>
        <v>-</v>
      </c>
      <c r="H130" s="58"/>
      <c r="I130" s="194" t="s">
        <v>4338</v>
      </c>
      <c r="J130" s="59">
        <v>38.1</v>
      </c>
      <c r="K130" s="63">
        <v>99</v>
      </c>
      <c r="L130" s="60"/>
      <c r="M130" s="61"/>
      <c r="N130" s="62"/>
      <c r="O130" s="64"/>
      <c r="P130" s="65"/>
      <c r="Q130" s="66"/>
      <c r="R130" s="67"/>
      <c r="S130" s="65"/>
      <c r="T130" s="66"/>
      <c r="U130" s="68"/>
      <c r="V130" s="69"/>
      <c r="W130" s="65"/>
      <c r="X130" s="66"/>
      <c r="Y130" s="70" t="str">
        <f>_xlfn.XLOOKUP($D130,'[1]Res (3)'!$G:$G,'[1]Res (3)'!P:P,"",0)</f>
        <v>-</v>
      </c>
      <c r="Z130" s="70" t="str">
        <f>_xlfn.XLOOKUP($D130,'[1]Res (3)'!$G:$G,'[1]Res (3)'!Q:Q,"",0)</f>
        <v>-</v>
      </c>
      <c r="AA130" s="70" t="str">
        <f>_xlfn.XLOOKUP($D130,'[1]Res (3)'!$G:$G,'[1]Res (3)'!R:R,"",0)</f>
        <v>-</v>
      </c>
      <c r="AB130" s="70" t="str">
        <f>_xlfn.XLOOKUP($D130,'[1]Res (3)'!$G:$G,'[1]Res (3)'!S:S,"",0)</f>
        <v/>
      </c>
      <c r="AC130" s="70" t="str">
        <f>_xlfn.XLOOKUP($D130,'[1]Res (3)'!$G:$G,'[1]Res (3)'!T:T,"",0)</f>
        <v/>
      </c>
      <c r="AD130" s="70" t="str">
        <f>_xlfn.XLOOKUP($D130,'[1]Res (3)'!$G:$G,'[1]Res (3)'!U:U,"",0)</f>
        <v/>
      </c>
      <c r="AE130" s="70" t="str">
        <f>_xlfn.XLOOKUP($D130,'[1]Res (3)'!$G:$G,'[1]Res (3)'!V:V,"",0)</f>
        <v/>
      </c>
      <c r="AF130" s="70" t="str">
        <f>_xlfn.XLOOKUP($D130,'[1]Res (3)'!$G:$G,'[1]Res (3)'!W:W,"",0)</f>
        <v/>
      </c>
      <c r="AG130" s="70" t="str">
        <f>_xlfn.XLOOKUP($D130,'[1]Res (3)'!$G:$G,'[1]Res (3)'!X:X,"",0)</f>
        <v/>
      </c>
      <c r="AH130" s="70" t="str">
        <f>_xlfn.XLOOKUP($D130,'[1]Res (3)'!$G:$G,'[1]Res (3)'!Y:Y,"",0)</f>
        <v/>
      </c>
      <c r="AI130" s="70" t="str">
        <f>_xlfn.XLOOKUP($D130,'[1]Res (3)'!$G:$G,'[1]Res (3)'!Z:Z,"",0)</f>
        <v/>
      </c>
      <c r="AJ130" s="70" t="str">
        <f>_xlfn.XLOOKUP($D130,'[1]Res (3)'!$G:$G,'[1]Res (3)'!AA:AA,"",0)</f>
        <v/>
      </c>
      <c r="AK130" s="70" t="str">
        <f>_xlfn.XLOOKUP($D130,'[1]Res (3)'!$G:$G,'[1]Res (3)'!AB:AB,"",0)</f>
        <v>-</v>
      </c>
      <c r="AL130" s="71">
        <f t="shared" si="28"/>
        <v>0</v>
      </c>
      <c r="AM130" s="72" t="str">
        <f t="shared" si="29"/>
        <v/>
      </c>
      <c r="AO130" s="71" t="s">
        <v>26</v>
      </c>
      <c r="AP130" s="70" t="e">
        <f t="shared" si="46"/>
        <v>#VALUE!</v>
      </c>
      <c r="AQ130" s="70"/>
      <c r="AR130" s="70" t="e">
        <f t="shared" si="47"/>
        <v>#VALUE!</v>
      </c>
      <c r="AS130" s="70"/>
      <c r="AT130" s="70" t="e">
        <f t="shared" si="48"/>
        <v>#VALUE!</v>
      </c>
      <c r="AU130" s="70"/>
      <c r="AV130" s="70" t="e">
        <f t="shared" si="49"/>
        <v>#VALUE!</v>
      </c>
      <c r="AW130" s="70"/>
      <c r="AX130" s="70" t="e">
        <f t="shared" si="50"/>
        <v>#VALUE!</v>
      </c>
      <c r="AY130" s="71" t="e">
        <f t="shared" si="34"/>
        <v>#VALUE!</v>
      </c>
      <c r="AZ130" s="72" t="e">
        <f t="shared" si="35"/>
        <v>#VALUE!</v>
      </c>
      <c r="BA130" s="71" t="s">
        <v>26</v>
      </c>
      <c r="BB130" s="70">
        <v>0</v>
      </c>
      <c r="BC130" s="70" t="s">
        <v>26</v>
      </c>
      <c r="BD130" s="70">
        <v>1</v>
      </c>
      <c r="BE130" s="70" t="s">
        <v>26</v>
      </c>
      <c r="BF130" s="70">
        <v>2</v>
      </c>
      <c r="BG130" s="70" t="s">
        <v>26</v>
      </c>
      <c r="BH130" s="70">
        <v>1</v>
      </c>
      <c r="BI130" s="70" t="s">
        <v>26</v>
      </c>
      <c r="BJ130" s="70">
        <v>1</v>
      </c>
      <c r="BK130" s="74">
        <f t="shared" si="36"/>
        <v>5</v>
      </c>
      <c r="BL130" s="75">
        <f t="shared" si="37"/>
        <v>0</v>
      </c>
      <c r="BM130" s="71" t="s">
        <v>26</v>
      </c>
      <c r="BN130" s="70">
        <v>0</v>
      </c>
      <c r="BO130" s="70" t="s">
        <v>26</v>
      </c>
      <c r="BP130" s="70">
        <v>1</v>
      </c>
      <c r="BQ130" s="70" t="s">
        <v>26</v>
      </c>
      <c r="BR130" s="70">
        <v>1</v>
      </c>
      <c r="BS130" s="70" t="s">
        <v>26</v>
      </c>
      <c r="BT130" s="70">
        <v>1</v>
      </c>
      <c r="BU130" s="70" t="s">
        <v>26</v>
      </c>
      <c r="BV130" s="70">
        <v>0</v>
      </c>
      <c r="BW130" s="74">
        <f t="shared" si="38"/>
        <v>3</v>
      </c>
      <c r="BX130" s="76">
        <f t="shared" si="39"/>
        <v>0</v>
      </c>
      <c r="BY130" s="71" t="s">
        <v>26</v>
      </c>
      <c r="BZ130" s="70">
        <v>0</v>
      </c>
      <c r="CA130" s="70" t="s">
        <v>26</v>
      </c>
      <c r="CB130" s="70">
        <v>0</v>
      </c>
      <c r="CC130" s="70" t="s">
        <v>26</v>
      </c>
      <c r="CD130" s="70">
        <v>0</v>
      </c>
      <c r="CE130" s="70" t="s">
        <v>26</v>
      </c>
      <c r="CF130" s="70">
        <v>0</v>
      </c>
      <c r="CG130" s="70" t="s">
        <v>26</v>
      </c>
      <c r="CH130" s="70">
        <v>0</v>
      </c>
      <c r="CI130" s="77">
        <f t="shared" si="40"/>
        <v>0</v>
      </c>
      <c r="CJ130" s="76">
        <f t="shared" si="41"/>
        <v>0</v>
      </c>
      <c r="CK130" s="78"/>
      <c r="CL130" s="57"/>
      <c r="CM130" s="57"/>
      <c r="CN130" s="57">
        <v>4</v>
      </c>
      <c r="CO130" s="57"/>
      <c r="CP130" s="57">
        <v>6</v>
      </c>
      <c r="CQ130" s="57"/>
      <c r="CR130" s="57">
        <v>4</v>
      </c>
      <c r="CS130" s="79"/>
      <c r="CT130" s="80">
        <v>2</v>
      </c>
      <c r="CU130" s="81">
        <f t="shared" si="42"/>
        <v>16</v>
      </c>
      <c r="CV130" s="82">
        <f t="shared" si="43"/>
        <v>0</v>
      </c>
      <c r="CW130" s="83" t="e">
        <f>SUMIF(Склад!#REF!,E130,Склад!#REF!)</f>
        <v>#REF!</v>
      </c>
    </row>
    <row r="131" spans="1:101" s="73" customFormat="1" ht="73.349999999999994" customHeight="1" thickBot="1" x14ac:dyDescent="0.3">
      <c r="A131" s="57">
        <v>128</v>
      </c>
      <c r="B131" s="168" t="s">
        <v>140</v>
      </c>
      <c r="C131" s="57" t="s">
        <v>4155</v>
      </c>
      <c r="D131" s="34" t="str">
        <f t="shared" si="44"/>
        <v>684311822</v>
      </c>
      <c r="E131" s="33" t="s">
        <v>3834</v>
      </c>
      <c r="F131" s="33">
        <v>22</v>
      </c>
      <c r="G131" s="165" t="str">
        <f>IFERROR(VLOOKUP(VALUE(E131),Склад!#REF!,6,0),"-")</f>
        <v>-</v>
      </c>
      <c r="H131" s="58"/>
      <c r="I131" s="194" t="s">
        <v>4338</v>
      </c>
      <c r="J131" s="59">
        <v>38.1</v>
      </c>
      <c r="K131" s="63">
        <v>99</v>
      </c>
      <c r="L131" s="60"/>
      <c r="M131" s="61"/>
      <c r="N131" s="62"/>
      <c r="O131" s="64"/>
      <c r="P131" s="65"/>
      <c r="Q131" s="66"/>
      <c r="R131" s="67"/>
      <c r="S131" s="65"/>
      <c r="T131" s="66"/>
      <c r="U131" s="68"/>
      <c r="V131" s="69"/>
      <c r="W131" s="65"/>
      <c r="X131" s="66"/>
      <c r="Y131" s="70" t="str">
        <f>_xlfn.XLOOKUP($D131,'[1]Res (3)'!$G:$G,'[1]Res (3)'!P:P,"",0)</f>
        <v>-</v>
      </c>
      <c r="Z131" s="70" t="str">
        <f>_xlfn.XLOOKUP($D131,'[1]Res (3)'!$G:$G,'[1]Res (3)'!Q:Q,"",0)</f>
        <v>-</v>
      </c>
      <c r="AA131" s="70" t="str">
        <f>_xlfn.XLOOKUP($D131,'[1]Res (3)'!$G:$G,'[1]Res (3)'!R:R,"",0)</f>
        <v>-</v>
      </c>
      <c r="AB131" s="70" t="str">
        <f>_xlfn.XLOOKUP($D131,'[1]Res (3)'!$G:$G,'[1]Res (3)'!S:S,"",0)</f>
        <v/>
      </c>
      <c r="AC131" s="70" t="str">
        <f>_xlfn.XLOOKUP($D131,'[1]Res (3)'!$G:$G,'[1]Res (3)'!T:T,"",0)</f>
        <v/>
      </c>
      <c r="AD131" s="70" t="str">
        <f>_xlfn.XLOOKUP($D131,'[1]Res (3)'!$G:$G,'[1]Res (3)'!U:U,"",0)</f>
        <v/>
      </c>
      <c r="AE131" s="70" t="str">
        <f>_xlfn.XLOOKUP($D131,'[1]Res (3)'!$G:$G,'[1]Res (3)'!V:V,"",0)</f>
        <v/>
      </c>
      <c r="AF131" s="70" t="str">
        <f>_xlfn.XLOOKUP($D131,'[1]Res (3)'!$G:$G,'[1]Res (3)'!W:W,"",0)</f>
        <v/>
      </c>
      <c r="AG131" s="70" t="str">
        <f>_xlfn.XLOOKUP($D131,'[1]Res (3)'!$G:$G,'[1]Res (3)'!X:X,"",0)</f>
        <v/>
      </c>
      <c r="AH131" s="70" t="str">
        <f>_xlfn.XLOOKUP($D131,'[1]Res (3)'!$G:$G,'[1]Res (3)'!Y:Y,"",0)</f>
        <v/>
      </c>
      <c r="AI131" s="70" t="str">
        <f>_xlfn.XLOOKUP($D131,'[1]Res (3)'!$G:$G,'[1]Res (3)'!Z:Z,"",0)</f>
        <v/>
      </c>
      <c r="AJ131" s="70" t="str">
        <f>_xlfn.XLOOKUP($D131,'[1]Res (3)'!$G:$G,'[1]Res (3)'!AA:AA,"",0)</f>
        <v/>
      </c>
      <c r="AK131" s="70" t="str">
        <f>_xlfn.XLOOKUP($D131,'[1]Res (3)'!$G:$G,'[1]Res (3)'!AB:AB,"",0)</f>
        <v>-</v>
      </c>
      <c r="AL131" s="71">
        <f t="shared" si="28"/>
        <v>0</v>
      </c>
      <c r="AM131" s="72" t="str">
        <f t="shared" si="29"/>
        <v/>
      </c>
      <c r="AO131" s="71" t="s">
        <v>26</v>
      </c>
      <c r="AP131" s="70" t="e">
        <f t="shared" si="46"/>
        <v>#VALUE!</v>
      </c>
      <c r="AQ131" s="70"/>
      <c r="AR131" s="70" t="e">
        <f t="shared" si="47"/>
        <v>#VALUE!</v>
      </c>
      <c r="AS131" s="70"/>
      <c r="AT131" s="70" t="e">
        <f t="shared" si="48"/>
        <v>#VALUE!</v>
      </c>
      <c r="AU131" s="70"/>
      <c r="AV131" s="70" t="e">
        <f t="shared" si="49"/>
        <v>#VALUE!</v>
      </c>
      <c r="AW131" s="70"/>
      <c r="AX131" s="70" t="e">
        <f t="shared" si="50"/>
        <v>#VALUE!</v>
      </c>
      <c r="AY131" s="71" t="e">
        <f t="shared" si="34"/>
        <v>#VALUE!</v>
      </c>
      <c r="AZ131" s="72" t="e">
        <f t="shared" si="35"/>
        <v>#VALUE!</v>
      </c>
      <c r="BA131" s="71" t="s">
        <v>26</v>
      </c>
      <c r="BB131" s="70">
        <v>0</v>
      </c>
      <c r="BC131" s="70"/>
      <c r="BD131" s="70">
        <v>0</v>
      </c>
      <c r="BE131" s="70"/>
      <c r="BF131" s="70">
        <v>0</v>
      </c>
      <c r="BG131" s="70"/>
      <c r="BH131" s="70">
        <v>0</v>
      </c>
      <c r="BI131" s="70"/>
      <c r="BJ131" s="70">
        <v>0</v>
      </c>
      <c r="BK131" s="74">
        <f t="shared" si="36"/>
        <v>0</v>
      </c>
      <c r="BL131" s="75">
        <f t="shared" si="37"/>
        <v>0</v>
      </c>
      <c r="BM131" s="71" t="s">
        <v>26</v>
      </c>
      <c r="BN131" s="70">
        <v>0</v>
      </c>
      <c r="BO131" s="70"/>
      <c r="BP131" s="70">
        <v>0</v>
      </c>
      <c r="BQ131" s="70"/>
      <c r="BR131" s="70">
        <v>0</v>
      </c>
      <c r="BS131" s="70"/>
      <c r="BT131" s="70">
        <v>0</v>
      </c>
      <c r="BU131" s="70"/>
      <c r="BV131" s="70">
        <v>0</v>
      </c>
      <c r="BW131" s="74">
        <f t="shared" si="38"/>
        <v>0</v>
      </c>
      <c r="BX131" s="76">
        <f t="shared" si="39"/>
        <v>0</v>
      </c>
      <c r="BY131" s="71" t="s">
        <v>26</v>
      </c>
      <c r="BZ131" s="70">
        <v>0</v>
      </c>
      <c r="CA131" s="70"/>
      <c r="CB131" s="70">
        <v>0</v>
      </c>
      <c r="CC131" s="70"/>
      <c r="CD131" s="70">
        <v>0</v>
      </c>
      <c r="CE131" s="70"/>
      <c r="CF131" s="70">
        <v>0</v>
      </c>
      <c r="CG131" s="70"/>
      <c r="CH131" s="70">
        <v>0</v>
      </c>
      <c r="CI131" s="77">
        <f t="shared" si="40"/>
        <v>0</v>
      </c>
      <c r="CJ131" s="76">
        <f t="shared" si="41"/>
        <v>0</v>
      </c>
      <c r="CK131" s="78"/>
      <c r="CL131" s="57"/>
      <c r="CM131" s="57"/>
      <c r="CN131" s="57"/>
      <c r="CO131" s="57"/>
      <c r="CP131" s="57"/>
      <c r="CQ131" s="57"/>
      <c r="CR131" s="57"/>
      <c r="CS131" s="79"/>
      <c r="CT131" s="80"/>
      <c r="CU131" s="81">
        <f t="shared" si="42"/>
        <v>0</v>
      </c>
      <c r="CV131" s="82">
        <f t="shared" si="43"/>
        <v>0</v>
      </c>
      <c r="CW131" s="83" t="e">
        <f>SUMIF(Склад!#REF!,E131,Склад!#REF!)</f>
        <v>#REF!</v>
      </c>
    </row>
    <row r="132" spans="1:101" s="73" customFormat="1" ht="78.400000000000006" customHeight="1" thickBot="1" x14ac:dyDescent="0.3">
      <c r="A132" s="34">
        <v>129</v>
      </c>
      <c r="B132" s="168" t="s">
        <v>140</v>
      </c>
      <c r="C132" s="34" t="s">
        <v>4155</v>
      </c>
      <c r="D132" s="34" t="str">
        <f t="shared" si="44"/>
        <v>684311878</v>
      </c>
      <c r="E132" s="33" t="s">
        <v>3834</v>
      </c>
      <c r="F132" s="33">
        <v>78</v>
      </c>
      <c r="G132" s="165" t="str">
        <f>IFERROR(VLOOKUP(VALUE(E132),Склад!#REF!,6,0),"-")</f>
        <v>-</v>
      </c>
      <c r="H132" s="58"/>
      <c r="I132" s="194" t="s">
        <v>4338</v>
      </c>
      <c r="J132" s="59">
        <v>38.1</v>
      </c>
      <c r="K132" s="63">
        <v>99</v>
      </c>
      <c r="L132" s="60"/>
      <c r="M132" s="61"/>
      <c r="N132" s="62"/>
      <c r="O132" s="64"/>
      <c r="P132" s="65"/>
      <c r="Q132" s="66"/>
      <c r="R132" s="67"/>
      <c r="S132" s="65"/>
      <c r="T132" s="66"/>
      <c r="U132" s="68"/>
      <c r="V132" s="69"/>
      <c r="W132" s="65"/>
      <c r="X132" s="66"/>
      <c r="Y132" s="70" t="str">
        <f>_xlfn.XLOOKUP($D132,'[1]Res (3)'!$G:$G,'[1]Res (3)'!P:P,"",0)</f>
        <v>-</v>
      </c>
      <c r="Z132" s="70" t="str">
        <f>_xlfn.XLOOKUP($D132,'[1]Res (3)'!$G:$G,'[1]Res (3)'!Q:Q,"",0)</f>
        <v>-</v>
      </c>
      <c r="AA132" s="70" t="str">
        <f>_xlfn.XLOOKUP($D132,'[1]Res (3)'!$G:$G,'[1]Res (3)'!R:R,"",0)</f>
        <v>-</v>
      </c>
      <c r="AB132" s="70" t="str">
        <f>_xlfn.XLOOKUP($D132,'[1]Res (3)'!$G:$G,'[1]Res (3)'!S:S,"",0)</f>
        <v/>
      </c>
      <c r="AC132" s="70" t="str">
        <f>_xlfn.XLOOKUP($D132,'[1]Res (3)'!$G:$G,'[1]Res (3)'!T:T,"",0)</f>
        <v/>
      </c>
      <c r="AD132" s="70" t="str">
        <f>_xlfn.XLOOKUP($D132,'[1]Res (3)'!$G:$G,'[1]Res (3)'!U:U,"",0)</f>
        <v/>
      </c>
      <c r="AE132" s="70" t="str">
        <f>_xlfn.XLOOKUP($D132,'[1]Res (3)'!$G:$G,'[1]Res (3)'!V:V,"",0)</f>
        <v/>
      </c>
      <c r="AF132" s="70" t="str">
        <f>_xlfn.XLOOKUP($D132,'[1]Res (3)'!$G:$G,'[1]Res (3)'!W:W,"",0)</f>
        <v/>
      </c>
      <c r="AG132" s="70" t="str">
        <f>_xlfn.XLOOKUP($D132,'[1]Res (3)'!$G:$G,'[1]Res (3)'!X:X,"",0)</f>
        <v/>
      </c>
      <c r="AH132" s="70" t="str">
        <f>_xlfn.XLOOKUP($D132,'[1]Res (3)'!$G:$G,'[1]Res (3)'!Y:Y,"",0)</f>
        <v/>
      </c>
      <c r="AI132" s="70" t="str">
        <f>_xlfn.XLOOKUP($D132,'[1]Res (3)'!$G:$G,'[1]Res (3)'!Z:Z,"",0)</f>
        <v/>
      </c>
      <c r="AJ132" s="70" t="str">
        <f>_xlfn.XLOOKUP($D132,'[1]Res (3)'!$G:$G,'[1]Res (3)'!AA:AA,"",0)</f>
        <v/>
      </c>
      <c r="AK132" s="70" t="str">
        <f>_xlfn.XLOOKUP($D132,'[1]Res (3)'!$G:$G,'[1]Res (3)'!AB:AB,"",0)</f>
        <v>-</v>
      </c>
      <c r="AL132" s="71">
        <f t="shared" ref="AL132:AL195" si="51">SUM(Y132:AK132)</f>
        <v>0</v>
      </c>
      <c r="AM132" s="72" t="str">
        <f t="shared" ref="AM132:AM195" si="52">IF(AL132&gt;0,AL132*J132,"")</f>
        <v/>
      </c>
      <c r="AO132" s="71" t="s">
        <v>26</v>
      </c>
      <c r="AP132" s="70" t="e">
        <f t="shared" ref="AP132:AP163" si="53">CL132+Z132-BB132-BN132-BZ132</f>
        <v>#VALUE!</v>
      </c>
      <c r="AQ132" s="70"/>
      <c r="AR132" s="70" t="e">
        <f t="shared" ref="AR132:AR163" si="54">CN132+AB132-BD132-BP132-CB132</f>
        <v>#VALUE!</v>
      </c>
      <c r="AS132" s="70"/>
      <c r="AT132" s="70" t="e">
        <f t="shared" ref="AT132:AT163" si="55">CP132+AD132-BF132-BR132-CD132</f>
        <v>#VALUE!</v>
      </c>
      <c r="AU132" s="70"/>
      <c r="AV132" s="70" t="e">
        <f t="shared" ref="AV132:AV163" si="56">CR132+AF132-BH132-BT132-CF132</f>
        <v>#VALUE!</v>
      </c>
      <c r="AW132" s="70"/>
      <c r="AX132" s="70" t="e">
        <f t="shared" si="50"/>
        <v>#VALUE!</v>
      </c>
      <c r="AY132" s="71" t="e">
        <f t="shared" ref="AY132:AY195" si="57">SUM(AO132:AX132)</f>
        <v>#VALUE!</v>
      </c>
      <c r="AZ132" s="72" t="e">
        <f t="shared" ref="AZ132:AZ195" si="58">AY132*L132</f>
        <v>#VALUE!</v>
      </c>
      <c r="BA132" s="71" t="s">
        <v>26</v>
      </c>
      <c r="BB132" s="70">
        <v>0</v>
      </c>
      <c r="BC132" s="70"/>
      <c r="BD132" s="70">
        <v>0</v>
      </c>
      <c r="BE132" s="70"/>
      <c r="BF132" s="70">
        <v>0</v>
      </c>
      <c r="BG132" s="70"/>
      <c r="BH132" s="70">
        <v>0</v>
      </c>
      <c r="BI132" s="70"/>
      <c r="BJ132" s="70">
        <v>0</v>
      </c>
      <c r="BK132" s="74">
        <f t="shared" ref="BK132:BK195" si="59">SUM(BA132:BJ132)</f>
        <v>0</v>
      </c>
      <c r="BL132" s="75">
        <f t="shared" ref="BL132:BL195" si="60">BK132*L132</f>
        <v>0</v>
      </c>
      <c r="BM132" s="71" t="s">
        <v>26</v>
      </c>
      <c r="BN132" s="70">
        <v>0</v>
      </c>
      <c r="BO132" s="70"/>
      <c r="BP132" s="70">
        <v>0</v>
      </c>
      <c r="BQ132" s="70"/>
      <c r="BR132" s="70">
        <v>0</v>
      </c>
      <c r="BS132" s="70"/>
      <c r="BT132" s="70">
        <v>0</v>
      </c>
      <c r="BU132" s="70"/>
      <c r="BV132" s="70">
        <v>0</v>
      </c>
      <c r="BW132" s="74">
        <f t="shared" ref="BW132:BW195" si="61">SUM(BM132:BV132)</f>
        <v>0</v>
      </c>
      <c r="BX132" s="76">
        <f t="shared" ref="BX132:BX195" si="62">BW132*L132</f>
        <v>0</v>
      </c>
      <c r="BY132" s="71" t="s">
        <v>26</v>
      </c>
      <c r="BZ132" s="70">
        <v>0</v>
      </c>
      <c r="CA132" s="70"/>
      <c r="CB132" s="70">
        <v>0</v>
      </c>
      <c r="CC132" s="70"/>
      <c r="CD132" s="70">
        <v>0</v>
      </c>
      <c r="CE132" s="70"/>
      <c r="CF132" s="70">
        <v>0</v>
      </c>
      <c r="CG132" s="70"/>
      <c r="CH132" s="70">
        <v>0</v>
      </c>
      <c r="CI132" s="77">
        <f t="shared" ref="CI132:CI195" si="63">SUM(BY132:CH132)</f>
        <v>0</v>
      </c>
      <c r="CJ132" s="76">
        <f t="shared" ref="CJ132:CJ195" si="64">CI132*L132</f>
        <v>0</v>
      </c>
      <c r="CK132" s="78"/>
      <c r="CL132" s="57"/>
      <c r="CM132" s="57"/>
      <c r="CN132" s="57">
        <v>2</v>
      </c>
      <c r="CO132" s="57"/>
      <c r="CP132" s="57">
        <v>3</v>
      </c>
      <c r="CQ132" s="57"/>
      <c r="CR132" s="57">
        <v>3</v>
      </c>
      <c r="CS132" s="79"/>
      <c r="CT132" s="80">
        <v>1</v>
      </c>
      <c r="CU132" s="81">
        <f t="shared" ref="CU132:CU195" si="65">SUM(CK132:CT132)</f>
        <v>9</v>
      </c>
      <c r="CV132" s="82">
        <f t="shared" ref="CV132:CV195" si="66">IF(AL132&gt;0,1,0)</f>
        <v>0</v>
      </c>
      <c r="CW132" s="83" t="e">
        <f>SUMIF(Склад!#REF!,E132,Склад!#REF!)</f>
        <v>#REF!</v>
      </c>
    </row>
    <row r="133" spans="1:101" s="73" customFormat="1" ht="72.75" customHeight="1" thickBot="1" x14ac:dyDescent="0.3">
      <c r="A133" s="57">
        <v>130</v>
      </c>
      <c r="B133" s="168" t="s">
        <v>140</v>
      </c>
      <c r="C133" s="34" t="s">
        <v>4156</v>
      </c>
      <c r="D133" s="34" t="str">
        <f t="shared" ref="D133:D196" si="67">E133&amp;F133</f>
        <v>61911042</v>
      </c>
      <c r="E133" s="33" t="s">
        <v>3835</v>
      </c>
      <c r="F133" s="33">
        <v>2</v>
      </c>
      <c r="G133" s="165" t="str">
        <f>IFERROR(VLOOKUP(VALUE(E133),Склад!#REF!,6,0),"-")</f>
        <v>-</v>
      </c>
      <c r="H133" s="58"/>
      <c r="I133" s="194" t="s">
        <v>4339</v>
      </c>
      <c r="J133" s="59">
        <v>34.200000000000003</v>
      </c>
      <c r="K133" s="63">
        <v>89</v>
      </c>
      <c r="L133" s="60"/>
      <c r="M133" s="61"/>
      <c r="N133" s="62"/>
      <c r="O133" s="64"/>
      <c r="P133" s="65"/>
      <c r="Q133" s="66"/>
      <c r="R133" s="67"/>
      <c r="S133" s="65"/>
      <c r="T133" s="66"/>
      <c r="U133" s="68"/>
      <c r="V133" s="69"/>
      <c r="W133" s="65"/>
      <c r="X133" s="66"/>
      <c r="Y133" s="70" t="str">
        <f>_xlfn.XLOOKUP($D133,'[1]Res (3)'!$G:$G,'[1]Res (3)'!P:P,"",0)</f>
        <v>-</v>
      </c>
      <c r="Z133" s="70" t="str">
        <f>_xlfn.XLOOKUP($D133,'[1]Res (3)'!$G:$G,'[1]Res (3)'!Q:Q,"",0)</f>
        <v>-</v>
      </c>
      <c r="AA133" s="70" t="str">
        <f>_xlfn.XLOOKUP($D133,'[1]Res (3)'!$G:$G,'[1]Res (3)'!R:R,"",0)</f>
        <v>-</v>
      </c>
      <c r="AB133" s="70" t="str">
        <f>_xlfn.XLOOKUP($D133,'[1]Res (3)'!$G:$G,'[1]Res (3)'!S:S,"",0)</f>
        <v/>
      </c>
      <c r="AC133" s="70" t="str">
        <f>_xlfn.XLOOKUP($D133,'[1]Res (3)'!$G:$G,'[1]Res (3)'!T:T,"",0)</f>
        <v/>
      </c>
      <c r="AD133" s="70" t="str">
        <f>_xlfn.XLOOKUP($D133,'[1]Res (3)'!$G:$G,'[1]Res (3)'!U:U,"",0)</f>
        <v/>
      </c>
      <c r="AE133" s="70" t="str">
        <f>_xlfn.XLOOKUP($D133,'[1]Res (3)'!$G:$G,'[1]Res (3)'!V:V,"",0)</f>
        <v/>
      </c>
      <c r="AF133" s="70" t="str">
        <f>_xlfn.XLOOKUP($D133,'[1]Res (3)'!$G:$G,'[1]Res (3)'!W:W,"",0)</f>
        <v/>
      </c>
      <c r="AG133" s="70" t="str">
        <f>_xlfn.XLOOKUP($D133,'[1]Res (3)'!$G:$G,'[1]Res (3)'!X:X,"",0)</f>
        <v/>
      </c>
      <c r="AH133" s="70" t="str">
        <f>_xlfn.XLOOKUP($D133,'[1]Res (3)'!$G:$G,'[1]Res (3)'!Y:Y,"",0)</f>
        <v/>
      </c>
      <c r="AI133" s="70" t="str">
        <f>_xlfn.XLOOKUP($D133,'[1]Res (3)'!$G:$G,'[1]Res (3)'!Z:Z,"",0)</f>
        <v/>
      </c>
      <c r="AJ133" s="70" t="str">
        <f>_xlfn.XLOOKUP($D133,'[1]Res (3)'!$G:$G,'[1]Res (3)'!AA:AA,"",0)</f>
        <v/>
      </c>
      <c r="AK133" s="70" t="str">
        <f>_xlfn.XLOOKUP($D133,'[1]Res (3)'!$G:$G,'[1]Res (3)'!AB:AB,"",0)</f>
        <v>-</v>
      </c>
      <c r="AL133" s="71">
        <f t="shared" si="51"/>
        <v>0</v>
      </c>
      <c r="AM133" s="72" t="str">
        <f t="shared" si="52"/>
        <v/>
      </c>
      <c r="AO133" s="71" t="s">
        <v>26</v>
      </c>
      <c r="AP133" s="70" t="e">
        <f t="shared" si="53"/>
        <v>#VALUE!</v>
      </c>
      <c r="AQ133" s="70"/>
      <c r="AR133" s="70" t="e">
        <f t="shared" si="54"/>
        <v>#VALUE!</v>
      </c>
      <c r="AS133" s="70"/>
      <c r="AT133" s="70" t="e">
        <f t="shared" si="55"/>
        <v>#VALUE!</v>
      </c>
      <c r="AU133" s="70"/>
      <c r="AV133" s="70" t="e">
        <f t="shared" si="56"/>
        <v>#VALUE!</v>
      </c>
      <c r="AW133" s="70"/>
      <c r="AX133" s="70" t="e">
        <f t="shared" si="50"/>
        <v>#VALUE!</v>
      </c>
      <c r="AY133" s="71" t="e">
        <f t="shared" si="57"/>
        <v>#VALUE!</v>
      </c>
      <c r="AZ133" s="72" t="e">
        <f t="shared" si="58"/>
        <v>#VALUE!</v>
      </c>
      <c r="BA133" s="71" t="s">
        <v>26</v>
      </c>
      <c r="BB133" s="70">
        <v>0</v>
      </c>
      <c r="BC133" s="70"/>
      <c r="BD133" s="70">
        <v>0</v>
      </c>
      <c r="BE133" s="70"/>
      <c r="BF133" s="70">
        <v>0</v>
      </c>
      <c r="BG133" s="70"/>
      <c r="BH133" s="70">
        <v>0</v>
      </c>
      <c r="BI133" s="70"/>
      <c r="BJ133" s="70">
        <v>0</v>
      </c>
      <c r="BK133" s="74">
        <f t="shared" si="59"/>
        <v>0</v>
      </c>
      <c r="BL133" s="75">
        <f t="shared" si="60"/>
        <v>0</v>
      </c>
      <c r="BM133" s="71" t="s">
        <v>26</v>
      </c>
      <c r="BN133" s="70">
        <v>0</v>
      </c>
      <c r="BO133" s="70"/>
      <c r="BP133" s="70">
        <v>0</v>
      </c>
      <c r="BQ133" s="70"/>
      <c r="BR133" s="70">
        <v>0</v>
      </c>
      <c r="BS133" s="70"/>
      <c r="BT133" s="70">
        <v>0</v>
      </c>
      <c r="BU133" s="70"/>
      <c r="BV133" s="70">
        <v>0</v>
      </c>
      <c r="BW133" s="74">
        <f t="shared" si="61"/>
        <v>0</v>
      </c>
      <c r="BX133" s="76">
        <f t="shared" si="62"/>
        <v>0</v>
      </c>
      <c r="BY133" s="71" t="s">
        <v>26</v>
      </c>
      <c r="BZ133" s="70">
        <v>0</v>
      </c>
      <c r="CA133" s="70"/>
      <c r="CB133" s="70">
        <v>0</v>
      </c>
      <c r="CC133" s="70"/>
      <c r="CD133" s="70">
        <v>0</v>
      </c>
      <c r="CE133" s="70"/>
      <c r="CF133" s="70">
        <v>0</v>
      </c>
      <c r="CG133" s="70"/>
      <c r="CH133" s="70">
        <v>0</v>
      </c>
      <c r="CI133" s="77">
        <f t="shared" si="63"/>
        <v>0</v>
      </c>
      <c r="CJ133" s="76">
        <f t="shared" si="64"/>
        <v>0</v>
      </c>
      <c r="CK133" s="78"/>
      <c r="CL133" s="57"/>
      <c r="CM133" s="57"/>
      <c r="CN133" s="57">
        <v>2</v>
      </c>
      <c r="CO133" s="57"/>
      <c r="CP133" s="57">
        <v>3</v>
      </c>
      <c r="CQ133" s="57"/>
      <c r="CR133" s="57">
        <v>2</v>
      </c>
      <c r="CS133" s="79"/>
      <c r="CT133" s="80"/>
      <c r="CU133" s="81">
        <f t="shared" si="65"/>
        <v>7</v>
      </c>
      <c r="CV133" s="82">
        <f t="shared" si="66"/>
        <v>0</v>
      </c>
      <c r="CW133" s="83" t="e">
        <f>SUMIF(Склад!#REF!,E133,Склад!#REF!)</f>
        <v>#REF!</v>
      </c>
    </row>
    <row r="134" spans="1:101" s="73" customFormat="1" ht="82.15" customHeight="1" thickBot="1" x14ac:dyDescent="0.3">
      <c r="A134" s="34">
        <v>131</v>
      </c>
      <c r="B134" s="168" t="s">
        <v>140</v>
      </c>
      <c r="C134" s="34" t="s">
        <v>4156</v>
      </c>
      <c r="D134" s="34" t="str">
        <f t="shared" si="67"/>
        <v>61911049</v>
      </c>
      <c r="E134" s="33" t="s">
        <v>3835</v>
      </c>
      <c r="F134" s="33">
        <v>9</v>
      </c>
      <c r="G134" s="165" t="str">
        <f>IFERROR(VLOOKUP(VALUE(E134),Склад!#REF!,6,0),"-")</f>
        <v>-</v>
      </c>
      <c r="H134" s="58"/>
      <c r="I134" s="194" t="s">
        <v>4339</v>
      </c>
      <c r="J134" s="59">
        <v>34.200000000000003</v>
      </c>
      <c r="K134" s="63">
        <v>89</v>
      </c>
      <c r="L134" s="60"/>
      <c r="M134" s="61"/>
      <c r="N134" s="62"/>
      <c r="O134" s="64"/>
      <c r="P134" s="65"/>
      <c r="Q134" s="66"/>
      <c r="R134" s="67"/>
      <c r="S134" s="65"/>
      <c r="T134" s="66"/>
      <c r="U134" s="68"/>
      <c r="V134" s="69"/>
      <c r="W134" s="65"/>
      <c r="X134" s="66"/>
      <c r="Y134" s="70" t="str">
        <f>_xlfn.XLOOKUP($D134,'[1]Res (3)'!$G:$G,'[1]Res (3)'!P:P,"",0)</f>
        <v>-</v>
      </c>
      <c r="Z134" s="70" t="str">
        <f>_xlfn.XLOOKUP($D134,'[1]Res (3)'!$G:$G,'[1]Res (3)'!Q:Q,"",0)</f>
        <v>-</v>
      </c>
      <c r="AA134" s="70" t="str">
        <f>_xlfn.XLOOKUP($D134,'[1]Res (3)'!$G:$G,'[1]Res (3)'!R:R,"",0)</f>
        <v>-</v>
      </c>
      <c r="AB134" s="70" t="str">
        <f>_xlfn.XLOOKUP($D134,'[1]Res (3)'!$G:$G,'[1]Res (3)'!S:S,"",0)</f>
        <v/>
      </c>
      <c r="AC134" s="70" t="str">
        <f>_xlfn.XLOOKUP($D134,'[1]Res (3)'!$G:$G,'[1]Res (3)'!T:T,"",0)</f>
        <v/>
      </c>
      <c r="AD134" s="70" t="str">
        <f>_xlfn.XLOOKUP($D134,'[1]Res (3)'!$G:$G,'[1]Res (3)'!U:U,"",0)</f>
        <v/>
      </c>
      <c r="AE134" s="70" t="str">
        <f>_xlfn.XLOOKUP($D134,'[1]Res (3)'!$G:$G,'[1]Res (3)'!V:V,"",0)</f>
        <v/>
      </c>
      <c r="AF134" s="70" t="str">
        <f>_xlfn.XLOOKUP($D134,'[1]Res (3)'!$G:$G,'[1]Res (3)'!W:W,"",0)</f>
        <v/>
      </c>
      <c r="AG134" s="70" t="str">
        <f>_xlfn.XLOOKUP($D134,'[1]Res (3)'!$G:$G,'[1]Res (3)'!X:X,"",0)</f>
        <v/>
      </c>
      <c r="AH134" s="70" t="str">
        <f>_xlfn.XLOOKUP($D134,'[1]Res (3)'!$G:$G,'[1]Res (3)'!Y:Y,"",0)</f>
        <v/>
      </c>
      <c r="AI134" s="70" t="str">
        <f>_xlfn.XLOOKUP($D134,'[1]Res (3)'!$G:$G,'[1]Res (3)'!Z:Z,"",0)</f>
        <v/>
      </c>
      <c r="AJ134" s="70" t="str">
        <f>_xlfn.XLOOKUP($D134,'[1]Res (3)'!$G:$G,'[1]Res (3)'!AA:AA,"",0)</f>
        <v/>
      </c>
      <c r="AK134" s="70" t="str">
        <f>_xlfn.XLOOKUP($D134,'[1]Res (3)'!$G:$G,'[1]Res (3)'!AB:AB,"",0)</f>
        <v>-</v>
      </c>
      <c r="AL134" s="71">
        <f t="shared" si="51"/>
        <v>0</v>
      </c>
      <c r="AM134" s="72" t="str">
        <f t="shared" si="52"/>
        <v/>
      </c>
      <c r="AO134" s="71" t="s">
        <v>26</v>
      </c>
      <c r="AP134" s="70" t="e">
        <f t="shared" si="53"/>
        <v>#VALUE!</v>
      </c>
      <c r="AQ134" s="70"/>
      <c r="AR134" s="70" t="e">
        <f t="shared" si="54"/>
        <v>#VALUE!</v>
      </c>
      <c r="AS134" s="70"/>
      <c r="AT134" s="70" t="e">
        <f t="shared" si="55"/>
        <v>#VALUE!</v>
      </c>
      <c r="AU134" s="70"/>
      <c r="AV134" s="70" t="e">
        <f t="shared" si="56"/>
        <v>#VALUE!</v>
      </c>
      <c r="AW134" s="70"/>
      <c r="AX134" s="70" t="e">
        <f t="shared" si="50"/>
        <v>#VALUE!</v>
      </c>
      <c r="AY134" s="71" t="e">
        <f t="shared" si="57"/>
        <v>#VALUE!</v>
      </c>
      <c r="AZ134" s="72" t="e">
        <f t="shared" si="58"/>
        <v>#VALUE!</v>
      </c>
      <c r="BA134" s="71" t="s">
        <v>26</v>
      </c>
      <c r="BB134" s="70">
        <v>0</v>
      </c>
      <c r="BC134" s="70"/>
      <c r="BD134" s="70">
        <v>0</v>
      </c>
      <c r="BE134" s="70"/>
      <c r="BF134" s="70">
        <v>0</v>
      </c>
      <c r="BG134" s="70"/>
      <c r="BH134" s="70">
        <v>0</v>
      </c>
      <c r="BI134" s="70"/>
      <c r="BJ134" s="70">
        <v>0</v>
      </c>
      <c r="BK134" s="74">
        <f t="shared" si="59"/>
        <v>0</v>
      </c>
      <c r="BL134" s="75">
        <f t="shared" si="60"/>
        <v>0</v>
      </c>
      <c r="BM134" s="71" t="s">
        <v>26</v>
      </c>
      <c r="BN134" s="70">
        <v>0</v>
      </c>
      <c r="BO134" s="70"/>
      <c r="BP134" s="70">
        <v>0</v>
      </c>
      <c r="BQ134" s="70"/>
      <c r="BR134" s="70">
        <v>0</v>
      </c>
      <c r="BS134" s="70"/>
      <c r="BT134" s="70">
        <v>0</v>
      </c>
      <c r="BU134" s="70"/>
      <c r="BV134" s="70">
        <v>0</v>
      </c>
      <c r="BW134" s="74">
        <f t="shared" si="61"/>
        <v>0</v>
      </c>
      <c r="BX134" s="76">
        <f t="shared" si="62"/>
        <v>0</v>
      </c>
      <c r="BY134" s="71" t="s">
        <v>26</v>
      </c>
      <c r="BZ134" s="70">
        <v>0</v>
      </c>
      <c r="CA134" s="70"/>
      <c r="CB134" s="70">
        <v>0</v>
      </c>
      <c r="CC134" s="70"/>
      <c r="CD134" s="70">
        <v>0</v>
      </c>
      <c r="CE134" s="70"/>
      <c r="CF134" s="70">
        <v>0</v>
      </c>
      <c r="CG134" s="70"/>
      <c r="CH134" s="70">
        <v>0</v>
      </c>
      <c r="CI134" s="77">
        <f t="shared" si="63"/>
        <v>0</v>
      </c>
      <c r="CJ134" s="76">
        <f t="shared" si="64"/>
        <v>0</v>
      </c>
      <c r="CK134" s="78"/>
      <c r="CL134" s="57"/>
      <c r="CM134" s="57"/>
      <c r="CN134" s="57">
        <v>3</v>
      </c>
      <c r="CO134" s="57"/>
      <c r="CP134" s="57">
        <v>7</v>
      </c>
      <c r="CQ134" s="57"/>
      <c r="CR134" s="57">
        <v>3</v>
      </c>
      <c r="CS134" s="79"/>
      <c r="CT134" s="80">
        <v>1</v>
      </c>
      <c r="CU134" s="81">
        <f t="shared" si="65"/>
        <v>14</v>
      </c>
      <c r="CV134" s="82">
        <f t="shared" si="66"/>
        <v>0</v>
      </c>
      <c r="CW134" s="83" t="e">
        <f>SUMIF(Склад!#REF!,E134,Склад!#REF!)</f>
        <v>#REF!</v>
      </c>
    </row>
    <row r="135" spans="1:101" s="73" customFormat="1" ht="88.5" customHeight="1" thickBot="1" x14ac:dyDescent="0.3">
      <c r="A135" s="57">
        <v>132</v>
      </c>
      <c r="B135" s="168" t="s">
        <v>140</v>
      </c>
      <c r="C135" s="34" t="s">
        <v>4157</v>
      </c>
      <c r="D135" s="34" t="str">
        <f t="shared" si="67"/>
        <v>68711072</v>
      </c>
      <c r="E135" s="33" t="s">
        <v>3836</v>
      </c>
      <c r="F135" s="33">
        <v>2</v>
      </c>
      <c r="G135" s="165" t="str">
        <f>IFERROR(VLOOKUP(VALUE(E135),Склад!#REF!,6,0),"-")</f>
        <v>-</v>
      </c>
      <c r="H135" s="58"/>
      <c r="I135" s="194" t="s">
        <v>4339</v>
      </c>
      <c r="J135" s="59">
        <v>34.200000000000003</v>
      </c>
      <c r="K135" s="63">
        <v>89</v>
      </c>
      <c r="L135" s="60"/>
      <c r="M135" s="61"/>
      <c r="N135" s="62"/>
      <c r="O135" s="64"/>
      <c r="P135" s="65"/>
      <c r="Q135" s="66"/>
      <c r="R135" s="67"/>
      <c r="S135" s="65"/>
      <c r="T135" s="66"/>
      <c r="U135" s="68"/>
      <c r="V135" s="69"/>
      <c r="W135" s="65"/>
      <c r="X135" s="66"/>
      <c r="Y135" s="70" t="str">
        <f>_xlfn.XLOOKUP($D135,'[1]Res (3)'!$G:$G,'[1]Res (3)'!P:P,"",0)</f>
        <v>-</v>
      </c>
      <c r="Z135" s="70" t="str">
        <f>_xlfn.XLOOKUP($D135,'[1]Res (3)'!$G:$G,'[1]Res (3)'!Q:Q,"",0)</f>
        <v>-</v>
      </c>
      <c r="AA135" s="70" t="str">
        <f>_xlfn.XLOOKUP($D135,'[1]Res (3)'!$G:$G,'[1]Res (3)'!R:R,"",0)</f>
        <v>-</v>
      </c>
      <c r="AB135" s="70" t="str">
        <f>_xlfn.XLOOKUP($D135,'[1]Res (3)'!$G:$G,'[1]Res (3)'!S:S,"",0)</f>
        <v/>
      </c>
      <c r="AC135" s="70" t="str">
        <f>_xlfn.XLOOKUP($D135,'[1]Res (3)'!$G:$G,'[1]Res (3)'!T:T,"",0)</f>
        <v/>
      </c>
      <c r="AD135" s="70" t="str">
        <f>_xlfn.XLOOKUP($D135,'[1]Res (3)'!$G:$G,'[1]Res (3)'!U:U,"",0)</f>
        <v/>
      </c>
      <c r="AE135" s="70" t="str">
        <f>_xlfn.XLOOKUP($D135,'[1]Res (3)'!$G:$G,'[1]Res (3)'!V:V,"",0)</f>
        <v/>
      </c>
      <c r="AF135" s="70" t="str">
        <f>_xlfn.XLOOKUP($D135,'[1]Res (3)'!$G:$G,'[1]Res (3)'!W:W,"",0)</f>
        <v/>
      </c>
      <c r="AG135" s="70" t="str">
        <f>_xlfn.XLOOKUP($D135,'[1]Res (3)'!$G:$G,'[1]Res (3)'!X:X,"",0)</f>
        <v/>
      </c>
      <c r="AH135" s="70" t="str">
        <f>_xlfn.XLOOKUP($D135,'[1]Res (3)'!$G:$G,'[1]Res (3)'!Y:Y,"",0)</f>
        <v/>
      </c>
      <c r="AI135" s="70" t="str">
        <f>_xlfn.XLOOKUP($D135,'[1]Res (3)'!$G:$G,'[1]Res (3)'!Z:Z,"",0)</f>
        <v/>
      </c>
      <c r="AJ135" s="70" t="str">
        <f>_xlfn.XLOOKUP($D135,'[1]Res (3)'!$G:$G,'[1]Res (3)'!AA:AA,"",0)</f>
        <v/>
      </c>
      <c r="AK135" s="70" t="str">
        <f>_xlfn.XLOOKUP($D135,'[1]Res (3)'!$G:$G,'[1]Res (3)'!AB:AB,"",0)</f>
        <v>-</v>
      </c>
      <c r="AL135" s="71">
        <f t="shared" si="51"/>
        <v>0</v>
      </c>
      <c r="AM135" s="72" t="str">
        <f t="shared" si="52"/>
        <v/>
      </c>
      <c r="AO135" s="71" t="s">
        <v>26</v>
      </c>
      <c r="AP135" s="70" t="e">
        <f t="shared" si="53"/>
        <v>#VALUE!</v>
      </c>
      <c r="AQ135" s="70"/>
      <c r="AR135" s="70" t="e">
        <f t="shared" si="54"/>
        <v>#VALUE!</v>
      </c>
      <c r="AS135" s="70"/>
      <c r="AT135" s="70" t="e">
        <f t="shared" si="55"/>
        <v>#VALUE!</v>
      </c>
      <c r="AU135" s="70"/>
      <c r="AV135" s="70" t="e">
        <f t="shared" si="56"/>
        <v>#VALUE!</v>
      </c>
      <c r="AW135" s="70"/>
      <c r="AX135" s="70" t="e">
        <f t="shared" si="50"/>
        <v>#VALUE!</v>
      </c>
      <c r="AY135" s="71" t="e">
        <f t="shared" si="57"/>
        <v>#VALUE!</v>
      </c>
      <c r="AZ135" s="72" t="e">
        <f t="shared" si="58"/>
        <v>#VALUE!</v>
      </c>
      <c r="BA135" s="71" t="s">
        <v>26</v>
      </c>
      <c r="BB135" s="70">
        <v>0</v>
      </c>
      <c r="BC135" s="70"/>
      <c r="BD135" s="70">
        <v>0</v>
      </c>
      <c r="BE135" s="70"/>
      <c r="BF135" s="70">
        <v>0</v>
      </c>
      <c r="BG135" s="70"/>
      <c r="BH135" s="70">
        <v>0</v>
      </c>
      <c r="BI135" s="70"/>
      <c r="BJ135" s="70">
        <v>0</v>
      </c>
      <c r="BK135" s="74">
        <f t="shared" si="59"/>
        <v>0</v>
      </c>
      <c r="BL135" s="75">
        <f t="shared" si="60"/>
        <v>0</v>
      </c>
      <c r="BM135" s="71" t="s">
        <v>26</v>
      </c>
      <c r="BN135" s="70">
        <v>0</v>
      </c>
      <c r="BO135" s="70"/>
      <c r="BP135" s="70">
        <v>0</v>
      </c>
      <c r="BQ135" s="70"/>
      <c r="BR135" s="70">
        <v>0</v>
      </c>
      <c r="BS135" s="70"/>
      <c r="BT135" s="70">
        <v>0</v>
      </c>
      <c r="BU135" s="70"/>
      <c r="BV135" s="70">
        <v>0</v>
      </c>
      <c r="BW135" s="74">
        <f t="shared" si="61"/>
        <v>0</v>
      </c>
      <c r="BX135" s="76">
        <f t="shared" si="62"/>
        <v>0</v>
      </c>
      <c r="BY135" s="71" t="s">
        <v>26</v>
      </c>
      <c r="BZ135" s="70">
        <v>0</v>
      </c>
      <c r="CA135" s="70"/>
      <c r="CB135" s="70">
        <v>0</v>
      </c>
      <c r="CC135" s="70"/>
      <c r="CD135" s="70">
        <v>0</v>
      </c>
      <c r="CE135" s="70"/>
      <c r="CF135" s="70">
        <v>0</v>
      </c>
      <c r="CG135" s="70"/>
      <c r="CH135" s="70">
        <v>0</v>
      </c>
      <c r="CI135" s="77">
        <f t="shared" si="63"/>
        <v>0</v>
      </c>
      <c r="CJ135" s="76">
        <f t="shared" si="64"/>
        <v>0</v>
      </c>
      <c r="CK135" s="78"/>
      <c r="CL135" s="57"/>
      <c r="CM135" s="57"/>
      <c r="CN135" s="57">
        <v>1</v>
      </c>
      <c r="CO135" s="57"/>
      <c r="CP135" s="57">
        <v>2</v>
      </c>
      <c r="CQ135" s="57"/>
      <c r="CR135" s="57">
        <v>2</v>
      </c>
      <c r="CS135" s="79"/>
      <c r="CT135" s="80">
        <v>1</v>
      </c>
      <c r="CU135" s="81">
        <f t="shared" si="65"/>
        <v>6</v>
      </c>
      <c r="CV135" s="82">
        <f t="shared" si="66"/>
        <v>0</v>
      </c>
      <c r="CW135" s="83" t="e">
        <f>SUMIF(Склад!#REF!,E135,Склад!#REF!)</f>
        <v>#REF!</v>
      </c>
    </row>
    <row r="136" spans="1:101" s="73" customFormat="1" ht="75.2" customHeight="1" thickBot="1" x14ac:dyDescent="0.3">
      <c r="A136" s="34">
        <v>133</v>
      </c>
      <c r="B136" s="168" t="s">
        <v>140</v>
      </c>
      <c r="C136" s="34" t="s">
        <v>4157</v>
      </c>
      <c r="D136" s="34" t="str">
        <f t="shared" si="67"/>
        <v>68711079</v>
      </c>
      <c r="E136" s="33" t="s">
        <v>3836</v>
      </c>
      <c r="F136" s="33">
        <v>9</v>
      </c>
      <c r="G136" s="165" t="str">
        <f>IFERROR(VLOOKUP(VALUE(E136),Склад!#REF!,6,0),"-")</f>
        <v>-</v>
      </c>
      <c r="H136" s="58"/>
      <c r="I136" s="194" t="s">
        <v>4339</v>
      </c>
      <c r="J136" s="59">
        <v>34.200000000000003</v>
      </c>
      <c r="K136" s="63">
        <v>89</v>
      </c>
      <c r="L136" s="60"/>
      <c r="M136" s="61"/>
      <c r="N136" s="62"/>
      <c r="O136" s="64"/>
      <c r="P136" s="65"/>
      <c r="Q136" s="66"/>
      <c r="R136" s="67"/>
      <c r="S136" s="65"/>
      <c r="T136" s="66"/>
      <c r="U136" s="68"/>
      <c r="V136" s="69"/>
      <c r="W136" s="65"/>
      <c r="X136" s="66"/>
      <c r="Y136" s="70" t="str">
        <f>_xlfn.XLOOKUP($D136,'[1]Res (3)'!$G:$G,'[1]Res (3)'!P:P,"",0)</f>
        <v>-</v>
      </c>
      <c r="Z136" s="70" t="str">
        <f>_xlfn.XLOOKUP($D136,'[1]Res (3)'!$G:$G,'[1]Res (3)'!Q:Q,"",0)</f>
        <v>-</v>
      </c>
      <c r="AA136" s="70" t="str">
        <f>_xlfn.XLOOKUP($D136,'[1]Res (3)'!$G:$G,'[1]Res (3)'!R:R,"",0)</f>
        <v>-</v>
      </c>
      <c r="AB136" s="70" t="str">
        <f>_xlfn.XLOOKUP($D136,'[1]Res (3)'!$G:$G,'[1]Res (3)'!S:S,"",0)</f>
        <v/>
      </c>
      <c r="AC136" s="70" t="str">
        <f>_xlfn.XLOOKUP($D136,'[1]Res (3)'!$G:$G,'[1]Res (3)'!T:T,"",0)</f>
        <v/>
      </c>
      <c r="AD136" s="70" t="str">
        <f>_xlfn.XLOOKUP($D136,'[1]Res (3)'!$G:$G,'[1]Res (3)'!U:U,"",0)</f>
        <v/>
      </c>
      <c r="AE136" s="70" t="str">
        <f>_xlfn.XLOOKUP($D136,'[1]Res (3)'!$G:$G,'[1]Res (3)'!V:V,"",0)</f>
        <v/>
      </c>
      <c r="AF136" s="70" t="str">
        <f>_xlfn.XLOOKUP($D136,'[1]Res (3)'!$G:$G,'[1]Res (3)'!W:W,"",0)</f>
        <v/>
      </c>
      <c r="AG136" s="70" t="str">
        <f>_xlfn.XLOOKUP($D136,'[1]Res (3)'!$G:$G,'[1]Res (3)'!X:X,"",0)</f>
        <v/>
      </c>
      <c r="AH136" s="70" t="str">
        <f>_xlfn.XLOOKUP($D136,'[1]Res (3)'!$G:$G,'[1]Res (3)'!Y:Y,"",0)</f>
        <v/>
      </c>
      <c r="AI136" s="70" t="str">
        <f>_xlfn.XLOOKUP($D136,'[1]Res (3)'!$G:$G,'[1]Res (3)'!Z:Z,"",0)</f>
        <v/>
      </c>
      <c r="AJ136" s="70" t="str">
        <f>_xlfn.XLOOKUP($D136,'[1]Res (3)'!$G:$G,'[1]Res (3)'!AA:AA,"",0)</f>
        <v/>
      </c>
      <c r="AK136" s="70" t="str">
        <f>_xlfn.XLOOKUP($D136,'[1]Res (3)'!$G:$G,'[1]Res (3)'!AB:AB,"",0)</f>
        <v>-</v>
      </c>
      <c r="AL136" s="71">
        <f t="shared" si="51"/>
        <v>0</v>
      </c>
      <c r="AM136" s="72" t="str">
        <f t="shared" si="52"/>
        <v/>
      </c>
      <c r="AO136" s="71" t="s">
        <v>26</v>
      </c>
      <c r="AP136" s="70" t="e">
        <f t="shared" si="53"/>
        <v>#VALUE!</v>
      </c>
      <c r="AQ136" s="70"/>
      <c r="AR136" s="70" t="e">
        <f t="shared" si="54"/>
        <v>#VALUE!</v>
      </c>
      <c r="AS136" s="70"/>
      <c r="AT136" s="70" t="e">
        <f t="shared" si="55"/>
        <v>#VALUE!</v>
      </c>
      <c r="AU136" s="70"/>
      <c r="AV136" s="70" t="e">
        <f t="shared" si="56"/>
        <v>#VALUE!</v>
      </c>
      <c r="AW136" s="70"/>
      <c r="AX136" s="70" t="e">
        <f t="shared" si="50"/>
        <v>#VALUE!</v>
      </c>
      <c r="AY136" s="71" t="e">
        <f t="shared" si="57"/>
        <v>#VALUE!</v>
      </c>
      <c r="AZ136" s="72" t="e">
        <f t="shared" si="58"/>
        <v>#VALUE!</v>
      </c>
      <c r="BA136" s="71" t="s">
        <v>26</v>
      </c>
      <c r="BB136" s="70">
        <v>0</v>
      </c>
      <c r="BC136" s="70"/>
      <c r="BD136" s="70">
        <v>0</v>
      </c>
      <c r="BE136" s="70"/>
      <c r="BF136" s="70">
        <v>0</v>
      </c>
      <c r="BG136" s="70"/>
      <c r="BH136" s="70">
        <v>0</v>
      </c>
      <c r="BI136" s="70"/>
      <c r="BJ136" s="70">
        <v>0</v>
      </c>
      <c r="BK136" s="74">
        <f t="shared" si="59"/>
        <v>0</v>
      </c>
      <c r="BL136" s="75">
        <f t="shared" si="60"/>
        <v>0</v>
      </c>
      <c r="BM136" s="71" t="s">
        <v>26</v>
      </c>
      <c r="BN136" s="70">
        <v>0</v>
      </c>
      <c r="BO136" s="70"/>
      <c r="BP136" s="70">
        <v>0</v>
      </c>
      <c r="BQ136" s="70"/>
      <c r="BR136" s="70">
        <v>0</v>
      </c>
      <c r="BS136" s="70"/>
      <c r="BT136" s="70">
        <v>0</v>
      </c>
      <c r="BU136" s="70"/>
      <c r="BV136" s="70">
        <v>0</v>
      </c>
      <c r="BW136" s="74">
        <f t="shared" si="61"/>
        <v>0</v>
      </c>
      <c r="BX136" s="76">
        <f t="shared" si="62"/>
        <v>0</v>
      </c>
      <c r="BY136" s="71" t="s">
        <v>26</v>
      </c>
      <c r="BZ136" s="70">
        <v>0</v>
      </c>
      <c r="CA136" s="70"/>
      <c r="CB136" s="70">
        <v>0</v>
      </c>
      <c r="CC136" s="70"/>
      <c r="CD136" s="70">
        <v>0</v>
      </c>
      <c r="CE136" s="70"/>
      <c r="CF136" s="70">
        <v>0</v>
      </c>
      <c r="CG136" s="70"/>
      <c r="CH136" s="70">
        <v>0</v>
      </c>
      <c r="CI136" s="77">
        <f t="shared" si="63"/>
        <v>0</v>
      </c>
      <c r="CJ136" s="76">
        <f t="shared" si="64"/>
        <v>0</v>
      </c>
      <c r="CK136" s="78"/>
      <c r="CL136" s="57"/>
      <c r="CM136" s="57"/>
      <c r="CN136" s="57"/>
      <c r="CO136" s="57"/>
      <c r="CP136" s="57"/>
      <c r="CQ136" s="57"/>
      <c r="CR136" s="57"/>
      <c r="CS136" s="79"/>
      <c r="CT136" s="80"/>
      <c r="CU136" s="81">
        <f t="shared" si="65"/>
        <v>0</v>
      </c>
      <c r="CV136" s="82">
        <f t="shared" si="66"/>
        <v>0</v>
      </c>
      <c r="CW136" s="83" t="e">
        <f>SUMIF(Склад!#REF!,E136,Склад!#REF!)</f>
        <v>#REF!</v>
      </c>
    </row>
    <row r="137" spans="1:101" s="73" customFormat="1" ht="73.150000000000006" customHeight="1" thickBot="1" x14ac:dyDescent="0.3">
      <c r="A137" s="57">
        <v>134</v>
      </c>
      <c r="B137" s="168" t="s">
        <v>140</v>
      </c>
      <c r="C137" s="34" t="s">
        <v>4157</v>
      </c>
      <c r="D137" s="34" t="str">
        <f t="shared" si="67"/>
        <v>68411453</v>
      </c>
      <c r="E137" s="33" t="s">
        <v>3837</v>
      </c>
      <c r="F137" s="33">
        <v>3</v>
      </c>
      <c r="G137" s="165" t="str">
        <f>IFERROR(VLOOKUP(VALUE(E137),Склад!#REF!,6,0),"-")</f>
        <v>-</v>
      </c>
      <c r="H137" s="58"/>
      <c r="I137" s="194" t="s">
        <v>4340</v>
      </c>
      <c r="J137" s="59">
        <v>38.1</v>
      </c>
      <c r="K137" s="63">
        <v>99</v>
      </c>
      <c r="L137" s="60"/>
      <c r="M137" s="61"/>
      <c r="N137" s="62"/>
      <c r="O137" s="64"/>
      <c r="P137" s="65"/>
      <c r="Q137" s="66"/>
      <c r="R137" s="67"/>
      <c r="S137" s="65"/>
      <c r="T137" s="66"/>
      <c r="U137" s="68"/>
      <c r="V137" s="69"/>
      <c r="W137" s="65"/>
      <c r="X137" s="66"/>
      <c r="Y137" s="70" t="str">
        <f>_xlfn.XLOOKUP($D137,'[1]Res (3)'!$G:$G,'[1]Res (3)'!P:P,"",0)</f>
        <v>-</v>
      </c>
      <c r="Z137" s="70" t="str">
        <f>_xlfn.XLOOKUP($D137,'[1]Res (3)'!$G:$G,'[1]Res (3)'!Q:Q,"",0)</f>
        <v>-</v>
      </c>
      <c r="AA137" s="70" t="str">
        <f>_xlfn.XLOOKUP($D137,'[1]Res (3)'!$G:$G,'[1]Res (3)'!R:R,"",0)</f>
        <v>-</v>
      </c>
      <c r="AB137" s="70" t="str">
        <f>_xlfn.XLOOKUP($D137,'[1]Res (3)'!$G:$G,'[1]Res (3)'!S:S,"",0)</f>
        <v/>
      </c>
      <c r="AC137" s="70" t="str">
        <f>_xlfn.XLOOKUP($D137,'[1]Res (3)'!$G:$G,'[1]Res (3)'!T:T,"",0)</f>
        <v/>
      </c>
      <c r="AD137" s="70" t="str">
        <f>_xlfn.XLOOKUP($D137,'[1]Res (3)'!$G:$G,'[1]Res (3)'!U:U,"",0)</f>
        <v/>
      </c>
      <c r="AE137" s="70" t="str">
        <f>_xlfn.XLOOKUP($D137,'[1]Res (3)'!$G:$G,'[1]Res (3)'!V:V,"",0)</f>
        <v/>
      </c>
      <c r="AF137" s="70" t="str">
        <f>_xlfn.XLOOKUP($D137,'[1]Res (3)'!$G:$G,'[1]Res (3)'!W:W,"",0)</f>
        <v/>
      </c>
      <c r="AG137" s="70" t="str">
        <f>_xlfn.XLOOKUP($D137,'[1]Res (3)'!$G:$G,'[1]Res (3)'!X:X,"",0)</f>
        <v/>
      </c>
      <c r="AH137" s="70" t="str">
        <f>_xlfn.XLOOKUP($D137,'[1]Res (3)'!$G:$G,'[1]Res (3)'!Y:Y,"",0)</f>
        <v/>
      </c>
      <c r="AI137" s="70" t="str">
        <f>_xlfn.XLOOKUP($D137,'[1]Res (3)'!$G:$G,'[1]Res (3)'!Z:Z,"",0)</f>
        <v/>
      </c>
      <c r="AJ137" s="70" t="str">
        <f>_xlfn.XLOOKUP($D137,'[1]Res (3)'!$G:$G,'[1]Res (3)'!AA:AA,"",0)</f>
        <v/>
      </c>
      <c r="AK137" s="70" t="str">
        <f>_xlfn.XLOOKUP($D137,'[1]Res (3)'!$G:$G,'[1]Res (3)'!AB:AB,"",0)</f>
        <v>-</v>
      </c>
      <c r="AL137" s="71">
        <f t="shared" si="51"/>
        <v>0</v>
      </c>
      <c r="AM137" s="72" t="str">
        <f t="shared" si="52"/>
        <v/>
      </c>
      <c r="AO137" s="71" t="s">
        <v>26</v>
      </c>
      <c r="AP137" s="70" t="e">
        <f t="shared" si="53"/>
        <v>#VALUE!</v>
      </c>
      <c r="AQ137" s="70"/>
      <c r="AR137" s="70" t="e">
        <f t="shared" si="54"/>
        <v>#VALUE!</v>
      </c>
      <c r="AS137" s="70"/>
      <c r="AT137" s="70" t="e">
        <f t="shared" si="55"/>
        <v>#VALUE!</v>
      </c>
      <c r="AU137" s="70"/>
      <c r="AV137" s="70" t="e">
        <f t="shared" si="56"/>
        <v>#VALUE!</v>
      </c>
      <c r="AW137" s="70"/>
      <c r="AX137" s="70" t="e">
        <f t="shared" si="50"/>
        <v>#VALUE!</v>
      </c>
      <c r="AY137" s="71" t="e">
        <f t="shared" si="57"/>
        <v>#VALUE!</v>
      </c>
      <c r="AZ137" s="72" t="e">
        <f t="shared" si="58"/>
        <v>#VALUE!</v>
      </c>
      <c r="BA137" s="71" t="s">
        <v>26</v>
      </c>
      <c r="BB137" s="70">
        <v>0</v>
      </c>
      <c r="BC137" s="70"/>
      <c r="BD137" s="70">
        <v>1</v>
      </c>
      <c r="BE137" s="70"/>
      <c r="BF137" s="70">
        <v>2</v>
      </c>
      <c r="BG137" s="70"/>
      <c r="BH137" s="70">
        <v>1</v>
      </c>
      <c r="BI137" s="70"/>
      <c r="BJ137" s="70">
        <v>0</v>
      </c>
      <c r="BK137" s="74">
        <f t="shared" si="59"/>
        <v>4</v>
      </c>
      <c r="BL137" s="75">
        <f t="shared" si="60"/>
        <v>0</v>
      </c>
      <c r="BM137" s="71" t="s">
        <v>26</v>
      </c>
      <c r="BN137" s="70">
        <v>0</v>
      </c>
      <c r="BO137" s="70"/>
      <c r="BP137" s="70">
        <v>1</v>
      </c>
      <c r="BQ137" s="70"/>
      <c r="BR137" s="70">
        <v>1</v>
      </c>
      <c r="BS137" s="70"/>
      <c r="BT137" s="70">
        <v>1</v>
      </c>
      <c r="BU137" s="70"/>
      <c r="BV137" s="70">
        <v>0</v>
      </c>
      <c r="BW137" s="74">
        <f t="shared" si="61"/>
        <v>3</v>
      </c>
      <c r="BX137" s="76">
        <f t="shared" si="62"/>
        <v>0</v>
      </c>
      <c r="BY137" s="71" t="s">
        <v>26</v>
      </c>
      <c r="BZ137" s="70">
        <v>0</v>
      </c>
      <c r="CA137" s="70"/>
      <c r="CB137" s="70">
        <v>0</v>
      </c>
      <c r="CC137" s="70"/>
      <c r="CD137" s="70">
        <v>0</v>
      </c>
      <c r="CE137" s="70"/>
      <c r="CF137" s="70">
        <v>0</v>
      </c>
      <c r="CG137" s="70"/>
      <c r="CH137" s="70">
        <v>0</v>
      </c>
      <c r="CI137" s="77">
        <f t="shared" si="63"/>
        <v>0</v>
      </c>
      <c r="CJ137" s="76">
        <f t="shared" si="64"/>
        <v>0</v>
      </c>
      <c r="CK137" s="78"/>
      <c r="CL137" s="57"/>
      <c r="CM137" s="57"/>
      <c r="CN137" s="57"/>
      <c r="CO137" s="57"/>
      <c r="CP137" s="57"/>
      <c r="CQ137" s="57"/>
      <c r="CR137" s="57"/>
      <c r="CS137" s="79"/>
      <c r="CT137" s="80"/>
      <c r="CU137" s="81">
        <f t="shared" si="65"/>
        <v>0</v>
      </c>
      <c r="CV137" s="82">
        <f t="shared" si="66"/>
        <v>0</v>
      </c>
      <c r="CW137" s="83" t="e">
        <f>SUMIF(Склад!#REF!,E137,Склад!#REF!)</f>
        <v>#REF!</v>
      </c>
    </row>
    <row r="138" spans="1:101" s="73" customFormat="1" ht="69.75" customHeight="1" thickBot="1" x14ac:dyDescent="0.3">
      <c r="A138" s="34">
        <v>135</v>
      </c>
      <c r="B138" s="168" t="s">
        <v>140</v>
      </c>
      <c r="C138" s="34" t="s">
        <v>4158</v>
      </c>
      <c r="D138" s="34" t="str">
        <f t="shared" si="67"/>
        <v>62135037</v>
      </c>
      <c r="E138" s="33" t="s">
        <v>3838</v>
      </c>
      <c r="F138" s="33">
        <v>7</v>
      </c>
      <c r="G138" s="165" t="str">
        <f>IFERROR(VLOOKUP(VALUE(E138),Склад!#REF!,6,0),"-")</f>
        <v>-</v>
      </c>
      <c r="H138" s="58"/>
      <c r="I138" s="194" t="s">
        <v>4340</v>
      </c>
      <c r="J138" s="59">
        <v>38.1</v>
      </c>
      <c r="K138" s="63">
        <v>99</v>
      </c>
      <c r="L138" s="60"/>
      <c r="M138" s="61"/>
      <c r="N138" s="62"/>
      <c r="O138" s="64"/>
      <c r="P138" s="65"/>
      <c r="Q138" s="66"/>
      <c r="R138" s="67"/>
      <c r="S138" s="65"/>
      <c r="T138" s="66"/>
      <c r="U138" s="68"/>
      <c r="V138" s="69"/>
      <c r="W138" s="65"/>
      <c r="X138" s="66"/>
      <c r="Y138" s="70" t="str">
        <f>_xlfn.XLOOKUP($D138,'[1]Res (3)'!$G:$G,'[1]Res (3)'!P:P,"",0)</f>
        <v>-</v>
      </c>
      <c r="Z138" s="70" t="str">
        <f>_xlfn.XLOOKUP($D138,'[1]Res (3)'!$G:$G,'[1]Res (3)'!Q:Q,"",0)</f>
        <v>-</v>
      </c>
      <c r="AA138" s="70" t="str">
        <f>_xlfn.XLOOKUP($D138,'[1]Res (3)'!$G:$G,'[1]Res (3)'!R:R,"",0)</f>
        <v>-</v>
      </c>
      <c r="AB138" s="70" t="str">
        <f>_xlfn.XLOOKUP($D138,'[1]Res (3)'!$G:$G,'[1]Res (3)'!S:S,"",0)</f>
        <v/>
      </c>
      <c r="AC138" s="70" t="str">
        <f>_xlfn.XLOOKUP($D138,'[1]Res (3)'!$G:$G,'[1]Res (3)'!T:T,"",0)</f>
        <v/>
      </c>
      <c r="AD138" s="70" t="str">
        <f>_xlfn.XLOOKUP($D138,'[1]Res (3)'!$G:$G,'[1]Res (3)'!U:U,"",0)</f>
        <v/>
      </c>
      <c r="AE138" s="70" t="str">
        <f>_xlfn.XLOOKUP($D138,'[1]Res (3)'!$G:$G,'[1]Res (3)'!V:V,"",0)</f>
        <v/>
      </c>
      <c r="AF138" s="70" t="str">
        <f>_xlfn.XLOOKUP($D138,'[1]Res (3)'!$G:$G,'[1]Res (3)'!W:W,"",0)</f>
        <v/>
      </c>
      <c r="AG138" s="70" t="str">
        <f>_xlfn.XLOOKUP($D138,'[1]Res (3)'!$G:$G,'[1]Res (3)'!X:X,"",0)</f>
        <v/>
      </c>
      <c r="AH138" s="70" t="str">
        <f>_xlfn.XLOOKUP($D138,'[1]Res (3)'!$G:$G,'[1]Res (3)'!Y:Y,"",0)</f>
        <v/>
      </c>
      <c r="AI138" s="70" t="str">
        <f>_xlfn.XLOOKUP($D138,'[1]Res (3)'!$G:$G,'[1]Res (3)'!Z:Z,"",0)</f>
        <v/>
      </c>
      <c r="AJ138" s="70" t="str">
        <f>_xlfn.XLOOKUP($D138,'[1]Res (3)'!$G:$G,'[1]Res (3)'!AA:AA,"",0)</f>
        <v/>
      </c>
      <c r="AK138" s="70" t="str">
        <f>_xlfn.XLOOKUP($D138,'[1]Res (3)'!$G:$G,'[1]Res (3)'!AB:AB,"",0)</f>
        <v>-</v>
      </c>
      <c r="AL138" s="71">
        <f t="shared" si="51"/>
        <v>0</v>
      </c>
      <c r="AM138" s="72" t="str">
        <f t="shared" si="52"/>
        <v/>
      </c>
      <c r="AO138" s="71" t="s">
        <v>26</v>
      </c>
      <c r="AP138" s="70" t="e">
        <f t="shared" si="53"/>
        <v>#VALUE!</v>
      </c>
      <c r="AQ138" s="70"/>
      <c r="AR138" s="70" t="e">
        <f t="shared" si="54"/>
        <v>#VALUE!</v>
      </c>
      <c r="AS138" s="70"/>
      <c r="AT138" s="70" t="e">
        <f t="shared" si="55"/>
        <v>#VALUE!</v>
      </c>
      <c r="AU138" s="70"/>
      <c r="AV138" s="70" t="e">
        <f t="shared" si="56"/>
        <v>#VALUE!</v>
      </c>
      <c r="AW138" s="70"/>
      <c r="AX138" s="70" t="e">
        <f t="shared" si="50"/>
        <v>#VALUE!</v>
      </c>
      <c r="AY138" s="71" t="e">
        <f t="shared" si="57"/>
        <v>#VALUE!</v>
      </c>
      <c r="AZ138" s="72" t="e">
        <f t="shared" si="58"/>
        <v>#VALUE!</v>
      </c>
      <c r="BA138" s="71" t="s">
        <v>26</v>
      </c>
      <c r="BB138" s="70">
        <v>0</v>
      </c>
      <c r="BC138" s="70"/>
      <c r="BD138" s="70">
        <v>0</v>
      </c>
      <c r="BE138" s="70"/>
      <c r="BF138" s="70">
        <v>0</v>
      </c>
      <c r="BG138" s="70"/>
      <c r="BH138" s="70">
        <v>0</v>
      </c>
      <c r="BI138" s="70"/>
      <c r="BJ138" s="70">
        <v>0</v>
      </c>
      <c r="BK138" s="74">
        <f t="shared" si="59"/>
        <v>0</v>
      </c>
      <c r="BL138" s="75">
        <f t="shared" si="60"/>
        <v>0</v>
      </c>
      <c r="BM138" s="71" t="s">
        <v>26</v>
      </c>
      <c r="BN138" s="70">
        <v>0</v>
      </c>
      <c r="BO138" s="70"/>
      <c r="BP138" s="70">
        <v>0</v>
      </c>
      <c r="BQ138" s="70"/>
      <c r="BR138" s="70">
        <v>0</v>
      </c>
      <c r="BS138" s="70"/>
      <c r="BT138" s="70">
        <v>0</v>
      </c>
      <c r="BU138" s="70"/>
      <c r="BV138" s="70">
        <v>0</v>
      </c>
      <c r="BW138" s="74">
        <f t="shared" si="61"/>
        <v>0</v>
      </c>
      <c r="BX138" s="76">
        <f t="shared" si="62"/>
        <v>0</v>
      </c>
      <c r="BY138" s="71" t="s">
        <v>26</v>
      </c>
      <c r="BZ138" s="70">
        <v>0</v>
      </c>
      <c r="CA138" s="70"/>
      <c r="CB138" s="70">
        <v>0</v>
      </c>
      <c r="CC138" s="70"/>
      <c r="CD138" s="70">
        <v>0</v>
      </c>
      <c r="CE138" s="70"/>
      <c r="CF138" s="70">
        <v>0</v>
      </c>
      <c r="CG138" s="70"/>
      <c r="CH138" s="70">
        <v>0</v>
      </c>
      <c r="CI138" s="77">
        <f t="shared" si="63"/>
        <v>0</v>
      </c>
      <c r="CJ138" s="76">
        <f t="shared" si="64"/>
        <v>0</v>
      </c>
      <c r="CK138" s="78"/>
      <c r="CL138" s="57"/>
      <c r="CM138" s="57"/>
      <c r="CN138" s="57"/>
      <c r="CO138" s="57"/>
      <c r="CP138" s="57"/>
      <c r="CQ138" s="57"/>
      <c r="CR138" s="57"/>
      <c r="CS138" s="79"/>
      <c r="CT138" s="80"/>
      <c r="CU138" s="81">
        <f t="shared" si="65"/>
        <v>0</v>
      </c>
      <c r="CV138" s="82">
        <f t="shared" si="66"/>
        <v>0</v>
      </c>
      <c r="CW138" s="83" t="e">
        <f>SUMIF(Склад!#REF!,E138,Склад!#REF!)</f>
        <v>#REF!</v>
      </c>
    </row>
    <row r="139" spans="1:101" s="73" customFormat="1" ht="75.599999999999994" customHeight="1" thickBot="1" x14ac:dyDescent="0.3">
      <c r="A139" s="57">
        <v>136</v>
      </c>
      <c r="B139" s="168" t="s">
        <v>140</v>
      </c>
      <c r="C139" s="34" t="s">
        <v>4155</v>
      </c>
      <c r="D139" s="34" t="str">
        <f t="shared" si="67"/>
        <v>68735037</v>
      </c>
      <c r="E139" s="33" t="s">
        <v>3839</v>
      </c>
      <c r="F139" s="33">
        <v>7</v>
      </c>
      <c r="G139" s="165" t="str">
        <f>IFERROR(VLOOKUP(VALUE(E139),Склад!#REF!,6,0),"-")</f>
        <v>-</v>
      </c>
      <c r="H139" s="58"/>
      <c r="I139" s="194" t="s">
        <v>4341</v>
      </c>
      <c r="J139" s="59">
        <v>38.1</v>
      </c>
      <c r="K139" s="63">
        <v>99</v>
      </c>
      <c r="L139" s="60"/>
      <c r="M139" s="61"/>
      <c r="N139" s="62"/>
      <c r="O139" s="64"/>
      <c r="P139" s="65"/>
      <c r="Q139" s="66"/>
      <c r="R139" s="67"/>
      <c r="S139" s="65"/>
      <c r="T139" s="66"/>
      <c r="U139" s="68"/>
      <c r="V139" s="69"/>
      <c r="W139" s="65"/>
      <c r="X139" s="66"/>
      <c r="Y139" s="70" t="str">
        <f>_xlfn.XLOOKUP($D139,'[1]Res (3)'!$G:$G,'[1]Res (3)'!P:P,"",0)</f>
        <v>-</v>
      </c>
      <c r="Z139" s="70" t="str">
        <f>_xlfn.XLOOKUP($D139,'[1]Res (3)'!$G:$G,'[1]Res (3)'!Q:Q,"",0)</f>
        <v>-</v>
      </c>
      <c r="AA139" s="70" t="str">
        <f>_xlfn.XLOOKUP($D139,'[1]Res (3)'!$G:$G,'[1]Res (3)'!R:R,"",0)</f>
        <v>-</v>
      </c>
      <c r="AB139" s="70" t="str">
        <f>_xlfn.XLOOKUP($D139,'[1]Res (3)'!$G:$G,'[1]Res (3)'!S:S,"",0)</f>
        <v/>
      </c>
      <c r="AC139" s="70" t="str">
        <f>_xlfn.XLOOKUP($D139,'[1]Res (3)'!$G:$G,'[1]Res (3)'!T:T,"",0)</f>
        <v/>
      </c>
      <c r="AD139" s="70" t="str">
        <f>_xlfn.XLOOKUP($D139,'[1]Res (3)'!$G:$G,'[1]Res (3)'!U:U,"",0)</f>
        <v/>
      </c>
      <c r="AE139" s="70" t="str">
        <f>_xlfn.XLOOKUP($D139,'[1]Res (3)'!$G:$G,'[1]Res (3)'!V:V,"",0)</f>
        <v/>
      </c>
      <c r="AF139" s="70" t="str">
        <f>_xlfn.XLOOKUP($D139,'[1]Res (3)'!$G:$G,'[1]Res (3)'!W:W,"",0)</f>
        <v/>
      </c>
      <c r="AG139" s="70" t="str">
        <f>_xlfn.XLOOKUP($D139,'[1]Res (3)'!$G:$G,'[1]Res (3)'!X:X,"",0)</f>
        <v/>
      </c>
      <c r="AH139" s="70" t="str">
        <f>_xlfn.XLOOKUP($D139,'[1]Res (3)'!$G:$G,'[1]Res (3)'!Y:Y,"",0)</f>
        <v/>
      </c>
      <c r="AI139" s="70" t="str">
        <f>_xlfn.XLOOKUP($D139,'[1]Res (3)'!$G:$G,'[1]Res (3)'!Z:Z,"",0)</f>
        <v/>
      </c>
      <c r="AJ139" s="70" t="str">
        <f>_xlfn.XLOOKUP($D139,'[1]Res (3)'!$G:$G,'[1]Res (3)'!AA:AA,"",0)</f>
        <v/>
      </c>
      <c r="AK139" s="70" t="str">
        <f>_xlfn.XLOOKUP($D139,'[1]Res (3)'!$G:$G,'[1]Res (3)'!AB:AB,"",0)</f>
        <v>-</v>
      </c>
      <c r="AL139" s="71">
        <f t="shared" si="51"/>
        <v>0</v>
      </c>
      <c r="AM139" s="72" t="str">
        <f t="shared" si="52"/>
        <v/>
      </c>
      <c r="AO139" s="71" t="s">
        <v>26</v>
      </c>
      <c r="AP139" s="70" t="e">
        <f t="shared" si="53"/>
        <v>#VALUE!</v>
      </c>
      <c r="AQ139" s="70"/>
      <c r="AR139" s="70" t="e">
        <f t="shared" si="54"/>
        <v>#VALUE!</v>
      </c>
      <c r="AS139" s="70"/>
      <c r="AT139" s="70" t="e">
        <f t="shared" si="55"/>
        <v>#VALUE!</v>
      </c>
      <c r="AU139" s="70"/>
      <c r="AV139" s="70" t="e">
        <f t="shared" si="56"/>
        <v>#VALUE!</v>
      </c>
      <c r="AW139" s="70"/>
      <c r="AX139" s="70" t="e">
        <f t="shared" si="50"/>
        <v>#VALUE!</v>
      </c>
      <c r="AY139" s="71" t="e">
        <f t="shared" si="57"/>
        <v>#VALUE!</v>
      </c>
      <c r="AZ139" s="72" t="e">
        <f t="shared" si="58"/>
        <v>#VALUE!</v>
      </c>
      <c r="BA139" s="71" t="s">
        <v>26</v>
      </c>
      <c r="BB139" s="70">
        <v>0</v>
      </c>
      <c r="BC139" s="70"/>
      <c r="BD139" s="70">
        <v>0</v>
      </c>
      <c r="BE139" s="70"/>
      <c r="BF139" s="70">
        <v>0</v>
      </c>
      <c r="BG139" s="70"/>
      <c r="BH139" s="70">
        <v>0</v>
      </c>
      <c r="BI139" s="70"/>
      <c r="BJ139" s="70">
        <v>0</v>
      </c>
      <c r="BK139" s="74">
        <f t="shared" si="59"/>
        <v>0</v>
      </c>
      <c r="BL139" s="75">
        <f t="shared" si="60"/>
        <v>0</v>
      </c>
      <c r="BM139" s="71" t="s">
        <v>26</v>
      </c>
      <c r="BN139" s="70">
        <v>0</v>
      </c>
      <c r="BO139" s="70"/>
      <c r="BP139" s="70">
        <v>0</v>
      </c>
      <c r="BQ139" s="70"/>
      <c r="BR139" s="70">
        <v>0</v>
      </c>
      <c r="BS139" s="70"/>
      <c r="BT139" s="70">
        <v>0</v>
      </c>
      <c r="BU139" s="70"/>
      <c r="BV139" s="70">
        <v>0</v>
      </c>
      <c r="BW139" s="74">
        <f t="shared" si="61"/>
        <v>0</v>
      </c>
      <c r="BX139" s="76">
        <f t="shared" si="62"/>
        <v>0</v>
      </c>
      <c r="BY139" s="71" t="s">
        <v>26</v>
      </c>
      <c r="BZ139" s="70">
        <v>0</v>
      </c>
      <c r="CA139" s="70"/>
      <c r="CB139" s="70">
        <v>0</v>
      </c>
      <c r="CC139" s="70"/>
      <c r="CD139" s="70">
        <v>0</v>
      </c>
      <c r="CE139" s="70"/>
      <c r="CF139" s="70">
        <v>0</v>
      </c>
      <c r="CG139" s="70"/>
      <c r="CH139" s="70">
        <v>0</v>
      </c>
      <c r="CI139" s="77">
        <f t="shared" si="63"/>
        <v>0</v>
      </c>
      <c r="CJ139" s="76">
        <f t="shared" si="64"/>
        <v>0</v>
      </c>
      <c r="CK139" s="78"/>
      <c r="CL139" s="57"/>
      <c r="CM139" s="57"/>
      <c r="CN139" s="57"/>
      <c r="CO139" s="57"/>
      <c r="CP139" s="57"/>
      <c r="CQ139" s="57"/>
      <c r="CR139" s="57"/>
      <c r="CS139" s="79"/>
      <c r="CT139" s="80"/>
      <c r="CU139" s="81">
        <f t="shared" si="65"/>
        <v>0</v>
      </c>
      <c r="CV139" s="82">
        <f t="shared" si="66"/>
        <v>0</v>
      </c>
      <c r="CW139" s="83" t="e">
        <f>SUMIF(Склад!#REF!,E139,Склад!#REF!)</f>
        <v>#REF!</v>
      </c>
    </row>
    <row r="140" spans="1:101" s="73" customFormat="1" ht="91.9" customHeight="1" thickBot="1" x14ac:dyDescent="0.3">
      <c r="A140" s="34">
        <v>137</v>
      </c>
      <c r="B140" s="168" t="s">
        <v>133</v>
      </c>
      <c r="C140" s="34" t="s">
        <v>4159</v>
      </c>
      <c r="D140" s="34" t="str">
        <f t="shared" si="67"/>
        <v>776510175</v>
      </c>
      <c r="E140" s="33" t="s">
        <v>3840</v>
      </c>
      <c r="F140" s="33">
        <v>75</v>
      </c>
      <c r="G140" s="165" t="str">
        <f>IFERROR(VLOOKUP(VALUE(E140),Склад!#REF!,6,0),"-")</f>
        <v>-</v>
      </c>
      <c r="H140" s="58"/>
      <c r="I140" s="194" t="s">
        <v>4341</v>
      </c>
      <c r="J140" s="59">
        <v>15</v>
      </c>
      <c r="K140" s="63">
        <v>39</v>
      </c>
      <c r="L140" s="60"/>
      <c r="M140" s="61"/>
      <c r="N140" s="62"/>
      <c r="O140" s="64"/>
      <c r="P140" s="65"/>
      <c r="Q140" s="66"/>
      <c r="R140" s="67"/>
      <c r="S140" s="65"/>
      <c r="T140" s="66"/>
      <c r="U140" s="68"/>
      <c r="V140" s="69"/>
      <c r="W140" s="65"/>
      <c r="X140" s="66"/>
      <c r="Y140" s="70" t="str">
        <f>_xlfn.XLOOKUP($D140,'[1]Res (3)'!$G:$G,'[1]Res (3)'!P:P,"",0)</f>
        <v/>
      </c>
      <c r="Z140" s="70" t="str">
        <f>_xlfn.XLOOKUP($D140,'[1]Res (3)'!$G:$G,'[1]Res (3)'!Q:Q,"",0)</f>
        <v>-</v>
      </c>
      <c r="AA140" s="70" t="str">
        <f>_xlfn.XLOOKUP($D140,'[1]Res (3)'!$G:$G,'[1]Res (3)'!R:R,"",0)</f>
        <v>-</v>
      </c>
      <c r="AB140" s="70" t="str">
        <f>_xlfn.XLOOKUP($D140,'[1]Res (3)'!$G:$G,'[1]Res (3)'!S:S,"",0)</f>
        <v>-</v>
      </c>
      <c r="AC140" s="70" t="str">
        <f>_xlfn.XLOOKUP($D140,'[1]Res (3)'!$G:$G,'[1]Res (3)'!T:T,"",0)</f>
        <v>-</v>
      </c>
      <c r="AD140" s="70" t="str">
        <f>_xlfn.XLOOKUP($D140,'[1]Res (3)'!$G:$G,'[1]Res (3)'!U:U,"",0)</f>
        <v>-</v>
      </c>
      <c r="AE140" s="70" t="str">
        <f>_xlfn.XLOOKUP($D140,'[1]Res (3)'!$G:$G,'[1]Res (3)'!V:V,"",0)</f>
        <v>-</v>
      </c>
      <c r="AF140" s="70" t="str">
        <f>_xlfn.XLOOKUP($D140,'[1]Res (3)'!$G:$G,'[1]Res (3)'!W:W,"",0)</f>
        <v>-</v>
      </c>
      <c r="AG140" s="70" t="str">
        <f>_xlfn.XLOOKUP($D140,'[1]Res (3)'!$G:$G,'[1]Res (3)'!X:X,"",0)</f>
        <v>-</v>
      </c>
      <c r="AH140" s="70" t="str">
        <f>_xlfn.XLOOKUP($D140,'[1]Res (3)'!$G:$G,'[1]Res (3)'!Y:Y,"",0)</f>
        <v>-</v>
      </c>
      <c r="AI140" s="70" t="str">
        <f>_xlfn.XLOOKUP($D140,'[1]Res (3)'!$G:$G,'[1]Res (3)'!Z:Z,"",0)</f>
        <v>-</v>
      </c>
      <c r="AJ140" s="70" t="str">
        <f>_xlfn.XLOOKUP($D140,'[1]Res (3)'!$G:$G,'[1]Res (3)'!AA:AA,"",0)</f>
        <v>-</v>
      </c>
      <c r="AK140" s="70" t="str">
        <f>_xlfn.XLOOKUP($D140,'[1]Res (3)'!$G:$G,'[1]Res (3)'!AB:AB,"",0)</f>
        <v>-</v>
      </c>
      <c r="AL140" s="71">
        <f t="shared" si="51"/>
        <v>0</v>
      </c>
      <c r="AM140" s="72" t="str">
        <f t="shared" si="52"/>
        <v/>
      </c>
      <c r="AO140" s="71" t="s">
        <v>26</v>
      </c>
      <c r="AP140" s="70" t="e">
        <f t="shared" si="53"/>
        <v>#VALUE!</v>
      </c>
      <c r="AQ140" s="70"/>
      <c r="AR140" s="70" t="e">
        <f t="shared" si="54"/>
        <v>#VALUE!</v>
      </c>
      <c r="AS140" s="70"/>
      <c r="AT140" s="70" t="e">
        <f t="shared" si="55"/>
        <v>#VALUE!</v>
      </c>
      <c r="AU140" s="70"/>
      <c r="AV140" s="70" t="e">
        <f t="shared" si="56"/>
        <v>#VALUE!</v>
      </c>
      <c r="AW140" s="70"/>
      <c r="AX140" s="70" t="e">
        <f t="shared" si="50"/>
        <v>#VALUE!</v>
      </c>
      <c r="AY140" s="71" t="e">
        <f t="shared" si="57"/>
        <v>#VALUE!</v>
      </c>
      <c r="AZ140" s="72" t="e">
        <f t="shared" si="58"/>
        <v>#VALUE!</v>
      </c>
      <c r="BA140" s="71" t="s">
        <v>26</v>
      </c>
      <c r="BB140" s="70">
        <v>0</v>
      </c>
      <c r="BC140" s="70"/>
      <c r="BD140" s="70">
        <v>0</v>
      </c>
      <c r="BE140" s="70"/>
      <c r="BF140" s="70">
        <v>0</v>
      </c>
      <c r="BG140" s="70"/>
      <c r="BH140" s="70">
        <v>0</v>
      </c>
      <c r="BI140" s="70"/>
      <c r="BJ140" s="70">
        <v>0</v>
      </c>
      <c r="BK140" s="74">
        <f t="shared" si="59"/>
        <v>0</v>
      </c>
      <c r="BL140" s="75">
        <f t="shared" si="60"/>
        <v>0</v>
      </c>
      <c r="BM140" s="71" t="s">
        <v>26</v>
      </c>
      <c r="BN140" s="70">
        <v>0</v>
      </c>
      <c r="BO140" s="70"/>
      <c r="BP140" s="70">
        <v>0</v>
      </c>
      <c r="BQ140" s="70"/>
      <c r="BR140" s="70">
        <v>0</v>
      </c>
      <c r="BS140" s="70"/>
      <c r="BT140" s="70">
        <v>0</v>
      </c>
      <c r="BU140" s="70"/>
      <c r="BV140" s="70">
        <v>0</v>
      </c>
      <c r="BW140" s="74">
        <f t="shared" si="61"/>
        <v>0</v>
      </c>
      <c r="BX140" s="76">
        <f t="shared" si="62"/>
        <v>0</v>
      </c>
      <c r="BY140" s="71" t="s">
        <v>26</v>
      </c>
      <c r="BZ140" s="70">
        <v>0</v>
      </c>
      <c r="CA140" s="70"/>
      <c r="CB140" s="70">
        <v>0</v>
      </c>
      <c r="CC140" s="70"/>
      <c r="CD140" s="70">
        <v>0</v>
      </c>
      <c r="CE140" s="70"/>
      <c r="CF140" s="70">
        <v>0</v>
      </c>
      <c r="CG140" s="70"/>
      <c r="CH140" s="70">
        <v>0</v>
      </c>
      <c r="CI140" s="77">
        <f t="shared" si="63"/>
        <v>0</v>
      </c>
      <c r="CJ140" s="76">
        <f t="shared" si="64"/>
        <v>0</v>
      </c>
      <c r="CK140" s="78"/>
      <c r="CL140" s="57"/>
      <c r="CM140" s="57"/>
      <c r="CN140" s="57"/>
      <c r="CO140" s="57"/>
      <c r="CP140" s="57"/>
      <c r="CQ140" s="57"/>
      <c r="CR140" s="57"/>
      <c r="CS140" s="79"/>
      <c r="CT140" s="80"/>
      <c r="CU140" s="81">
        <f t="shared" si="65"/>
        <v>0</v>
      </c>
      <c r="CV140" s="82">
        <f t="shared" si="66"/>
        <v>0</v>
      </c>
      <c r="CW140" s="83" t="e">
        <f>SUMIF(Склад!#REF!,E140,Склад!#REF!)</f>
        <v>#REF!</v>
      </c>
    </row>
    <row r="141" spans="1:101" s="73" customFormat="1" ht="93.4" customHeight="1" thickBot="1" x14ac:dyDescent="0.3">
      <c r="A141" s="57">
        <v>138</v>
      </c>
      <c r="B141" s="168" t="s">
        <v>133</v>
      </c>
      <c r="C141" s="34" t="s">
        <v>4160</v>
      </c>
      <c r="D141" s="34" t="str">
        <f t="shared" si="67"/>
        <v>776510224</v>
      </c>
      <c r="E141" s="33" t="s">
        <v>3841</v>
      </c>
      <c r="F141" s="33">
        <v>24</v>
      </c>
      <c r="G141" s="165" t="str">
        <f>IFERROR(VLOOKUP(VALUE(E141),Склад!#REF!,6,0),"-")</f>
        <v>-</v>
      </c>
      <c r="H141" s="58"/>
      <c r="I141" s="194" t="s">
        <v>4341</v>
      </c>
      <c r="J141" s="59">
        <v>15</v>
      </c>
      <c r="K141" s="63">
        <v>39</v>
      </c>
      <c r="L141" s="60"/>
      <c r="M141" s="61"/>
      <c r="N141" s="62"/>
      <c r="O141" s="64"/>
      <c r="P141" s="65"/>
      <c r="Q141" s="66"/>
      <c r="R141" s="67"/>
      <c r="S141" s="65"/>
      <c r="T141" s="66"/>
      <c r="U141" s="68"/>
      <c r="V141" s="69"/>
      <c r="W141" s="65"/>
      <c r="X141" s="66"/>
      <c r="Y141" s="70" t="str">
        <f>_xlfn.XLOOKUP($D141,'[1]Res (3)'!$G:$G,'[1]Res (3)'!P:P,"",0)</f>
        <v/>
      </c>
      <c r="Z141" s="70" t="str">
        <f>_xlfn.XLOOKUP($D141,'[1]Res (3)'!$G:$G,'[1]Res (3)'!Q:Q,"",0)</f>
        <v>-</v>
      </c>
      <c r="AA141" s="70" t="str">
        <f>_xlfn.XLOOKUP($D141,'[1]Res (3)'!$G:$G,'[1]Res (3)'!R:R,"",0)</f>
        <v>-</v>
      </c>
      <c r="AB141" s="70" t="str">
        <f>_xlfn.XLOOKUP($D141,'[1]Res (3)'!$G:$G,'[1]Res (3)'!S:S,"",0)</f>
        <v>-</v>
      </c>
      <c r="AC141" s="70" t="str">
        <f>_xlfn.XLOOKUP($D141,'[1]Res (3)'!$G:$G,'[1]Res (3)'!T:T,"",0)</f>
        <v>-</v>
      </c>
      <c r="AD141" s="70" t="str">
        <f>_xlfn.XLOOKUP($D141,'[1]Res (3)'!$G:$G,'[1]Res (3)'!U:U,"",0)</f>
        <v>-</v>
      </c>
      <c r="AE141" s="70" t="str">
        <f>_xlfn.XLOOKUP($D141,'[1]Res (3)'!$G:$G,'[1]Res (3)'!V:V,"",0)</f>
        <v>-</v>
      </c>
      <c r="AF141" s="70" t="str">
        <f>_xlfn.XLOOKUP($D141,'[1]Res (3)'!$G:$G,'[1]Res (3)'!W:W,"",0)</f>
        <v>-</v>
      </c>
      <c r="AG141" s="70" t="str">
        <f>_xlfn.XLOOKUP($D141,'[1]Res (3)'!$G:$G,'[1]Res (3)'!X:X,"",0)</f>
        <v>-</v>
      </c>
      <c r="AH141" s="70" t="str">
        <f>_xlfn.XLOOKUP($D141,'[1]Res (3)'!$G:$G,'[1]Res (3)'!Y:Y,"",0)</f>
        <v>-</v>
      </c>
      <c r="AI141" s="70" t="str">
        <f>_xlfn.XLOOKUP($D141,'[1]Res (3)'!$G:$G,'[1]Res (3)'!Z:Z,"",0)</f>
        <v>-</v>
      </c>
      <c r="AJ141" s="70" t="str">
        <f>_xlfn.XLOOKUP($D141,'[1]Res (3)'!$G:$G,'[1]Res (3)'!AA:AA,"",0)</f>
        <v>-</v>
      </c>
      <c r="AK141" s="70" t="str">
        <f>_xlfn.XLOOKUP($D141,'[1]Res (3)'!$G:$G,'[1]Res (3)'!AB:AB,"",0)</f>
        <v>-</v>
      </c>
      <c r="AL141" s="71">
        <f t="shared" si="51"/>
        <v>0</v>
      </c>
      <c r="AM141" s="72" t="str">
        <f t="shared" si="52"/>
        <v/>
      </c>
      <c r="AO141" s="71" t="s">
        <v>26</v>
      </c>
      <c r="AP141" s="70" t="e">
        <f t="shared" si="53"/>
        <v>#VALUE!</v>
      </c>
      <c r="AQ141" s="70"/>
      <c r="AR141" s="70" t="e">
        <f t="shared" si="54"/>
        <v>#VALUE!</v>
      </c>
      <c r="AS141" s="70"/>
      <c r="AT141" s="70" t="e">
        <f t="shared" si="55"/>
        <v>#VALUE!</v>
      </c>
      <c r="AU141" s="70"/>
      <c r="AV141" s="70" t="e">
        <f t="shared" si="56"/>
        <v>#VALUE!</v>
      </c>
      <c r="AW141" s="70"/>
      <c r="AX141" s="70" t="e">
        <f t="shared" si="50"/>
        <v>#VALUE!</v>
      </c>
      <c r="AY141" s="71" t="e">
        <f t="shared" si="57"/>
        <v>#VALUE!</v>
      </c>
      <c r="AZ141" s="72" t="e">
        <f t="shared" si="58"/>
        <v>#VALUE!</v>
      </c>
      <c r="BA141" s="71" t="s">
        <v>26</v>
      </c>
      <c r="BB141" s="70">
        <v>1</v>
      </c>
      <c r="BC141" s="70"/>
      <c r="BD141" s="70">
        <v>2</v>
      </c>
      <c r="BE141" s="70"/>
      <c r="BF141" s="70">
        <v>3</v>
      </c>
      <c r="BG141" s="70"/>
      <c r="BH141" s="70">
        <v>2</v>
      </c>
      <c r="BI141" s="70"/>
      <c r="BJ141" s="70">
        <v>1</v>
      </c>
      <c r="BK141" s="74">
        <f t="shared" si="59"/>
        <v>9</v>
      </c>
      <c r="BL141" s="75">
        <f t="shared" si="60"/>
        <v>0</v>
      </c>
      <c r="BM141" s="71" t="s">
        <v>26</v>
      </c>
      <c r="BN141" s="70">
        <v>0</v>
      </c>
      <c r="BO141" s="70"/>
      <c r="BP141" s="70">
        <v>2</v>
      </c>
      <c r="BQ141" s="70"/>
      <c r="BR141" s="70">
        <v>2</v>
      </c>
      <c r="BS141" s="70"/>
      <c r="BT141" s="70">
        <v>1</v>
      </c>
      <c r="BU141" s="70"/>
      <c r="BV141" s="70">
        <v>0</v>
      </c>
      <c r="BW141" s="74">
        <f t="shared" si="61"/>
        <v>5</v>
      </c>
      <c r="BX141" s="76">
        <f t="shared" si="62"/>
        <v>0</v>
      </c>
      <c r="BY141" s="71" t="s">
        <v>26</v>
      </c>
      <c r="BZ141" s="70">
        <v>0</v>
      </c>
      <c r="CA141" s="70"/>
      <c r="CB141" s="70">
        <v>0</v>
      </c>
      <c r="CC141" s="70"/>
      <c r="CD141" s="70">
        <v>0</v>
      </c>
      <c r="CE141" s="70"/>
      <c r="CF141" s="70">
        <v>0</v>
      </c>
      <c r="CG141" s="70"/>
      <c r="CH141" s="70">
        <v>0</v>
      </c>
      <c r="CI141" s="77">
        <f t="shared" si="63"/>
        <v>0</v>
      </c>
      <c r="CJ141" s="76">
        <f t="shared" si="64"/>
        <v>0</v>
      </c>
      <c r="CK141" s="78"/>
      <c r="CL141" s="57"/>
      <c r="CM141" s="57"/>
      <c r="CN141" s="57"/>
      <c r="CO141" s="57"/>
      <c r="CP141" s="57"/>
      <c r="CQ141" s="57"/>
      <c r="CR141" s="57"/>
      <c r="CS141" s="79"/>
      <c r="CT141" s="80"/>
      <c r="CU141" s="81">
        <f t="shared" si="65"/>
        <v>0</v>
      </c>
      <c r="CV141" s="82">
        <f t="shared" si="66"/>
        <v>0</v>
      </c>
      <c r="CW141" s="83" t="e">
        <f>SUMIF(Склад!#REF!,E141,Склад!#REF!)</f>
        <v>#REF!</v>
      </c>
    </row>
    <row r="142" spans="1:101" s="73" customFormat="1" ht="147.94999999999999" customHeight="1" thickBot="1" x14ac:dyDescent="0.3">
      <c r="A142" s="34">
        <v>139</v>
      </c>
      <c r="B142" s="168" t="s">
        <v>133</v>
      </c>
      <c r="C142" s="34" t="s">
        <v>93</v>
      </c>
      <c r="D142" s="34" t="str">
        <f t="shared" si="67"/>
        <v>775110153</v>
      </c>
      <c r="E142" s="33" t="s">
        <v>3842</v>
      </c>
      <c r="F142" s="33">
        <v>53</v>
      </c>
      <c r="G142" s="165" t="str">
        <f>IFERROR(VLOOKUP(VALUE(E142),Склад!#REF!,6,0),"-")</f>
        <v>-</v>
      </c>
      <c r="H142" s="58"/>
      <c r="I142" s="194" t="s">
        <v>4341</v>
      </c>
      <c r="J142" s="59">
        <v>15</v>
      </c>
      <c r="K142" s="63">
        <v>39</v>
      </c>
      <c r="L142" s="60"/>
      <c r="M142" s="61"/>
      <c r="N142" s="62"/>
      <c r="O142" s="64"/>
      <c r="P142" s="65"/>
      <c r="Q142" s="66"/>
      <c r="R142" s="67"/>
      <c r="S142" s="65"/>
      <c r="T142" s="66"/>
      <c r="U142" s="68"/>
      <c r="V142" s="69"/>
      <c r="W142" s="65"/>
      <c r="X142" s="66"/>
      <c r="Y142" s="70" t="str">
        <f>_xlfn.XLOOKUP($D142,'[1]Res (3)'!$G:$G,'[1]Res (3)'!P:P,"",0)</f>
        <v/>
      </c>
      <c r="Z142" s="70" t="str">
        <f>_xlfn.XLOOKUP($D142,'[1]Res (3)'!$G:$G,'[1]Res (3)'!Q:Q,"",0)</f>
        <v>-</v>
      </c>
      <c r="AA142" s="70" t="str">
        <f>_xlfn.XLOOKUP($D142,'[1]Res (3)'!$G:$G,'[1]Res (3)'!R:R,"",0)</f>
        <v>-</v>
      </c>
      <c r="AB142" s="70" t="str">
        <f>_xlfn.XLOOKUP($D142,'[1]Res (3)'!$G:$G,'[1]Res (3)'!S:S,"",0)</f>
        <v>-</v>
      </c>
      <c r="AC142" s="70" t="str">
        <f>_xlfn.XLOOKUP($D142,'[1]Res (3)'!$G:$G,'[1]Res (3)'!T:T,"",0)</f>
        <v>-</v>
      </c>
      <c r="AD142" s="70" t="str">
        <f>_xlfn.XLOOKUP($D142,'[1]Res (3)'!$G:$G,'[1]Res (3)'!U:U,"",0)</f>
        <v>-</v>
      </c>
      <c r="AE142" s="70" t="str">
        <f>_xlfn.XLOOKUP($D142,'[1]Res (3)'!$G:$G,'[1]Res (3)'!V:V,"",0)</f>
        <v>-</v>
      </c>
      <c r="AF142" s="70" t="str">
        <f>_xlfn.XLOOKUP($D142,'[1]Res (3)'!$G:$G,'[1]Res (3)'!W:W,"",0)</f>
        <v>-</v>
      </c>
      <c r="AG142" s="70" t="str">
        <f>_xlfn.XLOOKUP($D142,'[1]Res (3)'!$G:$G,'[1]Res (3)'!X:X,"",0)</f>
        <v>-</v>
      </c>
      <c r="AH142" s="70" t="str">
        <f>_xlfn.XLOOKUP($D142,'[1]Res (3)'!$G:$G,'[1]Res (3)'!Y:Y,"",0)</f>
        <v>-</v>
      </c>
      <c r="AI142" s="70" t="str">
        <f>_xlfn.XLOOKUP($D142,'[1]Res (3)'!$G:$G,'[1]Res (3)'!Z:Z,"",0)</f>
        <v>-</v>
      </c>
      <c r="AJ142" s="70" t="str">
        <f>_xlfn.XLOOKUP($D142,'[1]Res (3)'!$G:$G,'[1]Res (3)'!AA:AA,"",0)</f>
        <v>-</v>
      </c>
      <c r="AK142" s="70" t="str">
        <f>_xlfn.XLOOKUP($D142,'[1]Res (3)'!$G:$G,'[1]Res (3)'!AB:AB,"",0)</f>
        <v>-</v>
      </c>
      <c r="AL142" s="71">
        <f t="shared" si="51"/>
        <v>0</v>
      </c>
      <c r="AM142" s="72" t="str">
        <f t="shared" si="52"/>
        <v/>
      </c>
      <c r="AO142" s="71" t="s">
        <v>26</v>
      </c>
      <c r="AP142" s="70" t="e">
        <f t="shared" si="53"/>
        <v>#VALUE!</v>
      </c>
      <c r="AQ142" s="70"/>
      <c r="AR142" s="70" t="e">
        <f t="shared" si="54"/>
        <v>#VALUE!</v>
      </c>
      <c r="AS142" s="70"/>
      <c r="AT142" s="70" t="e">
        <f t="shared" si="55"/>
        <v>#VALUE!</v>
      </c>
      <c r="AU142" s="70"/>
      <c r="AV142" s="70" t="e">
        <f t="shared" si="56"/>
        <v>#VALUE!</v>
      </c>
      <c r="AW142" s="70"/>
      <c r="AX142" s="70" t="e">
        <f t="shared" ref="AX142:AX174" si="68">CT142+AK142-BJ142-BV142-CH142</f>
        <v>#VALUE!</v>
      </c>
      <c r="AY142" s="71" t="e">
        <f t="shared" si="57"/>
        <v>#VALUE!</v>
      </c>
      <c r="AZ142" s="72" t="e">
        <f t="shared" si="58"/>
        <v>#VALUE!</v>
      </c>
      <c r="BA142" s="71" t="s">
        <v>26</v>
      </c>
      <c r="BB142" s="70">
        <v>0</v>
      </c>
      <c r="BC142" s="70"/>
      <c r="BD142" s="70">
        <v>1</v>
      </c>
      <c r="BE142" s="70"/>
      <c r="BF142" s="70">
        <v>2</v>
      </c>
      <c r="BG142" s="70"/>
      <c r="BH142" s="70">
        <v>1</v>
      </c>
      <c r="BI142" s="70"/>
      <c r="BJ142" s="70">
        <v>0</v>
      </c>
      <c r="BK142" s="74">
        <f t="shared" si="59"/>
        <v>4</v>
      </c>
      <c r="BL142" s="75">
        <f t="shared" si="60"/>
        <v>0</v>
      </c>
      <c r="BM142" s="71" t="s">
        <v>26</v>
      </c>
      <c r="BN142" s="70">
        <v>0</v>
      </c>
      <c r="BO142" s="70"/>
      <c r="BP142" s="70">
        <v>1</v>
      </c>
      <c r="BQ142" s="70"/>
      <c r="BR142" s="70">
        <v>1</v>
      </c>
      <c r="BS142" s="70"/>
      <c r="BT142" s="70">
        <v>1</v>
      </c>
      <c r="BU142" s="70"/>
      <c r="BV142" s="70">
        <v>0</v>
      </c>
      <c r="BW142" s="74">
        <f t="shared" si="61"/>
        <v>3</v>
      </c>
      <c r="BX142" s="76">
        <f t="shared" si="62"/>
        <v>0</v>
      </c>
      <c r="BY142" s="71" t="s">
        <v>26</v>
      </c>
      <c r="BZ142" s="70">
        <v>0</v>
      </c>
      <c r="CA142" s="70"/>
      <c r="CB142" s="70">
        <v>0</v>
      </c>
      <c r="CC142" s="70"/>
      <c r="CD142" s="70">
        <v>0</v>
      </c>
      <c r="CE142" s="70"/>
      <c r="CF142" s="70">
        <v>0</v>
      </c>
      <c r="CG142" s="70"/>
      <c r="CH142" s="70">
        <v>0</v>
      </c>
      <c r="CI142" s="77">
        <f t="shared" si="63"/>
        <v>0</v>
      </c>
      <c r="CJ142" s="76">
        <f t="shared" si="64"/>
        <v>0</v>
      </c>
      <c r="CK142" s="78"/>
      <c r="CL142" s="57"/>
      <c r="CM142" s="57"/>
      <c r="CN142" s="57"/>
      <c r="CO142" s="57"/>
      <c r="CP142" s="57"/>
      <c r="CQ142" s="57"/>
      <c r="CR142" s="57"/>
      <c r="CS142" s="79"/>
      <c r="CT142" s="80"/>
      <c r="CU142" s="81">
        <f t="shared" si="65"/>
        <v>0</v>
      </c>
      <c r="CV142" s="82">
        <f t="shared" si="66"/>
        <v>0</v>
      </c>
      <c r="CW142" s="83" t="e">
        <f>SUMIF(Склад!#REF!,E142,Склад!#REF!)</f>
        <v>#REF!</v>
      </c>
    </row>
    <row r="143" spans="1:101" s="73" customFormat="1" ht="147.94999999999999" customHeight="1" thickBot="1" x14ac:dyDescent="0.3">
      <c r="A143" s="57">
        <v>140</v>
      </c>
      <c r="B143" s="168" t="s">
        <v>133</v>
      </c>
      <c r="C143" s="34" t="s">
        <v>59</v>
      </c>
      <c r="D143" s="34" t="str">
        <f t="shared" si="67"/>
        <v>775110317</v>
      </c>
      <c r="E143" s="33" t="s">
        <v>3843</v>
      </c>
      <c r="F143" s="33">
        <v>17</v>
      </c>
      <c r="G143" s="165" t="str">
        <f>IFERROR(VLOOKUP(VALUE(E143),Склад!#REF!,6,0),"-")</f>
        <v>-</v>
      </c>
      <c r="H143" s="58"/>
      <c r="I143" s="194" t="s">
        <v>4341</v>
      </c>
      <c r="J143" s="59">
        <v>15</v>
      </c>
      <c r="K143" s="63">
        <v>39</v>
      </c>
      <c r="L143" s="60"/>
      <c r="M143" s="61"/>
      <c r="N143" s="62"/>
      <c r="O143" s="64"/>
      <c r="P143" s="65"/>
      <c r="Q143" s="66"/>
      <c r="R143" s="67"/>
      <c r="S143" s="65"/>
      <c r="T143" s="66"/>
      <c r="U143" s="68"/>
      <c r="V143" s="69"/>
      <c r="W143" s="65"/>
      <c r="X143" s="66"/>
      <c r="Y143" s="70" t="str">
        <f>_xlfn.XLOOKUP($D143,'[1]Res (3)'!$G:$G,'[1]Res (3)'!P:P,"",0)</f>
        <v/>
      </c>
      <c r="Z143" s="70" t="str">
        <f>_xlfn.XLOOKUP($D143,'[1]Res (3)'!$G:$G,'[1]Res (3)'!Q:Q,"",0)</f>
        <v>-</v>
      </c>
      <c r="AA143" s="70" t="str">
        <f>_xlfn.XLOOKUP($D143,'[1]Res (3)'!$G:$G,'[1]Res (3)'!R:R,"",0)</f>
        <v/>
      </c>
      <c r="AB143" s="70" t="str">
        <f>_xlfn.XLOOKUP($D143,'[1]Res (3)'!$G:$G,'[1]Res (3)'!S:S,"",0)</f>
        <v>-</v>
      </c>
      <c r="AC143" s="70" t="str">
        <f>_xlfn.XLOOKUP($D143,'[1]Res (3)'!$G:$G,'[1]Res (3)'!T:T,"",0)</f>
        <v>-</v>
      </c>
      <c r="AD143" s="70" t="str">
        <f>_xlfn.XLOOKUP($D143,'[1]Res (3)'!$G:$G,'[1]Res (3)'!U:U,"",0)</f>
        <v>-</v>
      </c>
      <c r="AE143" s="70" t="str">
        <f>_xlfn.XLOOKUP($D143,'[1]Res (3)'!$G:$G,'[1]Res (3)'!V:V,"",0)</f>
        <v>-</v>
      </c>
      <c r="AF143" s="70" t="str">
        <f>_xlfn.XLOOKUP($D143,'[1]Res (3)'!$G:$G,'[1]Res (3)'!W:W,"",0)</f>
        <v>-</v>
      </c>
      <c r="AG143" s="70" t="str">
        <f>_xlfn.XLOOKUP($D143,'[1]Res (3)'!$G:$G,'[1]Res (3)'!X:X,"",0)</f>
        <v>-</v>
      </c>
      <c r="AH143" s="70" t="str">
        <f>_xlfn.XLOOKUP($D143,'[1]Res (3)'!$G:$G,'[1]Res (3)'!Y:Y,"",0)</f>
        <v>-</v>
      </c>
      <c r="AI143" s="70" t="str">
        <f>_xlfn.XLOOKUP($D143,'[1]Res (3)'!$G:$G,'[1]Res (3)'!Z:Z,"",0)</f>
        <v>-</v>
      </c>
      <c r="AJ143" s="70" t="str">
        <f>_xlfn.XLOOKUP($D143,'[1]Res (3)'!$G:$G,'[1]Res (3)'!AA:AA,"",0)</f>
        <v>-</v>
      </c>
      <c r="AK143" s="70" t="str">
        <f>_xlfn.XLOOKUP($D143,'[1]Res (3)'!$G:$G,'[1]Res (3)'!AB:AB,"",0)</f>
        <v>-</v>
      </c>
      <c r="AL143" s="71">
        <f t="shared" si="51"/>
        <v>0</v>
      </c>
      <c r="AM143" s="72" t="str">
        <f t="shared" si="52"/>
        <v/>
      </c>
      <c r="AO143" s="71" t="s">
        <v>26</v>
      </c>
      <c r="AP143" s="70" t="e">
        <f t="shared" si="53"/>
        <v>#VALUE!</v>
      </c>
      <c r="AQ143" s="70"/>
      <c r="AR143" s="70" t="e">
        <f t="shared" si="54"/>
        <v>#VALUE!</v>
      </c>
      <c r="AS143" s="70"/>
      <c r="AT143" s="70" t="e">
        <f t="shared" si="55"/>
        <v>#VALUE!</v>
      </c>
      <c r="AU143" s="70"/>
      <c r="AV143" s="70" t="e">
        <f t="shared" si="56"/>
        <v>#VALUE!</v>
      </c>
      <c r="AW143" s="70"/>
      <c r="AX143" s="70" t="e">
        <f t="shared" si="68"/>
        <v>#VALUE!</v>
      </c>
      <c r="AY143" s="71" t="e">
        <f t="shared" si="57"/>
        <v>#VALUE!</v>
      </c>
      <c r="AZ143" s="72" t="e">
        <f t="shared" si="58"/>
        <v>#VALUE!</v>
      </c>
      <c r="BA143" s="71" t="s">
        <v>26</v>
      </c>
      <c r="BB143" s="70">
        <v>0</v>
      </c>
      <c r="BC143" s="70"/>
      <c r="BD143" s="70">
        <v>0</v>
      </c>
      <c r="BE143" s="70"/>
      <c r="BF143" s="70">
        <v>0</v>
      </c>
      <c r="BG143" s="70"/>
      <c r="BH143" s="70">
        <v>0</v>
      </c>
      <c r="BI143" s="70"/>
      <c r="BJ143" s="70">
        <v>0</v>
      </c>
      <c r="BK143" s="74">
        <f t="shared" si="59"/>
        <v>0</v>
      </c>
      <c r="BL143" s="75">
        <f t="shared" si="60"/>
        <v>0</v>
      </c>
      <c r="BM143" s="71" t="s">
        <v>26</v>
      </c>
      <c r="BN143" s="70">
        <v>0</v>
      </c>
      <c r="BO143" s="70"/>
      <c r="BP143" s="70">
        <v>0</v>
      </c>
      <c r="BQ143" s="70"/>
      <c r="BR143" s="70">
        <v>0</v>
      </c>
      <c r="BS143" s="70"/>
      <c r="BT143" s="70">
        <v>0</v>
      </c>
      <c r="BU143" s="70"/>
      <c r="BV143" s="70">
        <v>0</v>
      </c>
      <c r="BW143" s="74">
        <f t="shared" si="61"/>
        <v>0</v>
      </c>
      <c r="BX143" s="76">
        <f t="shared" si="62"/>
        <v>0</v>
      </c>
      <c r="BY143" s="71" t="s">
        <v>26</v>
      </c>
      <c r="BZ143" s="70">
        <v>0</v>
      </c>
      <c r="CA143" s="70"/>
      <c r="CB143" s="70">
        <v>0</v>
      </c>
      <c r="CC143" s="70"/>
      <c r="CD143" s="70">
        <v>0</v>
      </c>
      <c r="CE143" s="70"/>
      <c r="CF143" s="70">
        <v>0</v>
      </c>
      <c r="CG143" s="70"/>
      <c r="CH143" s="70">
        <v>0</v>
      </c>
      <c r="CI143" s="77">
        <f t="shared" si="63"/>
        <v>0</v>
      </c>
      <c r="CJ143" s="76">
        <f t="shared" si="64"/>
        <v>0</v>
      </c>
      <c r="CK143" s="78"/>
      <c r="CL143" s="57"/>
      <c r="CM143" s="57"/>
      <c r="CN143" s="57"/>
      <c r="CO143" s="57"/>
      <c r="CP143" s="57"/>
      <c r="CQ143" s="57"/>
      <c r="CR143" s="57"/>
      <c r="CS143" s="79"/>
      <c r="CT143" s="80"/>
      <c r="CU143" s="81">
        <f t="shared" si="65"/>
        <v>0</v>
      </c>
      <c r="CV143" s="82">
        <f t="shared" si="66"/>
        <v>0</v>
      </c>
      <c r="CW143" s="83" t="e">
        <f>SUMIF(Склад!#REF!,E143,Склад!#REF!)</f>
        <v>#REF!</v>
      </c>
    </row>
    <row r="144" spans="1:101" s="73" customFormat="1" ht="147.94999999999999" customHeight="1" thickBot="1" x14ac:dyDescent="0.3">
      <c r="A144" s="34">
        <v>141</v>
      </c>
      <c r="B144" s="168" t="s">
        <v>133</v>
      </c>
      <c r="C144" s="34" t="s">
        <v>59</v>
      </c>
      <c r="D144" s="34" t="str">
        <f t="shared" si="67"/>
        <v>775110327</v>
      </c>
      <c r="E144" s="33" t="s">
        <v>3843</v>
      </c>
      <c r="F144" s="33">
        <v>27</v>
      </c>
      <c r="G144" s="165" t="str">
        <f>IFERROR(VLOOKUP(VALUE(E144),Склад!#REF!,6,0),"-")</f>
        <v>-</v>
      </c>
      <c r="H144" s="58"/>
      <c r="I144" s="194" t="s">
        <v>4341</v>
      </c>
      <c r="J144" s="59">
        <v>15</v>
      </c>
      <c r="K144" s="63">
        <v>39</v>
      </c>
      <c r="L144" s="60"/>
      <c r="M144" s="61"/>
      <c r="N144" s="62"/>
      <c r="O144" s="64"/>
      <c r="P144" s="65"/>
      <c r="Q144" s="66"/>
      <c r="R144" s="67"/>
      <c r="S144" s="65"/>
      <c r="T144" s="66"/>
      <c r="U144" s="68"/>
      <c r="V144" s="69"/>
      <c r="W144" s="65"/>
      <c r="X144" s="66"/>
      <c r="Y144" s="70" t="str">
        <f>_xlfn.XLOOKUP($D144,'[1]Res (3)'!$G:$G,'[1]Res (3)'!P:P,"",0)</f>
        <v/>
      </c>
      <c r="Z144" s="70" t="str">
        <f>_xlfn.XLOOKUP($D144,'[1]Res (3)'!$G:$G,'[1]Res (3)'!Q:Q,"",0)</f>
        <v>-</v>
      </c>
      <c r="AA144" s="70" t="str">
        <f>_xlfn.XLOOKUP($D144,'[1]Res (3)'!$G:$G,'[1]Res (3)'!R:R,"",0)</f>
        <v/>
      </c>
      <c r="AB144" s="70" t="str">
        <f>_xlfn.XLOOKUP($D144,'[1]Res (3)'!$G:$G,'[1]Res (3)'!S:S,"",0)</f>
        <v>-</v>
      </c>
      <c r="AC144" s="70" t="str">
        <f>_xlfn.XLOOKUP($D144,'[1]Res (3)'!$G:$G,'[1]Res (3)'!T:T,"",0)</f>
        <v>-</v>
      </c>
      <c r="AD144" s="70" t="str">
        <f>_xlfn.XLOOKUP($D144,'[1]Res (3)'!$G:$G,'[1]Res (3)'!U:U,"",0)</f>
        <v>-</v>
      </c>
      <c r="AE144" s="70" t="str">
        <f>_xlfn.XLOOKUP($D144,'[1]Res (3)'!$G:$G,'[1]Res (3)'!V:V,"",0)</f>
        <v>-</v>
      </c>
      <c r="AF144" s="70" t="str">
        <f>_xlfn.XLOOKUP($D144,'[1]Res (3)'!$G:$G,'[1]Res (3)'!W:W,"",0)</f>
        <v>-</v>
      </c>
      <c r="AG144" s="70" t="str">
        <f>_xlfn.XLOOKUP($D144,'[1]Res (3)'!$G:$G,'[1]Res (3)'!X:X,"",0)</f>
        <v>-</v>
      </c>
      <c r="AH144" s="70" t="str">
        <f>_xlfn.XLOOKUP($D144,'[1]Res (3)'!$G:$G,'[1]Res (3)'!Y:Y,"",0)</f>
        <v>-</v>
      </c>
      <c r="AI144" s="70" t="str">
        <f>_xlfn.XLOOKUP($D144,'[1]Res (3)'!$G:$G,'[1]Res (3)'!Z:Z,"",0)</f>
        <v>-</v>
      </c>
      <c r="AJ144" s="70" t="str">
        <f>_xlfn.XLOOKUP($D144,'[1]Res (3)'!$G:$G,'[1]Res (3)'!AA:AA,"",0)</f>
        <v>-</v>
      </c>
      <c r="AK144" s="70" t="str">
        <f>_xlfn.XLOOKUP($D144,'[1]Res (3)'!$G:$G,'[1]Res (3)'!AB:AB,"",0)</f>
        <v>-</v>
      </c>
      <c r="AL144" s="71">
        <f t="shared" si="51"/>
        <v>0</v>
      </c>
      <c r="AM144" s="72" t="str">
        <f t="shared" si="52"/>
        <v/>
      </c>
      <c r="AO144" s="71" t="s">
        <v>26</v>
      </c>
      <c r="AP144" s="70" t="e">
        <f t="shared" si="53"/>
        <v>#VALUE!</v>
      </c>
      <c r="AQ144" s="70"/>
      <c r="AR144" s="70" t="e">
        <f t="shared" si="54"/>
        <v>#VALUE!</v>
      </c>
      <c r="AS144" s="70"/>
      <c r="AT144" s="70" t="e">
        <f t="shared" si="55"/>
        <v>#VALUE!</v>
      </c>
      <c r="AU144" s="70"/>
      <c r="AV144" s="70" t="e">
        <f t="shared" si="56"/>
        <v>#VALUE!</v>
      </c>
      <c r="AW144" s="70"/>
      <c r="AX144" s="70" t="e">
        <f t="shared" si="68"/>
        <v>#VALUE!</v>
      </c>
      <c r="AY144" s="71" t="e">
        <f t="shared" si="57"/>
        <v>#VALUE!</v>
      </c>
      <c r="AZ144" s="72" t="e">
        <f t="shared" si="58"/>
        <v>#VALUE!</v>
      </c>
      <c r="BA144" s="71" t="s">
        <v>26</v>
      </c>
      <c r="BB144" s="70">
        <v>0</v>
      </c>
      <c r="BC144" s="70"/>
      <c r="BD144" s="70">
        <v>0</v>
      </c>
      <c r="BE144" s="70"/>
      <c r="BF144" s="70">
        <v>0</v>
      </c>
      <c r="BG144" s="70"/>
      <c r="BH144" s="70">
        <v>0</v>
      </c>
      <c r="BI144" s="70"/>
      <c r="BJ144" s="70">
        <v>0</v>
      </c>
      <c r="BK144" s="74">
        <f t="shared" si="59"/>
        <v>0</v>
      </c>
      <c r="BL144" s="75">
        <f t="shared" si="60"/>
        <v>0</v>
      </c>
      <c r="BM144" s="71" t="s">
        <v>26</v>
      </c>
      <c r="BN144" s="70">
        <v>0</v>
      </c>
      <c r="BO144" s="70"/>
      <c r="BP144" s="70">
        <v>0</v>
      </c>
      <c r="BQ144" s="70"/>
      <c r="BR144" s="70">
        <v>0</v>
      </c>
      <c r="BS144" s="70"/>
      <c r="BT144" s="70">
        <v>0</v>
      </c>
      <c r="BU144" s="70"/>
      <c r="BV144" s="70">
        <v>0</v>
      </c>
      <c r="BW144" s="74">
        <f t="shared" si="61"/>
        <v>0</v>
      </c>
      <c r="BX144" s="76">
        <f t="shared" si="62"/>
        <v>0</v>
      </c>
      <c r="BY144" s="71" t="s">
        <v>26</v>
      </c>
      <c r="BZ144" s="70">
        <v>0</v>
      </c>
      <c r="CA144" s="70"/>
      <c r="CB144" s="70">
        <v>0</v>
      </c>
      <c r="CC144" s="70"/>
      <c r="CD144" s="70">
        <v>0</v>
      </c>
      <c r="CE144" s="70"/>
      <c r="CF144" s="70">
        <v>0</v>
      </c>
      <c r="CG144" s="70"/>
      <c r="CH144" s="70">
        <v>0</v>
      </c>
      <c r="CI144" s="77">
        <f t="shared" si="63"/>
        <v>0</v>
      </c>
      <c r="CJ144" s="76">
        <f t="shared" si="64"/>
        <v>0</v>
      </c>
      <c r="CK144" s="78"/>
      <c r="CL144" s="57"/>
      <c r="CM144" s="57"/>
      <c r="CN144" s="57"/>
      <c r="CO144" s="57"/>
      <c r="CP144" s="57"/>
      <c r="CQ144" s="57"/>
      <c r="CR144" s="57"/>
      <c r="CS144" s="79"/>
      <c r="CT144" s="80"/>
      <c r="CU144" s="81">
        <f t="shared" si="65"/>
        <v>0</v>
      </c>
      <c r="CV144" s="82">
        <f t="shared" si="66"/>
        <v>0</v>
      </c>
      <c r="CW144" s="83" t="e">
        <f>SUMIF(Склад!#REF!,E144,Склад!#REF!)</f>
        <v>#REF!</v>
      </c>
    </row>
    <row r="145" spans="1:101" s="73" customFormat="1" ht="147.94999999999999" customHeight="1" thickBot="1" x14ac:dyDescent="0.3">
      <c r="A145" s="57">
        <v>142</v>
      </c>
      <c r="B145" s="168" t="s">
        <v>133</v>
      </c>
      <c r="C145" s="34" t="s">
        <v>59</v>
      </c>
      <c r="D145" s="34" t="str">
        <f t="shared" si="67"/>
        <v>775110387</v>
      </c>
      <c r="E145" s="33" t="s">
        <v>3843</v>
      </c>
      <c r="F145" s="33">
        <v>87</v>
      </c>
      <c r="G145" s="165" t="str">
        <f>IFERROR(VLOOKUP(VALUE(E145),Склад!#REF!,6,0),"-")</f>
        <v>-</v>
      </c>
      <c r="H145" s="58"/>
      <c r="I145" s="194" t="s">
        <v>4341</v>
      </c>
      <c r="J145" s="59">
        <v>15</v>
      </c>
      <c r="K145" s="63">
        <v>39</v>
      </c>
      <c r="L145" s="60"/>
      <c r="M145" s="61"/>
      <c r="N145" s="62"/>
      <c r="O145" s="64"/>
      <c r="P145" s="65"/>
      <c r="Q145" s="66"/>
      <c r="R145" s="67"/>
      <c r="S145" s="65"/>
      <c r="T145" s="66"/>
      <c r="U145" s="68"/>
      <c r="V145" s="69"/>
      <c r="W145" s="65"/>
      <c r="X145" s="66"/>
      <c r="Y145" s="70" t="str">
        <f>_xlfn.XLOOKUP($D145,'[1]Res (3)'!$G:$G,'[1]Res (3)'!P:P,"",0)</f>
        <v/>
      </c>
      <c r="Z145" s="70" t="str">
        <f>_xlfn.XLOOKUP($D145,'[1]Res (3)'!$G:$G,'[1]Res (3)'!Q:Q,"",0)</f>
        <v>-</v>
      </c>
      <c r="AA145" s="70" t="str">
        <f>_xlfn.XLOOKUP($D145,'[1]Res (3)'!$G:$G,'[1]Res (3)'!R:R,"",0)</f>
        <v/>
      </c>
      <c r="AB145" s="70" t="str">
        <f>_xlfn.XLOOKUP($D145,'[1]Res (3)'!$G:$G,'[1]Res (3)'!S:S,"",0)</f>
        <v>-</v>
      </c>
      <c r="AC145" s="70" t="str">
        <f>_xlfn.XLOOKUP($D145,'[1]Res (3)'!$G:$G,'[1]Res (3)'!T:T,"",0)</f>
        <v>-</v>
      </c>
      <c r="AD145" s="70" t="str">
        <f>_xlfn.XLOOKUP($D145,'[1]Res (3)'!$G:$G,'[1]Res (3)'!U:U,"",0)</f>
        <v>-</v>
      </c>
      <c r="AE145" s="70" t="str">
        <f>_xlfn.XLOOKUP($D145,'[1]Res (3)'!$G:$G,'[1]Res (3)'!V:V,"",0)</f>
        <v>-</v>
      </c>
      <c r="AF145" s="70" t="str">
        <f>_xlfn.XLOOKUP($D145,'[1]Res (3)'!$G:$G,'[1]Res (3)'!W:W,"",0)</f>
        <v>-</v>
      </c>
      <c r="AG145" s="70" t="str">
        <f>_xlfn.XLOOKUP($D145,'[1]Res (3)'!$G:$G,'[1]Res (3)'!X:X,"",0)</f>
        <v>-</v>
      </c>
      <c r="AH145" s="70" t="str">
        <f>_xlfn.XLOOKUP($D145,'[1]Res (3)'!$G:$G,'[1]Res (3)'!Y:Y,"",0)</f>
        <v>-</v>
      </c>
      <c r="AI145" s="70" t="str">
        <f>_xlfn.XLOOKUP($D145,'[1]Res (3)'!$G:$G,'[1]Res (3)'!Z:Z,"",0)</f>
        <v>-</v>
      </c>
      <c r="AJ145" s="70" t="str">
        <f>_xlfn.XLOOKUP($D145,'[1]Res (3)'!$G:$G,'[1]Res (3)'!AA:AA,"",0)</f>
        <v>-</v>
      </c>
      <c r="AK145" s="70" t="str">
        <f>_xlfn.XLOOKUP($D145,'[1]Res (3)'!$G:$G,'[1]Res (3)'!AB:AB,"",0)</f>
        <v>-</v>
      </c>
      <c r="AL145" s="71">
        <f t="shared" si="51"/>
        <v>0</v>
      </c>
      <c r="AM145" s="72" t="str">
        <f t="shared" si="52"/>
        <v/>
      </c>
      <c r="AO145" s="71" t="s">
        <v>26</v>
      </c>
      <c r="AP145" s="70" t="e">
        <f t="shared" si="53"/>
        <v>#VALUE!</v>
      </c>
      <c r="AQ145" s="70"/>
      <c r="AR145" s="70" t="e">
        <f t="shared" si="54"/>
        <v>#VALUE!</v>
      </c>
      <c r="AS145" s="70"/>
      <c r="AT145" s="70" t="e">
        <f t="shared" si="55"/>
        <v>#VALUE!</v>
      </c>
      <c r="AU145" s="70"/>
      <c r="AV145" s="70" t="e">
        <f t="shared" si="56"/>
        <v>#VALUE!</v>
      </c>
      <c r="AW145" s="70"/>
      <c r="AX145" s="70" t="e">
        <f t="shared" si="68"/>
        <v>#VALUE!</v>
      </c>
      <c r="AY145" s="71" t="e">
        <f t="shared" si="57"/>
        <v>#VALUE!</v>
      </c>
      <c r="AZ145" s="72" t="e">
        <f t="shared" si="58"/>
        <v>#VALUE!</v>
      </c>
      <c r="BA145" s="71" t="s">
        <v>26</v>
      </c>
      <c r="BB145" s="70">
        <v>0</v>
      </c>
      <c r="BC145" s="70"/>
      <c r="BD145" s="70">
        <v>1</v>
      </c>
      <c r="BE145" s="70"/>
      <c r="BF145" s="70">
        <v>2</v>
      </c>
      <c r="BG145" s="70"/>
      <c r="BH145" s="70">
        <v>1</v>
      </c>
      <c r="BI145" s="70"/>
      <c r="BJ145" s="70">
        <v>0</v>
      </c>
      <c r="BK145" s="74">
        <f t="shared" si="59"/>
        <v>4</v>
      </c>
      <c r="BL145" s="75">
        <f t="shared" si="60"/>
        <v>0</v>
      </c>
      <c r="BM145" s="71" t="s">
        <v>26</v>
      </c>
      <c r="BN145" s="70">
        <v>0</v>
      </c>
      <c r="BO145" s="70"/>
      <c r="BP145" s="70">
        <v>1</v>
      </c>
      <c r="BQ145" s="70"/>
      <c r="BR145" s="70">
        <v>1</v>
      </c>
      <c r="BS145" s="70"/>
      <c r="BT145" s="70">
        <v>1</v>
      </c>
      <c r="BU145" s="70"/>
      <c r="BV145" s="70">
        <v>0</v>
      </c>
      <c r="BW145" s="74">
        <f t="shared" si="61"/>
        <v>3</v>
      </c>
      <c r="BX145" s="76">
        <f t="shared" si="62"/>
        <v>0</v>
      </c>
      <c r="BY145" s="71" t="s">
        <v>26</v>
      </c>
      <c r="BZ145" s="70">
        <v>0</v>
      </c>
      <c r="CA145" s="70"/>
      <c r="CB145" s="70">
        <v>0</v>
      </c>
      <c r="CC145" s="70"/>
      <c r="CD145" s="70">
        <v>0</v>
      </c>
      <c r="CE145" s="70"/>
      <c r="CF145" s="70">
        <v>0</v>
      </c>
      <c r="CG145" s="70"/>
      <c r="CH145" s="70">
        <v>0</v>
      </c>
      <c r="CI145" s="77">
        <f t="shared" si="63"/>
        <v>0</v>
      </c>
      <c r="CJ145" s="76">
        <f t="shared" si="64"/>
        <v>0</v>
      </c>
      <c r="CK145" s="78"/>
      <c r="CL145" s="57"/>
      <c r="CM145" s="57"/>
      <c r="CN145" s="57"/>
      <c r="CO145" s="57"/>
      <c r="CP145" s="57"/>
      <c r="CQ145" s="57"/>
      <c r="CR145" s="57"/>
      <c r="CS145" s="79"/>
      <c r="CT145" s="80"/>
      <c r="CU145" s="81">
        <f t="shared" si="65"/>
        <v>0</v>
      </c>
      <c r="CV145" s="82">
        <f t="shared" si="66"/>
        <v>0</v>
      </c>
      <c r="CW145" s="83" t="e">
        <f>SUMIF(Склад!#REF!,E145,Склад!#REF!)</f>
        <v>#REF!</v>
      </c>
    </row>
    <row r="146" spans="1:101" s="73" customFormat="1" ht="147.94999999999999" customHeight="1" thickBot="1" x14ac:dyDescent="0.3">
      <c r="A146" s="34">
        <v>143</v>
      </c>
      <c r="B146" s="168" t="s">
        <v>133</v>
      </c>
      <c r="C146" s="34" t="s">
        <v>97</v>
      </c>
      <c r="D146" s="34" t="str">
        <f t="shared" si="67"/>
        <v>775110728</v>
      </c>
      <c r="E146" s="33" t="s">
        <v>3844</v>
      </c>
      <c r="F146" s="33">
        <v>28</v>
      </c>
      <c r="G146" s="165" t="str">
        <f>IFERROR(VLOOKUP(VALUE(E146),Склад!#REF!,6,0),"-")</f>
        <v>-</v>
      </c>
      <c r="H146" s="58"/>
      <c r="I146" s="194" t="s">
        <v>4341</v>
      </c>
      <c r="J146" s="59">
        <v>15</v>
      </c>
      <c r="K146" s="63">
        <v>39</v>
      </c>
      <c r="L146" s="60"/>
      <c r="M146" s="61"/>
      <c r="N146" s="62"/>
      <c r="O146" s="64"/>
      <c r="P146" s="65"/>
      <c r="Q146" s="66"/>
      <c r="R146" s="67"/>
      <c r="S146" s="65"/>
      <c r="T146" s="66"/>
      <c r="U146" s="68"/>
      <c r="V146" s="69"/>
      <c r="W146" s="65"/>
      <c r="X146" s="66"/>
      <c r="Y146" s="70" t="str">
        <f>_xlfn.XLOOKUP($D146,'[1]Res (3)'!$G:$G,'[1]Res (3)'!P:P,"",0)</f>
        <v/>
      </c>
      <c r="Z146" s="70" t="str">
        <f>_xlfn.XLOOKUP($D146,'[1]Res (3)'!$G:$G,'[1]Res (3)'!Q:Q,"",0)</f>
        <v>-</v>
      </c>
      <c r="AA146" s="70" t="str">
        <f>_xlfn.XLOOKUP($D146,'[1]Res (3)'!$G:$G,'[1]Res (3)'!R:R,"",0)</f>
        <v/>
      </c>
      <c r="AB146" s="70" t="str">
        <f>_xlfn.XLOOKUP($D146,'[1]Res (3)'!$G:$G,'[1]Res (3)'!S:S,"",0)</f>
        <v>-</v>
      </c>
      <c r="AC146" s="70" t="str">
        <f>_xlfn.XLOOKUP($D146,'[1]Res (3)'!$G:$G,'[1]Res (3)'!T:T,"",0)</f>
        <v>-</v>
      </c>
      <c r="AD146" s="70" t="str">
        <f>_xlfn.XLOOKUP($D146,'[1]Res (3)'!$G:$G,'[1]Res (3)'!U:U,"",0)</f>
        <v>-</v>
      </c>
      <c r="AE146" s="70" t="str">
        <f>_xlfn.XLOOKUP($D146,'[1]Res (3)'!$G:$G,'[1]Res (3)'!V:V,"",0)</f>
        <v>-</v>
      </c>
      <c r="AF146" s="70" t="str">
        <f>_xlfn.XLOOKUP($D146,'[1]Res (3)'!$G:$G,'[1]Res (3)'!W:W,"",0)</f>
        <v>-</v>
      </c>
      <c r="AG146" s="70" t="str">
        <f>_xlfn.XLOOKUP($D146,'[1]Res (3)'!$G:$G,'[1]Res (3)'!X:X,"",0)</f>
        <v>-</v>
      </c>
      <c r="AH146" s="70" t="str">
        <f>_xlfn.XLOOKUP($D146,'[1]Res (3)'!$G:$G,'[1]Res (3)'!Y:Y,"",0)</f>
        <v>-</v>
      </c>
      <c r="AI146" s="70" t="str">
        <f>_xlfn.XLOOKUP($D146,'[1]Res (3)'!$G:$G,'[1]Res (3)'!Z:Z,"",0)</f>
        <v>-</v>
      </c>
      <c r="AJ146" s="70" t="str">
        <f>_xlfn.XLOOKUP($D146,'[1]Res (3)'!$G:$G,'[1]Res (3)'!AA:AA,"",0)</f>
        <v>-</v>
      </c>
      <c r="AK146" s="70" t="str">
        <f>_xlfn.XLOOKUP($D146,'[1]Res (3)'!$G:$G,'[1]Res (3)'!AB:AB,"",0)</f>
        <v>-</v>
      </c>
      <c r="AL146" s="71">
        <f t="shared" si="51"/>
        <v>0</v>
      </c>
      <c r="AM146" s="72" t="str">
        <f t="shared" si="52"/>
        <v/>
      </c>
      <c r="AO146" s="71" t="s">
        <v>26</v>
      </c>
      <c r="AP146" s="70" t="e">
        <f t="shared" si="53"/>
        <v>#VALUE!</v>
      </c>
      <c r="AQ146" s="70"/>
      <c r="AR146" s="70" t="e">
        <f t="shared" si="54"/>
        <v>#VALUE!</v>
      </c>
      <c r="AS146" s="70"/>
      <c r="AT146" s="70" t="e">
        <f t="shared" si="55"/>
        <v>#VALUE!</v>
      </c>
      <c r="AU146" s="70"/>
      <c r="AV146" s="70" t="e">
        <f t="shared" si="56"/>
        <v>#VALUE!</v>
      </c>
      <c r="AW146" s="70"/>
      <c r="AX146" s="70" t="e">
        <f t="shared" si="68"/>
        <v>#VALUE!</v>
      </c>
      <c r="AY146" s="71" t="e">
        <f t="shared" si="57"/>
        <v>#VALUE!</v>
      </c>
      <c r="AZ146" s="72" t="e">
        <f t="shared" si="58"/>
        <v>#VALUE!</v>
      </c>
      <c r="BA146" s="71" t="s">
        <v>26</v>
      </c>
      <c r="BB146" s="70">
        <v>0</v>
      </c>
      <c r="BC146" s="70"/>
      <c r="BD146" s="70">
        <v>0</v>
      </c>
      <c r="BE146" s="70"/>
      <c r="BF146" s="70">
        <v>0</v>
      </c>
      <c r="BG146" s="70"/>
      <c r="BH146" s="70">
        <v>0</v>
      </c>
      <c r="BI146" s="70"/>
      <c r="BJ146" s="70">
        <v>0</v>
      </c>
      <c r="BK146" s="74">
        <f t="shared" si="59"/>
        <v>0</v>
      </c>
      <c r="BL146" s="75">
        <f t="shared" si="60"/>
        <v>0</v>
      </c>
      <c r="BM146" s="71" t="s">
        <v>26</v>
      </c>
      <c r="BN146" s="70">
        <v>0</v>
      </c>
      <c r="BO146" s="70"/>
      <c r="BP146" s="70">
        <v>0</v>
      </c>
      <c r="BQ146" s="70"/>
      <c r="BR146" s="70">
        <v>0</v>
      </c>
      <c r="BS146" s="70"/>
      <c r="BT146" s="70">
        <v>0</v>
      </c>
      <c r="BU146" s="70"/>
      <c r="BV146" s="70">
        <v>0</v>
      </c>
      <c r="BW146" s="74">
        <f t="shared" si="61"/>
        <v>0</v>
      </c>
      <c r="BX146" s="76">
        <f t="shared" si="62"/>
        <v>0</v>
      </c>
      <c r="BY146" s="71" t="s">
        <v>26</v>
      </c>
      <c r="BZ146" s="70">
        <v>0</v>
      </c>
      <c r="CA146" s="70"/>
      <c r="CB146" s="70">
        <v>0</v>
      </c>
      <c r="CC146" s="70"/>
      <c r="CD146" s="70">
        <v>0</v>
      </c>
      <c r="CE146" s="70"/>
      <c r="CF146" s="70">
        <v>0</v>
      </c>
      <c r="CG146" s="70"/>
      <c r="CH146" s="70">
        <v>0</v>
      </c>
      <c r="CI146" s="77">
        <f t="shared" si="63"/>
        <v>0</v>
      </c>
      <c r="CJ146" s="76">
        <f t="shared" si="64"/>
        <v>0</v>
      </c>
      <c r="CK146" s="78"/>
      <c r="CL146" s="57"/>
      <c r="CM146" s="57"/>
      <c r="CN146" s="57"/>
      <c r="CO146" s="57"/>
      <c r="CP146" s="57"/>
      <c r="CQ146" s="57"/>
      <c r="CR146" s="57"/>
      <c r="CS146" s="79"/>
      <c r="CT146" s="80"/>
      <c r="CU146" s="81">
        <f t="shared" si="65"/>
        <v>0</v>
      </c>
      <c r="CV146" s="82">
        <f t="shared" si="66"/>
        <v>0</v>
      </c>
      <c r="CW146" s="83" t="e">
        <f>SUMIF(Склад!#REF!,E146,Склад!#REF!)</f>
        <v>#REF!</v>
      </c>
    </row>
    <row r="147" spans="1:101" s="73" customFormat="1" ht="119.45" customHeight="1" thickBot="1" x14ac:dyDescent="0.3">
      <c r="A147" s="57">
        <v>144</v>
      </c>
      <c r="B147" s="168" t="s">
        <v>133</v>
      </c>
      <c r="C147" s="34" t="s">
        <v>97</v>
      </c>
      <c r="D147" s="34" t="str">
        <f t="shared" si="67"/>
        <v>775110757</v>
      </c>
      <c r="E147" s="33" t="s">
        <v>3844</v>
      </c>
      <c r="F147" s="33">
        <v>57</v>
      </c>
      <c r="G147" s="165" t="str">
        <f>IFERROR(VLOOKUP(VALUE(E147),Склад!#REF!,6,0),"-")</f>
        <v>-</v>
      </c>
      <c r="H147" s="58"/>
      <c r="I147" s="194" t="s">
        <v>4341</v>
      </c>
      <c r="J147" s="59">
        <v>15</v>
      </c>
      <c r="K147" s="63">
        <v>39</v>
      </c>
      <c r="L147" s="60"/>
      <c r="M147" s="61"/>
      <c r="N147" s="62"/>
      <c r="O147" s="64"/>
      <c r="P147" s="65"/>
      <c r="Q147" s="66"/>
      <c r="R147" s="67"/>
      <c r="S147" s="65"/>
      <c r="T147" s="66"/>
      <c r="U147" s="68"/>
      <c r="V147" s="69"/>
      <c r="W147" s="65"/>
      <c r="X147" s="66"/>
      <c r="Y147" s="70" t="str">
        <f>_xlfn.XLOOKUP($D147,'[1]Res (3)'!$G:$G,'[1]Res (3)'!P:P,"",0)</f>
        <v/>
      </c>
      <c r="Z147" s="70" t="str">
        <f>_xlfn.XLOOKUP($D147,'[1]Res (3)'!$G:$G,'[1]Res (3)'!Q:Q,"",0)</f>
        <v>-</v>
      </c>
      <c r="AA147" s="70" t="str">
        <f>_xlfn.XLOOKUP($D147,'[1]Res (3)'!$G:$G,'[1]Res (3)'!R:R,"",0)</f>
        <v/>
      </c>
      <c r="AB147" s="70" t="str">
        <f>_xlfn.XLOOKUP($D147,'[1]Res (3)'!$G:$G,'[1]Res (3)'!S:S,"",0)</f>
        <v>-</v>
      </c>
      <c r="AC147" s="70" t="str">
        <f>_xlfn.XLOOKUP($D147,'[1]Res (3)'!$G:$G,'[1]Res (3)'!T:T,"",0)</f>
        <v>-</v>
      </c>
      <c r="AD147" s="70" t="str">
        <f>_xlfn.XLOOKUP($D147,'[1]Res (3)'!$G:$G,'[1]Res (3)'!U:U,"",0)</f>
        <v>-</v>
      </c>
      <c r="AE147" s="70" t="str">
        <f>_xlfn.XLOOKUP($D147,'[1]Res (3)'!$G:$G,'[1]Res (3)'!V:V,"",0)</f>
        <v>-</v>
      </c>
      <c r="AF147" s="70" t="str">
        <f>_xlfn.XLOOKUP($D147,'[1]Res (3)'!$G:$G,'[1]Res (3)'!W:W,"",0)</f>
        <v>-</v>
      </c>
      <c r="AG147" s="70" t="str">
        <f>_xlfn.XLOOKUP($D147,'[1]Res (3)'!$G:$G,'[1]Res (3)'!X:X,"",0)</f>
        <v>-</v>
      </c>
      <c r="AH147" s="70" t="str">
        <f>_xlfn.XLOOKUP($D147,'[1]Res (3)'!$G:$G,'[1]Res (3)'!Y:Y,"",0)</f>
        <v>-</v>
      </c>
      <c r="AI147" s="70" t="str">
        <f>_xlfn.XLOOKUP($D147,'[1]Res (3)'!$G:$G,'[1]Res (3)'!Z:Z,"",0)</f>
        <v>-</v>
      </c>
      <c r="AJ147" s="70" t="str">
        <f>_xlfn.XLOOKUP($D147,'[1]Res (3)'!$G:$G,'[1]Res (3)'!AA:AA,"",0)</f>
        <v>-</v>
      </c>
      <c r="AK147" s="70" t="str">
        <f>_xlfn.XLOOKUP($D147,'[1]Res (3)'!$G:$G,'[1]Res (3)'!AB:AB,"",0)</f>
        <v>-</v>
      </c>
      <c r="AL147" s="71">
        <f t="shared" si="51"/>
        <v>0</v>
      </c>
      <c r="AM147" s="72" t="str">
        <f t="shared" si="52"/>
        <v/>
      </c>
      <c r="AO147" s="71" t="s">
        <v>26</v>
      </c>
      <c r="AP147" s="70" t="e">
        <f t="shared" si="53"/>
        <v>#VALUE!</v>
      </c>
      <c r="AQ147" s="70"/>
      <c r="AR147" s="70" t="e">
        <f t="shared" si="54"/>
        <v>#VALUE!</v>
      </c>
      <c r="AS147" s="70"/>
      <c r="AT147" s="70" t="e">
        <f t="shared" si="55"/>
        <v>#VALUE!</v>
      </c>
      <c r="AU147" s="70"/>
      <c r="AV147" s="70" t="e">
        <f t="shared" si="56"/>
        <v>#VALUE!</v>
      </c>
      <c r="AW147" s="70"/>
      <c r="AX147" s="70" t="e">
        <f t="shared" si="68"/>
        <v>#VALUE!</v>
      </c>
      <c r="AY147" s="71" t="e">
        <f t="shared" si="57"/>
        <v>#VALUE!</v>
      </c>
      <c r="AZ147" s="72" t="e">
        <f t="shared" si="58"/>
        <v>#VALUE!</v>
      </c>
      <c r="BA147" s="71" t="s">
        <v>26</v>
      </c>
      <c r="BB147" s="70">
        <v>0</v>
      </c>
      <c r="BC147" s="70"/>
      <c r="BD147" s="70">
        <v>1</v>
      </c>
      <c r="BE147" s="70"/>
      <c r="BF147" s="70">
        <v>2</v>
      </c>
      <c r="BG147" s="70"/>
      <c r="BH147" s="70">
        <v>1</v>
      </c>
      <c r="BI147" s="70"/>
      <c r="BJ147" s="70">
        <v>0</v>
      </c>
      <c r="BK147" s="74">
        <f t="shared" si="59"/>
        <v>4</v>
      </c>
      <c r="BL147" s="75">
        <f t="shared" si="60"/>
        <v>0</v>
      </c>
      <c r="BM147" s="71" t="s">
        <v>26</v>
      </c>
      <c r="BN147" s="70">
        <v>0</v>
      </c>
      <c r="BO147" s="70"/>
      <c r="BP147" s="70">
        <v>1</v>
      </c>
      <c r="BQ147" s="70"/>
      <c r="BR147" s="70">
        <v>1</v>
      </c>
      <c r="BS147" s="70"/>
      <c r="BT147" s="70">
        <v>1</v>
      </c>
      <c r="BU147" s="70"/>
      <c r="BV147" s="70">
        <v>0</v>
      </c>
      <c r="BW147" s="74">
        <f t="shared" si="61"/>
        <v>3</v>
      </c>
      <c r="BX147" s="76">
        <f t="shared" si="62"/>
        <v>0</v>
      </c>
      <c r="BY147" s="71" t="s">
        <v>26</v>
      </c>
      <c r="BZ147" s="70">
        <v>0</v>
      </c>
      <c r="CA147" s="70"/>
      <c r="CB147" s="70">
        <v>0</v>
      </c>
      <c r="CC147" s="70"/>
      <c r="CD147" s="70">
        <v>0</v>
      </c>
      <c r="CE147" s="70"/>
      <c r="CF147" s="70">
        <v>0</v>
      </c>
      <c r="CG147" s="70"/>
      <c r="CH147" s="70">
        <v>0</v>
      </c>
      <c r="CI147" s="77">
        <f t="shared" si="63"/>
        <v>0</v>
      </c>
      <c r="CJ147" s="76">
        <f t="shared" si="64"/>
        <v>0</v>
      </c>
      <c r="CK147" s="78"/>
      <c r="CL147" s="57"/>
      <c r="CM147" s="57"/>
      <c r="CN147" s="57"/>
      <c r="CO147" s="57"/>
      <c r="CP147" s="57"/>
      <c r="CQ147" s="57"/>
      <c r="CR147" s="57"/>
      <c r="CS147" s="79"/>
      <c r="CT147" s="80"/>
      <c r="CU147" s="81">
        <f t="shared" si="65"/>
        <v>0</v>
      </c>
      <c r="CV147" s="82">
        <f t="shared" si="66"/>
        <v>0</v>
      </c>
      <c r="CW147" s="83" t="e">
        <f>SUMIF(Склад!#REF!,E147,Склад!#REF!)</f>
        <v>#REF!</v>
      </c>
    </row>
    <row r="148" spans="1:101" s="73" customFormat="1" ht="147.94999999999999" customHeight="1" thickBot="1" x14ac:dyDescent="0.3">
      <c r="A148" s="34">
        <v>145</v>
      </c>
      <c r="B148" s="168" t="s">
        <v>133</v>
      </c>
      <c r="C148" s="34" t="s">
        <v>94</v>
      </c>
      <c r="D148" s="34" t="str">
        <f t="shared" si="67"/>
        <v>775115225</v>
      </c>
      <c r="E148" s="33" t="s">
        <v>3845</v>
      </c>
      <c r="F148" s="33">
        <v>25</v>
      </c>
      <c r="G148" s="165" t="str">
        <f>IFERROR(VLOOKUP(VALUE(E148),Склад!#REF!,6,0),"-")</f>
        <v>-</v>
      </c>
      <c r="H148" s="58"/>
      <c r="I148" s="194" t="s">
        <v>4341</v>
      </c>
      <c r="J148" s="59">
        <v>15</v>
      </c>
      <c r="K148" s="63">
        <v>39</v>
      </c>
      <c r="L148" s="60"/>
      <c r="M148" s="61"/>
      <c r="N148" s="62"/>
      <c r="O148" s="64"/>
      <c r="P148" s="65"/>
      <c r="Q148" s="66"/>
      <c r="R148" s="67"/>
      <c r="S148" s="65"/>
      <c r="T148" s="66"/>
      <c r="U148" s="68"/>
      <c r="V148" s="69"/>
      <c r="W148" s="65"/>
      <c r="X148" s="66"/>
      <c r="Y148" s="70" t="str">
        <f>_xlfn.XLOOKUP($D148,'[1]Res (3)'!$G:$G,'[1]Res (3)'!P:P,"",0)</f>
        <v/>
      </c>
      <c r="Z148" s="70" t="str">
        <f>_xlfn.XLOOKUP($D148,'[1]Res (3)'!$G:$G,'[1]Res (3)'!Q:Q,"",0)</f>
        <v>-</v>
      </c>
      <c r="AA148" s="70" t="str">
        <f>_xlfn.XLOOKUP($D148,'[1]Res (3)'!$G:$G,'[1]Res (3)'!R:R,"",0)</f>
        <v>-</v>
      </c>
      <c r="AB148" s="70" t="str">
        <f>_xlfn.XLOOKUP($D148,'[1]Res (3)'!$G:$G,'[1]Res (3)'!S:S,"",0)</f>
        <v>-</v>
      </c>
      <c r="AC148" s="70" t="str">
        <f>_xlfn.XLOOKUP($D148,'[1]Res (3)'!$G:$G,'[1]Res (3)'!T:T,"",0)</f>
        <v>-</v>
      </c>
      <c r="AD148" s="70" t="str">
        <f>_xlfn.XLOOKUP($D148,'[1]Res (3)'!$G:$G,'[1]Res (3)'!U:U,"",0)</f>
        <v>-</v>
      </c>
      <c r="AE148" s="70" t="str">
        <f>_xlfn.XLOOKUP($D148,'[1]Res (3)'!$G:$G,'[1]Res (3)'!V:V,"",0)</f>
        <v>-</v>
      </c>
      <c r="AF148" s="70" t="str">
        <f>_xlfn.XLOOKUP($D148,'[1]Res (3)'!$G:$G,'[1]Res (3)'!W:W,"",0)</f>
        <v>-</v>
      </c>
      <c r="AG148" s="70" t="str">
        <f>_xlfn.XLOOKUP($D148,'[1]Res (3)'!$G:$G,'[1]Res (3)'!X:X,"",0)</f>
        <v>-</v>
      </c>
      <c r="AH148" s="70" t="str">
        <f>_xlfn.XLOOKUP($D148,'[1]Res (3)'!$G:$G,'[1]Res (3)'!Y:Y,"",0)</f>
        <v>-</v>
      </c>
      <c r="AI148" s="70" t="str">
        <f>_xlfn.XLOOKUP($D148,'[1]Res (3)'!$G:$G,'[1]Res (3)'!Z:Z,"",0)</f>
        <v>-</v>
      </c>
      <c r="AJ148" s="70" t="str">
        <f>_xlfn.XLOOKUP($D148,'[1]Res (3)'!$G:$G,'[1]Res (3)'!AA:AA,"",0)</f>
        <v>-</v>
      </c>
      <c r="AK148" s="70" t="str">
        <f>_xlfn.XLOOKUP($D148,'[1]Res (3)'!$G:$G,'[1]Res (3)'!AB:AB,"",0)</f>
        <v>-</v>
      </c>
      <c r="AL148" s="71">
        <f t="shared" si="51"/>
        <v>0</v>
      </c>
      <c r="AM148" s="72" t="str">
        <f t="shared" si="52"/>
        <v/>
      </c>
      <c r="AO148" s="71" t="s">
        <v>26</v>
      </c>
      <c r="AP148" s="70" t="e">
        <f t="shared" si="53"/>
        <v>#VALUE!</v>
      </c>
      <c r="AQ148" s="70"/>
      <c r="AR148" s="70" t="e">
        <f t="shared" si="54"/>
        <v>#VALUE!</v>
      </c>
      <c r="AS148" s="70"/>
      <c r="AT148" s="70" t="e">
        <f t="shared" si="55"/>
        <v>#VALUE!</v>
      </c>
      <c r="AU148" s="70"/>
      <c r="AV148" s="70" t="e">
        <f t="shared" si="56"/>
        <v>#VALUE!</v>
      </c>
      <c r="AW148" s="70"/>
      <c r="AX148" s="70" t="e">
        <f t="shared" si="68"/>
        <v>#VALUE!</v>
      </c>
      <c r="AY148" s="71" t="e">
        <f t="shared" si="57"/>
        <v>#VALUE!</v>
      </c>
      <c r="AZ148" s="72" t="e">
        <f t="shared" si="58"/>
        <v>#VALUE!</v>
      </c>
      <c r="BA148" s="71" t="s">
        <v>26</v>
      </c>
      <c r="BB148" s="70">
        <v>0</v>
      </c>
      <c r="BC148" s="70"/>
      <c r="BD148" s="70">
        <v>0</v>
      </c>
      <c r="BE148" s="70"/>
      <c r="BF148" s="70">
        <v>0</v>
      </c>
      <c r="BG148" s="70"/>
      <c r="BH148" s="70">
        <v>0</v>
      </c>
      <c r="BI148" s="70"/>
      <c r="BJ148" s="70">
        <v>0</v>
      </c>
      <c r="BK148" s="74">
        <f t="shared" si="59"/>
        <v>0</v>
      </c>
      <c r="BL148" s="75">
        <f t="shared" si="60"/>
        <v>0</v>
      </c>
      <c r="BM148" s="71" t="s">
        <v>26</v>
      </c>
      <c r="BN148" s="70">
        <v>0</v>
      </c>
      <c r="BO148" s="70"/>
      <c r="BP148" s="70">
        <v>0</v>
      </c>
      <c r="BQ148" s="70"/>
      <c r="BR148" s="70">
        <v>0</v>
      </c>
      <c r="BS148" s="70"/>
      <c r="BT148" s="70">
        <v>0</v>
      </c>
      <c r="BU148" s="70"/>
      <c r="BV148" s="70">
        <v>0</v>
      </c>
      <c r="BW148" s="74">
        <f t="shared" si="61"/>
        <v>0</v>
      </c>
      <c r="BX148" s="76">
        <f t="shared" si="62"/>
        <v>0</v>
      </c>
      <c r="BY148" s="71" t="s">
        <v>26</v>
      </c>
      <c r="BZ148" s="70">
        <v>0</v>
      </c>
      <c r="CA148" s="70"/>
      <c r="CB148" s="70">
        <v>0</v>
      </c>
      <c r="CC148" s="70"/>
      <c r="CD148" s="70">
        <v>0</v>
      </c>
      <c r="CE148" s="70"/>
      <c r="CF148" s="70">
        <v>0</v>
      </c>
      <c r="CG148" s="70"/>
      <c r="CH148" s="70">
        <v>0</v>
      </c>
      <c r="CI148" s="77">
        <f t="shared" si="63"/>
        <v>0</v>
      </c>
      <c r="CJ148" s="76">
        <f t="shared" si="64"/>
        <v>0</v>
      </c>
      <c r="CK148" s="78"/>
      <c r="CL148" s="57"/>
      <c r="CM148" s="57"/>
      <c r="CN148" s="57"/>
      <c r="CO148" s="57"/>
      <c r="CP148" s="57"/>
      <c r="CQ148" s="57"/>
      <c r="CR148" s="57"/>
      <c r="CS148" s="79"/>
      <c r="CT148" s="80"/>
      <c r="CU148" s="81">
        <f t="shared" si="65"/>
        <v>0</v>
      </c>
      <c r="CV148" s="82">
        <f t="shared" si="66"/>
        <v>0</v>
      </c>
      <c r="CW148" s="83" t="e">
        <f>SUMIF(Склад!#REF!,E148,Склад!#REF!)</f>
        <v>#REF!</v>
      </c>
    </row>
    <row r="149" spans="1:101" s="73" customFormat="1" ht="147.94999999999999" customHeight="1" thickBot="1" x14ac:dyDescent="0.3">
      <c r="A149" s="57">
        <v>146</v>
      </c>
      <c r="B149" s="168" t="s">
        <v>133</v>
      </c>
      <c r="C149" s="34" t="s">
        <v>95</v>
      </c>
      <c r="D149" s="34" t="str">
        <f t="shared" si="67"/>
        <v>775115557</v>
      </c>
      <c r="E149" s="33" t="s">
        <v>3846</v>
      </c>
      <c r="F149" s="33">
        <v>57</v>
      </c>
      <c r="G149" s="165" t="str">
        <f>IFERROR(VLOOKUP(VALUE(E149),Склад!#REF!,6,0),"-")</f>
        <v>-</v>
      </c>
      <c r="H149" s="58"/>
      <c r="I149" s="194" t="s">
        <v>4341</v>
      </c>
      <c r="J149" s="59">
        <v>15</v>
      </c>
      <c r="K149" s="63">
        <v>39</v>
      </c>
      <c r="L149" s="60"/>
      <c r="M149" s="61"/>
      <c r="N149" s="62"/>
      <c r="O149" s="64"/>
      <c r="P149" s="65"/>
      <c r="Q149" s="66"/>
      <c r="R149" s="67"/>
      <c r="S149" s="65"/>
      <c r="T149" s="66"/>
      <c r="U149" s="68"/>
      <c r="V149" s="69"/>
      <c r="W149" s="65"/>
      <c r="X149" s="66"/>
      <c r="Y149" s="70" t="str">
        <f>_xlfn.XLOOKUP($D149,'[1]Res (3)'!$G:$G,'[1]Res (3)'!P:P,"",0)</f>
        <v/>
      </c>
      <c r="Z149" s="70" t="str">
        <f>_xlfn.XLOOKUP($D149,'[1]Res (3)'!$G:$G,'[1]Res (3)'!Q:Q,"",0)</f>
        <v>-</v>
      </c>
      <c r="AA149" s="70" t="str">
        <f>_xlfn.XLOOKUP($D149,'[1]Res (3)'!$G:$G,'[1]Res (3)'!R:R,"",0)</f>
        <v/>
      </c>
      <c r="AB149" s="70" t="str">
        <f>_xlfn.XLOOKUP($D149,'[1]Res (3)'!$G:$G,'[1]Res (3)'!S:S,"",0)</f>
        <v>-</v>
      </c>
      <c r="AC149" s="70" t="str">
        <f>_xlfn.XLOOKUP($D149,'[1]Res (3)'!$G:$G,'[1]Res (3)'!T:T,"",0)</f>
        <v>-</v>
      </c>
      <c r="AD149" s="70" t="str">
        <f>_xlfn.XLOOKUP($D149,'[1]Res (3)'!$G:$G,'[1]Res (3)'!U:U,"",0)</f>
        <v>-</v>
      </c>
      <c r="AE149" s="70" t="str">
        <f>_xlfn.XLOOKUP($D149,'[1]Res (3)'!$G:$G,'[1]Res (3)'!V:V,"",0)</f>
        <v>-</v>
      </c>
      <c r="AF149" s="70" t="str">
        <f>_xlfn.XLOOKUP($D149,'[1]Res (3)'!$G:$G,'[1]Res (3)'!W:W,"",0)</f>
        <v>-</v>
      </c>
      <c r="AG149" s="70" t="str">
        <f>_xlfn.XLOOKUP($D149,'[1]Res (3)'!$G:$G,'[1]Res (3)'!X:X,"",0)</f>
        <v>-</v>
      </c>
      <c r="AH149" s="70" t="str">
        <f>_xlfn.XLOOKUP($D149,'[1]Res (3)'!$G:$G,'[1]Res (3)'!Y:Y,"",0)</f>
        <v>-</v>
      </c>
      <c r="AI149" s="70" t="str">
        <f>_xlfn.XLOOKUP($D149,'[1]Res (3)'!$G:$G,'[1]Res (3)'!Z:Z,"",0)</f>
        <v>-</v>
      </c>
      <c r="AJ149" s="70" t="str">
        <f>_xlfn.XLOOKUP($D149,'[1]Res (3)'!$G:$G,'[1]Res (3)'!AA:AA,"",0)</f>
        <v>-</v>
      </c>
      <c r="AK149" s="70" t="str">
        <f>_xlfn.XLOOKUP($D149,'[1]Res (3)'!$G:$G,'[1]Res (3)'!AB:AB,"",0)</f>
        <v>-</v>
      </c>
      <c r="AL149" s="71">
        <f t="shared" si="51"/>
        <v>0</v>
      </c>
      <c r="AM149" s="72" t="str">
        <f t="shared" si="52"/>
        <v/>
      </c>
      <c r="AO149" s="71" t="s">
        <v>26</v>
      </c>
      <c r="AP149" s="70" t="e">
        <f t="shared" si="53"/>
        <v>#VALUE!</v>
      </c>
      <c r="AQ149" s="70"/>
      <c r="AR149" s="70" t="e">
        <f t="shared" si="54"/>
        <v>#VALUE!</v>
      </c>
      <c r="AS149" s="70"/>
      <c r="AT149" s="70" t="e">
        <f t="shared" si="55"/>
        <v>#VALUE!</v>
      </c>
      <c r="AU149" s="70"/>
      <c r="AV149" s="70" t="e">
        <f t="shared" si="56"/>
        <v>#VALUE!</v>
      </c>
      <c r="AW149" s="70"/>
      <c r="AX149" s="70" t="e">
        <f t="shared" si="68"/>
        <v>#VALUE!</v>
      </c>
      <c r="AY149" s="71" t="e">
        <f t="shared" si="57"/>
        <v>#VALUE!</v>
      </c>
      <c r="AZ149" s="72" t="e">
        <f t="shared" si="58"/>
        <v>#VALUE!</v>
      </c>
      <c r="BA149" s="71" t="s">
        <v>26</v>
      </c>
      <c r="BB149" s="70">
        <v>0</v>
      </c>
      <c r="BC149" s="70"/>
      <c r="BD149" s="70">
        <v>0</v>
      </c>
      <c r="BE149" s="70"/>
      <c r="BF149" s="70">
        <v>0</v>
      </c>
      <c r="BG149" s="70"/>
      <c r="BH149" s="70">
        <v>0</v>
      </c>
      <c r="BI149" s="70"/>
      <c r="BJ149" s="70">
        <v>0</v>
      </c>
      <c r="BK149" s="74">
        <f t="shared" si="59"/>
        <v>0</v>
      </c>
      <c r="BL149" s="75">
        <f t="shared" si="60"/>
        <v>0</v>
      </c>
      <c r="BM149" s="71" t="s">
        <v>26</v>
      </c>
      <c r="BN149" s="70">
        <v>0</v>
      </c>
      <c r="BO149" s="70"/>
      <c r="BP149" s="70">
        <v>0</v>
      </c>
      <c r="BQ149" s="70"/>
      <c r="BR149" s="70">
        <v>0</v>
      </c>
      <c r="BS149" s="70"/>
      <c r="BT149" s="70">
        <v>0</v>
      </c>
      <c r="BU149" s="70"/>
      <c r="BV149" s="70">
        <v>0</v>
      </c>
      <c r="BW149" s="74">
        <f t="shared" si="61"/>
        <v>0</v>
      </c>
      <c r="BX149" s="76">
        <f t="shared" si="62"/>
        <v>0</v>
      </c>
      <c r="BY149" s="71" t="s">
        <v>26</v>
      </c>
      <c r="BZ149" s="70">
        <v>0</v>
      </c>
      <c r="CA149" s="70"/>
      <c r="CB149" s="70">
        <v>0</v>
      </c>
      <c r="CC149" s="70"/>
      <c r="CD149" s="70">
        <v>0</v>
      </c>
      <c r="CE149" s="70"/>
      <c r="CF149" s="70">
        <v>0</v>
      </c>
      <c r="CG149" s="70"/>
      <c r="CH149" s="70">
        <v>0</v>
      </c>
      <c r="CI149" s="77">
        <f t="shared" si="63"/>
        <v>0</v>
      </c>
      <c r="CJ149" s="76">
        <f t="shared" si="64"/>
        <v>0</v>
      </c>
      <c r="CK149" s="78"/>
      <c r="CL149" s="57"/>
      <c r="CM149" s="57"/>
      <c r="CN149" s="57"/>
      <c r="CO149" s="57"/>
      <c r="CP149" s="57"/>
      <c r="CQ149" s="57"/>
      <c r="CR149" s="57"/>
      <c r="CS149" s="79"/>
      <c r="CT149" s="80"/>
      <c r="CU149" s="81">
        <f t="shared" si="65"/>
        <v>0</v>
      </c>
      <c r="CV149" s="82">
        <f t="shared" si="66"/>
        <v>0</v>
      </c>
      <c r="CW149" s="83" t="e">
        <f>SUMIF(Склад!#REF!,E149,Склад!#REF!)</f>
        <v>#REF!</v>
      </c>
    </row>
    <row r="150" spans="1:101" s="73" customFormat="1" ht="147.94999999999999" customHeight="1" thickBot="1" x14ac:dyDescent="0.3">
      <c r="A150" s="34">
        <v>147</v>
      </c>
      <c r="B150" s="168" t="s">
        <v>133</v>
      </c>
      <c r="C150" s="34" t="s">
        <v>96</v>
      </c>
      <c r="D150" s="34" t="str">
        <f t="shared" si="67"/>
        <v>77511711</v>
      </c>
      <c r="E150" s="33" t="s">
        <v>3847</v>
      </c>
      <c r="F150" s="33">
        <v>1</v>
      </c>
      <c r="G150" s="165" t="str">
        <f>IFERROR(VLOOKUP(VALUE(E150),Склад!#REF!,6,0),"-")</f>
        <v>-</v>
      </c>
      <c r="H150" s="58"/>
      <c r="I150" s="194" t="s">
        <v>4341</v>
      </c>
      <c r="J150" s="59">
        <v>15</v>
      </c>
      <c r="K150" s="63">
        <v>39</v>
      </c>
      <c r="L150" s="60"/>
      <c r="M150" s="61"/>
      <c r="N150" s="62"/>
      <c r="O150" s="64"/>
      <c r="P150" s="65"/>
      <c r="Q150" s="66"/>
      <c r="R150" s="67"/>
      <c r="S150" s="65"/>
      <c r="T150" s="66"/>
      <c r="U150" s="68"/>
      <c r="V150" s="69"/>
      <c r="W150" s="65"/>
      <c r="X150" s="66"/>
      <c r="Y150" s="70" t="str">
        <f>_xlfn.XLOOKUP($D150,'[1]Res (3)'!$G:$G,'[1]Res (3)'!P:P,"",0)</f>
        <v/>
      </c>
      <c r="Z150" s="70" t="str">
        <f>_xlfn.XLOOKUP($D150,'[1]Res (3)'!$G:$G,'[1]Res (3)'!Q:Q,"",0)</f>
        <v>-</v>
      </c>
      <c r="AA150" s="70" t="str">
        <f>_xlfn.XLOOKUP($D150,'[1]Res (3)'!$G:$G,'[1]Res (3)'!R:R,"",0)</f>
        <v/>
      </c>
      <c r="AB150" s="70" t="str">
        <f>_xlfn.XLOOKUP($D150,'[1]Res (3)'!$G:$G,'[1]Res (3)'!S:S,"",0)</f>
        <v>-</v>
      </c>
      <c r="AC150" s="70" t="str">
        <f>_xlfn.XLOOKUP($D150,'[1]Res (3)'!$G:$G,'[1]Res (3)'!T:T,"",0)</f>
        <v>-</v>
      </c>
      <c r="AD150" s="70" t="str">
        <f>_xlfn.XLOOKUP($D150,'[1]Res (3)'!$G:$G,'[1]Res (3)'!U:U,"",0)</f>
        <v>-</v>
      </c>
      <c r="AE150" s="70" t="str">
        <f>_xlfn.XLOOKUP($D150,'[1]Res (3)'!$G:$G,'[1]Res (3)'!V:V,"",0)</f>
        <v>-</v>
      </c>
      <c r="AF150" s="70" t="str">
        <f>_xlfn.XLOOKUP($D150,'[1]Res (3)'!$G:$G,'[1]Res (3)'!W:W,"",0)</f>
        <v>-</v>
      </c>
      <c r="AG150" s="70" t="str">
        <f>_xlfn.XLOOKUP($D150,'[1]Res (3)'!$G:$G,'[1]Res (3)'!X:X,"",0)</f>
        <v>-</v>
      </c>
      <c r="AH150" s="70" t="str">
        <f>_xlfn.XLOOKUP($D150,'[1]Res (3)'!$G:$G,'[1]Res (3)'!Y:Y,"",0)</f>
        <v>-</v>
      </c>
      <c r="AI150" s="70" t="str">
        <f>_xlfn.XLOOKUP($D150,'[1]Res (3)'!$G:$G,'[1]Res (3)'!Z:Z,"",0)</f>
        <v>-</v>
      </c>
      <c r="AJ150" s="70" t="str">
        <f>_xlfn.XLOOKUP($D150,'[1]Res (3)'!$G:$G,'[1]Res (3)'!AA:AA,"",0)</f>
        <v>-</v>
      </c>
      <c r="AK150" s="70" t="str">
        <f>_xlfn.XLOOKUP($D150,'[1]Res (3)'!$G:$G,'[1]Res (3)'!AB:AB,"",0)</f>
        <v>-</v>
      </c>
      <c r="AL150" s="71">
        <f t="shared" si="51"/>
        <v>0</v>
      </c>
      <c r="AM150" s="72" t="str">
        <f t="shared" si="52"/>
        <v/>
      </c>
      <c r="AO150" s="71" t="s">
        <v>26</v>
      </c>
      <c r="AP150" s="70" t="e">
        <f t="shared" si="53"/>
        <v>#VALUE!</v>
      </c>
      <c r="AQ150" s="70"/>
      <c r="AR150" s="70" t="e">
        <f t="shared" si="54"/>
        <v>#VALUE!</v>
      </c>
      <c r="AS150" s="70"/>
      <c r="AT150" s="70" t="e">
        <f t="shared" si="55"/>
        <v>#VALUE!</v>
      </c>
      <c r="AU150" s="70"/>
      <c r="AV150" s="70" t="e">
        <f t="shared" si="56"/>
        <v>#VALUE!</v>
      </c>
      <c r="AW150" s="70"/>
      <c r="AX150" s="70" t="e">
        <f t="shared" si="68"/>
        <v>#VALUE!</v>
      </c>
      <c r="AY150" s="71" t="e">
        <f t="shared" si="57"/>
        <v>#VALUE!</v>
      </c>
      <c r="AZ150" s="72" t="e">
        <f t="shared" si="58"/>
        <v>#VALUE!</v>
      </c>
      <c r="BA150" s="71" t="s">
        <v>26</v>
      </c>
      <c r="BB150" s="70">
        <v>0</v>
      </c>
      <c r="BC150" s="70" t="s">
        <v>26</v>
      </c>
      <c r="BD150" s="70">
        <v>1</v>
      </c>
      <c r="BE150" s="70" t="s">
        <v>26</v>
      </c>
      <c r="BF150" s="70">
        <v>2</v>
      </c>
      <c r="BG150" s="70" t="s">
        <v>26</v>
      </c>
      <c r="BH150" s="70">
        <v>1</v>
      </c>
      <c r="BI150" s="70" t="s">
        <v>26</v>
      </c>
      <c r="BJ150" s="70">
        <v>1</v>
      </c>
      <c r="BK150" s="74">
        <f t="shared" si="59"/>
        <v>5</v>
      </c>
      <c r="BL150" s="75">
        <f t="shared" si="60"/>
        <v>0</v>
      </c>
      <c r="BM150" s="71" t="s">
        <v>26</v>
      </c>
      <c r="BN150" s="70">
        <v>0</v>
      </c>
      <c r="BO150" s="70" t="s">
        <v>26</v>
      </c>
      <c r="BP150" s="70">
        <v>1</v>
      </c>
      <c r="BQ150" s="70" t="s">
        <v>26</v>
      </c>
      <c r="BR150" s="70">
        <v>1</v>
      </c>
      <c r="BS150" s="70" t="s">
        <v>26</v>
      </c>
      <c r="BT150" s="70">
        <v>1</v>
      </c>
      <c r="BU150" s="70" t="s">
        <v>26</v>
      </c>
      <c r="BV150" s="70">
        <v>0</v>
      </c>
      <c r="BW150" s="74">
        <f t="shared" si="61"/>
        <v>3</v>
      </c>
      <c r="BX150" s="76">
        <f t="shared" si="62"/>
        <v>0</v>
      </c>
      <c r="BY150" s="71" t="s">
        <v>26</v>
      </c>
      <c r="BZ150" s="70">
        <v>0</v>
      </c>
      <c r="CA150" s="70" t="s">
        <v>26</v>
      </c>
      <c r="CB150" s="70">
        <v>0</v>
      </c>
      <c r="CC150" s="70" t="s">
        <v>26</v>
      </c>
      <c r="CD150" s="70">
        <v>0</v>
      </c>
      <c r="CE150" s="70" t="s">
        <v>26</v>
      </c>
      <c r="CF150" s="70">
        <v>0</v>
      </c>
      <c r="CG150" s="70" t="s">
        <v>26</v>
      </c>
      <c r="CH150" s="70">
        <v>0</v>
      </c>
      <c r="CI150" s="77">
        <f t="shared" si="63"/>
        <v>0</v>
      </c>
      <c r="CJ150" s="76">
        <f t="shared" si="64"/>
        <v>0</v>
      </c>
      <c r="CK150" s="78"/>
      <c r="CL150" s="57"/>
      <c r="CM150" s="57"/>
      <c r="CN150" s="57">
        <v>4</v>
      </c>
      <c r="CO150" s="57"/>
      <c r="CP150" s="57">
        <v>6</v>
      </c>
      <c r="CQ150" s="57"/>
      <c r="CR150" s="57">
        <v>4</v>
      </c>
      <c r="CS150" s="79"/>
      <c r="CT150" s="80">
        <v>2</v>
      </c>
      <c r="CU150" s="81">
        <f t="shared" si="65"/>
        <v>16</v>
      </c>
      <c r="CV150" s="82">
        <f t="shared" si="66"/>
        <v>0</v>
      </c>
      <c r="CW150" s="83" t="e">
        <f>SUMIF(Склад!#REF!,E150,Склад!#REF!)</f>
        <v>#REF!</v>
      </c>
    </row>
    <row r="151" spans="1:101" s="73" customFormat="1" ht="111.4" customHeight="1" thickBot="1" x14ac:dyDescent="0.3">
      <c r="A151" s="57">
        <v>148</v>
      </c>
      <c r="B151" s="168" t="s">
        <v>133</v>
      </c>
      <c r="C151" s="34" t="s">
        <v>96</v>
      </c>
      <c r="D151" s="34" t="str">
        <f t="shared" si="67"/>
        <v>775117110</v>
      </c>
      <c r="E151" s="33" t="s">
        <v>3847</v>
      </c>
      <c r="F151" s="33">
        <v>10</v>
      </c>
      <c r="G151" s="165" t="str">
        <f>IFERROR(VLOOKUP(VALUE(E151),Склад!#REF!,6,0),"-")</f>
        <v>-</v>
      </c>
      <c r="H151" s="33"/>
      <c r="I151" s="194" t="s">
        <v>4341</v>
      </c>
      <c r="J151" s="59">
        <v>15</v>
      </c>
      <c r="K151" s="63">
        <v>39</v>
      </c>
      <c r="L151" s="60"/>
      <c r="M151" s="61"/>
      <c r="N151" s="62"/>
      <c r="O151" s="64"/>
      <c r="P151" s="65"/>
      <c r="Q151" s="66"/>
      <c r="R151" s="67"/>
      <c r="S151" s="65"/>
      <c r="T151" s="66"/>
      <c r="U151" s="68"/>
      <c r="V151" s="69"/>
      <c r="W151" s="65"/>
      <c r="X151" s="66"/>
      <c r="Y151" s="70" t="str">
        <f>_xlfn.XLOOKUP($D151,'[1]Res (3)'!$G:$G,'[1]Res (3)'!P:P,"",0)</f>
        <v/>
      </c>
      <c r="Z151" s="70" t="str">
        <f>_xlfn.XLOOKUP($D151,'[1]Res (3)'!$G:$G,'[1]Res (3)'!Q:Q,"",0)</f>
        <v>-</v>
      </c>
      <c r="AA151" s="70" t="str">
        <f>_xlfn.XLOOKUP($D151,'[1]Res (3)'!$G:$G,'[1]Res (3)'!R:R,"",0)</f>
        <v/>
      </c>
      <c r="AB151" s="70" t="str">
        <f>_xlfn.XLOOKUP($D151,'[1]Res (3)'!$G:$G,'[1]Res (3)'!S:S,"",0)</f>
        <v>-</v>
      </c>
      <c r="AC151" s="70" t="str">
        <f>_xlfn.XLOOKUP($D151,'[1]Res (3)'!$G:$G,'[1]Res (3)'!T:T,"",0)</f>
        <v>-</v>
      </c>
      <c r="AD151" s="70" t="str">
        <f>_xlfn.XLOOKUP($D151,'[1]Res (3)'!$G:$G,'[1]Res (3)'!U:U,"",0)</f>
        <v>-</v>
      </c>
      <c r="AE151" s="70" t="str">
        <f>_xlfn.XLOOKUP($D151,'[1]Res (3)'!$G:$G,'[1]Res (3)'!V:V,"",0)</f>
        <v>-</v>
      </c>
      <c r="AF151" s="70" t="str">
        <f>_xlfn.XLOOKUP($D151,'[1]Res (3)'!$G:$G,'[1]Res (3)'!W:W,"",0)</f>
        <v>-</v>
      </c>
      <c r="AG151" s="70" t="str">
        <f>_xlfn.XLOOKUP($D151,'[1]Res (3)'!$G:$G,'[1]Res (3)'!X:X,"",0)</f>
        <v>-</v>
      </c>
      <c r="AH151" s="70" t="str">
        <f>_xlfn.XLOOKUP($D151,'[1]Res (3)'!$G:$G,'[1]Res (3)'!Y:Y,"",0)</f>
        <v>-</v>
      </c>
      <c r="AI151" s="70" t="str">
        <f>_xlfn.XLOOKUP($D151,'[1]Res (3)'!$G:$G,'[1]Res (3)'!Z:Z,"",0)</f>
        <v>-</v>
      </c>
      <c r="AJ151" s="70" t="str">
        <f>_xlfn.XLOOKUP($D151,'[1]Res (3)'!$G:$G,'[1]Res (3)'!AA:AA,"",0)</f>
        <v>-</v>
      </c>
      <c r="AK151" s="70" t="str">
        <f>_xlfn.XLOOKUP($D151,'[1]Res (3)'!$G:$G,'[1]Res (3)'!AB:AB,"",0)</f>
        <v>-</v>
      </c>
      <c r="AL151" s="71">
        <f t="shared" si="51"/>
        <v>0</v>
      </c>
      <c r="AM151" s="72" t="str">
        <f t="shared" si="52"/>
        <v/>
      </c>
      <c r="AO151" s="71" t="s">
        <v>26</v>
      </c>
      <c r="AP151" s="70" t="e">
        <f t="shared" si="53"/>
        <v>#VALUE!</v>
      </c>
      <c r="AQ151" s="70"/>
      <c r="AR151" s="70" t="e">
        <f t="shared" si="54"/>
        <v>#VALUE!</v>
      </c>
      <c r="AS151" s="70"/>
      <c r="AT151" s="70" t="e">
        <f t="shared" si="55"/>
        <v>#VALUE!</v>
      </c>
      <c r="AU151" s="70"/>
      <c r="AV151" s="70" t="e">
        <f t="shared" si="56"/>
        <v>#VALUE!</v>
      </c>
      <c r="AW151" s="70"/>
      <c r="AX151" s="70" t="e">
        <f t="shared" si="68"/>
        <v>#VALUE!</v>
      </c>
      <c r="AY151" s="71" t="e">
        <f t="shared" si="57"/>
        <v>#VALUE!</v>
      </c>
      <c r="AZ151" s="72" t="e">
        <f t="shared" si="58"/>
        <v>#VALUE!</v>
      </c>
      <c r="BA151" s="71" t="s">
        <v>26</v>
      </c>
      <c r="BB151" s="70">
        <v>0</v>
      </c>
      <c r="BC151" s="70" t="s">
        <v>26</v>
      </c>
      <c r="BD151" s="70">
        <v>1</v>
      </c>
      <c r="BE151" s="70" t="s">
        <v>26</v>
      </c>
      <c r="BF151" s="70">
        <v>2</v>
      </c>
      <c r="BG151" s="70" t="s">
        <v>26</v>
      </c>
      <c r="BH151" s="70">
        <v>1</v>
      </c>
      <c r="BI151" s="70" t="s">
        <v>26</v>
      </c>
      <c r="BJ151" s="70">
        <v>1</v>
      </c>
      <c r="BK151" s="74">
        <f t="shared" si="59"/>
        <v>5</v>
      </c>
      <c r="BL151" s="75">
        <f t="shared" si="60"/>
        <v>0</v>
      </c>
      <c r="BM151" s="71" t="s">
        <v>26</v>
      </c>
      <c r="BN151" s="70">
        <v>0</v>
      </c>
      <c r="BO151" s="70" t="s">
        <v>26</v>
      </c>
      <c r="BP151" s="70">
        <v>1</v>
      </c>
      <c r="BQ151" s="70" t="s">
        <v>26</v>
      </c>
      <c r="BR151" s="70">
        <v>1</v>
      </c>
      <c r="BS151" s="70" t="s">
        <v>26</v>
      </c>
      <c r="BT151" s="70">
        <v>1</v>
      </c>
      <c r="BU151" s="70" t="s">
        <v>26</v>
      </c>
      <c r="BV151" s="70">
        <v>0</v>
      </c>
      <c r="BW151" s="74">
        <f t="shared" si="61"/>
        <v>3</v>
      </c>
      <c r="BX151" s="76">
        <f t="shared" si="62"/>
        <v>0</v>
      </c>
      <c r="BY151" s="71" t="s">
        <v>26</v>
      </c>
      <c r="BZ151" s="70">
        <v>0</v>
      </c>
      <c r="CA151" s="70" t="s">
        <v>26</v>
      </c>
      <c r="CB151" s="70">
        <v>0</v>
      </c>
      <c r="CC151" s="70" t="s">
        <v>26</v>
      </c>
      <c r="CD151" s="70">
        <v>0</v>
      </c>
      <c r="CE151" s="70" t="s">
        <v>26</v>
      </c>
      <c r="CF151" s="70">
        <v>0</v>
      </c>
      <c r="CG151" s="70" t="s">
        <v>26</v>
      </c>
      <c r="CH151" s="70">
        <v>0</v>
      </c>
      <c r="CI151" s="77">
        <f t="shared" si="63"/>
        <v>0</v>
      </c>
      <c r="CJ151" s="76">
        <f t="shared" si="64"/>
        <v>0</v>
      </c>
      <c r="CK151" s="78"/>
      <c r="CL151" s="57"/>
      <c r="CM151" s="57"/>
      <c r="CN151" s="57">
        <v>4</v>
      </c>
      <c r="CO151" s="57"/>
      <c r="CP151" s="57">
        <v>6</v>
      </c>
      <c r="CQ151" s="57"/>
      <c r="CR151" s="57">
        <v>4</v>
      </c>
      <c r="CS151" s="79"/>
      <c r="CT151" s="80">
        <v>2</v>
      </c>
      <c r="CU151" s="81">
        <f t="shared" si="65"/>
        <v>16</v>
      </c>
      <c r="CV151" s="82">
        <f t="shared" si="66"/>
        <v>0</v>
      </c>
      <c r="CW151" s="83" t="e">
        <f>SUMIF(Склад!#REF!,E151,Склад!#REF!)</f>
        <v>#REF!</v>
      </c>
    </row>
    <row r="152" spans="1:101" s="73" customFormat="1" ht="118.9" customHeight="1" thickBot="1" x14ac:dyDescent="0.3">
      <c r="A152" s="34">
        <v>149</v>
      </c>
      <c r="B152" s="168" t="s">
        <v>133</v>
      </c>
      <c r="C152" s="34" t="s">
        <v>96</v>
      </c>
      <c r="D152" s="34" t="str">
        <f t="shared" si="67"/>
        <v>77511713</v>
      </c>
      <c r="E152" s="33" t="s">
        <v>3847</v>
      </c>
      <c r="F152" s="33">
        <v>3</v>
      </c>
      <c r="G152" s="165" t="str">
        <f>IFERROR(VLOOKUP(VALUE(E152),Склад!#REF!,6,0),"-")</f>
        <v>-</v>
      </c>
      <c r="H152" s="58"/>
      <c r="I152" s="194" t="s">
        <v>4341</v>
      </c>
      <c r="J152" s="59">
        <v>15</v>
      </c>
      <c r="K152" s="63">
        <v>39</v>
      </c>
      <c r="L152" s="60"/>
      <c r="M152" s="61"/>
      <c r="N152" s="62"/>
      <c r="O152" s="64"/>
      <c r="P152" s="65"/>
      <c r="Q152" s="66"/>
      <c r="R152" s="67"/>
      <c r="S152" s="65"/>
      <c r="T152" s="66"/>
      <c r="U152" s="68"/>
      <c r="V152" s="69"/>
      <c r="W152" s="65"/>
      <c r="X152" s="66"/>
      <c r="Y152" s="70" t="str">
        <f>_xlfn.XLOOKUP($D152,'[1]Res (3)'!$G:$G,'[1]Res (3)'!P:P,"",0)</f>
        <v/>
      </c>
      <c r="Z152" s="70" t="str">
        <f>_xlfn.XLOOKUP($D152,'[1]Res (3)'!$G:$G,'[1]Res (3)'!Q:Q,"",0)</f>
        <v>-</v>
      </c>
      <c r="AA152" s="70" t="str">
        <f>_xlfn.XLOOKUP($D152,'[1]Res (3)'!$G:$G,'[1]Res (3)'!R:R,"",0)</f>
        <v/>
      </c>
      <c r="AB152" s="70" t="str">
        <f>_xlfn.XLOOKUP($D152,'[1]Res (3)'!$G:$G,'[1]Res (3)'!S:S,"",0)</f>
        <v>-</v>
      </c>
      <c r="AC152" s="70" t="str">
        <f>_xlfn.XLOOKUP($D152,'[1]Res (3)'!$G:$G,'[1]Res (3)'!T:T,"",0)</f>
        <v>-</v>
      </c>
      <c r="AD152" s="70" t="str">
        <f>_xlfn.XLOOKUP($D152,'[1]Res (3)'!$G:$G,'[1]Res (3)'!U:U,"",0)</f>
        <v>-</v>
      </c>
      <c r="AE152" s="70" t="str">
        <f>_xlfn.XLOOKUP($D152,'[1]Res (3)'!$G:$G,'[1]Res (3)'!V:V,"",0)</f>
        <v>-</v>
      </c>
      <c r="AF152" s="70" t="str">
        <f>_xlfn.XLOOKUP($D152,'[1]Res (3)'!$G:$G,'[1]Res (3)'!W:W,"",0)</f>
        <v>-</v>
      </c>
      <c r="AG152" s="70" t="str">
        <f>_xlfn.XLOOKUP($D152,'[1]Res (3)'!$G:$G,'[1]Res (3)'!X:X,"",0)</f>
        <v>-</v>
      </c>
      <c r="AH152" s="70" t="str">
        <f>_xlfn.XLOOKUP($D152,'[1]Res (3)'!$G:$G,'[1]Res (3)'!Y:Y,"",0)</f>
        <v>-</v>
      </c>
      <c r="AI152" s="70" t="str">
        <f>_xlfn.XLOOKUP($D152,'[1]Res (3)'!$G:$G,'[1]Res (3)'!Z:Z,"",0)</f>
        <v>-</v>
      </c>
      <c r="AJ152" s="70" t="str">
        <f>_xlfn.XLOOKUP($D152,'[1]Res (3)'!$G:$G,'[1]Res (3)'!AA:AA,"",0)</f>
        <v>-</v>
      </c>
      <c r="AK152" s="70" t="str">
        <f>_xlfn.XLOOKUP($D152,'[1]Res (3)'!$G:$G,'[1]Res (3)'!AB:AB,"",0)</f>
        <v>-</v>
      </c>
      <c r="AL152" s="71">
        <f t="shared" si="51"/>
        <v>0</v>
      </c>
      <c r="AM152" s="72" t="str">
        <f t="shared" si="52"/>
        <v/>
      </c>
      <c r="AO152" s="71" t="s">
        <v>26</v>
      </c>
      <c r="AP152" s="70" t="e">
        <f t="shared" si="53"/>
        <v>#VALUE!</v>
      </c>
      <c r="AQ152" s="70"/>
      <c r="AR152" s="70" t="e">
        <f t="shared" si="54"/>
        <v>#VALUE!</v>
      </c>
      <c r="AS152" s="70"/>
      <c r="AT152" s="70" t="e">
        <f t="shared" si="55"/>
        <v>#VALUE!</v>
      </c>
      <c r="AU152" s="70"/>
      <c r="AV152" s="70" t="e">
        <f t="shared" si="56"/>
        <v>#VALUE!</v>
      </c>
      <c r="AW152" s="70"/>
      <c r="AX152" s="70" t="e">
        <f t="shared" si="68"/>
        <v>#VALUE!</v>
      </c>
      <c r="AY152" s="71" t="e">
        <f t="shared" si="57"/>
        <v>#VALUE!</v>
      </c>
      <c r="AZ152" s="72" t="e">
        <f t="shared" si="58"/>
        <v>#VALUE!</v>
      </c>
      <c r="BA152" s="71" t="s">
        <v>26</v>
      </c>
      <c r="BB152" s="70">
        <v>0</v>
      </c>
      <c r="BC152" s="70"/>
      <c r="BD152" s="70">
        <v>0</v>
      </c>
      <c r="BE152" s="70"/>
      <c r="BF152" s="70">
        <v>0</v>
      </c>
      <c r="BG152" s="70"/>
      <c r="BH152" s="70">
        <v>0</v>
      </c>
      <c r="BI152" s="70"/>
      <c r="BJ152" s="70">
        <v>0</v>
      </c>
      <c r="BK152" s="74">
        <f t="shared" si="59"/>
        <v>0</v>
      </c>
      <c r="BL152" s="75">
        <f t="shared" si="60"/>
        <v>0</v>
      </c>
      <c r="BM152" s="71" t="s">
        <v>26</v>
      </c>
      <c r="BN152" s="70">
        <v>0</v>
      </c>
      <c r="BO152" s="70"/>
      <c r="BP152" s="70">
        <v>0</v>
      </c>
      <c r="BQ152" s="70"/>
      <c r="BR152" s="70">
        <v>0</v>
      </c>
      <c r="BS152" s="70"/>
      <c r="BT152" s="70">
        <v>0</v>
      </c>
      <c r="BU152" s="70"/>
      <c r="BV152" s="70">
        <v>0</v>
      </c>
      <c r="BW152" s="74">
        <f t="shared" si="61"/>
        <v>0</v>
      </c>
      <c r="BX152" s="76">
        <f t="shared" si="62"/>
        <v>0</v>
      </c>
      <c r="BY152" s="71" t="s">
        <v>26</v>
      </c>
      <c r="BZ152" s="70">
        <v>0</v>
      </c>
      <c r="CA152" s="70"/>
      <c r="CB152" s="70">
        <v>0</v>
      </c>
      <c r="CC152" s="70"/>
      <c r="CD152" s="70">
        <v>0</v>
      </c>
      <c r="CE152" s="70"/>
      <c r="CF152" s="70">
        <v>0</v>
      </c>
      <c r="CG152" s="70"/>
      <c r="CH152" s="70">
        <v>0</v>
      </c>
      <c r="CI152" s="77">
        <f t="shared" si="63"/>
        <v>0</v>
      </c>
      <c r="CJ152" s="76">
        <f t="shared" si="64"/>
        <v>0</v>
      </c>
      <c r="CK152" s="78"/>
      <c r="CL152" s="57"/>
      <c r="CM152" s="57"/>
      <c r="CN152" s="57"/>
      <c r="CO152" s="57"/>
      <c r="CP152" s="57"/>
      <c r="CQ152" s="57"/>
      <c r="CR152" s="57"/>
      <c r="CS152" s="79"/>
      <c r="CT152" s="80"/>
      <c r="CU152" s="81">
        <f t="shared" si="65"/>
        <v>0</v>
      </c>
      <c r="CV152" s="82">
        <f t="shared" si="66"/>
        <v>0</v>
      </c>
      <c r="CW152" s="83" t="e">
        <f>SUMIF(Склад!#REF!,E152,Склад!#REF!)</f>
        <v>#REF!</v>
      </c>
    </row>
    <row r="153" spans="1:101" s="73" customFormat="1" ht="147.94999999999999" customHeight="1" thickBot="1" x14ac:dyDescent="0.3">
      <c r="A153" s="57">
        <v>150</v>
      </c>
      <c r="B153" s="168" t="s">
        <v>133</v>
      </c>
      <c r="C153" s="34" t="s">
        <v>96</v>
      </c>
      <c r="D153" s="34" t="str">
        <f t="shared" si="67"/>
        <v>77511715</v>
      </c>
      <c r="E153" s="33" t="s">
        <v>3847</v>
      </c>
      <c r="F153" s="33">
        <v>5</v>
      </c>
      <c r="G153" s="165" t="str">
        <f>IFERROR(VLOOKUP(VALUE(E153),Склад!#REF!,6,0),"-")</f>
        <v>-</v>
      </c>
      <c r="H153" s="58"/>
      <c r="I153" s="194" t="s">
        <v>4341</v>
      </c>
      <c r="J153" s="59">
        <v>15</v>
      </c>
      <c r="K153" s="63">
        <v>39</v>
      </c>
      <c r="L153" s="60"/>
      <c r="M153" s="61"/>
      <c r="N153" s="62"/>
      <c r="O153" s="64"/>
      <c r="P153" s="65"/>
      <c r="Q153" s="66"/>
      <c r="R153" s="67"/>
      <c r="S153" s="65"/>
      <c r="T153" s="66"/>
      <c r="U153" s="68"/>
      <c r="V153" s="69"/>
      <c r="W153" s="65"/>
      <c r="X153" s="66"/>
      <c r="Y153" s="70" t="str">
        <f>_xlfn.XLOOKUP($D153,'[1]Res (3)'!$G:$G,'[1]Res (3)'!P:P,"",0)</f>
        <v/>
      </c>
      <c r="Z153" s="70" t="str">
        <f>_xlfn.XLOOKUP($D153,'[1]Res (3)'!$G:$G,'[1]Res (3)'!Q:Q,"",0)</f>
        <v>-</v>
      </c>
      <c r="AA153" s="70" t="str">
        <f>_xlfn.XLOOKUP($D153,'[1]Res (3)'!$G:$G,'[1]Res (3)'!R:R,"",0)</f>
        <v/>
      </c>
      <c r="AB153" s="70" t="str">
        <f>_xlfn.XLOOKUP($D153,'[1]Res (3)'!$G:$G,'[1]Res (3)'!S:S,"",0)</f>
        <v>-</v>
      </c>
      <c r="AC153" s="70" t="str">
        <f>_xlfn.XLOOKUP($D153,'[1]Res (3)'!$G:$G,'[1]Res (3)'!T:T,"",0)</f>
        <v>-</v>
      </c>
      <c r="AD153" s="70" t="str">
        <f>_xlfn.XLOOKUP($D153,'[1]Res (3)'!$G:$G,'[1]Res (3)'!U:U,"",0)</f>
        <v>-</v>
      </c>
      <c r="AE153" s="70" t="str">
        <f>_xlfn.XLOOKUP($D153,'[1]Res (3)'!$G:$G,'[1]Res (3)'!V:V,"",0)</f>
        <v>-</v>
      </c>
      <c r="AF153" s="70" t="str">
        <f>_xlfn.XLOOKUP($D153,'[1]Res (3)'!$G:$G,'[1]Res (3)'!W:W,"",0)</f>
        <v>-</v>
      </c>
      <c r="AG153" s="70" t="str">
        <f>_xlfn.XLOOKUP($D153,'[1]Res (3)'!$G:$G,'[1]Res (3)'!X:X,"",0)</f>
        <v>-</v>
      </c>
      <c r="AH153" s="70" t="str">
        <f>_xlfn.XLOOKUP($D153,'[1]Res (3)'!$G:$G,'[1]Res (3)'!Y:Y,"",0)</f>
        <v>-</v>
      </c>
      <c r="AI153" s="70" t="str">
        <f>_xlfn.XLOOKUP($D153,'[1]Res (3)'!$G:$G,'[1]Res (3)'!Z:Z,"",0)</f>
        <v>-</v>
      </c>
      <c r="AJ153" s="70" t="str">
        <f>_xlfn.XLOOKUP($D153,'[1]Res (3)'!$G:$G,'[1]Res (3)'!AA:AA,"",0)</f>
        <v>-</v>
      </c>
      <c r="AK153" s="70" t="str">
        <f>_xlfn.XLOOKUP($D153,'[1]Res (3)'!$G:$G,'[1]Res (3)'!AB:AB,"",0)</f>
        <v>-</v>
      </c>
      <c r="AL153" s="71">
        <f t="shared" si="51"/>
        <v>0</v>
      </c>
      <c r="AM153" s="72" t="str">
        <f t="shared" si="52"/>
        <v/>
      </c>
      <c r="AO153" s="71" t="s">
        <v>26</v>
      </c>
      <c r="AP153" s="70" t="e">
        <f t="shared" si="53"/>
        <v>#VALUE!</v>
      </c>
      <c r="AQ153" s="70"/>
      <c r="AR153" s="70" t="e">
        <f t="shared" si="54"/>
        <v>#VALUE!</v>
      </c>
      <c r="AS153" s="70"/>
      <c r="AT153" s="70" t="e">
        <f t="shared" si="55"/>
        <v>#VALUE!</v>
      </c>
      <c r="AU153" s="70"/>
      <c r="AV153" s="70" t="e">
        <f t="shared" si="56"/>
        <v>#VALUE!</v>
      </c>
      <c r="AW153" s="70"/>
      <c r="AX153" s="70" t="e">
        <f t="shared" si="68"/>
        <v>#VALUE!</v>
      </c>
      <c r="AY153" s="71" t="e">
        <f t="shared" si="57"/>
        <v>#VALUE!</v>
      </c>
      <c r="AZ153" s="72" t="e">
        <f t="shared" si="58"/>
        <v>#VALUE!</v>
      </c>
      <c r="BA153" s="71" t="s">
        <v>26</v>
      </c>
      <c r="BB153" s="70">
        <v>0</v>
      </c>
      <c r="BC153" s="70"/>
      <c r="BD153" s="70">
        <v>1</v>
      </c>
      <c r="BE153" s="70"/>
      <c r="BF153" s="70">
        <v>2</v>
      </c>
      <c r="BG153" s="70"/>
      <c r="BH153" s="70">
        <v>1</v>
      </c>
      <c r="BI153" s="70"/>
      <c r="BJ153" s="70">
        <v>0</v>
      </c>
      <c r="BK153" s="74">
        <f t="shared" si="59"/>
        <v>4</v>
      </c>
      <c r="BL153" s="75">
        <f t="shared" si="60"/>
        <v>0</v>
      </c>
      <c r="BM153" s="71" t="s">
        <v>26</v>
      </c>
      <c r="BN153" s="70">
        <v>0</v>
      </c>
      <c r="BO153" s="70"/>
      <c r="BP153" s="70">
        <v>1</v>
      </c>
      <c r="BQ153" s="70"/>
      <c r="BR153" s="70">
        <v>1</v>
      </c>
      <c r="BS153" s="70"/>
      <c r="BT153" s="70">
        <v>1</v>
      </c>
      <c r="BU153" s="70"/>
      <c r="BV153" s="70">
        <v>0</v>
      </c>
      <c r="BW153" s="74">
        <f t="shared" si="61"/>
        <v>3</v>
      </c>
      <c r="BX153" s="76">
        <f t="shared" si="62"/>
        <v>0</v>
      </c>
      <c r="BY153" s="71" t="s">
        <v>26</v>
      </c>
      <c r="BZ153" s="70">
        <v>0</v>
      </c>
      <c r="CA153" s="70"/>
      <c r="CB153" s="70">
        <v>0</v>
      </c>
      <c r="CC153" s="70"/>
      <c r="CD153" s="70">
        <v>0</v>
      </c>
      <c r="CE153" s="70"/>
      <c r="CF153" s="70">
        <v>0</v>
      </c>
      <c r="CG153" s="70"/>
      <c r="CH153" s="70">
        <v>0</v>
      </c>
      <c r="CI153" s="77">
        <f t="shared" si="63"/>
        <v>0</v>
      </c>
      <c r="CJ153" s="76">
        <f t="shared" si="64"/>
        <v>0</v>
      </c>
      <c r="CK153" s="78"/>
      <c r="CL153" s="57"/>
      <c r="CM153" s="57"/>
      <c r="CN153" s="57"/>
      <c r="CO153" s="57"/>
      <c r="CP153" s="57"/>
      <c r="CQ153" s="57"/>
      <c r="CR153" s="57"/>
      <c r="CS153" s="79"/>
      <c r="CT153" s="80"/>
      <c r="CU153" s="81">
        <f t="shared" si="65"/>
        <v>0</v>
      </c>
      <c r="CV153" s="82">
        <f t="shared" si="66"/>
        <v>0</v>
      </c>
      <c r="CW153" s="83" t="e">
        <f>SUMIF(Склад!#REF!,E153,Склад!#REF!)</f>
        <v>#REF!</v>
      </c>
    </row>
    <row r="154" spans="1:101" s="73" customFormat="1" ht="147.94999999999999" customHeight="1" thickBot="1" x14ac:dyDescent="0.3">
      <c r="A154" s="34">
        <v>151</v>
      </c>
      <c r="B154" s="168" t="s">
        <v>133</v>
      </c>
      <c r="C154" s="34" t="s">
        <v>96</v>
      </c>
      <c r="D154" s="34" t="str">
        <f t="shared" si="67"/>
        <v>775117189</v>
      </c>
      <c r="E154" s="33" t="s">
        <v>3847</v>
      </c>
      <c r="F154" s="33">
        <v>89</v>
      </c>
      <c r="G154" s="165" t="str">
        <f>IFERROR(VLOOKUP(VALUE(E154),Склад!#REF!,6,0),"-")</f>
        <v>-</v>
      </c>
      <c r="H154" s="58"/>
      <c r="I154" s="194" t="s">
        <v>4341</v>
      </c>
      <c r="J154" s="59">
        <v>15</v>
      </c>
      <c r="K154" s="63">
        <v>39</v>
      </c>
      <c r="L154" s="60"/>
      <c r="M154" s="61"/>
      <c r="N154" s="62"/>
      <c r="O154" s="64"/>
      <c r="P154" s="65"/>
      <c r="Q154" s="66"/>
      <c r="R154" s="67"/>
      <c r="S154" s="65"/>
      <c r="T154" s="66"/>
      <c r="U154" s="68"/>
      <c r="V154" s="69"/>
      <c r="W154" s="65"/>
      <c r="X154" s="66"/>
      <c r="Y154" s="70" t="str">
        <f>_xlfn.XLOOKUP($D154,'[1]Res (3)'!$G:$G,'[1]Res (3)'!P:P,"",0)</f>
        <v/>
      </c>
      <c r="Z154" s="70" t="str">
        <f>_xlfn.XLOOKUP($D154,'[1]Res (3)'!$G:$G,'[1]Res (3)'!Q:Q,"",0)</f>
        <v>-</v>
      </c>
      <c r="AA154" s="70" t="str">
        <f>_xlfn.XLOOKUP($D154,'[1]Res (3)'!$G:$G,'[1]Res (3)'!R:R,"",0)</f>
        <v/>
      </c>
      <c r="AB154" s="70" t="str">
        <f>_xlfn.XLOOKUP($D154,'[1]Res (3)'!$G:$G,'[1]Res (3)'!S:S,"",0)</f>
        <v>-</v>
      </c>
      <c r="AC154" s="70" t="str">
        <f>_xlfn.XLOOKUP($D154,'[1]Res (3)'!$G:$G,'[1]Res (3)'!T:T,"",0)</f>
        <v>-</v>
      </c>
      <c r="AD154" s="70" t="str">
        <f>_xlfn.XLOOKUP($D154,'[1]Res (3)'!$G:$G,'[1]Res (3)'!U:U,"",0)</f>
        <v>-</v>
      </c>
      <c r="AE154" s="70" t="str">
        <f>_xlfn.XLOOKUP($D154,'[1]Res (3)'!$G:$G,'[1]Res (3)'!V:V,"",0)</f>
        <v>-</v>
      </c>
      <c r="AF154" s="70" t="str">
        <f>_xlfn.XLOOKUP($D154,'[1]Res (3)'!$G:$G,'[1]Res (3)'!W:W,"",0)</f>
        <v>-</v>
      </c>
      <c r="AG154" s="70" t="str">
        <f>_xlfn.XLOOKUP($D154,'[1]Res (3)'!$G:$G,'[1]Res (3)'!X:X,"",0)</f>
        <v>-</v>
      </c>
      <c r="AH154" s="70" t="str">
        <f>_xlfn.XLOOKUP($D154,'[1]Res (3)'!$G:$G,'[1]Res (3)'!Y:Y,"",0)</f>
        <v>-</v>
      </c>
      <c r="AI154" s="70" t="str">
        <f>_xlfn.XLOOKUP($D154,'[1]Res (3)'!$G:$G,'[1]Res (3)'!Z:Z,"",0)</f>
        <v>-</v>
      </c>
      <c r="AJ154" s="70" t="str">
        <f>_xlfn.XLOOKUP($D154,'[1]Res (3)'!$G:$G,'[1]Res (3)'!AA:AA,"",0)</f>
        <v>-</v>
      </c>
      <c r="AK154" s="70" t="str">
        <f>_xlfn.XLOOKUP($D154,'[1]Res (3)'!$G:$G,'[1]Res (3)'!AB:AB,"",0)</f>
        <v>-</v>
      </c>
      <c r="AL154" s="71">
        <f t="shared" si="51"/>
        <v>0</v>
      </c>
      <c r="AM154" s="72" t="str">
        <f t="shared" si="52"/>
        <v/>
      </c>
      <c r="AO154" s="71" t="s">
        <v>26</v>
      </c>
      <c r="AP154" s="70" t="e">
        <f t="shared" si="53"/>
        <v>#VALUE!</v>
      </c>
      <c r="AQ154" s="70"/>
      <c r="AR154" s="70" t="e">
        <f t="shared" si="54"/>
        <v>#VALUE!</v>
      </c>
      <c r="AS154" s="70"/>
      <c r="AT154" s="70" t="e">
        <f t="shared" si="55"/>
        <v>#VALUE!</v>
      </c>
      <c r="AU154" s="70"/>
      <c r="AV154" s="70" t="e">
        <f t="shared" si="56"/>
        <v>#VALUE!</v>
      </c>
      <c r="AW154" s="70"/>
      <c r="AX154" s="70" t="e">
        <f t="shared" si="68"/>
        <v>#VALUE!</v>
      </c>
      <c r="AY154" s="71" t="e">
        <f t="shared" si="57"/>
        <v>#VALUE!</v>
      </c>
      <c r="AZ154" s="72" t="e">
        <f t="shared" si="58"/>
        <v>#VALUE!</v>
      </c>
      <c r="BA154" s="71" t="s">
        <v>26</v>
      </c>
      <c r="BB154" s="70">
        <v>0</v>
      </c>
      <c r="BC154" s="70"/>
      <c r="BD154" s="70">
        <v>0</v>
      </c>
      <c r="BE154" s="70"/>
      <c r="BF154" s="70">
        <v>0</v>
      </c>
      <c r="BG154" s="70"/>
      <c r="BH154" s="70">
        <v>0</v>
      </c>
      <c r="BI154" s="70"/>
      <c r="BJ154" s="70">
        <v>0</v>
      </c>
      <c r="BK154" s="74">
        <f t="shared" si="59"/>
        <v>0</v>
      </c>
      <c r="BL154" s="75">
        <f t="shared" si="60"/>
        <v>0</v>
      </c>
      <c r="BM154" s="71" t="s">
        <v>26</v>
      </c>
      <c r="BN154" s="70">
        <v>0</v>
      </c>
      <c r="BO154" s="70"/>
      <c r="BP154" s="70">
        <v>0</v>
      </c>
      <c r="BQ154" s="70"/>
      <c r="BR154" s="70">
        <v>0</v>
      </c>
      <c r="BS154" s="70"/>
      <c r="BT154" s="70">
        <v>0</v>
      </c>
      <c r="BU154" s="70"/>
      <c r="BV154" s="70">
        <v>0</v>
      </c>
      <c r="BW154" s="74">
        <f t="shared" si="61"/>
        <v>0</v>
      </c>
      <c r="BX154" s="76">
        <f t="shared" si="62"/>
        <v>0</v>
      </c>
      <c r="BY154" s="71" t="s">
        <v>26</v>
      </c>
      <c r="BZ154" s="70">
        <v>0</v>
      </c>
      <c r="CA154" s="70"/>
      <c r="CB154" s="70">
        <v>0</v>
      </c>
      <c r="CC154" s="70"/>
      <c r="CD154" s="70">
        <v>0</v>
      </c>
      <c r="CE154" s="70"/>
      <c r="CF154" s="70">
        <v>0</v>
      </c>
      <c r="CG154" s="70"/>
      <c r="CH154" s="70">
        <v>0</v>
      </c>
      <c r="CI154" s="77">
        <f t="shared" si="63"/>
        <v>0</v>
      </c>
      <c r="CJ154" s="76">
        <f t="shared" si="64"/>
        <v>0</v>
      </c>
      <c r="CK154" s="78"/>
      <c r="CL154" s="57"/>
      <c r="CM154" s="57"/>
      <c r="CN154" s="57"/>
      <c r="CO154" s="57"/>
      <c r="CP154" s="57"/>
      <c r="CQ154" s="57"/>
      <c r="CR154" s="57"/>
      <c r="CS154" s="79"/>
      <c r="CT154" s="80"/>
      <c r="CU154" s="81">
        <f t="shared" si="65"/>
        <v>0</v>
      </c>
      <c r="CV154" s="82">
        <f t="shared" si="66"/>
        <v>0</v>
      </c>
      <c r="CW154" s="83" t="e">
        <f>SUMIF(Склад!#REF!,E154,Склад!#REF!)</f>
        <v>#REF!</v>
      </c>
    </row>
    <row r="155" spans="1:101" s="73" customFormat="1" ht="147.94999999999999" customHeight="1" thickBot="1" x14ac:dyDescent="0.3">
      <c r="A155" s="57">
        <v>152</v>
      </c>
      <c r="B155" s="168" t="s">
        <v>133</v>
      </c>
      <c r="C155" s="34" t="s">
        <v>98</v>
      </c>
      <c r="D155" s="34" t="str">
        <f t="shared" si="67"/>
        <v>77511791</v>
      </c>
      <c r="E155" s="33" t="s">
        <v>3848</v>
      </c>
      <c r="F155" s="33">
        <v>1</v>
      </c>
      <c r="G155" s="165" t="str">
        <f>IFERROR(VLOOKUP(VALUE(E155),Склад!#REF!,6,0),"-")</f>
        <v>-</v>
      </c>
      <c r="H155" s="58"/>
      <c r="I155" s="194" t="s">
        <v>4341</v>
      </c>
      <c r="J155" s="59">
        <v>15</v>
      </c>
      <c r="K155" s="63">
        <v>39</v>
      </c>
      <c r="L155" s="60"/>
      <c r="M155" s="61"/>
      <c r="N155" s="62"/>
      <c r="O155" s="64"/>
      <c r="P155" s="65"/>
      <c r="Q155" s="66"/>
      <c r="R155" s="67"/>
      <c r="S155" s="65"/>
      <c r="T155" s="66"/>
      <c r="U155" s="68"/>
      <c r="V155" s="69"/>
      <c r="W155" s="65"/>
      <c r="X155" s="66"/>
      <c r="Y155" s="70" t="str">
        <f>_xlfn.XLOOKUP($D155,'[1]Res (3)'!$G:$G,'[1]Res (3)'!P:P,"",0)</f>
        <v/>
      </c>
      <c r="Z155" s="70" t="str">
        <f>_xlfn.XLOOKUP($D155,'[1]Res (3)'!$G:$G,'[1]Res (3)'!Q:Q,"",0)</f>
        <v>-</v>
      </c>
      <c r="AA155" s="70" t="str">
        <f>_xlfn.XLOOKUP($D155,'[1]Res (3)'!$G:$G,'[1]Res (3)'!R:R,"",0)</f>
        <v>-</v>
      </c>
      <c r="AB155" s="70" t="str">
        <f>_xlfn.XLOOKUP($D155,'[1]Res (3)'!$G:$G,'[1]Res (3)'!S:S,"",0)</f>
        <v>-</v>
      </c>
      <c r="AC155" s="70" t="str">
        <f>_xlfn.XLOOKUP($D155,'[1]Res (3)'!$G:$G,'[1]Res (3)'!T:T,"",0)</f>
        <v>-</v>
      </c>
      <c r="AD155" s="70" t="str">
        <f>_xlfn.XLOOKUP($D155,'[1]Res (3)'!$G:$G,'[1]Res (3)'!U:U,"",0)</f>
        <v>-</v>
      </c>
      <c r="AE155" s="70" t="str">
        <f>_xlfn.XLOOKUP($D155,'[1]Res (3)'!$G:$G,'[1]Res (3)'!V:V,"",0)</f>
        <v>-</v>
      </c>
      <c r="AF155" s="70" t="str">
        <f>_xlfn.XLOOKUP($D155,'[1]Res (3)'!$G:$G,'[1]Res (3)'!W:W,"",0)</f>
        <v>-</v>
      </c>
      <c r="AG155" s="70" t="str">
        <f>_xlfn.XLOOKUP($D155,'[1]Res (3)'!$G:$G,'[1]Res (3)'!X:X,"",0)</f>
        <v>-</v>
      </c>
      <c r="AH155" s="70" t="str">
        <f>_xlfn.XLOOKUP($D155,'[1]Res (3)'!$G:$G,'[1]Res (3)'!Y:Y,"",0)</f>
        <v>-</v>
      </c>
      <c r="AI155" s="70" t="str">
        <f>_xlfn.XLOOKUP($D155,'[1]Res (3)'!$G:$G,'[1]Res (3)'!Z:Z,"",0)</f>
        <v>-</v>
      </c>
      <c r="AJ155" s="70" t="str">
        <f>_xlfn.XLOOKUP($D155,'[1]Res (3)'!$G:$G,'[1]Res (3)'!AA:AA,"",0)</f>
        <v>-</v>
      </c>
      <c r="AK155" s="70" t="str">
        <f>_xlfn.XLOOKUP($D155,'[1]Res (3)'!$G:$G,'[1]Res (3)'!AB:AB,"",0)</f>
        <v>-</v>
      </c>
      <c r="AL155" s="71">
        <f t="shared" si="51"/>
        <v>0</v>
      </c>
      <c r="AM155" s="72" t="str">
        <f t="shared" si="52"/>
        <v/>
      </c>
      <c r="AO155" s="71" t="s">
        <v>26</v>
      </c>
      <c r="AP155" s="70" t="e">
        <f t="shared" si="53"/>
        <v>#VALUE!</v>
      </c>
      <c r="AQ155" s="70"/>
      <c r="AR155" s="70" t="e">
        <f t="shared" si="54"/>
        <v>#VALUE!</v>
      </c>
      <c r="AS155" s="70"/>
      <c r="AT155" s="70" t="e">
        <f t="shared" si="55"/>
        <v>#VALUE!</v>
      </c>
      <c r="AU155" s="70"/>
      <c r="AV155" s="70" t="e">
        <f t="shared" si="56"/>
        <v>#VALUE!</v>
      </c>
      <c r="AW155" s="70"/>
      <c r="AX155" s="70" t="e">
        <f t="shared" si="68"/>
        <v>#VALUE!</v>
      </c>
      <c r="AY155" s="71" t="e">
        <f t="shared" si="57"/>
        <v>#VALUE!</v>
      </c>
      <c r="AZ155" s="72" t="e">
        <f t="shared" si="58"/>
        <v>#VALUE!</v>
      </c>
      <c r="BA155" s="71" t="s">
        <v>26</v>
      </c>
      <c r="BB155" s="70">
        <v>0</v>
      </c>
      <c r="BC155" s="70"/>
      <c r="BD155" s="70">
        <v>1</v>
      </c>
      <c r="BE155" s="70"/>
      <c r="BF155" s="70">
        <v>2</v>
      </c>
      <c r="BG155" s="70"/>
      <c r="BH155" s="70">
        <v>1</v>
      </c>
      <c r="BI155" s="70"/>
      <c r="BJ155" s="70">
        <v>0</v>
      </c>
      <c r="BK155" s="74">
        <f t="shared" si="59"/>
        <v>4</v>
      </c>
      <c r="BL155" s="75">
        <f t="shared" si="60"/>
        <v>0</v>
      </c>
      <c r="BM155" s="71" t="s">
        <v>26</v>
      </c>
      <c r="BN155" s="70">
        <v>0</v>
      </c>
      <c r="BO155" s="70"/>
      <c r="BP155" s="70">
        <v>1</v>
      </c>
      <c r="BQ155" s="70"/>
      <c r="BR155" s="70">
        <v>1</v>
      </c>
      <c r="BS155" s="70"/>
      <c r="BT155" s="70">
        <v>1</v>
      </c>
      <c r="BU155" s="70"/>
      <c r="BV155" s="70">
        <v>0</v>
      </c>
      <c r="BW155" s="74">
        <f t="shared" si="61"/>
        <v>3</v>
      </c>
      <c r="BX155" s="76">
        <f t="shared" si="62"/>
        <v>0</v>
      </c>
      <c r="BY155" s="71" t="s">
        <v>26</v>
      </c>
      <c r="BZ155" s="70">
        <v>0</v>
      </c>
      <c r="CA155" s="70"/>
      <c r="CB155" s="70">
        <v>0</v>
      </c>
      <c r="CC155" s="70"/>
      <c r="CD155" s="70">
        <v>0</v>
      </c>
      <c r="CE155" s="70"/>
      <c r="CF155" s="70">
        <v>0</v>
      </c>
      <c r="CG155" s="70"/>
      <c r="CH155" s="70">
        <v>0</v>
      </c>
      <c r="CI155" s="77">
        <f t="shared" si="63"/>
        <v>0</v>
      </c>
      <c r="CJ155" s="76">
        <f t="shared" si="64"/>
        <v>0</v>
      </c>
      <c r="CK155" s="78"/>
      <c r="CL155" s="57"/>
      <c r="CM155" s="57"/>
      <c r="CN155" s="57"/>
      <c r="CO155" s="57"/>
      <c r="CP155" s="57"/>
      <c r="CQ155" s="57"/>
      <c r="CR155" s="57"/>
      <c r="CS155" s="79"/>
      <c r="CT155" s="80"/>
      <c r="CU155" s="81">
        <f t="shared" si="65"/>
        <v>0</v>
      </c>
      <c r="CV155" s="82">
        <f t="shared" si="66"/>
        <v>0</v>
      </c>
      <c r="CW155" s="83" t="e">
        <f>SUMIF(Склад!#REF!,E155,Склад!#REF!)</f>
        <v>#REF!</v>
      </c>
    </row>
    <row r="156" spans="1:101" s="73" customFormat="1" ht="147.94999999999999" customHeight="1" thickBot="1" x14ac:dyDescent="0.3">
      <c r="A156" s="34">
        <v>153</v>
      </c>
      <c r="B156" s="168" t="s">
        <v>133</v>
      </c>
      <c r="C156" s="34" t="s">
        <v>89</v>
      </c>
      <c r="D156" s="34" t="str">
        <f t="shared" si="67"/>
        <v>775118667</v>
      </c>
      <c r="E156" s="33" t="s">
        <v>3849</v>
      </c>
      <c r="F156" s="33">
        <v>67</v>
      </c>
      <c r="G156" s="165" t="str">
        <f>IFERROR(VLOOKUP(VALUE(E156),Склад!#REF!,6,0),"-")</f>
        <v>-</v>
      </c>
      <c r="H156" s="58"/>
      <c r="I156" s="194" t="s">
        <v>4341</v>
      </c>
      <c r="J156" s="59">
        <v>15</v>
      </c>
      <c r="K156" s="63">
        <v>39</v>
      </c>
      <c r="L156" s="60"/>
      <c r="M156" s="61"/>
      <c r="N156" s="62"/>
      <c r="O156" s="64"/>
      <c r="P156" s="65"/>
      <c r="Q156" s="66"/>
      <c r="R156" s="67"/>
      <c r="S156" s="65"/>
      <c r="T156" s="66"/>
      <c r="U156" s="68"/>
      <c r="V156" s="69"/>
      <c r="W156" s="65"/>
      <c r="X156" s="66"/>
      <c r="Y156" s="70" t="str">
        <f>_xlfn.XLOOKUP($D156,'[1]Res (3)'!$G:$G,'[1]Res (3)'!P:P,"",0)</f>
        <v/>
      </c>
      <c r="Z156" s="70" t="str">
        <f>_xlfn.XLOOKUP($D156,'[1]Res (3)'!$G:$G,'[1]Res (3)'!Q:Q,"",0)</f>
        <v>-</v>
      </c>
      <c r="AA156" s="70" t="str">
        <f>_xlfn.XLOOKUP($D156,'[1]Res (3)'!$G:$G,'[1]Res (3)'!R:R,"",0)</f>
        <v>-</v>
      </c>
      <c r="AB156" s="70" t="str">
        <f>_xlfn.XLOOKUP($D156,'[1]Res (3)'!$G:$G,'[1]Res (3)'!S:S,"",0)</f>
        <v>-</v>
      </c>
      <c r="AC156" s="70" t="str">
        <f>_xlfn.XLOOKUP($D156,'[1]Res (3)'!$G:$G,'[1]Res (3)'!T:T,"",0)</f>
        <v>-</v>
      </c>
      <c r="AD156" s="70" t="str">
        <f>_xlfn.XLOOKUP($D156,'[1]Res (3)'!$G:$G,'[1]Res (3)'!U:U,"",0)</f>
        <v>-</v>
      </c>
      <c r="AE156" s="70" t="str">
        <f>_xlfn.XLOOKUP($D156,'[1]Res (3)'!$G:$G,'[1]Res (3)'!V:V,"",0)</f>
        <v>-</v>
      </c>
      <c r="AF156" s="70" t="str">
        <f>_xlfn.XLOOKUP($D156,'[1]Res (3)'!$G:$G,'[1]Res (3)'!W:W,"",0)</f>
        <v>-</v>
      </c>
      <c r="AG156" s="70" t="str">
        <f>_xlfn.XLOOKUP($D156,'[1]Res (3)'!$G:$G,'[1]Res (3)'!X:X,"",0)</f>
        <v>-</v>
      </c>
      <c r="AH156" s="70" t="str">
        <f>_xlfn.XLOOKUP($D156,'[1]Res (3)'!$G:$G,'[1]Res (3)'!Y:Y,"",0)</f>
        <v>-</v>
      </c>
      <c r="AI156" s="70" t="str">
        <f>_xlfn.XLOOKUP($D156,'[1]Res (3)'!$G:$G,'[1]Res (3)'!Z:Z,"",0)</f>
        <v>-</v>
      </c>
      <c r="AJ156" s="70" t="str">
        <f>_xlfn.XLOOKUP($D156,'[1]Res (3)'!$G:$G,'[1]Res (3)'!AA:AA,"",0)</f>
        <v>-</v>
      </c>
      <c r="AK156" s="70" t="str">
        <f>_xlfn.XLOOKUP($D156,'[1]Res (3)'!$G:$G,'[1]Res (3)'!AB:AB,"",0)</f>
        <v>-</v>
      </c>
      <c r="AL156" s="71">
        <f t="shared" si="51"/>
        <v>0</v>
      </c>
      <c r="AM156" s="72" t="str">
        <f t="shared" si="52"/>
        <v/>
      </c>
      <c r="AO156" s="71" t="s">
        <v>26</v>
      </c>
      <c r="AP156" s="70" t="e">
        <f t="shared" si="53"/>
        <v>#VALUE!</v>
      </c>
      <c r="AQ156" s="70"/>
      <c r="AR156" s="70" t="e">
        <f t="shared" si="54"/>
        <v>#VALUE!</v>
      </c>
      <c r="AS156" s="70"/>
      <c r="AT156" s="70" t="e">
        <f t="shared" si="55"/>
        <v>#VALUE!</v>
      </c>
      <c r="AU156" s="70"/>
      <c r="AV156" s="70" t="e">
        <f t="shared" si="56"/>
        <v>#VALUE!</v>
      </c>
      <c r="AW156" s="70"/>
      <c r="AX156" s="70" t="e">
        <f t="shared" si="68"/>
        <v>#VALUE!</v>
      </c>
      <c r="AY156" s="71" t="e">
        <f t="shared" si="57"/>
        <v>#VALUE!</v>
      </c>
      <c r="AZ156" s="72" t="e">
        <f t="shared" si="58"/>
        <v>#VALUE!</v>
      </c>
      <c r="BA156" s="71" t="s">
        <v>26</v>
      </c>
      <c r="BB156" s="70">
        <v>0</v>
      </c>
      <c r="BC156" s="70"/>
      <c r="BD156" s="70">
        <v>0</v>
      </c>
      <c r="BE156" s="70"/>
      <c r="BF156" s="70">
        <v>0</v>
      </c>
      <c r="BG156" s="70"/>
      <c r="BH156" s="70">
        <v>0</v>
      </c>
      <c r="BI156" s="70"/>
      <c r="BJ156" s="70">
        <v>0</v>
      </c>
      <c r="BK156" s="74">
        <f t="shared" si="59"/>
        <v>0</v>
      </c>
      <c r="BL156" s="75">
        <f t="shared" si="60"/>
        <v>0</v>
      </c>
      <c r="BM156" s="71" t="s">
        <v>26</v>
      </c>
      <c r="BN156" s="70">
        <v>0</v>
      </c>
      <c r="BO156" s="70"/>
      <c r="BP156" s="70">
        <v>0</v>
      </c>
      <c r="BQ156" s="70"/>
      <c r="BR156" s="70">
        <v>0</v>
      </c>
      <c r="BS156" s="70"/>
      <c r="BT156" s="70">
        <v>0</v>
      </c>
      <c r="BU156" s="70"/>
      <c r="BV156" s="70">
        <v>0</v>
      </c>
      <c r="BW156" s="74">
        <f t="shared" si="61"/>
        <v>0</v>
      </c>
      <c r="BX156" s="76">
        <f t="shared" si="62"/>
        <v>0</v>
      </c>
      <c r="BY156" s="71" t="s">
        <v>26</v>
      </c>
      <c r="BZ156" s="70">
        <v>0</v>
      </c>
      <c r="CA156" s="70"/>
      <c r="CB156" s="70">
        <v>0</v>
      </c>
      <c r="CC156" s="70"/>
      <c r="CD156" s="70">
        <v>0</v>
      </c>
      <c r="CE156" s="70"/>
      <c r="CF156" s="70">
        <v>0</v>
      </c>
      <c r="CG156" s="70"/>
      <c r="CH156" s="70">
        <v>0</v>
      </c>
      <c r="CI156" s="77">
        <f t="shared" si="63"/>
        <v>0</v>
      </c>
      <c r="CJ156" s="76">
        <f t="shared" si="64"/>
        <v>0</v>
      </c>
      <c r="CK156" s="78"/>
      <c r="CL156" s="57"/>
      <c r="CM156" s="57"/>
      <c r="CN156" s="57"/>
      <c r="CO156" s="57"/>
      <c r="CP156" s="57"/>
      <c r="CQ156" s="57"/>
      <c r="CR156" s="57"/>
      <c r="CS156" s="79"/>
      <c r="CT156" s="80"/>
      <c r="CU156" s="81">
        <f t="shared" si="65"/>
        <v>0</v>
      </c>
      <c r="CV156" s="82">
        <f t="shared" si="66"/>
        <v>0</v>
      </c>
      <c r="CW156" s="83" t="e">
        <f>SUMIF(Склад!#REF!,E156,Склад!#REF!)</f>
        <v>#REF!</v>
      </c>
    </row>
    <row r="157" spans="1:101" s="73" customFormat="1" ht="147.94999999999999" customHeight="1" thickBot="1" x14ac:dyDescent="0.3">
      <c r="A157" s="57">
        <v>154</v>
      </c>
      <c r="B157" s="168" t="s">
        <v>133</v>
      </c>
      <c r="C157" s="34" t="s">
        <v>4161</v>
      </c>
      <c r="D157" s="34" t="str">
        <f t="shared" si="67"/>
        <v>775118867</v>
      </c>
      <c r="E157" s="33" t="s">
        <v>3850</v>
      </c>
      <c r="F157" s="33">
        <v>67</v>
      </c>
      <c r="G157" s="165" t="str">
        <f>IFERROR(VLOOKUP(VALUE(E157),Склад!#REF!,6,0),"-")</f>
        <v>-</v>
      </c>
      <c r="H157" s="58"/>
      <c r="I157" s="194" t="s">
        <v>4341</v>
      </c>
      <c r="J157" s="59">
        <v>15</v>
      </c>
      <c r="K157" s="63">
        <v>39</v>
      </c>
      <c r="L157" s="60"/>
      <c r="M157" s="61"/>
      <c r="N157" s="62"/>
      <c r="O157" s="64"/>
      <c r="P157" s="65"/>
      <c r="Q157" s="66"/>
      <c r="R157" s="67"/>
      <c r="S157" s="65"/>
      <c r="T157" s="66"/>
      <c r="U157" s="68"/>
      <c r="V157" s="69"/>
      <c r="W157" s="65"/>
      <c r="X157" s="66"/>
      <c r="Y157" s="70" t="str">
        <f>_xlfn.XLOOKUP($D157,'[1]Res (3)'!$G:$G,'[1]Res (3)'!P:P,"",0)</f>
        <v/>
      </c>
      <c r="Z157" s="70" t="str">
        <f>_xlfn.XLOOKUP($D157,'[1]Res (3)'!$G:$G,'[1]Res (3)'!Q:Q,"",0)</f>
        <v>-</v>
      </c>
      <c r="AA157" s="70" t="str">
        <f>_xlfn.XLOOKUP($D157,'[1]Res (3)'!$G:$G,'[1]Res (3)'!R:R,"",0)</f>
        <v>-</v>
      </c>
      <c r="AB157" s="70" t="str">
        <f>_xlfn.XLOOKUP($D157,'[1]Res (3)'!$G:$G,'[1]Res (3)'!S:S,"",0)</f>
        <v>-</v>
      </c>
      <c r="AC157" s="70" t="str">
        <f>_xlfn.XLOOKUP($D157,'[1]Res (3)'!$G:$G,'[1]Res (3)'!T:T,"",0)</f>
        <v>-</v>
      </c>
      <c r="AD157" s="70" t="str">
        <f>_xlfn.XLOOKUP($D157,'[1]Res (3)'!$G:$G,'[1]Res (3)'!U:U,"",0)</f>
        <v>-</v>
      </c>
      <c r="AE157" s="70" t="str">
        <f>_xlfn.XLOOKUP($D157,'[1]Res (3)'!$G:$G,'[1]Res (3)'!V:V,"",0)</f>
        <v>-</v>
      </c>
      <c r="AF157" s="70" t="str">
        <f>_xlfn.XLOOKUP($D157,'[1]Res (3)'!$G:$G,'[1]Res (3)'!W:W,"",0)</f>
        <v>-</v>
      </c>
      <c r="AG157" s="70" t="str">
        <f>_xlfn.XLOOKUP($D157,'[1]Res (3)'!$G:$G,'[1]Res (3)'!X:X,"",0)</f>
        <v>-</v>
      </c>
      <c r="AH157" s="70" t="str">
        <f>_xlfn.XLOOKUP($D157,'[1]Res (3)'!$G:$G,'[1]Res (3)'!Y:Y,"",0)</f>
        <v>-</v>
      </c>
      <c r="AI157" s="70" t="str">
        <f>_xlfn.XLOOKUP($D157,'[1]Res (3)'!$G:$G,'[1]Res (3)'!Z:Z,"",0)</f>
        <v>-</v>
      </c>
      <c r="AJ157" s="70" t="str">
        <f>_xlfn.XLOOKUP($D157,'[1]Res (3)'!$G:$G,'[1]Res (3)'!AA:AA,"",0)</f>
        <v>-</v>
      </c>
      <c r="AK157" s="70" t="str">
        <f>_xlfn.XLOOKUP($D157,'[1]Res (3)'!$G:$G,'[1]Res (3)'!AB:AB,"",0)</f>
        <v>-</v>
      </c>
      <c r="AL157" s="71">
        <f t="shared" si="51"/>
        <v>0</v>
      </c>
      <c r="AM157" s="72" t="str">
        <f t="shared" si="52"/>
        <v/>
      </c>
      <c r="AO157" s="71" t="s">
        <v>26</v>
      </c>
      <c r="AP157" s="70" t="e">
        <f t="shared" si="53"/>
        <v>#VALUE!</v>
      </c>
      <c r="AQ157" s="70"/>
      <c r="AR157" s="70" t="e">
        <f t="shared" si="54"/>
        <v>#VALUE!</v>
      </c>
      <c r="AS157" s="70"/>
      <c r="AT157" s="70" t="e">
        <f t="shared" si="55"/>
        <v>#VALUE!</v>
      </c>
      <c r="AU157" s="70"/>
      <c r="AV157" s="70" t="e">
        <f t="shared" si="56"/>
        <v>#VALUE!</v>
      </c>
      <c r="AW157" s="70"/>
      <c r="AX157" s="70" t="e">
        <f t="shared" si="68"/>
        <v>#VALUE!</v>
      </c>
      <c r="AY157" s="71" t="e">
        <f t="shared" si="57"/>
        <v>#VALUE!</v>
      </c>
      <c r="AZ157" s="72" t="e">
        <f t="shared" si="58"/>
        <v>#VALUE!</v>
      </c>
      <c r="BA157" s="71" t="s">
        <v>26</v>
      </c>
      <c r="BB157" s="70">
        <v>0</v>
      </c>
      <c r="BC157" s="70"/>
      <c r="BD157" s="70">
        <v>0</v>
      </c>
      <c r="BE157" s="70"/>
      <c r="BF157" s="70">
        <v>0</v>
      </c>
      <c r="BG157" s="70"/>
      <c r="BH157" s="70">
        <v>0</v>
      </c>
      <c r="BI157" s="70"/>
      <c r="BJ157" s="70">
        <v>0</v>
      </c>
      <c r="BK157" s="74">
        <f t="shared" si="59"/>
        <v>0</v>
      </c>
      <c r="BL157" s="75">
        <f t="shared" si="60"/>
        <v>0</v>
      </c>
      <c r="BM157" s="71" t="s">
        <v>26</v>
      </c>
      <c r="BN157" s="70">
        <v>0</v>
      </c>
      <c r="BO157" s="70"/>
      <c r="BP157" s="70">
        <v>0</v>
      </c>
      <c r="BQ157" s="70"/>
      <c r="BR157" s="70">
        <v>0</v>
      </c>
      <c r="BS157" s="70"/>
      <c r="BT157" s="70">
        <v>0</v>
      </c>
      <c r="BU157" s="70"/>
      <c r="BV157" s="70">
        <v>0</v>
      </c>
      <c r="BW157" s="74">
        <f t="shared" si="61"/>
        <v>0</v>
      </c>
      <c r="BX157" s="76">
        <f t="shared" si="62"/>
        <v>0</v>
      </c>
      <c r="BY157" s="71" t="s">
        <v>26</v>
      </c>
      <c r="BZ157" s="70">
        <v>0</v>
      </c>
      <c r="CA157" s="70"/>
      <c r="CB157" s="70">
        <v>0</v>
      </c>
      <c r="CC157" s="70"/>
      <c r="CD157" s="70">
        <v>0</v>
      </c>
      <c r="CE157" s="70"/>
      <c r="CF157" s="70">
        <v>0</v>
      </c>
      <c r="CG157" s="70"/>
      <c r="CH157" s="70">
        <v>0</v>
      </c>
      <c r="CI157" s="77">
        <f t="shared" si="63"/>
        <v>0</v>
      </c>
      <c r="CJ157" s="76">
        <f t="shared" si="64"/>
        <v>0</v>
      </c>
      <c r="CK157" s="78"/>
      <c r="CL157" s="57"/>
      <c r="CM157" s="57"/>
      <c r="CN157" s="57"/>
      <c r="CO157" s="57"/>
      <c r="CP157" s="57"/>
      <c r="CQ157" s="57"/>
      <c r="CR157" s="57"/>
      <c r="CS157" s="79"/>
      <c r="CT157" s="80"/>
      <c r="CU157" s="81">
        <f t="shared" si="65"/>
        <v>0</v>
      </c>
      <c r="CV157" s="82">
        <f t="shared" si="66"/>
        <v>0</v>
      </c>
      <c r="CW157" s="83" t="e">
        <f>SUMIF(Склад!#REF!,E157,Склад!#REF!)</f>
        <v>#REF!</v>
      </c>
    </row>
    <row r="158" spans="1:101" s="73" customFormat="1" ht="147.94999999999999" customHeight="1" thickBot="1" x14ac:dyDescent="0.3">
      <c r="A158" s="34">
        <v>155</v>
      </c>
      <c r="B158" s="168" t="s">
        <v>133</v>
      </c>
      <c r="C158" s="34" t="s">
        <v>106</v>
      </c>
      <c r="D158" s="34" t="str">
        <f t="shared" si="67"/>
        <v>775119127</v>
      </c>
      <c r="E158" s="33" t="s">
        <v>3851</v>
      </c>
      <c r="F158" s="33">
        <v>27</v>
      </c>
      <c r="G158" s="165" t="str">
        <f>IFERROR(VLOOKUP(VALUE(E158),Склад!#REF!,6,0),"-")</f>
        <v>-</v>
      </c>
      <c r="H158" s="58"/>
      <c r="I158" s="194" t="s">
        <v>4341</v>
      </c>
      <c r="J158" s="59">
        <v>15</v>
      </c>
      <c r="K158" s="63">
        <v>39</v>
      </c>
      <c r="L158" s="60"/>
      <c r="M158" s="61"/>
      <c r="N158" s="62"/>
      <c r="O158" s="64"/>
      <c r="P158" s="65"/>
      <c r="Q158" s="66"/>
      <c r="R158" s="67"/>
      <c r="S158" s="65"/>
      <c r="T158" s="66"/>
      <c r="U158" s="68"/>
      <c r="V158" s="69"/>
      <c r="W158" s="65"/>
      <c r="X158" s="66"/>
      <c r="Y158" s="70" t="str">
        <f>_xlfn.XLOOKUP($D158,'[1]Res (3)'!$G:$G,'[1]Res (3)'!P:P,"",0)</f>
        <v/>
      </c>
      <c r="Z158" s="70" t="str">
        <f>_xlfn.XLOOKUP($D158,'[1]Res (3)'!$G:$G,'[1]Res (3)'!Q:Q,"",0)</f>
        <v>-</v>
      </c>
      <c r="AA158" s="70" t="str">
        <f>_xlfn.XLOOKUP($D158,'[1]Res (3)'!$G:$G,'[1]Res (3)'!R:R,"",0)</f>
        <v>-</v>
      </c>
      <c r="AB158" s="70" t="str">
        <f>_xlfn.XLOOKUP($D158,'[1]Res (3)'!$G:$G,'[1]Res (3)'!S:S,"",0)</f>
        <v>-</v>
      </c>
      <c r="AC158" s="70" t="str">
        <f>_xlfn.XLOOKUP($D158,'[1]Res (3)'!$G:$G,'[1]Res (3)'!T:T,"",0)</f>
        <v>-</v>
      </c>
      <c r="AD158" s="70" t="str">
        <f>_xlfn.XLOOKUP($D158,'[1]Res (3)'!$G:$G,'[1]Res (3)'!U:U,"",0)</f>
        <v>-</v>
      </c>
      <c r="AE158" s="70" t="str">
        <f>_xlfn.XLOOKUP($D158,'[1]Res (3)'!$G:$G,'[1]Res (3)'!V:V,"",0)</f>
        <v>-</v>
      </c>
      <c r="AF158" s="70" t="str">
        <f>_xlfn.XLOOKUP($D158,'[1]Res (3)'!$G:$G,'[1]Res (3)'!W:W,"",0)</f>
        <v>-</v>
      </c>
      <c r="AG158" s="70" t="str">
        <f>_xlfn.XLOOKUP($D158,'[1]Res (3)'!$G:$G,'[1]Res (3)'!X:X,"",0)</f>
        <v>-</v>
      </c>
      <c r="AH158" s="70" t="str">
        <f>_xlfn.XLOOKUP($D158,'[1]Res (3)'!$G:$G,'[1]Res (3)'!Y:Y,"",0)</f>
        <v>-</v>
      </c>
      <c r="AI158" s="70" t="str">
        <f>_xlfn.XLOOKUP($D158,'[1]Res (3)'!$G:$G,'[1]Res (3)'!Z:Z,"",0)</f>
        <v>-</v>
      </c>
      <c r="AJ158" s="70" t="str">
        <f>_xlfn.XLOOKUP($D158,'[1]Res (3)'!$G:$G,'[1]Res (3)'!AA:AA,"",0)</f>
        <v>-</v>
      </c>
      <c r="AK158" s="70" t="str">
        <f>_xlfn.XLOOKUP($D158,'[1]Res (3)'!$G:$G,'[1]Res (3)'!AB:AB,"",0)</f>
        <v>-</v>
      </c>
      <c r="AL158" s="71">
        <f t="shared" si="51"/>
        <v>0</v>
      </c>
      <c r="AM158" s="72" t="str">
        <f t="shared" si="52"/>
        <v/>
      </c>
      <c r="AO158" s="71" t="s">
        <v>26</v>
      </c>
      <c r="AP158" s="70" t="e">
        <f t="shared" si="53"/>
        <v>#VALUE!</v>
      </c>
      <c r="AQ158" s="70"/>
      <c r="AR158" s="70" t="e">
        <f t="shared" si="54"/>
        <v>#VALUE!</v>
      </c>
      <c r="AS158" s="70"/>
      <c r="AT158" s="70" t="e">
        <f t="shared" si="55"/>
        <v>#VALUE!</v>
      </c>
      <c r="AU158" s="70"/>
      <c r="AV158" s="70" t="e">
        <f t="shared" si="56"/>
        <v>#VALUE!</v>
      </c>
      <c r="AW158" s="70"/>
      <c r="AX158" s="70" t="e">
        <f t="shared" si="68"/>
        <v>#VALUE!</v>
      </c>
      <c r="AY158" s="71" t="e">
        <f t="shared" si="57"/>
        <v>#VALUE!</v>
      </c>
      <c r="AZ158" s="72" t="e">
        <f t="shared" si="58"/>
        <v>#VALUE!</v>
      </c>
      <c r="BA158" s="71" t="s">
        <v>26</v>
      </c>
      <c r="BB158" s="70">
        <v>0</v>
      </c>
      <c r="BC158" s="70"/>
      <c r="BD158" s="70">
        <v>0</v>
      </c>
      <c r="BE158" s="70"/>
      <c r="BF158" s="70">
        <v>0</v>
      </c>
      <c r="BG158" s="70"/>
      <c r="BH158" s="70">
        <v>0</v>
      </c>
      <c r="BI158" s="70"/>
      <c r="BJ158" s="70">
        <v>0</v>
      </c>
      <c r="BK158" s="74">
        <f t="shared" si="59"/>
        <v>0</v>
      </c>
      <c r="BL158" s="75">
        <f t="shared" si="60"/>
        <v>0</v>
      </c>
      <c r="BM158" s="71" t="s">
        <v>26</v>
      </c>
      <c r="BN158" s="70">
        <v>0</v>
      </c>
      <c r="BO158" s="70"/>
      <c r="BP158" s="70">
        <v>0</v>
      </c>
      <c r="BQ158" s="70"/>
      <c r="BR158" s="70">
        <v>0</v>
      </c>
      <c r="BS158" s="70"/>
      <c r="BT158" s="70">
        <v>0</v>
      </c>
      <c r="BU158" s="70"/>
      <c r="BV158" s="70">
        <v>0</v>
      </c>
      <c r="BW158" s="74">
        <f t="shared" si="61"/>
        <v>0</v>
      </c>
      <c r="BX158" s="76">
        <f t="shared" si="62"/>
        <v>0</v>
      </c>
      <c r="BY158" s="71" t="s">
        <v>26</v>
      </c>
      <c r="BZ158" s="70">
        <v>0</v>
      </c>
      <c r="CA158" s="70"/>
      <c r="CB158" s="70">
        <v>0</v>
      </c>
      <c r="CC158" s="70"/>
      <c r="CD158" s="70">
        <v>0</v>
      </c>
      <c r="CE158" s="70"/>
      <c r="CF158" s="70">
        <v>0</v>
      </c>
      <c r="CG158" s="70"/>
      <c r="CH158" s="70">
        <v>0</v>
      </c>
      <c r="CI158" s="77">
        <f t="shared" si="63"/>
        <v>0</v>
      </c>
      <c r="CJ158" s="76">
        <f t="shared" si="64"/>
        <v>0</v>
      </c>
      <c r="CK158" s="78"/>
      <c r="CL158" s="57"/>
      <c r="CM158" s="57"/>
      <c r="CN158" s="57"/>
      <c r="CO158" s="57"/>
      <c r="CP158" s="57"/>
      <c r="CQ158" s="57"/>
      <c r="CR158" s="57"/>
      <c r="CS158" s="79"/>
      <c r="CT158" s="80"/>
      <c r="CU158" s="81">
        <f t="shared" si="65"/>
        <v>0</v>
      </c>
      <c r="CV158" s="82">
        <f t="shared" si="66"/>
        <v>0</v>
      </c>
      <c r="CW158" s="83" t="e">
        <f>SUMIF(Склад!#REF!,E158,Склад!#REF!)</f>
        <v>#REF!</v>
      </c>
    </row>
    <row r="159" spans="1:101" s="73" customFormat="1" ht="147.94999999999999" customHeight="1" thickBot="1" x14ac:dyDescent="0.3">
      <c r="A159" s="57">
        <v>156</v>
      </c>
      <c r="B159" s="168" t="s">
        <v>133</v>
      </c>
      <c r="C159" s="34" t="s">
        <v>4162</v>
      </c>
      <c r="D159" s="34" t="str">
        <f t="shared" si="67"/>
        <v>775119352</v>
      </c>
      <c r="E159" s="33" t="s">
        <v>3852</v>
      </c>
      <c r="F159" s="33">
        <v>52</v>
      </c>
      <c r="G159" s="165" t="str">
        <f>IFERROR(VLOOKUP(VALUE(E159),Склад!#REF!,6,0),"-")</f>
        <v>-</v>
      </c>
      <c r="H159" s="58"/>
      <c r="I159" s="194" t="s">
        <v>4341</v>
      </c>
      <c r="J159" s="59">
        <v>15</v>
      </c>
      <c r="K159" s="63">
        <v>39</v>
      </c>
      <c r="L159" s="60"/>
      <c r="M159" s="61"/>
      <c r="N159" s="62"/>
      <c r="O159" s="64"/>
      <c r="P159" s="65"/>
      <c r="Q159" s="66"/>
      <c r="R159" s="67"/>
      <c r="S159" s="65"/>
      <c r="T159" s="66"/>
      <c r="U159" s="68"/>
      <c r="V159" s="69"/>
      <c r="W159" s="65"/>
      <c r="X159" s="66"/>
      <c r="Y159" s="70" t="str">
        <f>_xlfn.XLOOKUP($D159,'[1]Res (3)'!$G:$G,'[1]Res (3)'!P:P,"",0)</f>
        <v/>
      </c>
      <c r="Z159" s="70" t="str">
        <f>_xlfn.XLOOKUP($D159,'[1]Res (3)'!$G:$G,'[1]Res (3)'!Q:Q,"",0)</f>
        <v>-</v>
      </c>
      <c r="AA159" s="70" t="str">
        <f>_xlfn.XLOOKUP($D159,'[1]Res (3)'!$G:$G,'[1]Res (3)'!R:R,"",0)</f>
        <v>-</v>
      </c>
      <c r="AB159" s="70" t="str">
        <f>_xlfn.XLOOKUP($D159,'[1]Res (3)'!$G:$G,'[1]Res (3)'!S:S,"",0)</f>
        <v>-</v>
      </c>
      <c r="AC159" s="70" t="str">
        <f>_xlfn.XLOOKUP($D159,'[1]Res (3)'!$G:$G,'[1]Res (3)'!T:T,"",0)</f>
        <v>-</v>
      </c>
      <c r="AD159" s="70" t="str">
        <f>_xlfn.XLOOKUP($D159,'[1]Res (3)'!$G:$G,'[1]Res (3)'!U:U,"",0)</f>
        <v>-</v>
      </c>
      <c r="AE159" s="70" t="str">
        <f>_xlfn.XLOOKUP($D159,'[1]Res (3)'!$G:$G,'[1]Res (3)'!V:V,"",0)</f>
        <v>-</v>
      </c>
      <c r="AF159" s="70" t="str">
        <f>_xlfn.XLOOKUP($D159,'[1]Res (3)'!$G:$G,'[1]Res (3)'!W:W,"",0)</f>
        <v>-</v>
      </c>
      <c r="AG159" s="70" t="str">
        <f>_xlfn.XLOOKUP($D159,'[1]Res (3)'!$G:$G,'[1]Res (3)'!X:X,"",0)</f>
        <v>-</v>
      </c>
      <c r="AH159" s="70" t="str">
        <f>_xlfn.XLOOKUP($D159,'[1]Res (3)'!$G:$G,'[1]Res (3)'!Y:Y,"",0)</f>
        <v>-</v>
      </c>
      <c r="AI159" s="70" t="str">
        <f>_xlfn.XLOOKUP($D159,'[1]Res (3)'!$G:$G,'[1]Res (3)'!Z:Z,"",0)</f>
        <v>-</v>
      </c>
      <c r="AJ159" s="70" t="str">
        <f>_xlfn.XLOOKUP($D159,'[1]Res (3)'!$G:$G,'[1]Res (3)'!AA:AA,"",0)</f>
        <v>-</v>
      </c>
      <c r="AK159" s="70" t="str">
        <f>_xlfn.XLOOKUP($D159,'[1]Res (3)'!$G:$G,'[1]Res (3)'!AB:AB,"",0)</f>
        <v>-</v>
      </c>
      <c r="AL159" s="71">
        <f t="shared" si="51"/>
        <v>0</v>
      </c>
      <c r="AM159" s="72" t="str">
        <f t="shared" si="52"/>
        <v/>
      </c>
      <c r="AO159" s="71" t="s">
        <v>26</v>
      </c>
      <c r="AP159" s="70" t="e">
        <f t="shared" si="53"/>
        <v>#VALUE!</v>
      </c>
      <c r="AQ159" s="70"/>
      <c r="AR159" s="70" t="e">
        <f t="shared" si="54"/>
        <v>#VALUE!</v>
      </c>
      <c r="AS159" s="70"/>
      <c r="AT159" s="70" t="e">
        <f t="shared" si="55"/>
        <v>#VALUE!</v>
      </c>
      <c r="AU159" s="70"/>
      <c r="AV159" s="70" t="e">
        <f t="shared" si="56"/>
        <v>#VALUE!</v>
      </c>
      <c r="AW159" s="70"/>
      <c r="AX159" s="70" t="e">
        <f t="shared" si="68"/>
        <v>#VALUE!</v>
      </c>
      <c r="AY159" s="71" t="e">
        <f t="shared" si="57"/>
        <v>#VALUE!</v>
      </c>
      <c r="AZ159" s="72" t="e">
        <f t="shared" si="58"/>
        <v>#VALUE!</v>
      </c>
      <c r="BA159" s="71" t="s">
        <v>26</v>
      </c>
      <c r="BB159" s="70">
        <v>0</v>
      </c>
      <c r="BC159" s="70"/>
      <c r="BD159" s="70">
        <v>0</v>
      </c>
      <c r="BE159" s="70"/>
      <c r="BF159" s="70">
        <v>0</v>
      </c>
      <c r="BG159" s="70"/>
      <c r="BH159" s="70">
        <v>0</v>
      </c>
      <c r="BI159" s="70"/>
      <c r="BJ159" s="70">
        <v>0</v>
      </c>
      <c r="BK159" s="74">
        <f t="shared" si="59"/>
        <v>0</v>
      </c>
      <c r="BL159" s="75">
        <f t="shared" si="60"/>
        <v>0</v>
      </c>
      <c r="BM159" s="71" t="s">
        <v>26</v>
      </c>
      <c r="BN159" s="70">
        <v>0</v>
      </c>
      <c r="BO159" s="70"/>
      <c r="BP159" s="70">
        <v>0</v>
      </c>
      <c r="BQ159" s="70"/>
      <c r="BR159" s="70">
        <v>0</v>
      </c>
      <c r="BS159" s="70"/>
      <c r="BT159" s="70">
        <v>0</v>
      </c>
      <c r="BU159" s="70"/>
      <c r="BV159" s="70">
        <v>0</v>
      </c>
      <c r="BW159" s="74">
        <f t="shared" si="61"/>
        <v>0</v>
      </c>
      <c r="BX159" s="76">
        <f t="shared" si="62"/>
        <v>0</v>
      </c>
      <c r="BY159" s="71" t="s">
        <v>26</v>
      </c>
      <c r="BZ159" s="70">
        <v>0</v>
      </c>
      <c r="CA159" s="70"/>
      <c r="CB159" s="70">
        <v>0</v>
      </c>
      <c r="CC159" s="70"/>
      <c r="CD159" s="70">
        <v>0</v>
      </c>
      <c r="CE159" s="70"/>
      <c r="CF159" s="70">
        <v>0</v>
      </c>
      <c r="CG159" s="70"/>
      <c r="CH159" s="70">
        <v>0</v>
      </c>
      <c r="CI159" s="77">
        <f t="shared" si="63"/>
        <v>0</v>
      </c>
      <c r="CJ159" s="76">
        <f t="shared" si="64"/>
        <v>0</v>
      </c>
      <c r="CK159" s="78"/>
      <c r="CL159" s="57"/>
      <c r="CM159" s="57"/>
      <c r="CN159" s="57"/>
      <c r="CO159" s="57"/>
      <c r="CP159" s="57"/>
      <c r="CQ159" s="57"/>
      <c r="CR159" s="57"/>
      <c r="CS159" s="79"/>
      <c r="CT159" s="80"/>
      <c r="CU159" s="81">
        <f t="shared" si="65"/>
        <v>0</v>
      </c>
      <c r="CV159" s="82">
        <f t="shared" si="66"/>
        <v>0</v>
      </c>
      <c r="CW159" s="83" t="e">
        <f>SUMIF(Склад!#REF!,E159,Склад!#REF!)</f>
        <v>#REF!</v>
      </c>
    </row>
    <row r="160" spans="1:101" s="73" customFormat="1" ht="147.94999999999999" customHeight="1" thickBot="1" x14ac:dyDescent="0.3">
      <c r="A160" s="34">
        <v>157</v>
      </c>
      <c r="B160" s="168" t="s">
        <v>133</v>
      </c>
      <c r="C160" s="34" t="s">
        <v>107</v>
      </c>
      <c r="D160" s="34" t="str">
        <f t="shared" si="67"/>
        <v>77511945</v>
      </c>
      <c r="E160" s="33" t="s">
        <v>3853</v>
      </c>
      <c r="F160" s="33">
        <v>5</v>
      </c>
      <c r="G160" s="165" t="str">
        <f>IFERROR(VLOOKUP(VALUE(E160),Склад!#REF!,6,0),"-")</f>
        <v>-</v>
      </c>
      <c r="H160" s="58"/>
      <c r="I160" s="194" t="s">
        <v>4341</v>
      </c>
      <c r="J160" s="59">
        <v>15</v>
      </c>
      <c r="K160" s="63">
        <v>39</v>
      </c>
      <c r="L160" s="60"/>
      <c r="M160" s="61"/>
      <c r="N160" s="62"/>
      <c r="O160" s="64"/>
      <c r="P160" s="65"/>
      <c r="Q160" s="66"/>
      <c r="R160" s="67"/>
      <c r="S160" s="65"/>
      <c r="T160" s="66"/>
      <c r="U160" s="68"/>
      <c r="V160" s="69"/>
      <c r="W160" s="65"/>
      <c r="X160" s="66"/>
      <c r="Y160" s="70" t="str">
        <f>_xlfn.XLOOKUP($D160,'[1]Res (3)'!$G:$G,'[1]Res (3)'!P:P,"",0)</f>
        <v/>
      </c>
      <c r="Z160" s="70" t="str">
        <f>_xlfn.XLOOKUP($D160,'[1]Res (3)'!$G:$G,'[1]Res (3)'!Q:Q,"",0)</f>
        <v>-</v>
      </c>
      <c r="AA160" s="70" t="str">
        <f>_xlfn.XLOOKUP($D160,'[1]Res (3)'!$G:$G,'[1]Res (3)'!R:R,"",0)</f>
        <v>-</v>
      </c>
      <c r="AB160" s="70" t="str">
        <f>_xlfn.XLOOKUP($D160,'[1]Res (3)'!$G:$G,'[1]Res (3)'!S:S,"",0)</f>
        <v>-</v>
      </c>
      <c r="AC160" s="70" t="str">
        <f>_xlfn.XLOOKUP($D160,'[1]Res (3)'!$G:$G,'[1]Res (3)'!T:T,"",0)</f>
        <v>-</v>
      </c>
      <c r="AD160" s="70" t="str">
        <f>_xlfn.XLOOKUP($D160,'[1]Res (3)'!$G:$G,'[1]Res (3)'!U:U,"",0)</f>
        <v>-</v>
      </c>
      <c r="AE160" s="70" t="str">
        <f>_xlfn.XLOOKUP($D160,'[1]Res (3)'!$G:$G,'[1]Res (3)'!V:V,"",0)</f>
        <v>-</v>
      </c>
      <c r="AF160" s="70" t="str">
        <f>_xlfn.XLOOKUP($D160,'[1]Res (3)'!$G:$G,'[1]Res (3)'!W:W,"",0)</f>
        <v>-</v>
      </c>
      <c r="AG160" s="70" t="str">
        <f>_xlfn.XLOOKUP($D160,'[1]Res (3)'!$G:$G,'[1]Res (3)'!X:X,"",0)</f>
        <v>-</v>
      </c>
      <c r="AH160" s="70" t="str">
        <f>_xlfn.XLOOKUP($D160,'[1]Res (3)'!$G:$G,'[1]Res (3)'!Y:Y,"",0)</f>
        <v>-</v>
      </c>
      <c r="AI160" s="70" t="str">
        <f>_xlfn.XLOOKUP($D160,'[1]Res (3)'!$G:$G,'[1]Res (3)'!Z:Z,"",0)</f>
        <v>-</v>
      </c>
      <c r="AJ160" s="70" t="str">
        <f>_xlfn.XLOOKUP($D160,'[1]Res (3)'!$G:$G,'[1]Res (3)'!AA:AA,"",0)</f>
        <v>-</v>
      </c>
      <c r="AK160" s="70" t="str">
        <f>_xlfn.XLOOKUP($D160,'[1]Res (3)'!$G:$G,'[1]Res (3)'!AB:AB,"",0)</f>
        <v>-</v>
      </c>
      <c r="AL160" s="71">
        <f t="shared" si="51"/>
        <v>0</v>
      </c>
      <c r="AM160" s="72" t="str">
        <f t="shared" si="52"/>
        <v/>
      </c>
      <c r="AO160" s="71" t="s">
        <v>26</v>
      </c>
      <c r="AP160" s="70" t="e">
        <f t="shared" si="53"/>
        <v>#VALUE!</v>
      </c>
      <c r="AQ160" s="70"/>
      <c r="AR160" s="70" t="e">
        <f t="shared" si="54"/>
        <v>#VALUE!</v>
      </c>
      <c r="AS160" s="70"/>
      <c r="AT160" s="70" t="e">
        <f t="shared" si="55"/>
        <v>#VALUE!</v>
      </c>
      <c r="AU160" s="70"/>
      <c r="AV160" s="70" t="e">
        <f t="shared" si="56"/>
        <v>#VALUE!</v>
      </c>
      <c r="AW160" s="70"/>
      <c r="AX160" s="70" t="e">
        <f t="shared" si="68"/>
        <v>#VALUE!</v>
      </c>
      <c r="AY160" s="71" t="e">
        <f t="shared" si="57"/>
        <v>#VALUE!</v>
      </c>
      <c r="AZ160" s="72" t="e">
        <f t="shared" si="58"/>
        <v>#VALUE!</v>
      </c>
      <c r="BA160" s="71" t="s">
        <v>26</v>
      </c>
      <c r="BB160" s="70">
        <v>0</v>
      </c>
      <c r="BC160" s="70"/>
      <c r="BD160" s="70">
        <v>0</v>
      </c>
      <c r="BE160" s="70"/>
      <c r="BF160" s="70">
        <v>0</v>
      </c>
      <c r="BG160" s="70"/>
      <c r="BH160" s="70">
        <v>0</v>
      </c>
      <c r="BI160" s="70"/>
      <c r="BJ160" s="70">
        <v>0</v>
      </c>
      <c r="BK160" s="74">
        <f t="shared" si="59"/>
        <v>0</v>
      </c>
      <c r="BL160" s="75">
        <f t="shared" si="60"/>
        <v>0</v>
      </c>
      <c r="BM160" s="71" t="s">
        <v>26</v>
      </c>
      <c r="BN160" s="70">
        <v>0</v>
      </c>
      <c r="BO160" s="70"/>
      <c r="BP160" s="70">
        <v>0</v>
      </c>
      <c r="BQ160" s="70"/>
      <c r="BR160" s="70">
        <v>0</v>
      </c>
      <c r="BS160" s="70"/>
      <c r="BT160" s="70">
        <v>0</v>
      </c>
      <c r="BU160" s="70"/>
      <c r="BV160" s="70">
        <v>0</v>
      </c>
      <c r="BW160" s="74">
        <f t="shared" si="61"/>
        <v>0</v>
      </c>
      <c r="BX160" s="76">
        <f t="shared" si="62"/>
        <v>0</v>
      </c>
      <c r="BY160" s="71" t="s">
        <v>26</v>
      </c>
      <c r="BZ160" s="70">
        <v>0</v>
      </c>
      <c r="CA160" s="70"/>
      <c r="CB160" s="70">
        <v>0</v>
      </c>
      <c r="CC160" s="70"/>
      <c r="CD160" s="70">
        <v>0</v>
      </c>
      <c r="CE160" s="70"/>
      <c r="CF160" s="70">
        <v>0</v>
      </c>
      <c r="CG160" s="70"/>
      <c r="CH160" s="70">
        <v>0</v>
      </c>
      <c r="CI160" s="77">
        <f t="shared" si="63"/>
        <v>0</v>
      </c>
      <c r="CJ160" s="76">
        <f t="shared" si="64"/>
        <v>0</v>
      </c>
      <c r="CK160" s="78"/>
      <c r="CL160" s="57"/>
      <c r="CM160" s="57"/>
      <c r="CN160" s="57"/>
      <c r="CO160" s="57"/>
      <c r="CP160" s="57"/>
      <c r="CQ160" s="57"/>
      <c r="CR160" s="57"/>
      <c r="CS160" s="79"/>
      <c r="CT160" s="80"/>
      <c r="CU160" s="81">
        <f t="shared" si="65"/>
        <v>0</v>
      </c>
      <c r="CV160" s="82">
        <f t="shared" si="66"/>
        <v>0</v>
      </c>
      <c r="CW160" s="83" t="e">
        <f>SUMIF(Склад!#REF!,E160,Склад!#REF!)</f>
        <v>#REF!</v>
      </c>
    </row>
    <row r="161" spans="1:101" s="73" customFormat="1" ht="147.94999999999999" customHeight="1" thickBot="1" x14ac:dyDescent="0.3">
      <c r="A161" s="57">
        <v>158</v>
      </c>
      <c r="B161" s="168" t="s">
        <v>133</v>
      </c>
      <c r="C161" s="34" t="s">
        <v>4163</v>
      </c>
      <c r="D161" s="34" t="str">
        <f t="shared" si="67"/>
        <v>775119526</v>
      </c>
      <c r="E161" s="33" t="s">
        <v>3854</v>
      </c>
      <c r="F161" s="33">
        <v>26</v>
      </c>
      <c r="G161" s="165" t="str">
        <f>IFERROR(VLOOKUP(VALUE(E161),Склад!#REF!,6,0),"-")</f>
        <v>-</v>
      </c>
      <c r="H161" s="58"/>
      <c r="I161" s="194" t="s">
        <v>4341</v>
      </c>
      <c r="J161" s="59">
        <v>15</v>
      </c>
      <c r="K161" s="63">
        <v>39</v>
      </c>
      <c r="L161" s="60"/>
      <c r="M161" s="61"/>
      <c r="N161" s="62"/>
      <c r="O161" s="64"/>
      <c r="P161" s="65"/>
      <c r="Q161" s="66"/>
      <c r="R161" s="67"/>
      <c r="S161" s="65"/>
      <c r="T161" s="66"/>
      <c r="U161" s="68"/>
      <c r="V161" s="69"/>
      <c r="W161" s="65"/>
      <c r="X161" s="66"/>
      <c r="Y161" s="70" t="str">
        <f>_xlfn.XLOOKUP($D161,'[1]Res (3)'!$G:$G,'[1]Res (3)'!P:P,"",0)</f>
        <v/>
      </c>
      <c r="Z161" s="70" t="str">
        <f>_xlfn.XLOOKUP($D161,'[1]Res (3)'!$G:$G,'[1]Res (3)'!Q:Q,"",0)</f>
        <v>-</v>
      </c>
      <c r="AA161" s="70" t="str">
        <f>_xlfn.XLOOKUP($D161,'[1]Res (3)'!$G:$G,'[1]Res (3)'!R:R,"",0)</f>
        <v>-</v>
      </c>
      <c r="AB161" s="70" t="str">
        <f>_xlfn.XLOOKUP($D161,'[1]Res (3)'!$G:$G,'[1]Res (3)'!S:S,"",0)</f>
        <v>-</v>
      </c>
      <c r="AC161" s="70" t="str">
        <f>_xlfn.XLOOKUP($D161,'[1]Res (3)'!$G:$G,'[1]Res (3)'!T:T,"",0)</f>
        <v>-</v>
      </c>
      <c r="AD161" s="70" t="str">
        <f>_xlfn.XLOOKUP($D161,'[1]Res (3)'!$G:$G,'[1]Res (3)'!U:U,"",0)</f>
        <v>-</v>
      </c>
      <c r="AE161" s="70" t="str">
        <f>_xlfn.XLOOKUP($D161,'[1]Res (3)'!$G:$G,'[1]Res (3)'!V:V,"",0)</f>
        <v>-</v>
      </c>
      <c r="AF161" s="70" t="str">
        <f>_xlfn.XLOOKUP($D161,'[1]Res (3)'!$G:$G,'[1]Res (3)'!W:W,"",0)</f>
        <v>-</v>
      </c>
      <c r="AG161" s="70" t="str">
        <f>_xlfn.XLOOKUP($D161,'[1]Res (3)'!$G:$G,'[1]Res (3)'!X:X,"",0)</f>
        <v>-</v>
      </c>
      <c r="AH161" s="70" t="str">
        <f>_xlfn.XLOOKUP($D161,'[1]Res (3)'!$G:$G,'[1]Res (3)'!Y:Y,"",0)</f>
        <v>-</v>
      </c>
      <c r="AI161" s="70" t="str">
        <f>_xlfn.XLOOKUP($D161,'[1]Res (3)'!$G:$G,'[1]Res (3)'!Z:Z,"",0)</f>
        <v>-</v>
      </c>
      <c r="AJ161" s="70" t="str">
        <f>_xlfn.XLOOKUP($D161,'[1]Res (3)'!$G:$G,'[1]Res (3)'!AA:AA,"",0)</f>
        <v>-</v>
      </c>
      <c r="AK161" s="70" t="str">
        <f>_xlfn.XLOOKUP($D161,'[1]Res (3)'!$G:$G,'[1]Res (3)'!AB:AB,"",0)</f>
        <v>-</v>
      </c>
      <c r="AL161" s="71">
        <f t="shared" si="51"/>
        <v>0</v>
      </c>
      <c r="AM161" s="72" t="str">
        <f t="shared" si="52"/>
        <v/>
      </c>
      <c r="AO161" s="71" t="s">
        <v>26</v>
      </c>
      <c r="AP161" s="70" t="e">
        <f t="shared" si="53"/>
        <v>#VALUE!</v>
      </c>
      <c r="AQ161" s="70"/>
      <c r="AR161" s="70" t="e">
        <f t="shared" si="54"/>
        <v>#VALUE!</v>
      </c>
      <c r="AS161" s="70"/>
      <c r="AT161" s="70" t="e">
        <f t="shared" si="55"/>
        <v>#VALUE!</v>
      </c>
      <c r="AU161" s="70"/>
      <c r="AV161" s="70" t="e">
        <f t="shared" si="56"/>
        <v>#VALUE!</v>
      </c>
      <c r="AW161" s="70"/>
      <c r="AX161" s="70" t="e">
        <f t="shared" si="68"/>
        <v>#VALUE!</v>
      </c>
      <c r="AY161" s="71" t="e">
        <f t="shared" si="57"/>
        <v>#VALUE!</v>
      </c>
      <c r="AZ161" s="72" t="e">
        <f t="shared" si="58"/>
        <v>#VALUE!</v>
      </c>
      <c r="BA161" s="71" t="s">
        <v>26</v>
      </c>
      <c r="BB161" s="70">
        <v>0</v>
      </c>
      <c r="BC161" s="70"/>
      <c r="BD161" s="70">
        <v>1</v>
      </c>
      <c r="BE161" s="70"/>
      <c r="BF161" s="70">
        <v>2</v>
      </c>
      <c r="BG161" s="70"/>
      <c r="BH161" s="70">
        <v>1</v>
      </c>
      <c r="BI161" s="70"/>
      <c r="BJ161" s="70">
        <v>0</v>
      </c>
      <c r="BK161" s="74">
        <f t="shared" si="59"/>
        <v>4</v>
      </c>
      <c r="BL161" s="75">
        <f t="shared" si="60"/>
        <v>0</v>
      </c>
      <c r="BM161" s="71" t="s">
        <v>26</v>
      </c>
      <c r="BN161" s="70">
        <v>0</v>
      </c>
      <c r="BO161" s="70"/>
      <c r="BP161" s="70">
        <v>1</v>
      </c>
      <c r="BQ161" s="70"/>
      <c r="BR161" s="70">
        <v>1</v>
      </c>
      <c r="BS161" s="70"/>
      <c r="BT161" s="70">
        <v>1</v>
      </c>
      <c r="BU161" s="70"/>
      <c r="BV161" s="70">
        <v>0</v>
      </c>
      <c r="BW161" s="74">
        <f t="shared" si="61"/>
        <v>3</v>
      </c>
      <c r="BX161" s="76">
        <f t="shared" si="62"/>
        <v>0</v>
      </c>
      <c r="BY161" s="71" t="s">
        <v>26</v>
      </c>
      <c r="BZ161" s="70">
        <v>0</v>
      </c>
      <c r="CA161" s="70"/>
      <c r="CB161" s="70">
        <v>0</v>
      </c>
      <c r="CC161" s="70"/>
      <c r="CD161" s="70">
        <v>0</v>
      </c>
      <c r="CE161" s="70"/>
      <c r="CF161" s="70">
        <v>0</v>
      </c>
      <c r="CG161" s="70"/>
      <c r="CH161" s="70">
        <v>0</v>
      </c>
      <c r="CI161" s="77">
        <f t="shared" si="63"/>
        <v>0</v>
      </c>
      <c r="CJ161" s="76">
        <f t="shared" si="64"/>
        <v>0</v>
      </c>
      <c r="CK161" s="78"/>
      <c r="CL161" s="57"/>
      <c r="CM161" s="57"/>
      <c r="CN161" s="57">
        <v>3</v>
      </c>
      <c r="CO161" s="57"/>
      <c r="CP161" s="57">
        <v>4</v>
      </c>
      <c r="CQ161" s="57"/>
      <c r="CR161" s="57">
        <v>3</v>
      </c>
      <c r="CS161" s="79"/>
      <c r="CT161" s="80"/>
      <c r="CU161" s="81">
        <f t="shared" si="65"/>
        <v>10</v>
      </c>
      <c r="CV161" s="82">
        <f t="shared" si="66"/>
        <v>0</v>
      </c>
      <c r="CW161" s="83" t="e">
        <f>SUMIF(Склад!#REF!,E161,Склад!#REF!)</f>
        <v>#REF!</v>
      </c>
    </row>
    <row r="162" spans="1:101" s="73" customFormat="1" ht="147.94999999999999" customHeight="1" thickBot="1" x14ac:dyDescent="0.3">
      <c r="A162" s="34">
        <v>159</v>
      </c>
      <c r="B162" s="168" t="s">
        <v>133</v>
      </c>
      <c r="C162" s="34" t="s">
        <v>108</v>
      </c>
      <c r="D162" s="34" t="str">
        <f t="shared" si="67"/>
        <v>775119625</v>
      </c>
      <c r="E162" s="33" t="s">
        <v>3855</v>
      </c>
      <c r="F162" s="33">
        <v>25</v>
      </c>
      <c r="G162" s="165" t="str">
        <f>IFERROR(VLOOKUP(VALUE(E162),Склад!#REF!,6,0),"-")</f>
        <v>-</v>
      </c>
      <c r="H162" s="58"/>
      <c r="I162" s="194" t="s">
        <v>4341</v>
      </c>
      <c r="J162" s="59">
        <v>15</v>
      </c>
      <c r="K162" s="63">
        <v>39</v>
      </c>
      <c r="L162" s="60"/>
      <c r="M162" s="61"/>
      <c r="N162" s="62"/>
      <c r="O162" s="64"/>
      <c r="P162" s="65"/>
      <c r="Q162" s="66"/>
      <c r="R162" s="67"/>
      <c r="S162" s="65"/>
      <c r="T162" s="66"/>
      <c r="U162" s="68"/>
      <c r="V162" s="69"/>
      <c r="W162" s="65"/>
      <c r="X162" s="66"/>
      <c r="Y162" s="70" t="str">
        <f>_xlfn.XLOOKUP($D162,'[1]Res (3)'!$G:$G,'[1]Res (3)'!P:P,"",0)</f>
        <v/>
      </c>
      <c r="Z162" s="70" t="str">
        <f>_xlfn.XLOOKUP($D162,'[1]Res (3)'!$G:$G,'[1]Res (3)'!Q:Q,"",0)</f>
        <v>-</v>
      </c>
      <c r="AA162" s="70" t="str">
        <f>_xlfn.XLOOKUP($D162,'[1]Res (3)'!$G:$G,'[1]Res (3)'!R:R,"",0)</f>
        <v/>
      </c>
      <c r="AB162" s="70" t="str">
        <f>_xlfn.XLOOKUP($D162,'[1]Res (3)'!$G:$G,'[1]Res (3)'!S:S,"",0)</f>
        <v>-</v>
      </c>
      <c r="AC162" s="70" t="str">
        <f>_xlfn.XLOOKUP($D162,'[1]Res (3)'!$G:$G,'[1]Res (3)'!T:T,"",0)</f>
        <v>-</v>
      </c>
      <c r="AD162" s="70" t="str">
        <f>_xlfn.XLOOKUP($D162,'[1]Res (3)'!$G:$G,'[1]Res (3)'!U:U,"",0)</f>
        <v>-</v>
      </c>
      <c r="AE162" s="70" t="str">
        <f>_xlfn.XLOOKUP($D162,'[1]Res (3)'!$G:$G,'[1]Res (3)'!V:V,"",0)</f>
        <v>-</v>
      </c>
      <c r="AF162" s="70" t="str">
        <f>_xlfn.XLOOKUP($D162,'[1]Res (3)'!$G:$G,'[1]Res (3)'!W:W,"",0)</f>
        <v>-</v>
      </c>
      <c r="AG162" s="70" t="str">
        <f>_xlfn.XLOOKUP($D162,'[1]Res (3)'!$G:$G,'[1]Res (3)'!X:X,"",0)</f>
        <v>-</v>
      </c>
      <c r="AH162" s="70" t="str">
        <f>_xlfn.XLOOKUP($D162,'[1]Res (3)'!$G:$G,'[1]Res (3)'!Y:Y,"",0)</f>
        <v>-</v>
      </c>
      <c r="AI162" s="70" t="str">
        <f>_xlfn.XLOOKUP($D162,'[1]Res (3)'!$G:$G,'[1]Res (3)'!Z:Z,"",0)</f>
        <v>-</v>
      </c>
      <c r="AJ162" s="70" t="str">
        <f>_xlfn.XLOOKUP($D162,'[1]Res (3)'!$G:$G,'[1]Res (3)'!AA:AA,"",0)</f>
        <v>-</v>
      </c>
      <c r="AK162" s="70" t="str">
        <f>_xlfn.XLOOKUP($D162,'[1]Res (3)'!$G:$G,'[1]Res (3)'!AB:AB,"",0)</f>
        <v>-</v>
      </c>
      <c r="AL162" s="71">
        <f t="shared" si="51"/>
        <v>0</v>
      </c>
      <c r="AM162" s="72" t="str">
        <f t="shared" si="52"/>
        <v/>
      </c>
      <c r="AO162" s="71" t="s">
        <v>26</v>
      </c>
      <c r="AP162" s="70" t="e">
        <f t="shared" si="53"/>
        <v>#VALUE!</v>
      </c>
      <c r="AQ162" s="70"/>
      <c r="AR162" s="70" t="e">
        <f t="shared" si="54"/>
        <v>#VALUE!</v>
      </c>
      <c r="AS162" s="70"/>
      <c r="AT162" s="70" t="e">
        <f t="shared" si="55"/>
        <v>#VALUE!</v>
      </c>
      <c r="AU162" s="70"/>
      <c r="AV162" s="70" t="e">
        <f t="shared" si="56"/>
        <v>#VALUE!</v>
      </c>
      <c r="AW162" s="70"/>
      <c r="AX162" s="70" t="e">
        <f t="shared" si="68"/>
        <v>#VALUE!</v>
      </c>
      <c r="AY162" s="71" t="e">
        <f t="shared" si="57"/>
        <v>#VALUE!</v>
      </c>
      <c r="AZ162" s="72" t="e">
        <f t="shared" si="58"/>
        <v>#VALUE!</v>
      </c>
      <c r="BA162" s="71" t="s">
        <v>26</v>
      </c>
      <c r="BB162" s="70">
        <v>0</v>
      </c>
      <c r="BC162" s="70"/>
      <c r="BD162" s="70">
        <v>1</v>
      </c>
      <c r="BE162" s="70"/>
      <c r="BF162" s="70">
        <v>1</v>
      </c>
      <c r="BG162" s="70"/>
      <c r="BH162" s="70">
        <v>1</v>
      </c>
      <c r="BI162" s="70"/>
      <c r="BJ162" s="70">
        <v>0</v>
      </c>
      <c r="BK162" s="74">
        <f t="shared" si="59"/>
        <v>3</v>
      </c>
      <c r="BL162" s="75">
        <f t="shared" si="60"/>
        <v>0</v>
      </c>
      <c r="BM162" s="71" t="s">
        <v>26</v>
      </c>
      <c r="BN162" s="70">
        <v>0</v>
      </c>
      <c r="BO162" s="70"/>
      <c r="BP162" s="70">
        <v>1</v>
      </c>
      <c r="BQ162" s="70"/>
      <c r="BR162" s="70">
        <v>1</v>
      </c>
      <c r="BS162" s="70"/>
      <c r="BT162" s="70">
        <v>1</v>
      </c>
      <c r="BU162" s="70"/>
      <c r="BV162" s="70">
        <v>0</v>
      </c>
      <c r="BW162" s="74">
        <f t="shared" si="61"/>
        <v>3</v>
      </c>
      <c r="BX162" s="76">
        <f t="shared" si="62"/>
        <v>0</v>
      </c>
      <c r="BY162" s="71" t="s">
        <v>26</v>
      </c>
      <c r="BZ162" s="70">
        <v>0</v>
      </c>
      <c r="CA162" s="70"/>
      <c r="CB162" s="70">
        <v>0</v>
      </c>
      <c r="CC162" s="70"/>
      <c r="CD162" s="70">
        <v>0</v>
      </c>
      <c r="CE162" s="70"/>
      <c r="CF162" s="70">
        <v>0</v>
      </c>
      <c r="CG162" s="70"/>
      <c r="CH162" s="70">
        <v>0</v>
      </c>
      <c r="CI162" s="77">
        <f t="shared" si="63"/>
        <v>0</v>
      </c>
      <c r="CJ162" s="76">
        <f t="shared" si="64"/>
        <v>0</v>
      </c>
      <c r="CK162" s="78"/>
      <c r="CL162" s="57"/>
      <c r="CM162" s="57"/>
      <c r="CN162" s="57"/>
      <c r="CO162" s="57"/>
      <c r="CP162" s="57"/>
      <c r="CQ162" s="57"/>
      <c r="CR162" s="57"/>
      <c r="CS162" s="79"/>
      <c r="CT162" s="80"/>
      <c r="CU162" s="81">
        <f t="shared" si="65"/>
        <v>0</v>
      </c>
      <c r="CV162" s="82">
        <f t="shared" si="66"/>
        <v>0</v>
      </c>
      <c r="CW162" s="83" t="e">
        <f>SUMIF(Склад!#REF!,E162,Склад!#REF!)</f>
        <v>#REF!</v>
      </c>
    </row>
    <row r="163" spans="1:101" s="73" customFormat="1" ht="147.94999999999999" customHeight="1" thickBot="1" x14ac:dyDescent="0.3">
      <c r="A163" s="57">
        <v>160</v>
      </c>
      <c r="B163" s="168" t="s">
        <v>133</v>
      </c>
      <c r="C163" s="34" t="s">
        <v>4164</v>
      </c>
      <c r="D163" s="34" t="str">
        <f t="shared" si="67"/>
        <v>775610628</v>
      </c>
      <c r="E163" s="33" t="s">
        <v>3856</v>
      </c>
      <c r="F163" s="33">
        <v>28</v>
      </c>
      <c r="G163" s="165" t="str">
        <f>IFERROR(VLOOKUP(VALUE(E163),Склад!#REF!,6,0),"-")</f>
        <v>-</v>
      </c>
      <c r="H163" s="58"/>
      <c r="I163" s="194" t="s">
        <v>4341</v>
      </c>
      <c r="J163" s="59">
        <v>18.8</v>
      </c>
      <c r="K163" s="63">
        <v>49</v>
      </c>
      <c r="L163" s="60"/>
      <c r="M163" s="61"/>
      <c r="N163" s="62"/>
      <c r="O163" s="64"/>
      <c r="P163" s="65"/>
      <c r="Q163" s="66"/>
      <c r="R163" s="67"/>
      <c r="S163" s="65"/>
      <c r="T163" s="66"/>
      <c r="U163" s="68"/>
      <c r="V163" s="69"/>
      <c r="W163" s="65"/>
      <c r="X163" s="66"/>
      <c r="Y163" s="70" t="str">
        <f>_xlfn.XLOOKUP($D163,'[1]Res (3)'!$G:$G,'[1]Res (3)'!P:P,"",0)</f>
        <v/>
      </c>
      <c r="Z163" s="70" t="str">
        <f>_xlfn.XLOOKUP($D163,'[1]Res (3)'!$G:$G,'[1]Res (3)'!Q:Q,"",0)</f>
        <v>-</v>
      </c>
      <c r="AA163" s="70" t="str">
        <f>_xlfn.XLOOKUP($D163,'[1]Res (3)'!$G:$G,'[1]Res (3)'!R:R,"",0)</f>
        <v>-</v>
      </c>
      <c r="AB163" s="70" t="str">
        <f>_xlfn.XLOOKUP($D163,'[1]Res (3)'!$G:$G,'[1]Res (3)'!S:S,"",0)</f>
        <v>-</v>
      </c>
      <c r="AC163" s="70" t="str">
        <f>_xlfn.XLOOKUP($D163,'[1]Res (3)'!$G:$G,'[1]Res (3)'!T:T,"",0)</f>
        <v>-</v>
      </c>
      <c r="AD163" s="70" t="str">
        <f>_xlfn.XLOOKUP($D163,'[1]Res (3)'!$G:$G,'[1]Res (3)'!U:U,"",0)</f>
        <v>-</v>
      </c>
      <c r="AE163" s="70" t="str">
        <f>_xlfn.XLOOKUP($D163,'[1]Res (3)'!$G:$G,'[1]Res (3)'!V:V,"",0)</f>
        <v>-</v>
      </c>
      <c r="AF163" s="70" t="str">
        <f>_xlfn.XLOOKUP($D163,'[1]Res (3)'!$G:$G,'[1]Res (3)'!W:W,"",0)</f>
        <v>-</v>
      </c>
      <c r="AG163" s="70" t="str">
        <f>_xlfn.XLOOKUP($D163,'[1]Res (3)'!$G:$G,'[1]Res (3)'!X:X,"",0)</f>
        <v>-</v>
      </c>
      <c r="AH163" s="70" t="str">
        <f>_xlfn.XLOOKUP($D163,'[1]Res (3)'!$G:$G,'[1]Res (3)'!Y:Y,"",0)</f>
        <v>-</v>
      </c>
      <c r="AI163" s="70" t="str">
        <f>_xlfn.XLOOKUP($D163,'[1]Res (3)'!$G:$G,'[1]Res (3)'!Z:Z,"",0)</f>
        <v>-</v>
      </c>
      <c r="AJ163" s="70" t="str">
        <f>_xlfn.XLOOKUP($D163,'[1]Res (3)'!$G:$G,'[1]Res (3)'!AA:AA,"",0)</f>
        <v>-</v>
      </c>
      <c r="AK163" s="70" t="str">
        <f>_xlfn.XLOOKUP($D163,'[1]Res (3)'!$G:$G,'[1]Res (3)'!AB:AB,"",0)</f>
        <v>-</v>
      </c>
      <c r="AL163" s="71">
        <f t="shared" si="51"/>
        <v>0</v>
      </c>
      <c r="AM163" s="72" t="str">
        <f t="shared" si="52"/>
        <v/>
      </c>
      <c r="AO163" s="71" t="s">
        <v>26</v>
      </c>
      <c r="AP163" s="70" t="e">
        <f t="shared" si="53"/>
        <v>#VALUE!</v>
      </c>
      <c r="AQ163" s="70"/>
      <c r="AR163" s="70" t="e">
        <f t="shared" si="54"/>
        <v>#VALUE!</v>
      </c>
      <c r="AS163" s="70"/>
      <c r="AT163" s="70" t="e">
        <f t="shared" si="55"/>
        <v>#VALUE!</v>
      </c>
      <c r="AU163" s="70"/>
      <c r="AV163" s="70" t="e">
        <f t="shared" si="56"/>
        <v>#VALUE!</v>
      </c>
      <c r="AW163" s="70"/>
      <c r="AX163" s="70" t="e">
        <f t="shared" si="68"/>
        <v>#VALUE!</v>
      </c>
      <c r="AY163" s="71" t="e">
        <f t="shared" si="57"/>
        <v>#VALUE!</v>
      </c>
      <c r="AZ163" s="72" t="e">
        <f t="shared" si="58"/>
        <v>#VALUE!</v>
      </c>
      <c r="BA163" s="71" t="s">
        <v>26</v>
      </c>
      <c r="BB163" s="70">
        <v>0</v>
      </c>
      <c r="BC163" s="70"/>
      <c r="BD163" s="70">
        <v>0</v>
      </c>
      <c r="BE163" s="70"/>
      <c r="BF163" s="70">
        <v>0</v>
      </c>
      <c r="BG163" s="70"/>
      <c r="BH163" s="70">
        <v>0</v>
      </c>
      <c r="BI163" s="70"/>
      <c r="BJ163" s="70">
        <v>0</v>
      </c>
      <c r="BK163" s="74">
        <f t="shared" si="59"/>
        <v>0</v>
      </c>
      <c r="BL163" s="75">
        <f t="shared" si="60"/>
        <v>0</v>
      </c>
      <c r="BM163" s="71" t="s">
        <v>26</v>
      </c>
      <c r="BN163" s="70">
        <v>0</v>
      </c>
      <c r="BO163" s="70"/>
      <c r="BP163" s="70">
        <v>0</v>
      </c>
      <c r="BQ163" s="70"/>
      <c r="BR163" s="70">
        <v>0</v>
      </c>
      <c r="BS163" s="70"/>
      <c r="BT163" s="70">
        <v>0</v>
      </c>
      <c r="BU163" s="70"/>
      <c r="BV163" s="70">
        <v>0</v>
      </c>
      <c r="BW163" s="74">
        <f t="shared" si="61"/>
        <v>0</v>
      </c>
      <c r="BX163" s="76">
        <f t="shared" si="62"/>
        <v>0</v>
      </c>
      <c r="BY163" s="71" t="s">
        <v>26</v>
      </c>
      <c r="BZ163" s="70">
        <v>0</v>
      </c>
      <c r="CA163" s="70"/>
      <c r="CB163" s="70">
        <v>0</v>
      </c>
      <c r="CC163" s="70"/>
      <c r="CD163" s="70">
        <v>0</v>
      </c>
      <c r="CE163" s="70"/>
      <c r="CF163" s="70">
        <v>0</v>
      </c>
      <c r="CG163" s="70"/>
      <c r="CH163" s="70">
        <v>0</v>
      </c>
      <c r="CI163" s="77">
        <f t="shared" si="63"/>
        <v>0</v>
      </c>
      <c r="CJ163" s="76">
        <f t="shared" si="64"/>
        <v>0</v>
      </c>
      <c r="CK163" s="78"/>
      <c r="CL163" s="57"/>
      <c r="CM163" s="57"/>
      <c r="CN163" s="57"/>
      <c r="CO163" s="57"/>
      <c r="CP163" s="57"/>
      <c r="CQ163" s="57"/>
      <c r="CR163" s="57"/>
      <c r="CS163" s="79"/>
      <c r="CT163" s="80"/>
      <c r="CU163" s="81">
        <f t="shared" si="65"/>
        <v>0</v>
      </c>
      <c r="CV163" s="82">
        <f t="shared" si="66"/>
        <v>0</v>
      </c>
      <c r="CW163" s="83" t="e">
        <f>SUMIF(Склад!#REF!,E163,Склад!#REF!)</f>
        <v>#REF!</v>
      </c>
    </row>
    <row r="164" spans="1:101" s="73" customFormat="1" ht="147.94999999999999" customHeight="1" thickBot="1" x14ac:dyDescent="0.3">
      <c r="A164" s="34">
        <v>161</v>
      </c>
      <c r="B164" s="168" t="s">
        <v>133</v>
      </c>
      <c r="C164" s="34" t="s">
        <v>90</v>
      </c>
      <c r="D164" s="34" t="str">
        <f t="shared" si="67"/>
        <v>775611257</v>
      </c>
      <c r="E164" s="33" t="s">
        <v>3857</v>
      </c>
      <c r="F164" s="33">
        <v>57</v>
      </c>
      <c r="G164" s="165" t="str">
        <f>IFERROR(VLOOKUP(VALUE(E164),Склад!#REF!,6,0),"-")</f>
        <v>-</v>
      </c>
      <c r="H164" s="58"/>
      <c r="I164" s="194" t="s">
        <v>4341</v>
      </c>
      <c r="J164" s="59">
        <v>15</v>
      </c>
      <c r="K164" s="63">
        <v>39</v>
      </c>
      <c r="L164" s="60"/>
      <c r="M164" s="61"/>
      <c r="N164" s="62"/>
      <c r="O164" s="64"/>
      <c r="P164" s="65"/>
      <c r="Q164" s="66"/>
      <c r="R164" s="67"/>
      <c r="S164" s="65"/>
      <c r="T164" s="66"/>
      <c r="U164" s="68"/>
      <c r="V164" s="69"/>
      <c r="W164" s="65"/>
      <c r="X164" s="66"/>
      <c r="Y164" s="70" t="str">
        <f>_xlfn.XLOOKUP($D164,'[1]Res (3)'!$G:$G,'[1]Res (3)'!P:P,"",0)</f>
        <v/>
      </c>
      <c r="Z164" s="70" t="str">
        <f>_xlfn.XLOOKUP($D164,'[1]Res (3)'!$G:$G,'[1]Res (3)'!Q:Q,"",0)</f>
        <v>-</v>
      </c>
      <c r="AA164" s="70" t="str">
        <f>_xlfn.XLOOKUP($D164,'[1]Res (3)'!$G:$G,'[1]Res (3)'!R:R,"",0)</f>
        <v>-</v>
      </c>
      <c r="AB164" s="70" t="str">
        <f>_xlfn.XLOOKUP($D164,'[1]Res (3)'!$G:$G,'[1]Res (3)'!S:S,"",0)</f>
        <v>-</v>
      </c>
      <c r="AC164" s="70" t="str">
        <f>_xlfn.XLOOKUP($D164,'[1]Res (3)'!$G:$G,'[1]Res (3)'!T:T,"",0)</f>
        <v>-</v>
      </c>
      <c r="AD164" s="70" t="str">
        <f>_xlfn.XLOOKUP($D164,'[1]Res (3)'!$G:$G,'[1]Res (3)'!U:U,"",0)</f>
        <v>-</v>
      </c>
      <c r="AE164" s="70" t="str">
        <f>_xlfn.XLOOKUP($D164,'[1]Res (3)'!$G:$G,'[1]Res (3)'!V:V,"",0)</f>
        <v>-</v>
      </c>
      <c r="AF164" s="70" t="str">
        <f>_xlfn.XLOOKUP($D164,'[1]Res (3)'!$G:$G,'[1]Res (3)'!W:W,"",0)</f>
        <v>-</v>
      </c>
      <c r="AG164" s="70" t="str">
        <f>_xlfn.XLOOKUP($D164,'[1]Res (3)'!$G:$G,'[1]Res (3)'!X:X,"",0)</f>
        <v>-</v>
      </c>
      <c r="AH164" s="70" t="str">
        <f>_xlfn.XLOOKUP($D164,'[1]Res (3)'!$G:$G,'[1]Res (3)'!Y:Y,"",0)</f>
        <v>-</v>
      </c>
      <c r="AI164" s="70" t="str">
        <f>_xlfn.XLOOKUP($D164,'[1]Res (3)'!$G:$G,'[1]Res (3)'!Z:Z,"",0)</f>
        <v>-</v>
      </c>
      <c r="AJ164" s="70" t="str">
        <f>_xlfn.XLOOKUP($D164,'[1]Res (3)'!$G:$G,'[1]Res (3)'!AA:AA,"",0)</f>
        <v>-</v>
      </c>
      <c r="AK164" s="70" t="str">
        <f>_xlfn.XLOOKUP($D164,'[1]Res (3)'!$G:$G,'[1]Res (3)'!AB:AB,"",0)</f>
        <v>-</v>
      </c>
      <c r="AL164" s="71">
        <f t="shared" si="51"/>
        <v>0</v>
      </c>
      <c r="AM164" s="72" t="str">
        <f t="shared" si="52"/>
        <v/>
      </c>
      <c r="AO164" s="71" t="s">
        <v>26</v>
      </c>
      <c r="AP164" s="70" t="e">
        <f t="shared" ref="AP164:AP174" si="69">CL164+Z164-BB164-BN164-BZ164</f>
        <v>#VALUE!</v>
      </c>
      <c r="AQ164" s="70"/>
      <c r="AR164" s="70" t="e">
        <f t="shared" ref="AR164:AR174" si="70">CN164+AB164-BD164-BP164-CB164</f>
        <v>#VALUE!</v>
      </c>
      <c r="AS164" s="70"/>
      <c r="AT164" s="70" t="e">
        <f t="shared" ref="AT164:AT174" si="71">CP164+AD164-BF164-BR164-CD164</f>
        <v>#VALUE!</v>
      </c>
      <c r="AU164" s="70"/>
      <c r="AV164" s="70" t="e">
        <f t="shared" ref="AV164:AV174" si="72">CR164+AF164-BH164-BT164-CF164</f>
        <v>#VALUE!</v>
      </c>
      <c r="AW164" s="70"/>
      <c r="AX164" s="70" t="e">
        <f t="shared" si="68"/>
        <v>#VALUE!</v>
      </c>
      <c r="AY164" s="71" t="e">
        <f t="shared" si="57"/>
        <v>#VALUE!</v>
      </c>
      <c r="AZ164" s="72" t="e">
        <f t="shared" si="58"/>
        <v>#VALUE!</v>
      </c>
      <c r="BA164" s="71" t="s">
        <v>26</v>
      </c>
      <c r="BB164" s="70">
        <v>1</v>
      </c>
      <c r="BC164" s="70"/>
      <c r="BD164" s="70">
        <v>2</v>
      </c>
      <c r="BE164" s="70"/>
      <c r="BF164" s="70">
        <v>3</v>
      </c>
      <c r="BG164" s="70"/>
      <c r="BH164" s="70">
        <v>2</v>
      </c>
      <c r="BI164" s="70"/>
      <c r="BJ164" s="70">
        <v>1</v>
      </c>
      <c r="BK164" s="74">
        <f t="shared" si="59"/>
        <v>9</v>
      </c>
      <c r="BL164" s="75">
        <f t="shared" si="60"/>
        <v>0</v>
      </c>
      <c r="BM164" s="71" t="s">
        <v>26</v>
      </c>
      <c r="BN164" s="70">
        <v>0</v>
      </c>
      <c r="BO164" s="70"/>
      <c r="BP164" s="70">
        <v>2</v>
      </c>
      <c r="BQ164" s="70"/>
      <c r="BR164" s="70">
        <v>2</v>
      </c>
      <c r="BS164" s="70"/>
      <c r="BT164" s="70">
        <v>1</v>
      </c>
      <c r="BU164" s="70"/>
      <c r="BV164" s="70">
        <v>0</v>
      </c>
      <c r="BW164" s="74">
        <f t="shared" si="61"/>
        <v>5</v>
      </c>
      <c r="BX164" s="76">
        <f t="shared" si="62"/>
        <v>0</v>
      </c>
      <c r="BY164" s="71" t="s">
        <v>26</v>
      </c>
      <c r="BZ164" s="70">
        <v>0</v>
      </c>
      <c r="CA164" s="70"/>
      <c r="CB164" s="70">
        <v>0</v>
      </c>
      <c r="CC164" s="70"/>
      <c r="CD164" s="70">
        <v>0</v>
      </c>
      <c r="CE164" s="70"/>
      <c r="CF164" s="70">
        <v>0</v>
      </c>
      <c r="CG164" s="70"/>
      <c r="CH164" s="70">
        <v>0</v>
      </c>
      <c r="CI164" s="77">
        <f t="shared" si="63"/>
        <v>0</v>
      </c>
      <c r="CJ164" s="76">
        <f t="shared" si="64"/>
        <v>0</v>
      </c>
      <c r="CK164" s="78"/>
      <c r="CL164" s="57"/>
      <c r="CM164" s="57"/>
      <c r="CN164" s="57"/>
      <c r="CO164" s="57"/>
      <c r="CP164" s="57"/>
      <c r="CQ164" s="57"/>
      <c r="CR164" s="57"/>
      <c r="CS164" s="79"/>
      <c r="CT164" s="80"/>
      <c r="CU164" s="81">
        <f t="shared" si="65"/>
        <v>0</v>
      </c>
      <c r="CV164" s="82">
        <f t="shared" si="66"/>
        <v>0</v>
      </c>
      <c r="CW164" s="83" t="e">
        <f>SUMIF(Склад!#REF!,E164,Склад!#REF!)</f>
        <v>#REF!</v>
      </c>
    </row>
    <row r="165" spans="1:101" s="73" customFormat="1" ht="147.94999999999999" customHeight="1" thickBot="1" x14ac:dyDescent="0.3">
      <c r="A165" s="57">
        <v>162</v>
      </c>
      <c r="B165" s="168" t="s">
        <v>133</v>
      </c>
      <c r="C165" s="34" t="s">
        <v>91</v>
      </c>
      <c r="D165" s="34" t="str">
        <f t="shared" si="67"/>
        <v>775611337</v>
      </c>
      <c r="E165" s="33" t="s">
        <v>3858</v>
      </c>
      <c r="F165" s="33">
        <v>37</v>
      </c>
      <c r="G165" s="165" t="str">
        <f>IFERROR(VLOOKUP(VALUE(E165),Склад!#REF!,6,0),"-")</f>
        <v>-</v>
      </c>
      <c r="H165" s="58"/>
      <c r="I165" s="194" t="s">
        <v>4341</v>
      </c>
      <c r="J165" s="59">
        <v>15</v>
      </c>
      <c r="K165" s="63">
        <v>39</v>
      </c>
      <c r="L165" s="60"/>
      <c r="M165" s="61"/>
      <c r="N165" s="62"/>
      <c r="O165" s="64"/>
      <c r="P165" s="65"/>
      <c r="Q165" s="66"/>
      <c r="R165" s="67"/>
      <c r="S165" s="65"/>
      <c r="T165" s="66"/>
      <c r="U165" s="68"/>
      <c r="V165" s="69"/>
      <c r="W165" s="65"/>
      <c r="X165" s="66"/>
      <c r="Y165" s="70" t="str">
        <f>_xlfn.XLOOKUP($D165,'[1]Res (3)'!$G:$G,'[1]Res (3)'!P:P,"",0)</f>
        <v/>
      </c>
      <c r="Z165" s="70" t="str">
        <f>_xlfn.XLOOKUP($D165,'[1]Res (3)'!$G:$G,'[1]Res (3)'!Q:Q,"",0)</f>
        <v>-</v>
      </c>
      <c r="AA165" s="70" t="str">
        <f>_xlfn.XLOOKUP($D165,'[1]Res (3)'!$G:$G,'[1]Res (3)'!R:R,"",0)</f>
        <v>-</v>
      </c>
      <c r="AB165" s="70" t="str">
        <f>_xlfn.XLOOKUP($D165,'[1]Res (3)'!$G:$G,'[1]Res (3)'!S:S,"",0)</f>
        <v>-</v>
      </c>
      <c r="AC165" s="70" t="str">
        <f>_xlfn.XLOOKUP($D165,'[1]Res (3)'!$G:$G,'[1]Res (3)'!T:T,"",0)</f>
        <v>-</v>
      </c>
      <c r="AD165" s="70" t="str">
        <f>_xlfn.XLOOKUP($D165,'[1]Res (3)'!$G:$G,'[1]Res (3)'!U:U,"",0)</f>
        <v>-</v>
      </c>
      <c r="AE165" s="70" t="str">
        <f>_xlfn.XLOOKUP($D165,'[1]Res (3)'!$G:$G,'[1]Res (3)'!V:V,"",0)</f>
        <v>-</v>
      </c>
      <c r="AF165" s="70" t="str">
        <f>_xlfn.XLOOKUP($D165,'[1]Res (3)'!$G:$G,'[1]Res (3)'!W:W,"",0)</f>
        <v>-</v>
      </c>
      <c r="AG165" s="70" t="str">
        <f>_xlfn.XLOOKUP($D165,'[1]Res (3)'!$G:$G,'[1]Res (3)'!X:X,"",0)</f>
        <v>-</v>
      </c>
      <c r="AH165" s="70" t="str">
        <f>_xlfn.XLOOKUP($D165,'[1]Res (3)'!$G:$G,'[1]Res (3)'!Y:Y,"",0)</f>
        <v>-</v>
      </c>
      <c r="AI165" s="70" t="str">
        <f>_xlfn.XLOOKUP($D165,'[1]Res (3)'!$G:$G,'[1]Res (3)'!Z:Z,"",0)</f>
        <v>-</v>
      </c>
      <c r="AJ165" s="70" t="str">
        <f>_xlfn.XLOOKUP($D165,'[1]Res (3)'!$G:$G,'[1]Res (3)'!AA:AA,"",0)</f>
        <v>-</v>
      </c>
      <c r="AK165" s="70" t="str">
        <f>_xlfn.XLOOKUP($D165,'[1]Res (3)'!$G:$G,'[1]Res (3)'!AB:AB,"",0)</f>
        <v>-</v>
      </c>
      <c r="AL165" s="71">
        <f t="shared" si="51"/>
        <v>0</v>
      </c>
      <c r="AM165" s="72" t="str">
        <f t="shared" si="52"/>
        <v/>
      </c>
      <c r="AO165" s="71" t="s">
        <v>26</v>
      </c>
      <c r="AP165" s="70" t="e">
        <f t="shared" si="69"/>
        <v>#VALUE!</v>
      </c>
      <c r="AQ165" s="70"/>
      <c r="AR165" s="70" t="e">
        <f t="shared" si="70"/>
        <v>#VALUE!</v>
      </c>
      <c r="AS165" s="70"/>
      <c r="AT165" s="70" t="e">
        <f t="shared" si="71"/>
        <v>#VALUE!</v>
      </c>
      <c r="AU165" s="70"/>
      <c r="AV165" s="70" t="e">
        <f t="shared" si="72"/>
        <v>#VALUE!</v>
      </c>
      <c r="AW165" s="70"/>
      <c r="AX165" s="70" t="e">
        <f t="shared" si="68"/>
        <v>#VALUE!</v>
      </c>
      <c r="AY165" s="71" t="e">
        <f t="shared" si="57"/>
        <v>#VALUE!</v>
      </c>
      <c r="AZ165" s="72" t="e">
        <f t="shared" si="58"/>
        <v>#VALUE!</v>
      </c>
      <c r="BA165" s="71" t="s">
        <v>26</v>
      </c>
      <c r="BB165" s="70">
        <v>0</v>
      </c>
      <c r="BC165" s="70"/>
      <c r="BD165" s="70">
        <v>1</v>
      </c>
      <c r="BE165" s="70"/>
      <c r="BF165" s="70">
        <v>2</v>
      </c>
      <c r="BG165" s="70"/>
      <c r="BH165" s="70">
        <v>1</v>
      </c>
      <c r="BI165" s="70"/>
      <c r="BJ165" s="70">
        <v>0</v>
      </c>
      <c r="BK165" s="74">
        <f t="shared" si="59"/>
        <v>4</v>
      </c>
      <c r="BL165" s="75">
        <f t="shared" si="60"/>
        <v>0</v>
      </c>
      <c r="BM165" s="71" t="s">
        <v>26</v>
      </c>
      <c r="BN165" s="70">
        <v>0</v>
      </c>
      <c r="BO165" s="70"/>
      <c r="BP165" s="70">
        <v>1</v>
      </c>
      <c r="BQ165" s="70"/>
      <c r="BR165" s="70">
        <v>1</v>
      </c>
      <c r="BS165" s="70"/>
      <c r="BT165" s="70">
        <v>1</v>
      </c>
      <c r="BU165" s="70"/>
      <c r="BV165" s="70">
        <v>0</v>
      </c>
      <c r="BW165" s="74">
        <f t="shared" si="61"/>
        <v>3</v>
      </c>
      <c r="BX165" s="76">
        <f t="shared" si="62"/>
        <v>0</v>
      </c>
      <c r="BY165" s="71" t="s">
        <v>26</v>
      </c>
      <c r="BZ165" s="70">
        <v>0</v>
      </c>
      <c r="CA165" s="70"/>
      <c r="CB165" s="70">
        <v>0</v>
      </c>
      <c r="CC165" s="70"/>
      <c r="CD165" s="70">
        <v>0</v>
      </c>
      <c r="CE165" s="70"/>
      <c r="CF165" s="70">
        <v>0</v>
      </c>
      <c r="CG165" s="70"/>
      <c r="CH165" s="70">
        <v>0</v>
      </c>
      <c r="CI165" s="77">
        <f t="shared" si="63"/>
        <v>0</v>
      </c>
      <c r="CJ165" s="76">
        <f t="shared" si="64"/>
        <v>0</v>
      </c>
      <c r="CK165" s="78"/>
      <c r="CL165" s="57"/>
      <c r="CM165" s="57"/>
      <c r="CN165" s="57"/>
      <c r="CO165" s="57"/>
      <c r="CP165" s="57"/>
      <c r="CQ165" s="57"/>
      <c r="CR165" s="57"/>
      <c r="CS165" s="79"/>
      <c r="CT165" s="80"/>
      <c r="CU165" s="81">
        <f t="shared" si="65"/>
        <v>0</v>
      </c>
      <c r="CV165" s="82">
        <f t="shared" si="66"/>
        <v>0</v>
      </c>
      <c r="CW165" s="83" t="e">
        <f>SUMIF(Склад!#REF!,E165,Склад!#REF!)</f>
        <v>#REF!</v>
      </c>
    </row>
    <row r="166" spans="1:101" s="73" customFormat="1" ht="147.94999999999999" customHeight="1" thickBot="1" x14ac:dyDescent="0.3">
      <c r="A166" s="34">
        <v>163</v>
      </c>
      <c r="B166" s="168" t="s">
        <v>133</v>
      </c>
      <c r="C166" s="34" t="s">
        <v>92</v>
      </c>
      <c r="D166" s="34" t="str">
        <f t="shared" si="67"/>
        <v>775611428</v>
      </c>
      <c r="E166" s="33" t="s">
        <v>3859</v>
      </c>
      <c r="F166" s="33">
        <v>28</v>
      </c>
      <c r="G166" s="165" t="str">
        <f>IFERROR(VLOOKUP(VALUE(E166),Склад!#REF!,6,0),"-")</f>
        <v>-</v>
      </c>
      <c r="H166" s="58"/>
      <c r="I166" s="194" t="s">
        <v>4341</v>
      </c>
      <c r="J166" s="59">
        <v>15</v>
      </c>
      <c r="K166" s="63">
        <v>39</v>
      </c>
      <c r="L166" s="60"/>
      <c r="M166" s="61"/>
      <c r="N166" s="62"/>
      <c r="O166" s="64"/>
      <c r="P166" s="65"/>
      <c r="Q166" s="66"/>
      <c r="R166" s="67"/>
      <c r="S166" s="65"/>
      <c r="T166" s="66"/>
      <c r="U166" s="68"/>
      <c r="V166" s="69"/>
      <c r="W166" s="65"/>
      <c r="X166" s="66"/>
      <c r="Y166" s="70" t="str">
        <f>_xlfn.XLOOKUP($D166,'[1]Res (3)'!$G:$G,'[1]Res (3)'!P:P,"",0)</f>
        <v/>
      </c>
      <c r="Z166" s="70" t="str">
        <f>_xlfn.XLOOKUP($D166,'[1]Res (3)'!$G:$G,'[1]Res (3)'!Q:Q,"",0)</f>
        <v>-</v>
      </c>
      <c r="AA166" s="70" t="str">
        <f>_xlfn.XLOOKUP($D166,'[1]Res (3)'!$G:$G,'[1]Res (3)'!R:R,"",0)</f>
        <v>-</v>
      </c>
      <c r="AB166" s="70" t="str">
        <f>_xlfn.XLOOKUP($D166,'[1]Res (3)'!$G:$G,'[1]Res (3)'!S:S,"",0)</f>
        <v>-</v>
      </c>
      <c r="AC166" s="70" t="str">
        <f>_xlfn.XLOOKUP($D166,'[1]Res (3)'!$G:$G,'[1]Res (3)'!T:T,"",0)</f>
        <v>-</v>
      </c>
      <c r="AD166" s="70" t="str">
        <f>_xlfn.XLOOKUP($D166,'[1]Res (3)'!$G:$G,'[1]Res (3)'!U:U,"",0)</f>
        <v>-</v>
      </c>
      <c r="AE166" s="70" t="str">
        <f>_xlfn.XLOOKUP($D166,'[1]Res (3)'!$G:$G,'[1]Res (3)'!V:V,"",0)</f>
        <v>-</v>
      </c>
      <c r="AF166" s="70" t="str">
        <f>_xlfn.XLOOKUP($D166,'[1]Res (3)'!$G:$G,'[1]Res (3)'!W:W,"",0)</f>
        <v>-</v>
      </c>
      <c r="AG166" s="70" t="str">
        <f>_xlfn.XLOOKUP($D166,'[1]Res (3)'!$G:$G,'[1]Res (3)'!X:X,"",0)</f>
        <v>-</v>
      </c>
      <c r="AH166" s="70" t="str">
        <f>_xlfn.XLOOKUP($D166,'[1]Res (3)'!$G:$G,'[1]Res (3)'!Y:Y,"",0)</f>
        <v>-</v>
      </c>
      <c r="AI166" s="70" t="str">
        <f>_xlfn.XLOOKUP($D166,'[1]Res (3)'!$G:$G,'[1]Res (3)'!Z:Z,"",0)</f>
        <v>-</v>
      </c>
      <c r="AJ166" s="70" t="str">
        <f>_xlfn.XLOOKUP($D166,'[1]Res (3)'!$G:$G,'[1]Res (3)'!AA:AA,"",0)</f>
        <v>-</v>
      </c>
      <c r="AK166" s="70" t="str">
        <f>_xlfn.XLOOKUP($D166,'[1]Res (3)'!$G:$G,'[1]Res (3)'!AB:AB,"",0)</f>
        <v>-</v>
      </c>
      <c r="AL166" s="71">
        <f t="shared" si="51"/>
        <v>0</v>
      </c>
      <c r="AM166" s="72" t="str">
        <f t="shared" si="52"/>
        <v/>
      </c>
      <c r="AO166" s="71" t="s">
        <v>26</v>
      </c>
      <c r="AP166" s="70" t="e">
        <f t="shared" si="69"/>
        <v>#VALUE!</v>
      </c>
      <c r="AQ166" s="70"/>
      <c r="AR166" s="70" t="e">
        <f t="shared" si="70"/>
        <v>#VALUE!</v>
      </c>
      <c r="AS166" s="70"/>
      <c r="AT166" s="70" t="e">
        <f t="shared" si="71"/>
        <v>#VALUE!</v>
      </c>
      <c r="AU166" s="70"/>
      <c r="AV166" s="70" t="e">
        <f t="shared" si="72"/>
        <v>#VALUE!</v>
      </c>
      <c r="AW166" s="70"/>
      <c r="AX166" s="70" t="e">
        <f t="shared" si="68"/>
        <v>#VALUE!</v>
      </c>
      <c r="AY166" s="71" t="e">
        <f t="shared" si="57"/>
        <v>#VALUE!</v>
      </c>
      <c r="AZ166" s="72" t="e">
        <f t="shared" si="58"/>
        <v>#VALUE!</v>
      </c>
      <c r="BA166" s="71" t="s">
        <v>26</v>
      </c>
      <c r="BB166" s="70">
        <v>0</v>
      </c>
      <c r="BC166" s="70"/>
      <c r="BD166" s="70">
        <v>0</v>
      </c>
      <c r="BE166" s="70"/>
      <c r="BF166" s="70">
        <v>0</v>
      </c>
      <c r="BG166" s="70"/>
      <c r="BH166" s="70">
        <v>0</v>
      </c>
      <c r="BI166" s="70"/>
      <c r="BJ166" s="70">
        <v>0</v>
      </c>
      <c r="BK166" s="74">
        <f t="shared" si="59"/>
        <v>0</v>
      </c>
      <c r="BL166" s="75">
        <f t="shared" si="60"/>
        <v>0</v>
      </c>
      <c r="BM166" s="71" t="s">
        <v>26</v>
      </c>
      <c r="BN166" s="70">
        <v>0</v>
      </c>
      <c r="BO166" s="70"/>
      <c r="BP166" s="70">
        <v>0</v>
      </c>
      <c r="BQ166" s="70"/>
      <c r="BR166" s="70">
        <v>0</v>
      </c>
      <c r="BS166" s="70"/>
      <c r="BT166" s="70">
        <v>0</v>
      </c>
      <c r="BU166" s="70"/>
      <c r="BV166" s="70">
        <v>0</v>
      </c>
      <c r="BW166" s="74">
        <f t="shared" si="61"/>
        <v>0</v>
      </c>
      <c r="BX166" s="76">
        <f t="shared" si="62"/>
        <v>0</v>
      </c>
      <c r="BY166" s="71" t="s">
        <v>26</v>
      </c>
      <c r="BZ166" s="70">
        <v>0</v>
      </c>
      <c r="CA166" s="70"/>
      <c r="CB166" s="70">
        <v>0</v>
      </c>
      <c r="CC166" s="70"/>
      <c r="CD166" s="70">
        <v>0</v>
      </c>
      <c r="CE166" s="70"/>
      <c r="CF166" s="70">
        <v>0</v>
      </c>
      <c r="CG166" s="70"/>
      <c r="CH166" s="70">
        <v>0</v>
      </c>
      <c r="CI166" s="77">
        <f t="shared" si="63"/>
        <v>0</v>
      </c>
      <c r="CJ166" s="76">
        <f t="shared" si="64"/>
        <v>0</v>
      </c>
      <c r="CK166" s="78"/>
      <c r="CL166" s="57"/>
      <c r="CM166" s="57"/>
      <c r="CN166" s="57"/>
      <c r="CO166" s="57"/>
      <c r="CP166" s="57"/>
      <c r="CQ166" s="57"/>
      <c r="CR166" s="57"/>
      <c r="CS166" s="79"/>
      <c r="CT166" s="80"/>
      <c r="CU166" s="81">
        <f t="shared" si="65"/>
        <v>0</v>
      </c>
      <c r="CV166" s="82">
        <f t="shared" si="66"/>
        <v>0</v>
      </c>
      <c r="CW166" s="83" t="e">
        <f>SUMIF(Склад!#REF!,E166,Склад!#REF!)</f>
        <v>#REF!</v>
      </c>
    </row>
    <row r="167" spans="1:101" s="73" customFormat="1" ht="147.94999999999999" customHeight="1" thickBot="1" x14ac:dyDescent="0.3">
      <c r="A167" s="57">
        <v>164</v>
      </c>
      <c r="B167" s="168" t="s">
        <v>133</v>
      </c>
      <c r="C167" s="34" t="s">
        <v>4165</v>
      </c>
      <c r="D167" s="34" t="str">
        <f t="shared" si="67"/>
        <v>775611527</v>
      </c>
      <c r="E167" s="33" t="s">
        <v>3860</v>
      </c>
      <c r="F167" s="33">
        <v>27</v>
      </c>
      <c r="G167" s="165" t="str">
        <f>IFERROR(VLOOKUP(VALUE(E167),Склад!#REF!,6,0),"-")</f>
        <v>-</v>
      </c>
      <c r="H167" s="58"/>
      <c r="I167" s="194" t="s">
        <v>4341</v>
      </c>
      <c r="J167" s="59">
        <v>15</v>
      </c>
      <c r="K167" s="63">
        <v>39</v>
      </c>
      <c r="L167" s="60"/>
      <c r="M167" s="61"/>
      <c r="N167" s="62"/>
      <c r="O167" s="64"/>
      <c r="P167" s="65"/>
      <c r="Q167" s="66"/>
      <c r="R167" s="67"/>
      <c r="S167" s="65"/>
      <c r="T167" s="66"/>
      <c r="U167" s="68"/>
      <c r="V167" s="69"/>
      <c r="W167" s="65"/>
      <c r="X167" s="66"/>
      <c r="Y167" s="70" t="str">
        <f>_xlfn.XLOOKUP($D167,'[1]Res (3)'!$G:$G,'[1]Res (3)'!P:P,"",0)</f>
        <v/>
      </c>
      <c r="Z167" s="70" t="str">
        <f>_xlfn.XLOOKUP($D167,'[1]Res (3)'!$G:$G,'[1]Res (3)'!Q:Q,"",0)</f>
        <v>-</v>
      </c>
      <c r="AA167" s="70" t="str">
        <f>_xlfn.XLOOKUP($D167,'[1]Res (3)'!$G:$G,'[1]Res (3)'!R:R,"",0)</f>
        <v>-</v>
      </c>
      <c r="AB167" s="70" t="str">
        <f>_xlfn.XLOOKUP($D167,'[1]Res (3)'!$G:$G,'[1]Res (3)'!S:S,"",0)</f>
        <v>-</v>
      </c>
      <c r="AC167" s="70" t="str">
        <f>_xlfn.XLOOKUP($D167,'[1]Res (3)'!$G:$G,'[1]Res (3)'!T:T,"",0)</f>
        <v>-</v>
      </c>
      <c r="AD167" s="70" t="str">
        <f>_xlfn.XLOOKUP($D167,'[1]Res (3)'!$G:$G,'[1]Res (3)'!U:U,"",0)</f>
        <v>-</v>
      </c>
      <c r="AE167" s="70" t="str">
        <f>_xlfn.XLOOKUP($D167,'[1]Res (3)'!$G:$G,'[1]Res (3)'!V:V,"",0)</f>
        <v>-</v>
      </c>
      <c r="AF167" s="70" t="str">
        <f>_xlfn.XLOOKUP($D167,'[1]Res (3)'!$G:$G,'[1]Res (3)'!W:W,"",0)</f>
        <v>-</v>
      </c>
      <c r="AG167" s="70" t="str">
        <f>_xlfn.XLOOKUP($D167,'[1]Res (3)'!$G:$G,'[1]Res (3)'!X:X,"",0)</f>
        <v>-</v>
      </c>
      <c r="AH167" s="70" t="str">
        <f>_xlfn.XLOOKUP($D167,'[1]Res (3)'!$G:$G,'[1]Res (3)'!Y:Y,"",0)</f>
        <v>-</v>
      </c>
      <c r="AI167" s="70" t="str">
        <f>_xlfn.XLOOKUP($D167,'[1]Res (3)'!$G:$G,'[1]Res (3)'!Z:Z,"",0)</f>
        <v>-</v>
      </c>
      <c r="AJ167" s="70" t="str">
        <f>_xlfn.XLOOKUP($D167,'[1]Res (3)'!$G:$G,'[1]Res (3)'!AA:AA,"",0)</f>
        <v>-</v>
      </c>
      <c r="AK167" s="70" t="str">
        <f>_xlfn.XLOOKUP($D167,'[1]Res (3)'!$G:$G,'[1]Res (3)'!AB:AB,"",0)</f>
        <v>-</v>
      </c>
      <c r="AL167" s="71">
        <f t="shared" si="51"/>
        <v>0</v>
      </c>
      <c r="AM167" s="72" t="str">
        <f t="shared" si="52"/>
        <v/>
      </c>
      <c r="AO167" s="71" t="s">
        <v>26</v>
      </c>
      <c r="AP167" s="70" t="e">
        <f t="shared" si="69"/>
        <v>#VALUE!</v>
      </c>
      <c r="AQ167" s="70"/>
      <c r="AR167" s="70" t="e">
        <f t="shared" si="70"/>
        <v>#VALUE!</v>
      </c>
      <c r="AS167" s="70"/>
      <c r="AT167" s="70" t="e">
        <f t="shared" si="71"/>
        <v>#VALUE!</v>
      </c>
      <c r="AU167" s="70"/>
      <c r="AV167" s="70" t="e">
        <f t="shared" si="72"/>
        <v>#VALUE!</v>
      </c>
      <c r="AW167" s="70"/>
      <c r="AX167" s="70" t="e">
        <f t="shared" si="68"/>
        <v>#VALUE!</v>
      </c>
      <c r="AY167" s="71" t="e">
        <f t="shared" si="57"/>
        <v>#VALUE!</v>
      </c>
      <c r="AZ167" s="72" t="e">
        <f t="shared" si="58"/>
        <v>#VALUE!</v>
      </c>
      <c r="BA167" s="71" t="s">
        <v>26</v>
      </c>
      <c r="BB167" s="70">
        <v>0</v>
      </c>
      <c r="BC167" s="70"/>
      <c r="BD167" s="70">
        <v>0</v>
      </c>
      <c r="BE167" s="70"/>
      <c r="BF167" s="70">
        <v>0</v>
      </c>
      <c r="BG167" s="70"/>
      <c r="BH167" s="70">
        <v>0</v>
      </c>
      <c r="BI167" s="70"/>
      <c r="BJ167" s="70">
        <v>0</v>
      </c>
      <c r="BK167" s="74">
        <f t="shared" si="59"/>
        <v>0</v>
      </c>
      <c r="BL167" s="75">
        <f t="shared" si="60"/>
        <v>0</v>
      </c>
      <c r="BM167" s="71" t="s">
        <v>26</v>
      </c>
      <c r="BN167" s="70">
        <v>0</v>
      </c>
      <c r="BO167" s="70"/>
      <c r="BP167" s="70">
        <v>0</v>
      </c>
      <c r="BQ167" s="70"/>
      <c r="BR167" s="70">
        <v>0</v>
      </c>
      <c r="BS167" s="70"/>
      <c r="BT167" s="70">
        <v>0</v>
      </c>
      <c r="BU167" s="70"/>
      <c r="BV167" s="70">
        <v>0</v>
      </c>
      <c r="BW167" s="74">
        <f t="shared" si="61"/>
        <v>0</v>
      </c>
      <c r="BX167" s="76">
        <f t="shared" si="62"/>
        <v>0</v>
      </c>
      <c r="BY167" s="71" t="s">
        <v>26</v>
      </c>
      <c r="BZ167" s="70">
        <v>0</v>
      </c>
      <c r="CA167" s="70"/>
      <c r="CB167" s="70">
        <v>0</v>
      </c>
      <c r="CC167" s="70"/>
      <c r="CD167" s="70">
        <v>0</v>
      </c>
      <c r="CE167" s="70"/>
      <c r="CF167" s="70">
        <v>0</v>
      </c>
      <c r="CG167" s="70"/>
      <c r="CH167" s="70">
        <v>0</v>
      </c>
      <c r="CI167" s="77">
        <f t="shared" si="63"/>
        <v>0</v>
      </c>
      <c r="CJ167" s="76">
        <f t="shared" si="64"/>
        <v>0</v>
      </c>
      <c r="CK167" s="78"/>
      <c r="CL167" s="57"/>
      <c r="CM167" s="57"/>
      <c r="CN167" s="57"/>
      <c r="CO167" s="57"/>
      <c r="CP167" s="57"/>
      <c r="CQ167" s="57"/>
      <c r="CR167" s="57"/>
      <c r="CS167" s="79"/>
      <c r="CT167" s="80"/>
      <c r="CU167" s="81">
        <f t="shared" si="65"/>
        <v>0</v>
      </c>
      <c r="CV167" s="82">
        <f t="shared" si="66"/>
        <v>0</v>
      </c>
      <c r="CW167" s="83" t="e">
        <f>SUMIF(Склад!#REF!,E167,Склад!#REF!)</f>
        <v>#REF!</v>
      </c>
    </row>
    <row r="168" spans="1:101" s="73" customFormat="1" ht="97.15" customHeight="1" thickBot="1" x14ac:dyDescent="0.3">
      <c r="A168" s="34">
        <v>165</v>
      </c>
      <c r="B168" s="168" t="s">
        <v>133</v>
      </c>
      <c r="C168" s="34" t="s">
        <v>109</v>
      </c>
      <c r="D168" s="34" t="str">
        <f t="shared" si="67"/>
        <v>776110222</v>
      </c>
      <c r="E168" s="33" t="s">
        <v>3861</v>
      </c>
      <c r="F168" s="33">
        <v>22</v>
      </c>
      <c r="G168" s="165" t="str">
        <f>IFERROR(VLOOKUP(VALUE(E168),Склад!#REF!,6,0),"-")</f>
        <v>-</v>
      </c>
      <c r="H168" s="58"/>
      <c r="I168" s="194" t="s">
        <v>4341</v>
      </c>
      <c r="J168" s="59">
        <v>15</v>
      </c>
      <c r="K168" s="63">
        <v>39</v>
      </c>
      <c r="L168" s="60"/>
      <c r="M168" s="61"/>
      <c r="N168" s="62"/>
      <c r="O168" s="64"/>
      <c r="P168" s="65"/>
      <c r="Q168" s="66"/>
      <c r="R168" s="67"/>
      <c r="S168" s="65"/>
      <c r="T168" s="66"/>
      <c r="U168" s="68"/>
      <c r="V168" s="69"/>
      <c r="W168" s="65"/>
      <c r="X168" s="66"/>
      <c r="Y168" s="70" t="str">
        <f>_xlfn.XLOOKUP($D168,'[1]Res (3)'!$G:$G,'[1]Res (3)'!P:P,"",0)</f>
        <v/>
      </c>
      <c r="Z168" s="70" t="str">
        <f>_xlfn.XLOOKUP($D168,'[1]Res (3)'!$G:$G,'[1]Res (3)'!Q:Q,"",0)</f>
        <v>-</v>
      </c>
      <c r="AA168" s="70" t="str">
        <f>_xlfn.XLOOKUP($D168,'[1]Res (3)'!$G:$G,'[1]Res (3)'!R:R,"",0)</f>
        <v>-</v>
      </c>
      <c r="AB168" s="70" t="str">
        <f>_xlfn.XLOOKUP($D168,'[1]Res (3)'!$G:$G,'[1]Res (3)'!S:S,"",0)</f>
        <v>-</v>
      </c>
      <c r="AC168" s="70" t="str">
        <f>_xlfn.XLOOKUP($D168,'[1]Res (3)'!$G:$G,'[1]Res (3)'!T:T,"",0)</f>
        <v>-</v>
      </c>
      <c r="AD168" s="70" t="str">
        <f>_xlfn.XLOOKUP($D168,'[1]Res (3)'!$G:$G,'[1]Res (3)'!U:U,"",0)</f>
        <v>-</v>
      </c>
      <c r="AE168" s="70" t="str">
        <f>_xlfn.XLOOKUP($D168,'[1]Res (3)'!$G:$G,'[1]Res (3)'!V:V,"",0)</f>
        <v>-</v>
      </c>
      <c r="AF168" s="70" t="str">
        <f>_xlfn.XLOOKUP($D168,'[1]Res (3)'!$G:$G,'[1]Res (3)'!W:W,"",0)</f>
        <v>-</v>
      </c>
      <c r="AG168" s="70" t="str">
        <f>_xlfn.XLOOKUP($D168,'[1]Res (3)'!$G:$G,'[1]Res (3)'!X:X,"",0)</f>
        <v>-</v>
      </c>
      <c r="AH168" s="70" t="str">
        <f>_xlfn.XLOOKUP($D168,'[1]Res (3)'!$G:$G,'[1]Res (3)'!Y:Y,"",0)</f>
        <v>-</v>
      </c>
      <c r="AI168" s="70" t="str">
        <f>_xlfn.XLOOKUP($D168,'[1]Res (3)'!$G:$G,'[1]Res (3)'!Z:Z,"",0)</f>
        <v>-</v>
      </c>
      <c r="AJ168" s="70" t="str">
        <f>_xlfn.XLOOKUP($D168,'[1]Res (3)'!$G:$G,'[1]Res (3)'!AA:AA,"",0)</f>
        <v>-</v>
      </c>
      <c r="AK168" s="70" t="str">
        <f>_xlfn.XLOOKUP($D168,'[1]Res (3)'!$G:$G,'[1]Res (3)'!AB:AB,"",0)</f>
        <v>-</v>
      </c>
      <c r="AL168" s="71">
        <f t="shared" si="51"/>
        <v>0</v>
      </c>
      <c r="AM168" s="72" t="str">
        <f t="shared" si="52"/>
        <v/>
      </c>
      <c r="AO168" s="71" t="s">
        <v>26</v>
      </c>
      <c r="AP168" s="70" t="e">
        <f t="shared" si="69"/>
        <v>#VALUE!</v>
      </c>
      <c r="AQ168" s="70"/>
      <c r="AR168" s="70" t="e">
        <f t="shared" si="70"/>
        <v>#VALUE!</v>
      </c>
      <c r="AS168" s="70"/>
      <c r="AT168" s="70" t="e">
        <f t="shared" si="71"/>
        <v>#VALUE!</v>
      </c>
      <c r="AU168" s="70"/>
      <c r="AV168" s="70" t="e">
        <f t="shared" si="72"/>
        <v>#VALUE!</v>
      </c>
      <c r="AW168" s="70"/>
      <c r="AX168" s="70" t="e">
        <f t="shared" si="68"/>
        <v>#VALUE!</v>
      </c>
      <c r="AY168" s="71" t="e">
        <f t="shared" si="57"/>
        <v>#VALUE!</v>
      </c>
      <c r="AZ168" s="72" t="e">
        <f t="shared" si="58"/>
        <v>#VALUE!</v>
      </c>
      <c r="BA168" s="71" t="s">
        <v>26</v>
      </c>
      <c r="BB168" s="70">
        <v>0</v>
      </c>
      <c r="BC168" s="70"/>
      <c r="BD168" s="70">
        <v>0</v>
      </c>
      <c r="BE168" s="70"/>
      <c r="BF168" s="70">
        <v>0</v>
      </c>
      <c r="BG168" s="70"/>
      <c r="BH168" s="70">
        <v>0</v>
      </c>
      <c r="BI168" s="70"/>
      <c r="BJ168" s="70">
        <v>0</v>
      </c>
      <c r="BK168" s="74">
        <f t="shared" si="59"/>
        <v>0</v>
      </c>
      <c r="BL168" s="75">
        <f t="shared" si="60"/>
        <v>0</v>
      </c>
      <c r="BM168" s="71" t="s">
        <v>26</v>
      </c>
      <c r="BN168" s="70">
        <v>0</v>
      </c>
      <c r="BO168" s="70"/>
      <c r="BP168" s="70">
        <v>0</v>
      </c>
      <c r="BQ168" s="70"/>
      <c r="BR168" s="70">
        <v>0</v>
      </c>
      <c r="BS168" s="70"/>
      <c r="BT168" s="70">
        <v>0</v>
      </c>
      <c r="BU168" s="70"/>
      <c r="BV168" s="70">
        <v>0</v>
      </c>
      <c r="BW168" s="74">
        <f t="shared" si="61"/>
        <v>0</v>
      </c>
      <c r="BX168" s="76">
        <f t="shared" si="62"/>
        <v>0</v>
      </c>
      <c r="BY168" s="71" t="s">
        <v>26</v>
      </c>
      <c r="BZ168" s="70">
        <v>0</v>
      </c>
      <c r="CA168" s="70"/>
      <c r="CB168" s="70">
        <v>0</v>
      </c>
      <c r="CC168" s="70"/>
      <c r="CD168" s="70">
        <v>0</v>
      </c>
      <c r="CE168" s="70"/>
      <c r="CF168" s="70">
        <v>0</v>
      </c>
      <c r="CG168" s="70"/>
      <c r="CH168" s="70">
        <v>0</v>
      </c>
      <c r="CI168" s="77">
        <f t="shared" si="63"/>
        <v>0</v>
      </c>
      <c r="CJ168" s="76">
        <f t="shared" si="64"/>
        <v>0</v>
      </c>
      <c r="CK168" s="78"/>
      <c r="CL168" s="57"/>
      <c r="CM168" s="57"/>
      <c r="CN168" s="57"/>
      <c r="CO168" s="57"/>
      <c r="CP168" s="57"/>
      <c r="CQ168" s="57"/>
      <c r="CR168" s="57"/>
      <c r="CS168" s="79"/>
      <c r="CT168" s="80"/>
      <c r="CU168" s="81">
        <f t="shared" si="65"/>
        <v>0</v>
      </c>
      <c r="CV168" s="82">
        <f t="shared" si="66"/>
        <v>0</v>
      </c>
      <c r="CW168" s="83" t="e">
        <f>SUMIF(Склад!#REF!,E168,Склад!#REF!)</f>
        <v>#REF!</v>
      </c>
    </row>
    <row r="169" spans="1:101" s="73" customFormat="1" ht="116.65" customHeight="1" thickBot="1" x14ac:dyDescent="0.3">
      <c r="A169" s="57">
        <v>166</v>
      </c>
      <c r="B169" s="168" t="s">
        <v>133</v>
      </c>
      <c r="C169" s="34" t="s">
        <v>110</v>
      </c>
      <c r="D169" s="34" t="str">
        <f t="shared" si="67"/>
        <v>776110367</v>
      </c>
      <c r="E169" s="33" t="s">
        <v>3862</v>
      </c>
      <c r="F169" s="33">
        <v>67</v>
      </c>
      <c r="G169" s="165" t="str">
        <f>IFERROR(VLOOKUP(VALUE(E169),Склад!#REF!,6,0),"-")</f>
        <v>-</v>
      </c>
      <c r="H169" s="58"/>
      <c r="I169" s="194" t="s">
        <v>4341</v>
      </c>
      <c r="J169" s="59">
        <v>15</v>
      </c>
      <c r="K169" s="63">
        <v>39</v>
      </c>
      <c r="L169" s="60"/>
      <c r="M169" s="61"/>
      <c r="N169" s="62"/>
      <c r="O169" s="64"/>
      <c r="P169" s="65"/>
      <c r="Q169" s="66"/>
      <c r="R169" s="67"/>
      <c r="S169" s="65"/>
      <c r="T169" s="66"/>
      <c r="U169" s="68"/>
      <c r="V169" s="69"/>
      <c r="W169" s="65"/>
      <c r="X169" s="66"/>
      <c r="Y169" s="70" t="str">
        <f>_xlfn.XLOOKUP($D169,'[1]Res (3)'!$G:$G,'[1]Res (3)'!P:P,"",0)</f>
        <v/>
      </c>
      <c r="Z169" s="70" t="str">
        <f>_xlfn.XLOOKUP($D169,'[1]Res (3)'!$G:$G,'[1]Res (3)'!Q:Q,"",0)</f>
        <v>-</v>
      </c>
      <c r="AA169" s="70" t="str">
        <f>_xlfn.XLOOKUP($D169,'[1]Res (3)'!$G:$G,'[1]Res (3)'!R:R,"",0)</f>
        <v>-</v>
      </c>
      <c r="AB169" s="70" t="str">
        <f>_xlfn.XLOOKUP($D169,'[1]Res (3)'!$G:$G,'[1]Res (3)'!S:S,"",0)</f>
        <v>-</v>
      </c>
      <c r="AC169" s="70" t="str">
        <f>_xlfn.XLOOKUP($D169,'[1]Res (3)'!$G:$G,'[1]Res (3)'!T:T,"",0)</f>
        <v>-</v>
      </c>
      <c r="AD169" s="70" t="str">
        <f>_xlfn.XLOOKUP($D169,'[1]Res (3)'!$G:$G,'[1]Res (3)'!U:U,"",0)</f>
        <v>-</v>
      </c>
      <c r="AE169" s="70" t="str">
        <f>_xlfn.XLOOKUP($D169,'[1]Res (3)'!$G:$G,'[1]Res (3)'!V:V,"",0)</f>
        <v>-</v>
      </c>
      <c r="AF169" s="70" t="str">
        <f>_xlfn.XLOOKUP($D169,'[1]Res (3)'!$G:$G,'[1]Res (3)'!W:W,"",0)</f>
        <v>-</v>
      </c>
      <c r="AG169" s="70" t="str">
        <f>_xlfn.XLOOKUP($D169,'[1]Res (3)'!$G:$G,'[1]Res (3)'!X:X,"",0)</f>
        <v>-</v>
      </c>
      <c r="AH169" s="70" t="str">
        <f>_xlfn.XLOOKUP($D169,'[1]Res (3)'!$G:$G,'[1]Res (3)'!Y:Y,"",0)</f>
        <v>-</v>
      </c>
      <c r="AI169" s="70" t="str">
        <f>_xlfn.XLOOKUP($D169,'[1]Res (3)'!$G:$G,'[1]Res (3)'!Z:Z,"",0)</f>
        <v>-</v>
      </c>
      <c r="AJ169" s="70" t="str">
        <f>_xlfn.XLOOKUP($D169,'[1]Res (3)'!$G:$G,'[1]Res (3)'!AA:AA,"",0)</f>
        <v>-</v>
      </c>
      <c r="AK169" s="70" t="str">
        <f>_xlfn.XLOOKUP($D169,'[1]Res (3)'!$G:$G,'[1]Res (3)'!AB:AB,"",0)</f>
        <v>-</v>
      </c>
      <c r="AL169" s="71">
        <f t="shared" si="51"/>
        <v>0</v>
      </c>
      <c r="AM169" s="72" t="str">
        <f t="shared" si="52"/>
        <v/>
      </c>
      <c r="AO169" s="71" t="s">
        <v>26</v>
      </c>
      <c r="AP169" s="70" t="e">
        <f t="shared" si="69"/>
        <v>#VALUE!</v>
      </c>
      <c r="AQ169" s="70"/>
      <c r="AR169" s="70" t="e">
        <f t="shared" si="70"/>
        <v>#VALUE!</v>
      </c>
      <c r="AS169" s="70"/>
      <c r="AT169" s="70" t="e">
        <f t="shared" si="71"/>
        <v>#VALUE!</v>
      </c>
      <c r="AU169" s="70"/>
      <c r="AV169" s="70" t="e">
        <f t="shared" si="72"/>
        <v>#VALUE!</v>
      </c>
      <c r="AW169" s="70"/>
      <c r="AX169" s="70" t="e">
        <f t="shared" si="68"/>
        <v>#VALUE!</v>
      </c>
      <c r="AY169" s="71" t="e">
        <f t="shared" si="57"/>
        <v>#VALUE!</v>
      </c>
      <c r="AZ169" s="72" t="e">
        <f t="shared" si="58"/>
        <v>#VALUE!</v>
      </c>
      <c r="BA169" s="71" t="s">
        <v>26</v>
      </c>
      <c r="BB169" s="70">
        <v>0</v>
      </c>
      <c r="BC169" s="70"/>
      <c r="BD169" s="70">
        <v>0</v>
      </c>
      <c r="BE169" s="70"/>
      <c r="BF169" s="70">
        <v>0</v>
      </c>
      <c r="BG169" s="70"/>
      <c r="BH169" s="70">
        <v>0</v>
      </c>
      <c r="BI169" s="70"/>
      <c r="BJ169" s="70">
        <v>0</v>
      </c>
      <c r="BK169" s="74">
        <f t="shared" si="59"/>
        <v>0</v>
      </c>
      <c r="BL169" s="75">
        <f t="shared" si="60"/>
        <v>0</v>
      </c>
      <c r="BM169" s="71" t="s">
        <v>26</v>
      </c>
      <c r="BN169" s="70">
        <v>0</v>
      </c>
      <c r="BO169" s="70"/>
      <c r="BP169" s="70">
        <v>0</v>
      </c>
      <c r="BQ169" s="70"/>
      <c r="BR169" s="70">
        <v>0</v>
      </c>
      <c r="BS169" s="70"/>
      <c r="BT169" s="70">
        <v>0</v>
      </c>
      <c r="BU169" s="70"/>
      <c r="BV169" s="70">
        <v>0</v>
      </c>
      <c r="BW169" s="74">
        <f t="shared" si="61"/>
        <v>0</v>
      </c>
      <c r="BX169" s="76">
        <f t="shared" si="62"/>
        <v>0</v>
      </c>
      <c r="BY169" s="71" t="s">
        <v>26</v>
      </c>
      <c r="BZ169" s="70">
        <v>0</v>
      </c>
      <c r="CA169" s="70"/>
      <c r="CB169" s="70">
        <v>0</v>
      </c>
      <c r="CC169" s="70"/>
      <c r="CD169" s="70">
        <v>0</v>
      </c>
      <c r="CE169" s="70"/>
      <c r="CF169" s="70">
        <v>0</v>
      </c>
      <c r="CG169" s="70"/>
      <c r="CH169" s="70">
        <v>0</v>
      </c>
      <c r="CI169" s="77">
        <f t="shared" si="63"/>
        <v>0</v>
      </c>
      <c r="CJ169" s="76">
        <f t="shared" si="64"/>
        <v>0</v>
      </c>
      <c r="CK169" s="78"/>
      <c r="CL169" s="57"/>
      <c r="CM169" s="57"/>
      <c r="CN169" s="57"/>
      <c r="CO169" s="57"/>
      <c r="CP169" s="57"/>
      <c r="CQ169" s="57"/>
      <c r="CR169" s="57"/>
      <c r="CS169" s="79"/>
      <c r="CT169" s="80"/>
      <c r="CU169" s="81">
        <f t="shared" si="65"/>
        <v>0</v>
      </c>
      <c r="CV169" s="82">
        <f t="shared" si="66"/>
        <v>0</v>
      </c>
      <c r="CW169" s="83" t="e">
        <f>SUMIF(Склад!#REF!,E169,Склад!#REF!)</f>
        <v>#REF!</v>
      </c>
    </row>
    <row r="170" spans="1:101" s="73" customFormat="1" ht="94.15" customHeight="1" thickBot="1" x14ac:dyDescent="0.3">
      <c r="A170" s="34">
        <v>167</v>
      </c>
      <c r="B170" s="168" t="s">
        <v>133</v>
      </c>
      <c r="C170" s="34" t="s">
        <v>111</v>
      </c>
      <c r="D170" s="34" t="str">
        <f t="shared" si="67"/>
        <v>776110757</v>
      </c>
      <c r="E170" s="33" t="s">
        <v>3863</v>
      </c>
      <c r="F170" s="33">
        <v>57</v>
      </c>
      <c r="G170" s="165" t="str">
        <f>IFERROR(VLOOKUP(VALUE(E170),Склад!#REF!,6,0),"-")</f>
        <v>-</v>
      </c>
      <c r="H170" s="58"/>
      <c r="I170" s="194" t="s">
        <v>4341</v>
      </c>
      <c r="J170" s="59">
        <v>15</v>
      </c>
      <c r="K170" s="63">
        <v>39</v>
      </c>
      <c r="L170" s="60"/>
      <c r="M170" s="61"/>
      <c r="N170" s="62"/>
      <c r="O170" s="64"/>
      <c r="P170" s="65"/>
      <c r="Q170" s="66"/>
      <c r="R170" s="67"/>
      <c r="S170" s="65"/>
      <c r="T170" s="66"/>
      <c r="U170" s="68"/>
      <c r="V170" s="69"/>
      <c r="W170" s="65"/>
      <c r="X170" s="66"/>
      <c r="Y170" s="70" t="str">
        <f>_xlfn.XLOOKUP($D170,'[1]Res (3)'!$G:$G,'[1]Res (3)'!P:P,"",0)</f>
        <v/>
      </c>
      <c r="Z170" s="70" t="str">
        <f>_xlfn.XLOOKUP($D170,'[1]Res (3)'!$G:$G,'[1]Res (3)'!Q:Q,"",0)</f>
        <v>-</v>
      </c>
      <c r="AA170" s="70" t="str">
        <f>_xlfn.XLOOKUP($D170,'[1]Res (3)'!$G:$G,'[1]Res (3)'!R:R,"",0)</f>
        <v>-</v>
      </c>
      <c r="AB170" s="70" t="str">
        <f>_xlfn.XLOOKUP($D170,'[1]Res (3)'!$G:$G,'[1]Res (3)'!S:S,"",0)</f>
        <v>-</v>
      </c>
      <c r="AC170" s="70" t="str">
        <f>_xlfn.XLOOKUP($D170,'[1]Res (3)'!$G:$G,'[1]Res (3)'!T:T,"",0)</f>
        <v>-</v>
      </c>
      <c r="AD170" s="70" t="str">
        <f>_xlfn.XLOOKUP($D170,'[1]Res (3)'!$G:$G,'[1]Res (3)'!U:U,"",0)</f>
        <v>-</v>
      </c>
      <c r="AE170" s="70" t="str">
        <f>_xlfn.XLOOKUP($D170,'[1]Res (3)'!$G:$G,'[1]Res (3)'!V:V,"",0)</f>
        <v>-</v>
      </c>
      <c r="AF170" s="70" t="str">
        <f>_xlfn.XLOOKUP($D170,'[1]Res (3)'!$G:$G,'[1]Res (3)'!W:W,"",0)</f>
        <v>-</v>
      </c>
      <c r="AG170" s="70" t="str">
        <f>_xlfn.XLOOKUP($D170,'[1]Res (3)'!$G:$G,'[1]Res (3)'!X:X,"",0)</f>
        <v>-</v>
      </c>
      <c r="AH170" s="70" t="str">
        <f>_xlfn.XLOOKUP($D170,'[1]Res (3)'!$G:$G,'[1]Res (3)'!Y:Y,"",0)</f>
        <v>-</v>
      </c>
      <c r="AI170" s="70" t="str">
        <f>_xlfn.XLOOKUP($D170,'[1]Res (3)'!$G:$G,'[1]Res (3)'!Z:Z,"",0)</f>
        <v>-</v>
      </c>
      <c r="AJ170" s="70" t="str">
        <f>_xlfn.XLOOKUP($D170,'[1]Res (3)'!$G:$G,'[1]Res (3)'!AA:AA,"",0)</f>
        <v>-</v>
      </c>
      <c r="AK170" s="70" t="str">
        <f>_xlfn.XLOOKUP($D170,'[1]Res (3)'!$G:$G,'[1]Res (3)'!AB:AB,"",0)</f>
        <v>-</v>
      </c>
      <c r="AL170" s="71">
        <f t="shared" si="51"/>
        <v>0</v>
      </c>
      <c r="AM170" s="72" t="str">
        <f t="shared" si="52"/>
        <v/>
      </c>
      <c r="AO170" s="71" t="s">
        <v>26</v>
      </c>
      <c r="AP170" s="70" t="e">
        <f t="shared" si="69"/>
        <v>#VALUE!</v>
      </c>
      <c r="AQ170" s="70"/>
      <c r="AR170" s="70" t="e">
        <f t="shared" si="70"/>
        <v>#VALUE!</v>
      </c>
      <c r="AS170" s="70"/>
      <c r="AT170" s="70" t="e">
        <f t="shared" si="71"/>
        <v>#VALUE!</v>
      </c>
      <c r="AU170" s="70"/>
      <c r="AV170" s="70" t="e">
        <f t="shared" si="72"/>
        <v>#VALUE!</v>
      </c>
      <c r="AW170" s="70"/>
      <c r="AX170" s="70" t="e">
        <f t="shared" si="68"/>
        <v>#VALUE!</v>
      </c>
      <c r="AY170" s="71" t="e">
        <f t="shared" si="57"/>
        <v>#VALUE!</v>
      </c>
      <c r="AZ170" s="72" t="e">
        <f t="shared" si="58"/>
        <v>#VALUE!</v>
      </c>
      <c r="BA170" s="71" t="s">
        <v>26</v>
      </c>
      <c r="BB170" s="70">
        <v>0</v>
      </c>
      <c r="BC170" s="70"/>
      <c r="BD170" s="70">
        <v>0</v>
      </c>
      <c r="BE170" s="70"/>
      <c r="BF170" s="70">
        <v>0</v>
      </c>
      <c r="BG170" s="70"/>
      <c r="BH170" s="70">
        <v>0</v>
      </c>
      <c r="BI170" s="70"/>
      <c r="BJ170" s="70">
        <v>0</v>
      </c>
      <c r="BK170" s="74">
        <f t="shared" si="59"/>
        <v>0</v>
      </c>
      <c r="BL170" s="75">
        <f t="shared" si="60"/>
        <v>0</v>
      </c>
      <c r="BM170" s="71" t="s">
        <v>26</v>
      </c>
      <c r="BN170" s="70">
        <v>0</v>
      </c>
      <c r="BO170" s="70"/>
      <c r="BP170" s="70">
        <v>0</v>
      </c>
      <c r="BQ170" s="70"/>
      <c r="BR170" s="70">
        <v>0</v>
      </c>
      <c r="BS170" s="70"/>
      <c r="BT170" s="70">
        <v>0</v>
      </c>
      <c r="BU170" s="70"/>
      <c r="BV170" s="70">
        <v>0</v>
      </c>
      <c r="BW170" s="74">
        <f t="shared" si="61"/>
        <v>0</v>
      </c>
      <c r="BX170" s="76">
        <f t="shared" si="62"/>
        <v>0</v>
      </c>
      <c r="BY170" s="71" t="s">
        <v>26</v>
      </c>
      <c r="BZ170" s="70">
        <v>0</v>
      </c>
      <c r="CA170" s="70"/>
      <c r="CB170" s="70">
        <v>0</v>
      </c>
      <c r="CC170" s="70"/>
      <c r="CD170" s="70">
        <v>0</v>
      </c>
      <c r="CE170" s="70"/>
      <c r="CF170" s="70">
        <v>0</v>
      </c>
      <c r="CG170" s="70"/>
      <c r="CH170" s="70">
        <v>0</v>
      </c>
      <c r="CI170" s="77">
        <f t="shared" si="63"/>
        <v>0</v>
      </c>
      <c r="CJ170" s="76">
        <f t="shared" si="64"/>
        <v>0</v>
      </c>
      <c r="CK170" s="78"/>
      <c r="CL170" s="57"/>
      <c r="CM170" s="57"/>
      <c r="CN170" s="57"/>
      <c r="CO170" s="57"/>
      <c r="CP170" s="57"/>
      <c r="CQ170" s="57"/>
      <c r="CR170" s="57"/>
      <c r="CS170" s="79"/>
      <c r="CT170" s="80"/>
      <c r="CU170" s="81">
        <f t="shared" si="65"/>
        <v>0</v>
      </c>
      <c r="CV170" s="82">
        <f t="shared" si="66"/>
        <v>0</v>
      </c>
      <c r="CW170" s="83" t="e">
        <f>SUMIF(Склад!#REF!,E170,Склад!#REF!)</f>
        <v>#REF!</v>
      </c>
    </row>
    <row r="171" spans="1:101" s="73" customFormat="1" ht="112.15" customHeight="1" thickBot="1" x14ac:dyDescent="0.3">
      <c r="A171" s="57">
        <v>168</v>
      </c>
      <c r="B171" s="168" t="s">
        <v>133</v>
      </c>
      <c r="C171" s="34" t="s">
        <v>4166</v>
      </c>
      <c r="D171" s="34" t="str">
        <f t="shared" si="67"/>
        <v>776111697</v>
      </c>
      <c r="E171" s="33" t="s">
        <v>3864</v>
      </c>
      <c r="F171" s="33">
        <v>97</v>
      </c>
      <c r="G171" s="165" t="str">
        <f>IFERROR(VLOOKUP(VALUE(E171),Склад!#REF!,6,0),"-")</f>
        <v>-</v>
      </c>
      <c r="H171" s="58"/>
      <c r="I171" s="194" t="s">
        <v>4341</v>
      </c>
      <c r="J171" s="59">
        <v>15</v>
      </c>
      <c r="K171" s="63">
        <v>39</v>
      </c>
      <c r="L171" s="60"/>
      <c r="M171" s="61"/>
      <c r="N171" s="62"/>
      <c r="O171" s="64"/>
      <c r="P171" s="65"/>
      <c r="Q171" s="66"/>
      <c r="R171" s="67"/>
      <c r="S171" s="65"/>
      <c r="T171" s="66"/>
      <c r="U171" s="68"/>
      <c r="V171" s="69"/>
      <c r="W171" s="65"/>
      <c r="X171" s="66"/>
      <c r="Y171" s="70" t="str">
        <f>_xlfn.XLOOKUP($D171,'[1]Res (3)'!$G:$G,'[1]Res (3)'!P:P,"",0)</f>
        <v/>
      </c>
      <c r="Z171" s="70" t="str">
        <f>_xlfn.XLOOKUP($D171,'[1]Res (3)'!$G:$G,'[1]Res (3)'!Q:Q,"",0)</f>
        <v>-</v>
      </c>
      <c r="AA171" s="70" t="str">
        <f>_xlfn.XLOOKUP($D171,'[1]Res (3)'!$G:$G,'[1]Res (3)'!R:R,"",0)</f>
        <v>-</v>
      </c>
      <c r="AB171" s="70" t="str">
        <f>_xlfn.XLOOKUP($D171,'[1]Res (3)'!$G:$G,'[1]Res (3)'!S:S,"",0)</f>
        <v>-</v>
      </c>
      <c r="AC171" s="70" t="str">
        <f>_xlfn.XLOOKUP($D171,'[1]Res (3)'!$G:$G,'[1]Res (3)'!T:T,"",0)</f>
        <v>-</v>
      </c>
      <c r="AD171" s="70" t="str">
        <f>_xlfn.XLOOKUP($D171,'[1]Res (3)'!$G:$G,'[1]Res (3)'!U:U,"",0)</f>
        <v>-</v>
      </c>
      <c r="AE171" s="70" t="str">
        <f>_xlfn.XLOOKUP($D171,'[1]Res (3)'!$G:$G,'[1]Res (3)'!V:V,"",0)</f>
        <v>-</v>
      </c>
      <c r="AF171" s="70" t="str">
        <f>_xlfn.XLOOKUP($D171,'[1]Res (3)'!$G:$G,'[1]Res (3)'!W:W,"",0)</f>
        <v>-</v>
      </c>
      <c r="AG171" s="70" t="str">
        <f>_xlfn.XLOOKUP($D171,'[1]Res (3)'!$G:$G,'[1]Res (3)'!X:X,"",0)</f>
        <v>-</v>
      </c>
      <c r="AH171" s="70" t="str">
        <f>_xlfn.XLOOKUP($D171,'[1]Res (3)'!$G:$G,'[1]Res (3)'!Y:Y,"",0)</f>
        <v>-</v>
      </c>
      <c r="AI171" s="70" t="str">
        <f>_xlfn.XLOOKUP($D171,'[1]Res (3)'!$G:$G,'[1]Res (3)'!Z:Z,"",0)</f>
        <v>-</v>
      </c>
      <c r="AJ171" s="70" t="str">
        <f>_xlfn.XLOOKUP($D171,'[1]Res (3)'!$G:$G,'[1]Res (3)'!AA:AA,"",0)</f>
        <v>-</v>
      </c>
      <c r="AK171" s="70" t="str">
        <f>_xlfn.XLOOKUP($D171,'[1]Res (3)'!$G:$G,'[1]Res (3)'!AB:AB,"",0)</f>
        <v>-</v>
      </c>
      <c r="AL171" s="71">
        <f t="shared" si="51"/>
        <v>0</v>
      </c>
      <c r="AM171" s="72" t="str">
        <f t="shared" si="52"/>
        <v/>
      </c>
      <c r="AO171" s="71" t="s">
        <v>26</v>
      </c>
      <c r="AP171" s="70" t="e">
        <f t="shared" si="69"/>
        <v>#VALUE!</v>
      </c>
      <c r="AQ171" s="70"/>
      <c r="AR171" s="70" t="e">
        <f t="shared" si="70"/>
        <v>#VALUE!</v>
      </c>
      <c r="AS171" s="70"/>
      <c r="AT171" s="70" t="e">
        <f t="shared" si="71"/>
        <v>#VALUE!</v>
      </c>
      <c r="AU171" s="70"/>
      <c r="AV171" s="70" t="e">
        <f t="shared" si="72"/>
        <v>#VALUE!</v>
      </c>
      <c r="AW171" s="70"/>
      <c r="AX171" s="70" t="e">
        <f t="shared" si="68"/>
        <v>#VALUE!</v>
      </c>
      <c r="AY171" s="71" t="e">
        <f t="shared" si="57"/>
        <v>#VALUE!</v>
      </c>
      <c r="AZ171" s="72" t="e">
        <f t="shared" si="58"/>
        <v>#VALUE!</v>
      </c>
      <c r="BA171" s="71" t="s">
        <v>26</v>
      </c>
      <c r="BB171" s="70">
        <v>0</v>
      </c>
      <c r="BC171" s="70"/>
      <c r="BD171" s="70">
        <v>0</v>
      </c>
      <c r="BE171" s="70"/>
      <c r="BF171" s="70">
        <v>0</v>
      </c>
      <c r="BG171" s="70"/>
      <c r="BH171" s="70">
        <v>0</v>
      </c>
      <c r="BI171" s="70"/>
      <c r="BJ171" s="70">
        <v>0</v>
      </c>
      <c r="BK171" s="74">
        <f t="shared" si="59"/>
        <v>0</v>
      </c>
      <c r="BL171" s="75">
        <f t="shared" si="60"/>
        <v>0</v>
      </c>
      <c r="BM171" s="71" t="s">
        <v>26</v>
      </c>
      <c r="BN171" s="70">
        <v>0</v>
      </c>
      <c r="BO171" s="70"/>
      <c r="BP171" s="70">
        <v>0</v>
      </c>
      <c r="BQ171" s="70"/>
      <c r="BR171" s="70">
        <v>0</v>
      </c>
      <c r="BS171" s="70"/>
      <c r="BT171" s="70">
        <v>0</v>
      </c>
      <c r="BU171" s="70"/>
      <c r="BV171" s="70">
        <v>0</v>
      </c>
      <c r="BW171" s="74">
        <f t="shared" si="61"/>
        <v>0</v>
      </c>
      <c r="BX171" s="76">
        <f t="shared" si="62"/>
        <v>0</v>
      </c>
      <c r="BY171" s="71" t="s">
        <v>26</v>
      </c>
      <c r="BZ171" s="70">
        <v>0</v>
      </c>
      <c r="CA171" s="70"/>
      <c r="CB171" s="70">
        <v>0</v>
      </c>
      <c r="CC171" s="70"/>
      <c r="CD171" s="70">
        <v>0</v>
      </c>
      <c r="CE171" s="70"/>
      <c r="CF171" s="70">
        <v>0</v>
      </c>
      <c r="CG171" s="70"/>
      <c r="CH171" s="70">
        <v>0</v>
      </c>
      <c r="CI171" s="77">
        <f t="shared" si="63"/>
        <v>0</v>
      </c>
      <c r="CJ171" s="76">
        <f t="shared" si="64"/>
        <v>0</v>
      </c>
      <c r="CK171" s="78"/>
      <c r="CL171" s="57"/>
      <c r="CM171" s="57"/>
      <c r="CN171" s="57"/>
      <c r="CO171" s="57"/>
      <c r="CP171" s="57"/>
      <c r="CQ171" s="57"/>
      <c r="CR171" s="57"/>
      <c r="CS171" s="79"/>
      <c r="CT171" s="80"/>
      <c r="CU171" s="81">
        <f t="shared" si="65"/>
        <v>0</v>
      </c>
      <c r="CV171" s="82">
        <f t="shared" si="66"/>
        <v>0</v>
      </c>
      <c r="CW171" s="83" t="e">
        <f>SUMIF(Склад!#REF!,E171,Склад!#REF!)</f>
        <v>#REF!</v>
      </c>
    </row>
    <row r="172" spans="1:101" s="73" customFormat="1" ht="117.75" customHeight="1" thickBot="1" x14ac:dyDescent="0.3">
      <c r="A172" s="34">
        <v>169</v>
      </c>
      <c r="B172" s="168" t="s">
        <v>133</v>
      </c>
      <c r="C172" s="34" t="s">
        <v>4167</v>
      </c>
      <c r="D172" s="34" t="str">
        <f t="shared" si="67"/>
        <v>776111727</v>
      </c>
      <c r="E172" s="34" t="s">
        <v>3865</v>
      </c>
      <c r="F172" s="33">
        <v>27</v>
      </c>
      <c r="G172" s="165" t="str">
        <f>IFERROR(VLOOKUP(VALUE(E172),Склад!#REF!,6,0),"-")</f>
        <v>-</v>
      </c>
      <c r="H172" s="58"/>
      <c r="I172" s="194" t="s">
        <v>4341</v>
      </c>
      <c r="J172" s="59">
        <v>15</v>
      </c>
      <c r="K172" s="63">
        <v>39</v>
      </c>
      <c r="L172" s="60"/>
      <c r="M172" s="61"/>
      <c r="N172" s="62"/>
      <c r="O172" s="64"/>
      <c r="P172" s="65"/>
      <c r="Q172" s="66"/>
      <c r="R172" s="67"/>
      <c r="S172" s="65"/>
      <c r="T172" s="66"/>
      <c r="U172" s="68"/>
      <c r="V172" s="69"/>
      <c r="W172" s="65"/>
      <c r="X172" s="66"/>
      <c r="Y172" s="70" t="str">
        <f>_xlfn.XLOOKUP($D172,'[1]Res (3)'!$G:$G,'[1]Res (3)'!P:P,"",0)</f>
        <v/>
      </c>
      <c r="Z172" s="70" t="str">
        <f>_xlfn.XLOOKUP($D172,'[1]Res (3)'!$G:$G,'[1]Res (3)'!Q:Q,"",0)</f>
        <v>-</v>
      </c>
      <c r="AA172" s="70" t="str">
        <f>_xlfn.XLOOKUP($D172,'[1]Res (3)'!$G:$G,'[1]Res (3)'!R:R,"",0)</f>
        <v>-</v>
      </c>
      <c r="AB172" s="70" t="str">
        <f>_xlfn.XLOOKUP($D172,'[1]Res (3)'!$G:$G,'[1]Res (3)'!S:S,"",0)</f>
        <v>-</v>
      </c>
      <c r="AC172" s="70" t="str">
        <f>_xlfn.XLOOKUP($D172,'[1]Res (3)'!$G:$G,'[1]Res (3)'!T:T,"",0)</f>
        <v>-</v>
      </c>
      <c r="AD172" s="70" t="str">
        <f>_xlfn.XLOOKUP($D172,'[1]Res (3)'!$G:$G,'[1]Res (3)'!U:U,"",0)</f>
        <v>-</v>
      </c>
      <c r="AE172" s="70" t="str">
        <f>_xlfn.XLOOKUP($D172,'[1]Res (3)'!$G:$G,'[1]Res (3)'!V:V,"",0)</f>
        <v>-</v>
      </c>
      <c r="AF172" s="70" t="str">
        <f>_xlfn.XLOOKUP($D172,'[1]Res (3)'!$G:$G,'[1]Res (3)'!W:W,"",0)</f>
        <v>-</v>
      </c>
      <c r="AG172" s="70" t="str">
        <f>_xlfn.XLOOKUP($D172,'[1]Res (3)'!$G:$G,'[1]Res (3)'!X:X,"",0)</f>
        <v>-</v>
      </c>
      <c r="AH172" s="70" t="str">
        <f>_xlfn.XLOOKUP($D172,'[1]Res (3)'!$G:$G,'[1]Res (3)'!Y:Y,"",0)</f>
        <v>-</v>
      </c>
      <c r="AI172" s="70" t="str">
        <f>_xlfn.XLOOKUP($D172,'[1]Res (3)'!$G:$G,'[1]Res (3)'!Z:Z,"",0)</f>
        <v>-</v>
      </c>
      <c r="AJ172" s="70" t="str">
        <f>_xlfn.XLOOKUP($D172,'[1]Res (3)'!$G:$G,'[1]Res (3)'!AA:AA,"",0)</f>
        <v>-</v>
      </c>
      <c r="AK172" s="70" t="str">
        <f>_xlfn.XLOOKUP($D172,'[1]Res (3)'!$G:$G,'[1]Res (3)'!AB:AB,"",0)</f>
        <v>-</v>
      </c>
      <c r="AL172" s="71">
        <f t="shared" si="51"/>
        <v>0</v>
      </c>
      <c r="AM172" s="72" t="str">
        <f t="shared" si="52"/>
        <v/>
      </c>
      <c r="AO172" s="71" t="s">
        <v>26</v>
      </c>
      <c r="AP172" s="70" t="e">
        <f t="shared" si="69"/>
        <v>#VALUE!</v>
      </c>
      <c r="AQ172" s="70"/>
      <c r="AR172" s="70" t="e">
        <f t="shared" si="70"/>
        <v>#VALUE!</v>
      </c>
      <c r="AS172" s="70"/>
      <c r="AT172" s="70" t="e">
        <f t="shared" si="71"/>
        <v>#VALUE!</v>
      </c>
      <c r="AU172" s="70"/>
      <c r="AV172" s="70" t="e">
        <f t="shared" si="72"/>
        <v>#VALUE!</v>
      </c>
      <c r="AW172" s="70"/>
      <c r="AX172" s="70" t="e">
        <f t="shared" si="68"/>
        <v>#VALUE!</v>
      </c>
      <c r="AY172" s="71" t="e">
        <f t="shared" si="57"/>
        <v>#VALUE!</v>
      </c>
      <c r="AZ172" s="72" t="e">
        <f t="shared" si="58"/>
        <v>#VALUE!</v>
      </c>
      <c r="BA172" s="71" t="s">
        <v>26</v>
      </c>
      <c r="BB172" s="70">
        <v>0</v>
      </c>
      <c r="BC172" s="70"/>
      <c r="BD172" s="70">
        <v>0</v>
      </c>
      <c r="BE172" s="70"/>
      <c r="BF172" s="70">
        <v>0</v>
      </c>
      <c r="BG172" s="70"/>
      <c r="BH172" s="70">
        <v>0</v>
      </c>
      <c r="BI172" s="70"/>
      <c r="BJ172" s="70">
        <v>0</v>
      </c>
      <c r="BK172" s="74">
        <f t="shared" si="59"/>
        <v>0</v>
      </c>
      <c r="BL172" s="75">
        <f t="shared" si="60"/>
        <v>0</v>
      </c>
      <c r="BM172" s="71" t="s">
        <v>26</v>
      </c>
      <c r="BN172" s="70">
        <v>0</v>
      </c>
      <c r="BO172" s="70"/>
      <c r="BP172" s="70">
        <v>0</v>
      </c>
      <c r="BQ172" s="70"/>
      <c r="BR172" s="70">
        <v>0</v>
      </c>
      <c r="BS172" s="70"/>
      <c r="BT172" s="70">
        <v>0</v>
      </c>
      <c r="BU172" s="70"/>
      <c r="BV172" s="70">
        <v>0</v>
      </c>
      <c r="BW172" s="74">
        <f t="shared" si="61"/>
        <v>0</v>
      </c>
      <c r="BX172" s="76">
        <f t="shared" si="62"/>
        <v>0</v>
      </c>
      <c r="BY172" s="71" t="s">
        <v>26</v>
      </c>
      <c r="BZ172" s="70">
        <v>0</v>
      </c>
      <c r="CA172" s="70"/>
      <c r="CB172" s="70">
        <v>0</v>
      </c>
      <c r="CC172" s="70"/>
      <c r="CD172" s="70">
        <v>0</v>
      </c>
      <c r="CE172" s="70"/>
      <c r="CF172" s="70">
        <v>0</v>
      </c>
      <c r="CG172" s="70"/>
      <c r="CH172" s="70">
        <v>0</v>
      </c>
      <c r="CI172" s="77">
        <f t="shared" si="63"/>
        <v>0</v>
      </c>
      <c r="CJ172" s="76">
        <f t="shared" si="64"/>
        <v>0</v>
      </c>
      <c r="CK172" s="78"/>
      <c r="CL172" s="57"/>
      <c r="CM172" s="57"/>
      <c r="CN172" s="57"/>
      <c r="CO172" s="57"/>
      <c r="CP172" s="57"/>
      <c r="CQ172" s="57"/>
      <c r="CR172" s="57"/>
      <c r="CS172" s="79"/>
      <c r="CT172" s="80"/>
      <c r="CU172" s="81">
        <f t="shared" si="65"/>
        <v>0</v>
      </c>
      <c r="CV172" s="82">
        <f t="shared" si="66"/>
        <v>0</v>
      </c>
      <c r="CW172" s="83" t="e">
        <f>SUMIF(Склад!#REF!,E172,Склад!#REF!)</f>
        <v>#REF!</v>
      </c>
    </row>
    <row r="173" spans="1:101" s="73" customFormat="1" ht="110.45" customHeight="1" thickBot="1" x14ac:dyDescent="0.3">
      <c r="A173" s="57">
        <v>170</v>
      </c>
      <c r="B173" s="168" t="s">
        <v>133</v>
      </c>
      <c r="C173" s="34" t="s">
        <v>4168</v>
      </c>
      <c r="D173" s="34" t="str">
        <f t="shared" si="67"/>
        <v>776111812</v>
      </c>
      <c r="E173" s="33" t="s">
        <v>3866</v>
      </c>
      <c r="F173" s="33">
        <v>12</v>
      </c>
      <c r="G173" s="165" t="str">
        <f>IFERROR(VLOOKUP(VALUE(E173),Склад!#REF!,6,0),"-")</f>
        <v>-</v>
      </c>
      <c r="H173" s="58"/>
      <c r="I173" s="194" t="s">
        <v>4341</v>
      </c>
      <c r="J173" s="59">
        <v>15</v>
      </c>
      <c r="K173" s="63">
        <v>39</v>
      </c>
      <c r="L173" s="60"/>
      <c r="M173" s="61"/>
      <c r="N173" s="62"/>
      <c r="O173" s="64"/>
      <c r="P173" s="65"/>
      <c r="Q173" s="66"/>
      <c r="R173" s="67"/>
      <c r="S173" s="65"/>
      <c r="T173" s="66"/>
      <c r="U173" s="68"/>
      <c r="V173" s="69"/>
      <c r="W173" s="65"/>
      <c r="X173" s="66"/>
      <c r="Y173" s="70" t="str">
        <f>_xlfn.XLOOKUP($D173,'[1]Res (3)'!$G:$G,'[1]Res (3)'!P:P,"",0)</f>
        <v/>
      </c>
      <c r="Z173" s="70" t="str">
        <f>_xlfn.XLOOKUP($D173,'[1]Res (3)'!$G:$G,'[1]Res (3)'!Q:Q,"",0)</f>
        <v>-</v>
      </c>
      <c r="AA173" s="70" t="str">
        <f>_xlfn.XLOOKUP($D173,'[1]Res (3)'!$G:$G,'[1]Res (3)'!R:R,"",0)</f>
        <v>-</v>
      </c>
      <c r="AB173" s="70" t="str">
        <f>_xlfn.XLOOKUP($D173,'[1]Res (3)'!$G:$G,'[1]Res (3)'!S:S,"",0)</f>
        <v>-</v>
      </c>
      <c r="AC173" s="70" t="str">
        <f>_xlfn.XLOOKUP($D173,'[1]Res (3)'!$G:$G,'[1]Res (3)'!T:T,"",0)</f>
        <v>-</v>
      </c>
      <c r="AD173" s="70" t="str">
        <f>_xlfn.XLOOKUP($D173,'[1]Res (3)'!$G:$G,'[1]Res (3)'!U:U,"",0)</f>
        <v>-</v>
      </c>
      <c r="AE173" s="70" t="str">
        <f>_xlfn.XLOOKUP($D173,'[1]Res (3)'!$G:$G,'[1]Res (3)'!V:V,"",0)</f>
        <v>-</v>
      </c>
      <c r="AF173" s="70" t="str">
        <f>_xlfn.XLOOKUP($D173,'[1]Res (3)'!$G:$G,'[1]Res (3)'!W:W,"",0)</f>
        <v>-</v>
      </c>
      <c r="AG173" s="70" t="str">
        <f>_xlfn.XLOOKUP($D173,'[1]Res (3)'!$G:$G,'[1]Res (3)'!X:X,"",0)</f>
        <v>-</v>
      </c>
      <c r="AH173" s="70" t="str">
        <f>_xlfn.XLOOKUP($D173,'[1]Res (3)'!$G:$G,'[1]Res (3)'!Y:Y,"",0)</f>
        <v>-</v>
      </c>
      <c r="AI173" s="70" t="str">
        <f>_xlfn.XLOOKUP($D173,'[1]Res (3)'!$G:$G,'[1]Res (3)'!Z:Z,"",0)</f>
        <v>-</v>
      </c>
      <c r="AJ173" s="70" t="str">
        <f>_xlfn.XLOOKUP($D173,'[1]Res (3)'!$G:$G,'[1]Res (3)'!AA:AA,"",0)</f>
        <v>-</v>
      </c>
      <c r="AK173" s="70" t="str">
        <f>_xlfn.XLOOKUP($D173,'[1]Res (3)'!$G:$G,'[1]Res (3)'!AB:AB,"",0)</f>
        <v>-</v>
      </c>
      <c r="AL173" s="71">
        <f t="shared" si="51"/>
        <v>0</v>
      </c>
      <c r="AM173" s="72" t="str">
        <f t="shared" si="52"/>
        <v/>
      </c>
      <c r="AO173" s="71" t="s">
        <v>26</v>
      </c>
      <c r="AP173" s="70" t="e">
        <f t="shared" si="69"/>
        <v>#VALUE!</v>
      </c>
      <c r="AQ173" s="70"/>
      <c r="AR173" s="70" t="e">
        <f t="shared" si="70"/>
        <v>#VALUE!</v>
      </c>
      <c r="AS173" s="70"/>
      <c r="AT173" s="70" t="e">
        <f t="shared" si="71"/>
        <v>#VALUE!</v>
      </c>
      <c r="AU173" s="70"/>
      <c r="AV173" s="70" t="e">
        <f t="shared" si="72"/>
        <v>#VALUE!</v>
      </c>
      <c r="AW173" s="70"/>
      <c r="AX173" s="70" t="e">
        <f t="shared" si="68"/>
        <v>#VALUE!</v>
      </c>
      <c r="AY173" s="71" t="e">
        <f t="shared" si="57"/>
        <v>#VALUE!</v>
      </c>
      <c r="AZ173" s="72" t="e">
        <f t="shared" si="58"/>
        <v>#VALUE!</v>
      </c>
      <c r="BA173" s="71" t="s">
        <v>26</v>
      </c>
      <c r="BB173" s="70">
        <v>0</v>
      </c>
      <c r="BC173" s="70"/>
      <c r="BD173" s="70">
        <v>1</v>
      </c>
      <c r="BE173" s="70"/>
      <c r="BF173" s="70">
        <v>2</v>
      </c>
      <c r="BG173" s="70"/>
      <c r="BH173" s="70">
        <v>1</v>
      </c>
      <c r="BI173" s="70"/>
      <c r="BJ173" s="70">
        <v>0</v>
      </c>
      <c r="BK173" s="74">
        <f t="shared" si="59"/>
        <v>4</v>
      </c>
      <c r="BL173" s="75">
        <f t="shared" si="60"/>
        <v>0</v>
      </c>
      <c r="BM173" s="71" t="s">
        <v>26</v>
      </c>
      <c r="BN173" s="70">
        <v>0</v>
      </c>
      <c r="BO173" s="70"/>
      <c r="BP173" s="70">
        <v>1</v>
      </c>
      <c r="BQ173" s="70"/>
      <c r="BR173" s="70">
        <v>1</v>
      </c>
      <c r="BS173" s="70"/>
      <c r="BT173" s="70">
        <v>1</v>
      </c>
      <c r="BU173" s="70"/>
      <c r="BV173" s="70">
        <v>0</v>
      </c>
      <c r="BW173" s="74">
        <f t="shared" si="61"/>
        <v>3</v>
      </c>
      <c r="BX173" s="76">
        <f t="shared" si="62"/>
        <v>0</v>
      </c>
      <c r="BY173" s="71" t="s">
        <v>26</v>
      </c>
      <c r="BZ173" s="70">
        <v>0</v>
      </c>
      <c r="CA173" s="70"/>
      <c r="CB173" s="70">
        <v>0</v>
      </c>
      <c r="CC173" s="70"/>
      <c r="CD173" s="70">
        <v>0</v>
      </c>
      <c r="CE173" s="70"/>
      <c r="CF173" s="70">
        <v>0</v>
      </c>
      <c r="CG173" s="70"/>
      <c r="CH173" s="70">
        <v>0</v>
      </c>
      <c r="CI173" s="77">
        <f t="shared" si="63"/>
        <v>0</v>
      </c>
      <c r="CJ173" s="76">
        <f t="shared" si="64"/>
        <v>0</v>
      </c>
      <c r="CK173" s="78"/>
      <c r="CL173" s="57"/>
      <c r="CM173" s="57"/>
      <c r="CN173" s="57"/>
      <c r="CO173" s="57"/>
      <c r="CP173" s="57"/>
      <c r="CQ173" s="57"/>
      <c r="CR173" s="57"/>
      <c r="CS173" s="79"/>
      <c r="CT173" s="80"/>
      <c r="CU173" s="81">
        <f t="shared" si="65"/>
        <v>0</v>
      </c>
      <c r="CV173" s="82">
        <f t="shared" si="66"/>
        <v>0</v>
      </c>
      <c r="CW173" s="83" t="e">
        <f>SUMIF(Склад!#REF!,E173,Склад!#REF!)</f>
        <v>#REF!</v>
      </c>
    </row>
    <row r="174" spans="1:101" s="73" customFormat="1" ht="112.9" customHeight="1" thickBot="1" x14ac:dyDescent="0.3">
      <c r="A174" s="34">
        <v>171</v>
      </c>
      <c r="B174" s="168" t="s">
        <v>133</v>
      </c>
      <c r="C174" s="34" t="s">
        <v>4169</v>
      </c>
      <c r="D174" s="34" t="str">
        <f t="shared" si="67"/>
        <v>776111928</v>
      </c>
      <c r="E174" s="33" t="s">
        <v>3867</v>
      </c>
      <c r="F174" s="33">
        <v>28</v>
      </c>
      <c r="G174" s="165" t="str">
        <f>IFERROR(VLOOKUP(VALUE(E174),Склад!#REF!,6,0),"-")</f>
        <v>-</v>
      </c>
      <c r="H174" s="58"/>
      <c r="I174" s="194" t="s">
        <v>4341</v>
      </c>
      <c r="J174" s="59">
        <v>15</v>
      </c>
      <c r="K174" s="63">
        <v>39</v>
      </c>
      <c r="L174" s="60"/>
      <c r="M174" s="61"/>
      <c r="N174" s="62"/>
      <c r="O174" s="64"/>
      <c r="P174" s="65"/>
      <c r="Q174" s="66"/>
      <c r="R174" s="67"/>
      <c r="S174" s="65"/>
      <c r="T174" s="66"/>
      <c r="U174" s="68"/>
      <c r="V174" s="69"/>
      <c r="W174" s="65"/>
      <c r="X174" s="66"/>
      <c r="Y174" s="70" t="str">
        <f>_xlfn.XLOOKUP($D174,'[1]Res (3)'!$G:$G,'[1]Res (3)'!P:P,"",0)</f>
        <v/>
      </c>
      <c r="Z174" s="70" t="str">
        <f>_xlfn.XLOOKUP($D174,'[1]Res (3)'!$G:$G,'[1]Res (3)'!Q:Q,"",0)</f>
        <v>-</v>
      </c>
      <c r="AA174" s="70" t="str">
        <f>_xlfn.XLOOKUP($D174,'[1]Res (3)'!$G:$G,'[1]Res (3)'!R:R,"",0)</f>
        <v>-</v>
      </c>
      <c r="AB174" s="70" t="str">
        <f>_xlfn.XLOOKUP($D174,'[1]Res (3)'!$G:$G,'[1]Res (3)'!S:S,"",0)</f>
        <v>-</v>
      </c>
      <c r="AC174" s="70" t="str">
        <f>_xlfn.XLOOKUP($D174,'[1]Res (3)'!$G:$G,'[1]Res (3)'!T:T,"",0)</f>
        <v>-</v>
      </c>
      <c r="AD174" s="70" t="str">
        <f>_xlfn.XLOOKUP($D174,'[1]Res (3)'!$G:$G,'[1]Res (3)'!U:U,"",0)</f>
        <v>-</v>
      </c>
      <c r="AE174" s="70" t="str">
        <f>_xlfn.XLOOKUP($D174,'[1]Res (3)'!$G:$G,'[1]Res (3)'!V:V,"",0)</f>
        <v>-</v>
      </c>
      <c r="AF174" s="70" t="str">
        <f>_xlfn.XLOOKUP($D174,'[1]Res (3)'!$G:$G,'[1]Res (3)'!W:W,"",0)</f>
        <v>-</v>
      </c>
      <c r="AG174" s="70" t="str">
        <f>_xlfn.XLOOKUP($D174,'[1]Res (3)'!$G:$G,'[1]Res (3)'!X:X,"",0)</f>
        <v>-</v>
      </c>
      <c r="AH174" s="70" t="str">
        <f>_xlfn.XLOOKUP($D174,'[1]Res (3)'!$G:$G,'[1]Res (3)'!Y:Y,"",0)</f>
        <v>-</v>
      </c>
      <c r="AI174" s="70" t="str">
        <f>_xlfn.XLOOKUP($D174,'[1]Res (3)'!$G:$G,'[1]Res (3)'!Z:Z,"",0)</f>
        <v>-</v>
      </c>
      <c r="AJ174" s="70" t="str">
        <f>_xlfn.XLOOKUP($D174,'[1]Res (3)'!$G:$G,'[1]Res (3)'!AA:AA,"",0)</f>
        <v>-</v>
      </c>
      <c r="AK174" s="70" t="str">
        <f>_xlfn.XLOOKUP($D174,'[1]Res (3)'!$G:$G,'[1]Res (3)'!AB:AB,"",0)</f>
        <v>-</v>
      </c>
      <c r="AL174" s="71">
        <f t="shared" si="51"/>
        <v>0</v>
      </c>
      <c r="AM174" s="72" t="str">
        <f t="shared" si="52"/>
        <v/>
      </c>
      <c r="AO174" s="71" t="s">
        <v>26</v>
      </c>
      <c r="AP174" s="70" t="e">
        <f t="shared" si="69"/>
        <v>#VALUE!</v>
      </c>
      <c r="AQ174" s="70"/>
      <c r="AR174" s="70" t="e">
        <f t="shared" si="70"/>
        <v>#VALUE!</v>
      </c>
      <c r="AS174" s="70"/>
      <c r="AT174" s="70" t="e">
        <f t="shared" si="71"/>
        <v>#VALUE!</v>
      </c>
      <c r="AU174" s="70"/>
      <c r="AV174" s="70" t="e">
        <f t="shared" si="72"/>
        <v>#VALUE!</v>
      </c>
      <c r="AW174" s="70"/>
      <c r="AX174" s="70" t="e">
        <f t="shared" si="68"/>
        <v>#VALUE!</v>
      </c>
      <c r="AY174" s="71" t="e">
        <f t="shared" si="57"/>
        <v>#VALUE!</v>
      </c>
      <c r="AZ174" s="72" t="e">
        <f t="shared" si="58"/>
        <v>#VALUE!</v>
      </c>
      <c r="BA174" s="71" t="s">
        <v>26</v>
      </c>
      <c r="BB174" s="70">
        <v>0</v>
      </c>
      <c r="BC174" s="70"/>
      <c r="BD174" s="70">
        <v>0</v>
      </c>
      <c r="BE174" s="70"/>
      <c r="BF174" s="70">
        <v>0</v>
      </c>
      <c r="BG174" s="70"/>
      <c r="BH174" s="70">
        <v>0</v>
      </c>
      <c r="BI174" s="70"/>
      <c r="BJ174" s="70">
        <v>0</v>
      </c>
      <c r="BK174" s="74">
        <f t="shared" si="59"/>
        <v>0</v>
      </c>
      <c r="BL174" s="75">
        <f t="shared" si="60"/>
        <v>0</v>
      </c>
      <c r="BM174" s="71" t="s">
        <v>26</v>
      </c>
      <c r="BN174" s="70">
        <v>0</v>
      </c>
      <c r="BO174" s="70"/>
      <c r="BP174" s="70">
        <v>0</v>
      </c>
      <c r="BQ174" s="70"/>
      <c r="BR174" s="70">
        <v>0</v>
      </c>
      <c r="BS174" s="70"/>
      <c r="BT174" s="70">
        <v>0</v>
      </c>
      <c r="BU174" s="70"/>
      <c r="BV174" s="70">
        <v>0</v>
      </c>
      <c r="BW174" s="74">
        <f t="shared" si="61"/>
        <v>0</v>
      </c>
      <c r="BX174" s="76">
        <f t="shared" si="62"/>
        <v>0</v>
      </c>
      <c r="BY174" s="71" t="s">
        <v>26</v>
      </c>
      <c r="BZ174" s="70">
        <v>0</v>
      </c>
      <c r="CA174" s="70"/>
      <c r="CB174" s="70">
        <v>0</v>
      </c>
      <c r="CC174" s="70"/>
      <c r="CD174" s="70">
        <v>0</v>
      </c>
      <c r="CE174" s="70"/>
      <c r="CF174" s="70">
        <v>0</v>
      </c>
      <c r="CG174" s="70"/>
      <c r="CH174" s="70">
        <v>0</v>
      </c>
      <c r="CI174" s="77">
        <f t="shared" si="63"/>
        <v>0</v>
      </c>
      <c r="CJ174" s="76">
        <f t="shared" si="64"/>
        <v>0</v>
      </c>
      <c r="CK174" s="78"/>
      <c r="CL174" s="57"/>
      <c r="CM174" s="57"/>
      <c r="CN174" s="57"/>
      <c r="CO174" s="57"/>
      <c r="CP174" s="57"/>
      <c r="CQ174" s="57"/>
      <c r="CR174" s="57"/>
      <c r="CS174" s="79"/>
      <c r="CT174" s="80"/>
      <c r="CU174" s="81">
        <f t="shared" si="65"/>
        <v>0</v>
      </c>
      <c r="CV174" s="82">
        <f t="shared" si="66"/>
        <v>0</v>
      </c>
      <c r="CW174" s="83" t="e">
        <f>SUMIF(Склад!#REF!,E174,Склад!#REF!)</f>
        <v>#REF!</v>
      </c>
    </row>
    <row r="175" spans="1:101" s="73" customFormat="1" ht="109.15" customHeight="1" thickBot="1" x14ac:dyDescent="0.3">
      <c r="A175" s="57">
        <v>172</v>
      </c>
      <c r="B175" s="168" t="s">
        <v>133</v>
      </c>
      <c r="C175" s="34" t="s">
        <v>4169</v>
      </c>
      <c r="D175" s="34" t="str">
        <f t="shared" si="67"/>
        <v>776111987</v>
      </c>
      <c r="E175" s="33" t="s">
        <v>3867</v>
      </c>
      <c r="F175" s="33">
        <v>87</v>
      </c>
      <c r="G175" s="165" t="str">
        <f>IFERROR(VLOOKUP(VALUE(E175),Склад!#REF!,6,0),"-")</f>
        <v>-</v>
      </c>
      <c r="H175" s="58"/>
      <c r="I175" s="194" t="s">
        <v>4341</v>
      </c>
      <c r="J175" s="59">
        <v>15</v>
      </c>
      <c r="K175" s="63">
        <v>39</v>
      </c>
      <c r="L175" s="60"/>
      <c r="M175" s="61"/>
      <c r="N175" s="62"/>
      <c r="O175" s="64"/>
      <c r="P175" s="65"/>
      <c r="Q175" s="66"/>
      <c r="R175" s="67"/>
      <c r="S175" s="65"/>
      <c r="T175" s="66"/>
      <c r="U175" s="68"/>
      <c r="V175" s="69"/>
      <c r="W175" s="65"/>
      <c r="X175" s="66"/>
      <c r="Y175" s="70" t="str">
        <f>_xlfn.XLOOKUP($D175,'[1]Res (3)'!$G:$G,'[1]Res (3)'!P:P,"",0)</f>
        <v/>
      </c>
      <c r="Z175" s="70" t="str">
        <f>_xlfn.XLOOKUP($D175,'[1]Res (3)'!$G:$G,'[1]Res (3)'!Q:Q,"",0)</f>
        <v>-</v>
      </c>
      <c r="AA175" s="70" t="str">
        <f>_xlfn.XLOOKUP($D175,'[1]Res (3)'!$G:$G,'[1]Res (3)'!R:R,"",0)</f>
        <v>-</v>
      </c>
      <c r="AB175" s="70" t="str">
        <f>_xlfn.XLOOKUP($D175,'[1]Res (3)'!$G:$G,'[1]Res (3)'!S:S,"",0)</f>
        <v>-</v>
      </c>
      <c r="AC175" s="70" t="str">
        <f>_xlfn.XLOOKUP($D175,'[1]Res (3)'!$G:$G,'[1]Res (3)'!T:T,"",0)</f>
        <v>-</v>
      </c>
      <c r="AD175" s="70" t="str">
        <f>_xlfn.XLOOKUP($D175,'[1]Res (3)'!$G:$G,'[1]Res (3)'!U:U,"",0)</f>
        <v>-</v>
      </c>
      <c r="AE175" s="70" t="str">
        <f>_xlfn.XLOOKUP($D175,'[1]Res (3)'!$G:$G,'[1]Res (3)'!V:V,"",0)</f>
        <v>-</v>
      </c>
      <c r="AF175" s="70" t="str">
        <f>_xlfn.XLOOKUP($D175,'[1]Res (3)'!$G:$G,'[1]Res (3)'!W:W,"",0)</f>
        <v>-</v>
      </c>
      <c r="AG175" s="70" t="str">
        <f>_xlfn.XLOOKUP($D175,'[1]Res (3)'!$G:$G,'[1]Res (3)'!X:X,"",0)</f>
        <v>-</v>
      </c>
      <c r="AH175" s="70" t="str">
        <f>_xlfn.XLOOKUP($D175,'[1]Res (3)'!$G:$G,'[1]Res (3)'!Y:Y,"",0)</f>
        <v>-</v>
      </c>
      <c r="AI175" s="70" t="str">
        <f>_xlfn.XLOOKUP($D175,'[1]Res (3)'!$G:$G,'[1]Res (3)'!Z:Z,"",0)</f>
        <v>-</v>
      </c>
      <c r="AJ175" s="70" t="str">
        <f>_xlfn.XLOOKUP($D175,'[1]Res (3)'!$G:$G,'[1]Res (3)'!AA:AA,"",0)</f>
        <v>-</v>
      </c>
      <c r="AK175" s="70" t="str">
        <f>_xlfn.XLOOKUP($D175,'[1]Res (3)'!$G:$G,'[1]Res (3)'!AB:AB,"",0)</f>
        <v>-</v>
      </c>
      <c r="AL175" s="71">
        <f t="shared" si="51"/>
        <v>0</v>
      </c>
      <c r="AM175" s="72" t="str">
        <f t="shared" si="52"/>
        <v/>
      </c>
      <c r="AO175" s="71" t="e">
        <f>CK175+Y175-BA175-BM175-BY175</f>
        <v>#VALUE!</v>
      </c>
      <c r="AP175" s="70" t="s">
        <v>26</v>
      </c>
      <c r="AQ175" s="70" t="s">
        <v>26</v>
      </c>
      <c r="AR175" s="70" t="s">
        <v>26</v>
      </c>
      <c r="AS175" s="70" t="s">
        <v>26</v>
      </c>
      <c r="AT175" s="70" t="s">
        <v>26</v>
      </c>
      <c r="AU175" s="70" t="s">
        <v>26</v>
      </c>
      <c r="AV175" s="70" t="s">
        <v>26</v>
      </c>
      <c r="AW175" s="70" t="s">
        <v>26</v>
      </c>
      <c r="AX175" s="70" t="s">
        <v>26</v>
      </c>
      <c r="AY175" s="71" t="e">
        <f t="shared" si="57"/>
        <v>#VALUE!</v>
      </c>
      <c r="AZ175" s="72" t="e">
        <f t="shared" si="58"/>
        <v>#VALUE!</v>
      </c>
      <c r="BA175" s="71">
        <v>2</v>
      </c>
      <c r="BB175" s="70" t="s">
        <v>26</v>
      </c>
      <c r="BC175" s="70" t="s">
        <v>26</v>
      </c>
      <c r="BD175" s="70" t="s">
        <v>26</v>
      </c>
      <c r="BE175" s="70" t="s">
        <v>26</v>
      </c>
      <c r="BF175" s="70" t="s">
        <v>26</v>
      </c>
      <c r="BG175" s="70" t="s">
        <v>26</v>
      </c>
      <c r="BH175" s="70" t="s">
        <v>26</v>
      </c>
      <c r="BI175" s="70" t="s">
        <v>26</v>
      </c>
      <c r="BJ175" s="70" t="s">
        <v>26</v>
      </c>
      <c r="BK175" s="74">
        <f t="shared" si="59"/>
        <v>2</v>
      </c>
      <c r="BL175" s="75">
        <f t="shared" si="60"/>
        <v>0</v>
      </c>
      <c r="BM175" s="71">
        <v>2</v>
      </c>
      <c r="BN175" s="70" t="s">
        <v>26</v>
      </c>
      <c r="BO175" s="70" t="s">
        <v>26</v>
      </c>
      <c r="BP175" s="70" t="s">
        <v>26</v>
      </c>
      <c r="BQ175" s="70" t="s">
        <v>26</v>
      </c>
      <c r="BR175" s="70" t="s">
        <v>26</v>
      </c>
      <c r="BS175" s="70" t="s">
        <v>26</v>
      </c>
      <c r="BT175" s="70" t="s">
        <v>26</v>
      </c>
      <c r="BU175" s="70" t="s">
        <v>26</v>
      </c>
      <c r="BV175" s="70" t="s">
        <v>26</v>
      </c>
      <c r="BW175" s="74">
        <f t="shared" si="61"/>
        <v>2</v>
      </c>
      <c r="BX175" s="76">
        <f t="shared" si="62"/>
        <v>0</v>
      </c>
      <c r="BY175" s="71">
        <v>9</v>
      </c>
      <c r="BZ175" s="70" t="s">
        <v>26</v>
      </c>
      <c r="CA175" s="70" t="s">
        <v>26</v>
      </c>
      <c r="CB175" s="70" t="s">
        <v>26</v>
      </c>
      <c r="CC175" s="70" t="s">
        <v>26</v>
      </c>
      <c r="CD175" s="70" t="s">
        <v>26</v>
      </c>
      <c r="CE175" s="70" t="s">
        <v>26</v>
      </c>
      <c r="CF175" s="70" t="s">
        <v>26</v>
      </c>
      <c r="CG175" s="70" t="s">
        <v>26</v>
      </c>
      <c r="CH175" s="70" t="s">
        <v>26</v>
      </c>
      <c r="CI175" s="77">
        <f t="shared" si="63"/>
        <v>9</v>
      </c>
      <c r="CJ175" s="76">
        <f t="shared" si="64"/>
        <v>0</v>
      </c>
      <c r="CK175" s="78"/>
      <c r="CL175" s="57"/>
      <c r="CM175" s="57"/>
      <c r="CN175" s="57"/>
      <c r="CO175" s="57"/>
      <c r="CP175" s="57"/>
      <c r="CQ175" s="57"/>
      <c r="CR175" s="57"/>
      <c r="CS175" s="79"/>
      <c r="CT175" s="80"/>
      <c r="CU175" s="81">
        <f t="shared" si="65"/>
        <v>0</v>
      </c>
      <c r="CV175" s="82">
        <f t="shared" si="66"/>
        <v>0</v>
      </c>
      <c r="CW175" s="83" t="e">
        <f>SUMIF(Склад!#REF!,E175,Склад!#REF!)</f>
        <v>#REF!</v>
      </c>
    </row>
    <row r="176" spans="1:101" s="73" customFormat="1" ht="113.65" customHeight="1" thickBot="1" x14ac:dyDescent="0.3">
      <c r="A176" s="34">
        <v>173</v>
      </c>
      <c r="B176" s="168" t="s">
        <v>133</v>
      </c>
      <c r="C176" s="34" t="s">
        <v>4170</v>
      </c>
      <c r="D176" s="34" t="str">
        <f t="shared" si="67"/>
        <v>776112062</v>
      </c>
      <c r="E176" s="33" t="s">
        <v>3868</v>
      </c>
      <c r="F176" s="33">
        <v>62</v>
      </c>
      <c r="G176" s="165" t="str">
        <f>IFERROR(VLOOKUP(VALUE(E176),Склад!#REF!,6,0),"-")</f>
        <v>-</v>
      </c>
      <c r="H176" s="58"/>
      <c r="I176" s="194" t="s">
        <v>4341</v>
      </c>
      <c r="J176" s="59">
        <v>15</v>
      </c>
      <c r="K176" s="63">
        <v>39</v>
      </c>
      <c r="L176" s="60"/>
      <c r="M176" s="61"/>
      <c r="N176" s="62"/>
      <c r="O176" s="64"/>
      <c r="P176" s="65"/>
      <c r="Q176" s="66"/>
      <c r="R176" s="67"/>
      <c r="S176" s="65"/>
      <c r="T176" s="66"/>
      <c r="U176" s="68"/>
      <c r="V176" s="69"/>
      <c r="W176" s="65"/>
      <c r="X176" s="66"/>
      <c r="Y176" s="70" t="str">
        <f>_xlfn.XLOOKUP($D176,'[1]Res (3)'!$G:$G,'[1]Res (3)'!P:P,"",0)</f>
        <v/>
      </c>
      <c r="Z176" s="70" t="str">
        <f>_xlfn.XLOOKUP($D176,'[1]Res (3)'!$G:$G,'[1]Res (3)'!Q:Q,"",0)</f>
        <v>-</v>
      </c>
      <c r="AA176" s="70" t="str">
        <f>_xlfn.XLOOKUP($D176,'[1]Res (3)'!$G:$G,'[1]Res (3)'!R:R,"",0)</f>
        <v>-</v>
      </c>
      <c r="AB176" s="70" t="str">
        <f>_xlfn.XLOOKUP($D176,'[1]Res (3)'!$G:$G,'[1]Res (3)'!S:S,"",0)</f>
        <v>-</v>
      </c>
      <c r="AC176" s="70" t="str">
        <f>_xlfn.XLOOKUP($D176,'[1]Res (3)'!$G:$G,'[1]Res (3)'!T:T,"",0)</f>
        <v>-</v>
      </c>
      <c r="AD176" s="70" t="str">
        <f>_xlfn.XLOOKUP($D176,'[1]Res (3)'!$G:$G,'[1]Res (3)'!U:U,"",0)</f>
        <v>-</v>
      </c>
      <c r="AE176" s="70" t="str">
        <f>_xlfn.XLOOKUP($D176,'[1]Res (3)'!$G:$G,'[1]Res (3)'!V:V,"",0)</f>
        <v>-</v>
      </c>
      <c r="AF176" s="70" t="str">
        <f>_xlfn.XLOOKUP($D176,'[1]Res (3)'!$G:$G,'[1]Res (3)'!W:W,"",0)</f>
        <v>-</v>
      </c>
      <c r="AG176" s="70" t="str">
        <f>_xlfn.XLOOKUP($D176,'[1]Res (3)'!$G:$G,'[1]Res (3)'!X:X,"",0)</f>
        <v>-</v>
      </c>
      <c r="AH176" s="70" t="str">
        <f>_xlfn.XLOOKUP($D176,'[1]Res (3)'!$G:$G,'[1]Res (3)'!Y:Y,"",0)</f>
        <v>-</v>
      </c>
      <c r="AI176" s="70" t="str">
        <f>_xlfn.XLOOKUP($D176,'[1]Res (3)'!$G:$G,'[1]Res (3)'!Z:Z,"",0)</f>
        <v>-</v>
      </c>
      <c r="AJ176" s="70" t="str">
        <f>_xlfn.XLOOKUP($D176,'[1]Res (3)'!$G:$G,'[1]Res (3)'!AA:AA,"",0)</f>
        <v>-</v>
      </c>
      <c r="AK176" s="70" t="str">
        <f>_xlfn.XLOOKUP($D176,'[1]Res (3)'!$G:$G,'[1]Res (3)'!AB:AB,"",0)</f>
        <v>-</v>
      </c>
      <c r="AL176" s="71">
        <f t="shared" si="51"/>
        <v>0</v>
      </c>
      <c r="AM176" s="72" t="str">
        <f t="shared" si="52"/>
        <v/>
      </c>
      <c r="AO176" s="71" t="s">
        <v>26</v>
      </c>
      <c r="AP176" s="70" t="e">
        <f>CL176+Z176-BB176-BN176-BZ176</f>
        <v>#VALUE!</v>
      </c>
      <c r="AQ176" s="70"/>
      <c r="AR176" s="70" t="e">
        <f>CN176+AB176-BD176-BP176-CB176</f>
        <v>#VALUE!</v>
      </c>
      <c r="AS176" s="70"/>
      <c r="AT176" s="70" t="e">
        <f>CP176+AD176-BF176-BR176-CD176</f>
        <v>#VALUE!</v>
      </c>
      <c r="AU176" s="70"/>
      <c r="AV176" s="70" t="e">
        <f>CR176+AF176-BH176-BT176-CF176</f>
        <v>#VALUE!</v>
      </c>
      <c r="AW176" s="70"/>
      <c r="AX176" s="70" t="e">
        <f>CT176+AK176-BJ176-BV176-CH176</f>
        <v>#VALUE!</v>
      </c>
      <c r="AY176" s="71" t="e">
        <f t="shared" si="57"/>
        <v>#VALUE!</v>
      </c>
      <c r="AZ176" s="72" t="e">
        <f t="shared" si="58"/>
        <v>#VALUE!</v>
      </c>
      <c r="BA176" s="71" t="s">
        <v>26</v>
      </c>
      <c r="BB176" s="70">
        <v>0</v>
      </c>
      <c r="BC176" s="70"/>
      <c r="BD176" s="70">
        <v>0</v>
      </c>
      <c r="BE176" s="70"/>
      <c r="BF176" s="70">
        <v>0</v>
      </c>
      <c r="BG176" s="70"/>
      <c r="BH176" s="70">
        <v>0</v>
      </c>
      <c r="BI176" s="70"/>
      <c r="BJ176" s="70">
        <v>0</v>
      </c>
      <c r="BK176" s="74">
        <f t="shared" si="59"/>
        <v>0</v>
      </c>
      <c r="BL176" s="75">
        <f t="shared" si="60"/>
        <v>0</v>
      </c>
      <c r="BM176" s="71" t="s">
        <v>26</v>
      </c>
      <c r="BN176" s="70">
        <v>0</v>
      </c>
      <c r="BO176" s="70"/>
      <c r="BP176" s="70">
        <v>0</v>
      </c>
      <c r="BQ176" s="70"/>
      <c r="BR176" s="70">
        <v>0</v>
      </c>
      <c r="BS176" s="70"/>
      <c r="BT176" s="70">
        <v>0</v>
      </c>
      <c r="BU176" s="70"/>
      <c r="BV176" s="70">
        <v>0</v>
      </c>
      <c r="BW176" s="74">
        <f t="shared" si="61"/>
        <v>0</v>
      </c>
      <c r="BX176" s="76">
        <f t="shared" si="62"/>
        <v>0</v>
      </c>
      <c r="BY176" s="71" t="s">
        <v>26</v>
      </c>
      <c r="BZ176" s="70">
        <v>0</v>
      </c>
      <c r="CA176" s="70"/>
      <c r="CB176" s="70">
        <v>0</v>
      </c>
      <c r="CC176" s="70"/>
      <c r="CD176" s="70">
        <v>0</v>
      </c>
      <c r="CE176" s="70"/>
      <c r="CF176" s="70">
        <v>0</v>
      </c>
      <c r="CG176" s="70"/>
      <c r="CH176" s="70">
        <v>0</v>
      </c>
      <c r="CI176" s="77">
        <f t="shared" si="63"/>
        <v>0</v>
      </c>
      <c r="CJ176" s="76">
        <f t="shared" si="64"/>
        <v>0</v>
      </c>
      <c r="CK176" s="78"/>
      <c r="CL176" s="57"/>
      <c r="CM176" s="57"/>
      <c r="CN176" s="57"/>
      <c r="CO176" s="57"/>
      <c r="CP176" s="57"/>
      <c r="CQ176" s="57"/>
      <c r="CR176" s="57"/>
      <c r="CS176" s="79"/>
      <c r="CT176" s="80"/>
      <c r="CU176" s="81">
        <f t="shared" si="65"/>
        <v>0</v>
      </c>
      <c r="CV176" s="82">
        <f t="shared" si="66"/>
        <v>0</v>
      </c>
      <c r="CW176" s="83" t="e">
        <f>SUMIF(Склад!#REF!,E176,Склад!#REF!)</f>
        <v>#REF!</v>
      </c>
    </row>
    <row r="177" spans="1:101" s="73" customFormat="1" ht="92.65" customHeight="1" thickBot="1" x14ac:dyDescent="0.3">
      <c r="A177" s="57">
        <v>174</v>
      </c>
      <c r="B177" s="168" t="s">
        <v>133</v>
      </c>
      <c r="C177" s="34" t="s">
        <v>4171</v>
      </c>
      <c r="D177" s="34" t="str">
        <f t="shared" si="67"/>
        <v>776112212</v>
      </c>
      <c r="E177" s="33" t="s">
        <v>3869</v>
      </c>
      <c r="F177" s="33">
        <v>12</v>
      </c>
      <c r="G177" s="165" t="str">
        <f>IFERROR(VLOOKUP(VALUE(E177),Склад!#REF!,6,0),"-")</f>
        <v>-</v>
      </c>
      <c r="H177" s="58"/>
      <c r="I177" s="194" t="s">
        <v>4341</v>
      </c>
      <c r="J177" s="59">
        <v>15</v>
      </c>
      <c r="K177" s="63">
        <v>39</v>
      </c>
      <c r="L177" s="60"/>
      <c r="M177" s="61"/>
      <c r="N177" s="62"/>
      <c r="O177" s="64"/>
      <c r="P177" s="65"/>
      <c r="Q177" s="66"/>
      <c r="R177" s="67"/>
      <c r="S177" s="65"/>
      <c r="T177" s="66"/>
      <c r="U177" s="68"/>
      <c r="V177" s="69"/>
      <c r="W177" s="65"/>
      <c r="X177" s="66"/>
      <c r="Y177" s="70" t="str">
        <f>_xlfn.XLOOKUP($D177,'[1]Res (3)'!$G:$G,'[1]Res (3)'!P:P,"",0)</f>
        <v/>
      </c>
      <c r="Z177" s="70" t="str">
        <f>_xlfn.XLOOKUP($D177,'[1]Res (3)'!$G:$G,'[1]Res (3)'!Q:Q,"",0)</f>
        <v>-</v>
      </c>
      <c r="AA177" s="70" t="str">
        <f>_xlfn.XLOOKUP($D177,'[1]Res (3)'!$G:$G,'[1]Res (3)'!R:R,"",0)</f>
        <v>-</v>
      </c>
      <c r="AB177" s="70" t="str">
        <f>_xlfn.XLOOKUP($D177,'[1]Res (3)'!$G:$G,'[1]Res (3)'!S:S,"",0)</f>
        <v>-</v>
      </c>
      <c r="AC177" s="70" t="str">
        <f>_xlfn.XLOOKUP($D177,'[1]Res (3)'!$G:$G,'[1]Res (3)'!T:T,"",0)</f>
        <v>-</v>
      </c>
      <c r="AD177" s="70" t="str">
        <f>_xlfn.XLOOKUP($D177,'[1]Res (3)'!$G:$G,'[1]Res (3)'!U:U,"",0)</f>
        <v>-</v>
      </c>
      <c r="AE177" s="70" t="str">
        <f>_xlfn.XLOOKUP($D177,'[1]Res (3)'!$G:$G,'[1]Res (3)'!V:V,"",0)</f>
        <v>-</v>
      </c>
      <c r="AF177" s="70" t="str">
        <f>_xlfn.XLOOKUP($D177,'[1]Res (3)'!$G:$G,'[1]Res (3)'!W:W,"",0)</f>
        <v>-</v>
      </c>
      <c r="AG177" s="70" t="str">
        <f>_xlfn.XLOOKUP($D177,'[1]Res (3)'!$G:$G,'[1]Res (3)'!X:X,"",0)</f>
        <v>-</v>
      </c>
      <c r="AH177" s="70" t="str">
        <f>_xlfn.XLOOKUP($D177,'[1]Res (3)'!$G:$G,'[1]Res (3)'!Y:Y,"",0)</f>
        <v>-</v>
      </c>
      <c r="AI177" s="70" t="str">
        <f>_xlfn.XLOOKUP($D177,'[1]Res (3)'!$G:$G,'[1]Res (3)'!Z:Z,"",0)</f>
        <v>-</v>
      </c>
      <c r="AJ177" s="70" t="str">
        <f>_xlfn.XLOOKUP($D177,'[1]Res (3)'!$G:$G,'[1]Res (3)'!AA:AA,"",0)</f>
        <v>-</v>
      </c>
      <c r="AK177" s="70" t="str">
        <f>_xlfn.XLOOKUP($D177,'[1]Res (3)'!$G:$G,'[1]Res (3)'!AB:AB,"",0)</f>
        <v>-</v>
      </c>
      <c r="AL177" s="71">
        <f t="shared" si="51"/>
        <v>0</v>
      </c>
      <c r="AM177" s="72" t="str">
        <f t="shared" si="52"/>
        <v/>
      </c>
      <c r="AO177" s="71" t="s">
        <v>26</v>
      </c>
      <c r="AP177" s="70" t="e">
        <f>CL177+Z177-BB177-BN177-BZ177</f>
        <v>#VALUE!</v>
      </c>
      <c r="AQ177" s="70"/>
      <c r="AR177" s="70" t="e">
        <f>CN177+AB177-BD177-BP177-CB177</f>
        <v>#VALUE!</v>
      </c>
      <c r="AS177" s="70"/>
      <c r="AT177" s="70" t="e">
        <f>CP177+AD177-BF177-BR177-CD177</f>
        <v>#VALUE!</v>
      </c>
      <c r="AU177" s="70"/>
      <c r="AV177" s="70" t="e">
        <f>CR177+AF177-BH177-BT177-CF177</f>
        <v>#VALUE!</v>
      </c>
      <c r="AW177" s="70"/>
      <c r="AX177" s="70" t="e">
        <f>CT177+AK177-BJ177-BV177-CH177</f>
        <v>#VALUE!</v>
      </c>
      <c r="AY177" s="71" t="e">
        <f t="shared" si="57"/>
        <v>#VALUE!</v>
      </c>
      <c r="AZ177" s="72" t="e">
        <f t="shared" si="58"/>
        <v>#VALUE!</v>
      </c>
      <c r="BA177" s="71" t="s">
        <v>26</v>
      </c>
      <c r="BB177" s="70">
        <v>0</v>
      </c>
      <c r="BC177" s="70"/>
      <c r="BD177" s="70">
        <v>0</v>
      </c>
      <c r="BE177" s="70"/>
      <c r="BF177" s="70">
        <v>0</v>
      </c>
      <c r="BG177" s="70"/>
      <c r="BH177" s="70">
        <v>0</v>
      </c>
      <c r="BI177" s="70"/>
      <c r="BJ177" s="70">
        <v>0</v>
      </c>
      <c r="BK177" s="74">
        <f t="shared" si="59"/>
        <v>0</v>
      </c>
      <c r="BL177" s="75">
        <f t="shared" si="60"/>
        <v>0</v>
      </c>
      <c r="BM177" s="71" t="s">
        <v>26</v>
      </c>
      <c r="BN177" s="70">
        <v>0</v>
      </c>
      <c r="BO177" s="70"/>
      <c r="BP177" s="70">
        <v>0</v>
      </c>
      <c r="BQ177" s="70"/>
      <c r="BR177" s="70">
        <v>0</v>
      </c>
      <c r="BS177" s="70"/>
      <c r="BT177" s="70">
        <v>0</v>
      </c>
      <c r="BU177" s="70"/>
      <c r="BV177" s="70">
        <v>0</v>
      </c>
      <c r="BW177" s="74">
        <f t="shared" si="61"/>
        <v>0</v>
      </c>
      <c r="BX177" s="76">
        <f t="shared" si="62"/>
        <v>0</v>
      </c>
      <c r="BY177" s="71" t="s">
        <v>26</v>
      </c>
      <c r="BZ177" s="70">
        <v>0</v>
      </c>
      <c r="CA177" s="70"/>
      <c r="CB177" s="70">
        <v>0</v>
      </c>
      <c r="CC177" s="70"/>
      <c r="CD177" s="70">
        <v>0</v>
      </c>
      <c r="CE177" s="70"/>
      <c r="CF177" s="70">
        <v>0</v>
      </c>
      <c r="CG177" s="70"/>
      <c r="CH177" s="70">
        <v>0</v>
      </c>
      <c r="CI177" s="77">
        <f t="shared" si="63"/>
        <v>0</v>
      </c>
      <c r="CJ177" s="76">
        <f t="shared" si="64"/>
        <v>0</v>
      </c>
      <c r="CK177" s="78"/>
      <c r="CL177" s="57"/>
      <c r="CM177" s="57"/>
      <c r="CN177" s="57"/>
      <c r="CO177" s="57"/>
      <c r="CP177" s="57"/>
      <c r="CQ177" s="57"/>
      <c r="CR177" s="57"/>
      <c r="CS177" s="79"/>
      <c r="CT177" s="80"/>
      <c r="CU177" s="81">
        <f t="shared" si="65"/>
        <v>0</v>
      </c>
      <c r="CV177" s="82">
        <f t="shared" si="66"/>
        <v>0</v>
      </c>
      <c r="CW177" s="83" t="e">
        <f>SUMIF(Склад!#REF!,E177,Склад!#REF!)</f>
        <v>#REF!</v>
      </c>
    </row>
    <row r="178" spans="1:101" s="73" customFormat="1" ht="97.15" customHeight="1" thickBot="1" x14ac:dyDescent="0.3">
      <c r="A178" s="34">
        <v>175</v>
      </c>
      <c r="B178" s="168" t="s">
        <v>133</v>
      </c>
      <c r="C178" s="34" t="s">
        <v>112</v>
      </c>
      <c r="D178" s="34" t="str">
        <f t="shared" si="67"/>
        <v>776610137</v>
      </c>
      <c r="E178" s="34" t="s">
        <v>3870</v>
      </c>
      <c r="F178" s="33">
        <v>37</v>
      </c>
      <c r="G178" s="165" t="str">
        <f>IFERROR(VLOOKUP(VALUE(E178),Склад!#REF!,6,0),"-")</f>
        <v>-</v>
      </c>
      <c r="H178" s="58"/>
      <c r="I178" s="194" t="s">
        <v>4341</v>
      </c>
      <c r="J178" s="59">
        <v>15</v>
      </c>
      <c r="K178" s="63">
        <v>39</v>
      </c>
      <c r="L178" s="60"/>
      <c r="M178" s="61"/>
      <c r="N178" s="62"/>
      <c r="O178" s="64"/>
      <c r="P178" s="65"/>
      <c r="Q178" s="66"/>
      <c r="R178" s="67"/>
      <c r="S178" s="65"/>
      <c r="T178" s="66"/>
      <c r="U178" s="68"/>
      <c r="V178" s="69"/>
      <c r="W178" s="65"/>
      <c r="X178" s="66"/>
      <c r="Y178" s="70" t="str">
        <f>_xlfn.XLOOKUP($D178,'[1]Res (3)'!$G:$G,'[1]Res (3)'!P:P,"",0)</f>
        <v/>
      </c>
      <c r="Z178" s="70" t="str">
        <f>_xlfn.XLOOKUP($D178,'[1]Res (3)'!$G:$G,'[1]Res (3)'!Q:Q,"",0)</f>
        <v>-</v>
      </c>
      <c r="AA178" s="70" t="str">
        <f>_xlfn.XLOOKUP($D178,'[1]Res (3)'!$G:$G,'[1]Res (3)'!R:R,"",0)</f>
        <v>-</v>
      </c>
      <c r="AB178" s="70" t="str">
        <f>_xlfn.XLOOKUP($D178,'[1]Res (3)'!$G:$G,'[1]Res (3)'!S:S,"",0)</f>
        <v>-</v>
      </c>
      <c r="AC178" s="70" t="str">
        <f>_xlfn.XLOOKUP($D178,'[1]Res (3)'!$G:$G,'[1]Res (3)'!T:T,"",0)</f>
        <v>-</v>
      </c>
      <c r="AD178" s="70" t="str">
        <f>_xlfn.XLOOKUP($D178,'[1]Res (3)'!$G:$G,'[1]Res (3)'!U:U,"",0)</f>
        <v>-</v>
      </c>
      <c r="AE178" s="70" t="str">
        <f>_xlfn.XLOOKUP($D178,'[1]Res (3)'!$G:$G,'[1]Res (3)'!V:V,"",0)</f>
        <v>-</v>
      </c>
      <c r="AF178" s="70" t="str">
        <f>_xlfn.XLOOKUP($D178,'[1]Res (3)'!$G:$G,'[1]Res (3)'!W:W,"",0)</f>
        <v>-</v>
      </c>
      <c r="AG178" s="70" t="str">
        <f>_xlfn.XLOOKUP($D178,'[1]Res (3)'!$G:$G,'[1]Res (3)'!X:X,"",0)</f>
        <v>-</v>
      </c>
      <c r="AH178" s="70" t="str">
        <f>_xlfn.XLOOKUP($D178,'[1]Res (3)'!$G:$G,'[1]Res (3)'!Y:Y,"",0)</f>
        <v>-</v>
      </c>
      <c r="AI178" s="70" t="str">
        <f>_xlfn.XLOOKUP($D178,'[1]Res (3)'!$G:$G,'[1]Res (3)'!Z:Z,"",0)</f>
        <v>-</v>
      </c>
      <c r="AJ178" s="70" t="str">
        <f>_xlfn.XLOOKUP($D178,'[1]Res (3)'!$G:$G,'[1]Res (3)'!AA:AA,"",0)</f>
        <v>-</v>
      </c>
      <c r="AK178" s="70" t="str">
        <f>_xlfn.XLOOKUP($D178,'[1]Res (3)'!$G:$G,'[1]Res (3)'!AB:AB,"",0)</f>
        <v>-</v>
      </c>
      <c r="AL178" s="71">
        <f t="shared" si="51"/>
        <v>0</v>
      </c>
      <c r="AM178" s="72" t="str">
        <f t="shared" si="52"/>
        <v/>
      </c>
      <c r="AO178" s="71" t="s">
        <v>26</v>
      </c>
      <c r="AP178" s="70" t="e">
        <f>CL178+Z178-BB178-BN178-BZ178</f>
        <v>#VALUE!</v>
      </c>
      <c r="AQ178" s="70"/>
      <c r="AR178" s="70" t="e">
        <f>CN178+AB178-BD178-BP178-CB178</f>
        <v>#VALUE!</v>
      </c>
      <c r="AS178" s="70"/>
      <c r="AT178" s="70" t="e">
        <f>CP178+AD178-BF178-BR178-CD178</f>
        <v>#VALUE!</v>
      </c>
      <c r="AU178" s="70"/>
      <c r="AV178" s="70" t="e">
        <f>CR178+AF178-BH178-BT178-CF178</f>
        <v>#VALUE!</v>
      </c>
      <c r="AW178" s="70"/>
      <c r="AX178" s="70" t="e">
        <f>CT178+AK178-BJ178-BV178-CH178</f>
        <v>#VALUE!</v>
      </c>
      <c r="AY178" s="71" t="e">
        <f t="shared" si="57"/>
        <v>#VALUE!</v>
      </c>
      <c r="AZ178" s="72" t="e">
        <f t="shared" si="58"/>
        <v>#VALUE!</v>
      </c>
      <c r="BA178" s="71" t="s">
        <v>26</v>
      </c>
      <c r="BB178" s="70">
        <v>0</v>
      </c>
      <c r="BC178" s="70"/>
      <c r="BD178" s="70">
        <v>1</v>
      </c>
      <c r="BE178" s="70"/>
      <c r="BF178" s="70">
        <v>1</v>
      </c>
      <c r="BG178" s="70"/>
      <c r="BH178" s="70">
        <v>1</v>
      </c>
      <c r="BI178" s="70"/>
      <c r="BJ178" s="70">
        <v>0</v>
      </c>
      <c r="BK178" s="74">
        <f t="shared" si="59"/>
        <v>3</v>
      </c>
      <c r="BL178" s="75">
        <f t="shared" si="60"/>
        <v>0</v>
      </c>
      <c r="BM178" s="71" t="s">
        <v>26</v>
      </c>
      <c r="BN178" s="70">
        <v>0</v>
      </c>
      <c r="BO178" s="70"/>
      <c r="BP178" s="70">
        <v>1</v>
      </c>
      <c r="BQ178" s="70"/>
      <c r="BR178" s="70">
        <v>1</v>
      </c>
      <c r="BS178" s="70"/>
      <c r="BT178" s="70">
        <v>1</v>
      </c>
      <c r="BU178" s="70"/>
      <c r="BV178" s="70">
        <v>0</v>
      </c>
      <c r="BW178" s="74">
        <f t="shared" si="61"/>
        <v>3</v>
      </c>
      <c r="BX178" s="76">
        <f t="shared" si="62"/>
        <v>0</v>
      </c>
      <c r="BY178" s="71" t="s">
        <v>26</v>
      </c>
      <c r="BZ178" s="70">
        <v>0</v>
      </c>
      <c r="CA178" s="70"/>
      <c r="CB178" s="70">
        <v>6</v>
      </c>
      <c r="CC178" s="70"/>
      <c r="CD178" s="70">
        <v>8</v>
      </c>
      <c r="CE178" s="70"/>
      <c r="CF178" s="70">
        <v>6</v>
      </c>
      <c r="CG178" s="70"/>
      <c r="CH178" s="70">
        <v>0</v>
      </c>
      <c r="CI178" s="77">
        <f t="shared" si="63"/>
        <v>20</v>
      </c>
      <c r="CJ178" s="76">
        <f t="shared" si="64"/>
        <v>0</v>
      </c>
      <c r="CK178" s="78"/>
      <c r="CL178" s="57"/>
      <c r="CM178" s="57"/>
      <c r="CN178" s="57"/>
      <c r="CO178" s="57"/>
      <c r="CP178" s="57"/>
      <c r="CQ178" s="57"/>
      <c r="CR178" s="57"/>
      <c r="CS178" s="79"/>
      <c r="CT178" s="80"/>
      <c r="CU178" s="81">
        <f t="shared" si="65"/>
        <v>0</v>
      </c>
      <c r="CV178" s="82">
        <f t="shared" si="66"/>
        <v>0</v>
      </c>
      <c r="CW178" s="83" t="e">
        <f>SUMIF(Склад!#REF!,E178,Склад!#REF!)</f>
        <v>#REF!</v>
      </c>
    </row>
    <row r="179" spans="1:101" s="73" customFormat="1" ht="94.15" customHeight="1" thickBot="1" x14ac:dyDescent="0.3">
      <c r="A179" s="57">
        <v>176</v>
      </c>
      <c r="B179" s="168" t="s">
        <v>133</v>
      </c>
      <c r="C179" s="34" t="s">
        <v>113</v>
      </c>
      <c r="D179" s="34" t="str">
        <f t="shared" si="67"/>
        <v>776610382</v>
      </c>
      <c r="E179" s="33" t="s">
        <v>3871</v>
      </c>
      <c r="F179" s="33">
        <v>82</v>
      </c>
      <c r="G179" s="165" t="str">
        <f>IFERROR(VLOOKUP(VALUE(E179),Склад!#REF!,6,0),"-")</f>
        <v>-</v>
      </c>
      <c r="H179" s="58"/>
      <c r="I179" s="194" t="s">
        <v>4341</v>
      </c>
      <c r="J179" s="59">
        <v>15</v>
      </c>
      <c r="K179" s="63">
        <v>39</v>
      </c>
      <c r="L179" s="60"/>
      <c r="M179" s="61"/>
      <c r="N179" s="62"/>
      <c r="O179" s="64"/>
      <c r="P179" s="65"/>
      <c r="Q179" s="66"/>
      <c r="R179" s="67"/>
      <c r="S179" s="65"/>
      <c r="T179" s="66"/>
      <c r="U179" s="68"/>
      <c r="V179" s="69"/>
      <c r="W179" s="65"/>
      <c r="X179" s="66"/>
      <c r="Y179" s="70" t="str">
        <f>_xlfn.XLOOKUP($D179,'[1]Res (3)'!$G:$G,'[1]Res (3)'!P:P,"",0)</f>
        <v/>
      </c>
      <c r="Z179" s="70" t="str">
        <f>_xlfn.XLOOKUP($D179,'[1]Res (3)'!$G:$G,'[1]Res (3)'!Q:Q,"",0)</f>
        <v>-</v>
      </c>
      <c r="AA179" s="70" t="str">
        <f>_xlfn.XLOOKUP($D179,'[1]Res (3)'!$G:$G,'[1]Res (3)'!R:R,"",0)</f>
        <v>-</v>
      </c>
      <c r="AB179" s="70" t="str">
        <f>_xlfn.XLOOKUP($D179,'[1]Res (3)'!$G:$G,'[1]Res (3)'!S:S,"",0)</f>
        <v>-</v>
      </c>
      <c r="AC179" s="70" t="str">
        <f>_xlfn.XLOOKUP($D179,'[1]Res (3)'!$G:$G,'[1]Res (3)'!T:T,"",0)</f>
        <v>-</v>
      </c>
      <c r="AD179" s="70" t="str">
        <f>_xlfn.XLOOKUP($D179,'[1]Res (3)'!$G:$G,'[1]Res (3)'!U:U,"",0)</f>
        <v>-</v>
      </c>
      <c r="AE179" s="70" t="str">
        <f>_xlfn.XLOOKUP($D179,'[1]Res (3)'!$G:$G,'[1]Res (3)'!V:V,"",0)</f>
        <v>-</v>
      </c>
      <c r="AF179" s="70" t="str">
        <f>_xlfn.XLOOKUP($D179,'[1]Res (3)'!$G:$G,'[1]Res (3)'!W:W,"",0)</f>
        <v>-</v>
      </c>
      <c r="AG179" s="70" t="str">
        <f>_xlfn.XLOOKUP($D179,'[1]Res (3)'!$G:$G,'[1]Res (3)'!X:X,"",0)</f>
        <v>-</v>
      </c>
      <c r="AH179" s="70" t="str">
        <f>_xlfn.XLOOKUP($D179,'[1]Res (3)'!$G:$G,'[1]Res (3)'!Y:Y,"",0)</f>
        <v>-</v>
      </c>
      <c r="AI179" s="70" t="str">
        <f>_xlfn.XLOOKUP($D179,'[1]Res (3)'!$G:$G,'[1]Res (3)'!Z:Z,"",0)</f>
        <v>-</v>
      </c>
      <c r="AJ179" s="70" t="str">
        <f>_xlfn.XLOOKUP($D179,'[1]Res (3)'!$G:$G,'[1]Res (3)'!AA:AA,"",0)</f>
        <v>-</v>
      </c>
      <c r="AK179" s="70" t="str">
        <f>_xlfn.XLOOKUP($D179,'[1]Res (3)'!$G:$G,'[1]Res (3)'!AB:AB,"",0)</f>
        <v>-</v>
      </c>
      <c r="AL179" s="71">
        <f t="shared" si="51"/>
        <v>0</v>
      </c>
      <c r="AM179" s="72" t="str">
        <f t="shared" si="52"/>
        <v/>
      </c>
      <c r="AO179" s="71" t="e">
        <f t="shared" ref="AO179:AO217" si="73">CK179+Y179-BA179-BM179-BY179</f>
        <v>#VALUE!</v>
      </c>
      <c r="AP179" s="70" t="s">
        <v>26</v>
      </c>
      <c r="AQ179" s="70" t="s">
        <v>26</v>
      </c>
      <c r="AR179" s="70" t="s">
        <v>26</v>
      </c>
      <c r="AS179" s="70" t="s">
        <v>26</v>
      </c>
      <c r="AT179" s="70" t="s">
        <v>26</v>
      </c>
      <c r="AU179" s="70" t="s">
        <v>26</v>
      </c>
      <c r="AV179" s="70" t="s">
        <v>26</v>
      </c>
      <c r="AW179" s="70" t="s">
        <v>26</v>
      </c>
      <c r="AX179" s="70" t="s">
        <v>26</v>
      </c>
      <c r="AY179" s="71" t="e">
        <f t="shared" si="57"/>
        <v>#VALUE!</v>
      </c>
      <c r="AZ179" s="72" t="e">
        <f t="shared" si="58"/>
        <v>#VALUE!</v>
      </c>
      <c r="BA179" s="71">
        <v>2</v>
      </c>
      <c r="BB179" s="70" t="s">
        <v>26</v>
      </c>
      <c r="BC179" s="70" t="s">
        <v>26</v>
      </c>
      <c r="BD179" s="70" t="s">
        <v>26</v>
      </c>
      <c r="BE179" s="70" t="s">
        <v>26</v>
      </c>
      <c r="BF179" s="70" t="s">
        <v>26</v>
      </c>
      <c r="BG179" s="70" t="s">
        <v>26</v>
      </c>
      <c r="BH179" s="70" t="s">
        <v>26</v>
      </c>
      <c r="BI179" s="70" t="s">
        <v>26</v>
      </c>
      <c r="BJ179" s="70" t="s">
        <v>26</v>
      </c>
      <c r="BK179" s="74">
        <f t="shared" si="59"/>
        <v>2</v>
      </c>
      <c r="BL179" s="75">
        <f t="shared" si="60"/>
        <v>0</v>
      </c>
      <c r="BM179" s="71">
        <v>2</v>
      </c>
      <c r="BN179" s="70" t="s">
        <v>26</v>
      </c>
      <c r="BO179" s="70" t="s">
        <v>26</v>
      </c>
      <c r="BP179" s="70" t="s">
        <v>26</v>
      </c>
      <c r="BQ179" s="70" t="s">
        <v>26</v>
      </c>
      <c r="BR179" s="70" t="s">
        <v>26</v>
      </c>
      <c r="BS179" s="70" t="s">
        <v>26</v>
      </c>
      <c r="BT179" s="70" t="s">
        <v>26</v>
      </c>
      <c r="BU179" s="70" t="s">
        <v>26</v>
      </c>
      <c r="BV179" s="70" t="s">
        <v>26</v>
      </c>
      <c r="BW179" s="74">
        <f t="shared" si="61"/>
        <v>2</v>
      </c>
      <c r="BX179" s="76">
        <f t="shared" si="62"/>
        <v>0</v>
      </c>
      <c r="BY179" s="71">
        <v>9</v>
      </c>
      <c r="BZ179" s="70" t="s">
        <v>26</v>
      </c>
      <c r="CA179" s="70" t="s">
        <v>26</v>
      </c>
      <c r="CB179" s="70" t="s">
        <v>26</v>
      </c>
      <c r="CC179" s="70" t="s">
        <v>26</v>
      </c>
      <c r="CD179" s="70" t="s">
        <v>26</v>
      </c>
      <c r="CE179" s="70" t="s">
        <v>26</v>
      </c>
      <c r="CF179" s="70" t="s">
        <v>26</v>
      </c>
      <c r="CG179" s="70" t="s">
        <v>26</v>
      </c>
      <c r="CH179" s="70" t="s">
        <v>26</v>
      </c>
      <c r="CI179" s="77">
        <f t="shared" si="63"/>
        <v>9</v>
      </c>
      <c r="CJ179" s="76">
        <f t="shared" si="64"/>
        <v>0</v>
      </c>
      <c r="CK179" s="78"/>
      <c r="CL179" s="57"/>
      <c r="CM179" s="57"/>
      <c r="CN179" s="57"/>
      <c r="CO179" s="57"/>
      <c r="CP179" s="57"/>
      <c r="CQ179" s="57"/>
      <c r="CR179" s="57"/>
      <c r="CS179" s="79"/>
      <c r="CT179" s="80"/>
      <c r="CU179" s="81">
        <f t="shared" si="65"/>
        <v>0</v>
      </c>
      <c r="CV179" s="82">
        <f t="shared" si="66"/>
        <v>0</v>
      </c>
      <c r="CW179" s="83" t="e">
        <f>SUMIF(Склад!#REF!,E179,Склад!#REF!)</f>
        <v>#REF!</v>
      </c>
    </row>
    <row r="180" spans="1:101" s="73" customFormat="1" ht="94.35" customHeight="1" thickBot="1" x14ac:dyDescent="0.3">
      <c r="A180" s="34">
        <v>177</v>
      </c>
      <c r="B180" s="168" t="s">
        <v>133</v>
      </c>
      <c r="C180" s="34" t="s">
        <v>4172</v>
      </c>
      <c r="D180" s="34" t="str">
        <f t="shared" si="67"/>
        <v>776610483</v>
      </c>
      <c r="E180" s="33" t="s">
        <v>3872</v>
      </c>
      <c r="F180" s="33">
        <v>83</v>
      </c>
      <c r="G180" s="165" t="str">
        <f>IFERROR(VLOOKUP(VALUE(E180),Склад!#REF!,6,0),"-")</f>
        <v>-</v>
      </c>
      <c r="H180" s="58"/>
      <c r="I180" s="194" t="s">
        <v>4341</v>
      </c>
      <c r="J180" s="59">
        <v>15</v>
      </c>
      <c r="K180" s="63">
        <v>39</v>
      </c>
      <c r="L180" s="60"/>
      <c r="M180" s="61"/>
      <c r="N180" s="62"/>
      <c r="O180" s="64"/>
      <c r="P180" s="65"/>
      <c r="Q180" s="66"/>
      <c r="R180" s="67"/>
      <c r="S180" s="65"/>
      <c r="T180" s="66"/>
      <c r="U180" s="68"/>
      <c r="V180" s="69"/>
      <c r="W180" s="65"/>
      <c r="X180" s="66"/>
      <c r="Y180" s="70" t="str">
        <f>_xlfn.XLOOKUP($D180,'[1]Res (3)'!$G:$G,'[1]Res (3)'!P:P,"",0)</f>
        <v/>
      </c>
      <c r="Z180" s="70" t="str">
        <f>_xlfn.XLOOKUP($D180,'[1]Res (3)'!$G:$G,'[1]Res (3)'!Q:Q,"",0)</f>
        <v>-</v>
      </c>
      <c r="AA180" s="70" t="str">
        <f>_xlfn.XLOOKUP($D180,'[1]Res (3)'!$G:$G,'[1]Res (3)'!R:R,"",0)</f>
        <v/>
      </c>
      <c r="AB180" s="70" t="str">
        <f>_xlfn.XLOOKUP($D180,'[1]Res (3)'!$G:$G,'[1]Res (3)'!S:S,"",0)</f>
        <v>-</v>
      </c>
      <c r="AC180" s="70" t="str">
        <f>_xlfn.XLOOKUP($D180,'[1]Res (3)'!$G:$G,'[1]Res (3)'!T:T,"",0)</f>
        <v>-</v>
      </c>
      <c r="AD180" s="70" t="str">
        <f>_xlfn.XLOOKUP($D180,'[1]Res (3)'!$G:$G,'[1]Res (3)'!U:U,"",0)</f>
        <v>-</v>
      </c>
      <c r="AE180" s="70" t="str">
        <f>_xlfn.XLOOKUP($D180,'[1]Res (3)'!$G:$G,'[1]Res (3)'!V:V,"",0)</f>
        <v>-</v>
      </c>
      <c r="AF180" s="70" t="str">
        <f>_xlfn.XLOOKUP($D180,'[1]Res (3)'!$G:$G,'[1]Res (3)'!W:W,"",0)</f>
        <v>-</v>
      </c>
      <c r="AG180" s="70" t="str">
        <f>_xlfn.XLOOKUP($D180,'[1]Res (3)'!$G:$G,'[1]Res (3)'!X:X,"",0)</f>
        <v>-</v>
      </c>
      <c r="AH180" s="70" t="str">
        <f>_xlfn.XLOOKUP($D180,'[1]Res (3)'!$G:$G,'[1]Res (3)'!Y:Y,"",0)</f>
        <v>-</v>
      </c>
      <c r="AI180" s="70" t="str">
        <f>_xlfn.XLOOKUP($D180,'[1]Res (3)'!$G:$G,'[1]Res (3)'!Z:Z,"",0)</f>
        <v>-</v>
      </c>
      <c r="AJ180" s="70" t="str">
        <f>_xlfn.XLOOKUP($D180,'[1]Res (3)'!$G:$G,'[1]Res (3)'!AA:AA,"",0)</f>
        <v>-</v>
      </c>
      <c r="AK180" s="70" t="str">
        <f>_xlfn.XLOOKUP($D180,'[1]Res (3)'!$G:$G,'[1]Res (3)'!AB:AB,"",0)</f>
        <v>-</v>
      </c>
      <c r="AL180" s="71">
        <f t="shared" si="51"/>
        <v>0</v>
      </c>
      <c r="AM180" s="72" t="str">
        <f t="shared" si="52"/>
        <v/>
      </c>
      <c r="AO180" s="71" t="e">
        <f t="shared" si="73"/>
        <v>#VALUE!</v>
      </c>
      <c r="AP180" s="70" t="s">
        <v>26</v>
      </c>
      <c r="AQ180" s="70" t="s">
        <v>26</v>
      </c>
      <c r="AR180" s="70" t="s">
        <v>26</v>
      </c>
      <c r="AS180" s="70" t="s">
        <v>26</v>
      </c>
      <c r="AT180" s="70" t="s">
        <v>26</v>
      </c>
      <c r="AU180" s="70" t="s">
        <v>26</v>
      </c>
      <c r="AV180" s="70" t="s">
        <v>26</v>
      </c>
      <c r="AW180" s="70" t="s">
        <v>26</v>
      </c>
      <c r="AX180" s="70" t="s">
        <v>26</v>
      </c>
      <c r="AY180" s="71" t="e">
        <f t="shared" si="57"/>
        <v>#VALUE!</v>
      </c>
      <c r="AZ180" s="72" t="e">
        <f t="shared" si="58"/>
        <v>#VALUE!</v>
      </c>
      <c r="BA180" s="71">
        <v>2</v>
      </c>
      <c r="BB180" s="70" t="s">
        <v>26</v>
      </c>
      <c r="BC180" s="70" t="s">
        <v>26</v>
      </c>
      <c r="BD180" s="70" t="s">
        <v>26</v>
      </c>
      <c r="BE180" s="70" t="s">
        <v>26</v>
      </c>
      <c r="BF180" s="70" t="s">
        <v>26</v>
      </c>
      <c r="BG180" s="70" t="s">
        <v>26</v>
      </c>
      <c r="BH180" s="70" t="s">
        <v>26</v>
      </c>
      <c r="BI180" s="70" t="s">
        <v>26</v>
      </c>
      <c r="BJ180" s="70" t="s">
        <v>26</v>
      </c>
      <c r="BK180" s="74">
        <f t="shared" si="59"/>
        <v>2</v>
      </c>
      <c r="BL180" s="75">
        <f t="shared" si="60"/>
        <v>0</v>
      </c>
      <c r="BM180" s="71">
        <v>2</v>
      </c>
      <c r="BN180" s="70" t="s">
        <v>26</v>
      </c>
      <c r="BO180" s="70" t="s">
        <v>26</v>
      </c>
      <c r="BP180" s="70" t="s">
        <v>26</v>
      </c>
      <c r="BQ180" s="70" t="s">
        <v>26</v>
      </c>
      <c r="BR180" s="70" t="s">
        <v>26</v>
      </c>
      <c r="BS180" s="70" t="s">
        <v>26</v>
      </c>
      <c r="BT180" s="70" t="s">
        <v>26</v>
      </c>
      <c r="BU180" s="70" t="s">
        <v>26</v>
      </c>
      <c r="BV180" s="70" t="s">
        <v>26</v>
      </c>
      <c r="BW180" s="74">
        <f t="shared" si="61"/>
        <v>2</v>
      </c>
      <c r="BX180" s="76">
        <f t="shared" si="62"/>
        <v>0</v>
      </c>
      <c r="BY180" s="71">
        <v>9</v>
      </c>
      <c r="BZ180" s="70" t="s">
        <v>26</v>
      </c>
      <c r="CA180" s="70" t="s">
        <v>26</v>
      </c>
      <c r="CB180" s="70" t="s">
        <v>26</v>
      </c>
      <c r="CC180" s="70" t="s">
        <v>26</v>
      </c>
      <c r="CD180" s="70" t="s">
        <v>26</v>
      </c>
      <c r="CE180" s="70" t="s">
        <v>26</v>
      </c>
      <c r="CF180" s="70" t="s">
        <v>26</v>
      </c>
      <c r="CG180" s="70" t="s">
        <v>26</v>
      </c>
      <c r="CH180" s="70" t="s">
        <v>26</v>
      </c>
      <c r="CI180" s="77">
        <f t="shared" si="63"/>
        <v>9</v>
      </c>
      <c r="CJ180" s="76">
        <f t="shared" si="64"/>
        <v>0</v>
      </c>
      <c r="CK180" s="78"/>
      <c r="CL180" s="57"/>
      <c r="CM180" s="57"/>
      <c r="CN180" s="57"/>
      <c r="CO180" s="57"/>
      <c r="CP180" s="57"/>
      <c r="CQ180" s="57"/>
      <c r="CR180" s="57"/>
      <c r="CS180" s="79"/>
      <c r="CT180" s="80"/>
      <c r="CU180" s="81">
        <f t="shared" si="65"/>
        <v>0</v>
      </c>
      <c r="CV180" s="82">
        <f t="shared" si="66"/>
        <v>0</v>
      </c>
      <c r="CW180" s="83" t="e">
        <f>SUMIF(Склад!#REF!,E180,Склад!#REF!)</f>
        <v>#REF!</v>
      </c>
    </row>
    <row r="181" spans="1:101" s="73" customFormat="1" ht="94.15" customHeight="1" thickBot="1" x14ac:dyDescent="0.3">
      <c r="A181" s="57">
        <v>178</v>
      </c>
      <c r="B181" s="168" t="s">
        <v>133</v>
      </c>
      <c r="C181" s="34" t="s">
        <v>104</v>
      </c>
      <c r="D181" s="34" t="str">
        <f t="shared" si="67"/>
        <v>77611011</v>
      </c>
      <c r="E181" s="33" t="s">
        <v>3873</v>
      </c>
      <c r="F181" s="33">
        <v>1</v>
      </c>
      <c r="G181" s="165" t="str">
        <f>IFERROR(VLOOKUP(VALUE(E181),Склад!#REF!,6,0),"-")</f>
        <v>-</v>
      </c>
      <c r="H181" s="58"/>
      <c r="I181" s="194" t="s">
        <v>4341</v>
      </c>
      <c r="J181" s="59">
        <v>38.1</v>
      </c>
      <c r="K181" s="63">
        <v>99</v>
      </c>
      <c r="L181" s="60"/>
      <c r="M181" s="61"/>
      <c r="N181" s="62"/>
      <c r="O181" s="64"/>
      <c r="P181" s="65"/>
      <c r="Q181" s="66"/>
      <c r="R181" s="67"/>
      <c r="S181" s="65"/>
      <c r="T181" s="66"/>
      <c r="U181" s="68"/>
      <c r="V181" s="69"/>
      <c r="W181" s="65"/>
      <c r="X181" s="66"/>
      <c r="Y181" s="70" t="str">
        <f>_xlfn.XLOOKUP($D181,'[1]Res (3)'!$G:$G,'[1]Res (3)'!P:P,"",0)</f>
        <v/>
      </c>
      <c r="Z181" s="70" t="str">
        <f>_xlfn.XLOOKUP($D181,'[1]Res (3)'!$G:$G,'[1]Res (3)'!Q:Q,"",0)</f>
        <v>-</v>
      </c>
      <c r="AA181" s="70" t="str">
        <f>_xlfn.XLOOKUP($D181,'[1]Res (3)'!$G:$G,'[1]Res (3)'!R:R,"",0)</f>
        <v>-</v>
      </c>
      <c r="AB181" s="70" t="str">
        <f>_xlfn.XLOOKUP($D181,'[1]Res (3)'!$G:$G,'[1]Res (3)'!S:S,"",0)</f>
        <v>-</v>
      </c>
      <c r="AC181" s="70" t="str">
        <f>_xlfn.XLOOKUP($D181,'[1]Res (3)'!$G:$G,'[1]Res (3)'!T:T,"",0)</f>
        <v>-</v>
      </c>
      <c r="AD181" s="70" t="str">
        <f>_xlfn.XLOOKUP($D181,'[1]Res (3)'!$G:$G,'[1]Res (3)'!U:U,"",0)</f>
        <v>-</v>
      </c>
      <c r="AE181" s="70" t="str">
        <f>_xlfn.XLOOKUP($D181,'[1]Res (3)'!$G:$G,'[1]Res (3)'!V:V,"",0)</f>
        <v>-</v>
      </c>
      <c r="AF181" s="70" t="str">
        <f>_xlfn.XLOOKUP($D181,'[1]Res (3)'!$G:$G,'[1]Res (3)'!W:W,"",0)</f>
        <v>-</v>
      </c>
      <c r="AG181" s="70" t="str">
        <f>_xlfn.XLOOKUP($D181,'[1]Res (3)'!$G:$G,'[1]Res (3)'!X:X,"",0)</f>
        <v>-</v>
      </c>
      <c r="AH181" s="70" t="str">
        <f>_xlfn.XLOOKUP($D181,'[1]Res (3)'!$G:$G,'[1]Res (3)'!Y:Y,"",0)</f>
        <v>-</v>
      </c>
      <c r="AI181" s="70" t="str">
        <f>_xlfn.XLOOKUP($D181,'[1]Res (3)'!$G:$G,'[1]Res (3)'!Z:Z,"",0)</f>
        <v>-</v>
      </c>
      <c r="AJ181" s="70" t="str">
        <f>_xlfn.XLOOKUP($D181,'[1]Res (3)'!$G:$G,'[1]Res (3)'!AA:AA,"",0)</f>
        <v>-</v>
      </c>
      <c r="AK181" s="70" t="str">
        <f>_xlfn.XLOOKUP($D181,'[1]Res (3)'!$G:$G,'[1]Res (3)'!AB:AB,"",0)</f>
        <v>-</v>
      </c>
      <c r="AL181" s="71">
        <f t="shared" si="51"/>
        <v>0</v>
      </c>
      <c r="AM181" s="72" t="str">
        <f t="shared" si="52"/>
        <v/>
      </c>
      <c r="AO181" s="71" t="e">
        <f t="shared" si="73"/>
        <v>#VALUE!</v>
      </c>
      <c r="AP181" s="70" t="s">
        <v>26</v>
      </c>
      <c r="AQ181" s="70" t="s">
        <v>26</v>
      </c>
      <c r="AR181" s="70" t="s">
        <v>26</v>
      </c>
      <c r="AS181" s="70" t="s">
        <v>26</v>
      </c>
      <c r="AT181" s="70" t="s">
        <v>26</v>
      </c>
      <c r="AU181" s="70" t="s">
        <v>26</v>
      </c>
      <c r="AV181" s="70" t="s">
        <v>26</v>
      </c>
      <c r="AW181" s="70" t="s">
        <v>26</v>
      </c>
      <c r="AX181" s="70" t="s">
        <v>26</v>
      </c>
      <c r="AY181" s="71" t="e">
        <f t="shared" si="57"/>
        <v>#VALUE!</v>
      </c>
      <c r="AZ181" s="72" t="e">
        <f t="shared" si="58"/>
        <v>#VALUE!</v>
      </c>
      <c r="BA181" s="71">
        <v>1</v>
      </c>
      <c r="BB181" s="70" t="s">
        <v>26</v>
      </c>
      <c r="BC181" s="70" t="s">
        <v>26</v>
      </c>
      <c r="BD181" s="70" t="s">
        <v>26</v>
      </c>
      <c r="BE181" s="70" t="s">
        <v>26</v>
      </c>
      <c r="BF181" s="70" t="s">
        <v>26</v>
      </c>
      <c r="BG181" s="70" t="s">
        <v>26</v>
      </c>
      <c r="BH181" s="70" t="s">
        <v>26</v>
      </c>
      <c r="BI181" s="70" t="s">
        <v>26</v>
      </c>
      <c r="BJ181" s="70" t="s">
        <v>26</v>
      </c>
      <c r="BK181" s="74">
        <f t="shared" si="59"/>
        <v>1</v>
      </c>
      <c r="BL181" s="75">
        <f t="shared" si="60"/>
        <v>0</v>
      </c>
      <c r="BM181" s="71">
        <v>1</v>
      </c>
      <c r="BN181" s="70" t="s">
        <v>26</v>
      </c>
      <c r="BO181" s="70" t="s">
        <v>26</v>
      </c>
      <c r="BP181" s="70" t="s">
        <v>26</v>
      </c>
      <c r="BQ181" s="70" t="s">
        <v>26</v>
      </c>
      <c r="BR181" s="70" t="s">
        <v>26</v>
      </c>
      <c r="BS181" s="70" t="s">
        <v>26</v>
      </c>
      <c r="BT181" s="70" t="s">
        <v>26</v>
      </c>
      <c r="BU181" s="70" t="s">
        <v>26</v>
      </c>
      <c r="BV181" s="70" t="s">
        <v>26</v>
      </c>
      <c r="BW181" s="74">
        <f t="shared" si="61"/>
        <v>1</v>
      </c>
      <c r="BX181" s="76">
        <f t="shared" si="62"/>
        <v>0</v>
      </c>
      <c r="BY181" s="71">
        <v>0</v>
      </c>
      <c r="BZ181" s="70" t="s">
        <v>26</v>
      </c>
      <c r="CA181" s="70" t="s">
        <v>26</v>
      </c>
      <c r="CB181" s="70" t="s">
        <v>26</v>
      </c>
      <c r="CC181" s="70" t="s">
        <v>26</v>
      </c>
      <c r="CD181" s="70" t="s">
        <v>26</v>
      </c>
      <c r="CE181" s="70" t="s">
        <v>26</v>
      </c>
      <c r="CF181" s="70" t="s">
        <v>26</v>
      </c>
      <c r="CG181" s="70" t="s">
        <v>26</v>
      </c>
      <c r="CH181" s="70" t="s">
        <v>26</v>
      </c>
      <c r="CI181" s="77">
        <f t="shared" si="63"/>
        <v>0</v>
      </c>
      <c r="CJ181" s="76">
        <f t="shared" si="64"/>
        <v>0</v>
      </c>
      <c r="CK181" s="78"/>
      <c r="CL181" s="57"/>
      <c r="CM181" s="57"/>
      <c r="CN181" s="57"/>
      <c r="CO181" s="57"/>
      <c r="CP181" s="57"/>
      <c r="CQ181" s="57"/>
      <c r="CR181" s="57"/>
      <c r="CS181" s="79"/>
      <c r="CT181" s="80"/>
      <c r="CU181" s="81">
        <f t="shared" si="65"/>
        <v>0</v>
      </c>
      <c r="CV181" s="82">
        <f t="shared" si="66"/>
        <v>0</v>
      </c>
      <c r="CW181" s="83" t="e">
        <f>SUMIF(Склад!#REF!,E181,Склад!#REF!)</f>
        <v>#REF!</v>
      </c>
    </row>
    <row r="182" spans="1:101" s="73" customFormat="1" ht="95.85" customHeight="1" thickBot="1" x14ac:dyDescent="0.3">
      <c r="A182" s="34">
        <v>179</v>
      </c>
      <c r="B182" s="168" t="s">
        <v>133</v>
      </c>
      <c r="C182" s="34" t="s">
        <v>4173</v>
      </c>
      <c r="D182" s="34" t="str">
        <f t="shared" si="67"/>
        <v>776112156</v>
      </c>
      <c r="E182" s="33" t="s">
        <v>3874</v>
      </c>
      <c r="F182" s="33">
        <v>56</v>
      </c>
      <c r="G182" s="165" t="str">
        <f>IFERROR(VLOOKUP(VALUE(E182),Склад!#REF!,6,0),"-")</f>
        <v>-</v>
      </c>
      <c r="H182" s="58"/>
      <c r="I182" s="194" t="s">
        <v>4341</v>
      </c>
      <c r="J182" s="59">
        <v>38.1</v>
      </c>
      <c r="K182" s="63">
        <v>99</v>
      </c>
      <c r="L182" s="60"/>
      <c r="M182" s="61"/>
      <c r="N182" s="62"/>
      <c r="O182" s="64"/>
      <c r="P182" s="65"/>
      <c r="Q182" s="66"/>
      <c r="R182" s="67"/>
      <c r="S182" s="65"/>
      <c r="T182" s="66"/>
      <c r="U182" s="68"/>
      <c r="V182" s="69"/>
      <c r="W182" s="65"/>
      <c r="X182" s="66"/>
      <c r="Y182" s="70" t="str">
        <f>_xlfn.XLOOKUP($D182,'[1]Res (3)'!$G:$G,'[1]Res (3)'!P:P,"",0)</f>
        <v/>
      </c>
      <c r="Z182" s="70" t="str">
        <f>_xlfn.XLOOKUP($D182,'[1]Res (3)'!$G:$G,'[1]Res (3)'!Q:Q,"",0)</f>
        <v>-</v>
      </c>
      <c r="AA182" s="70" t="str">
        <f>_xlfn.XLOOKUP($D182,'[1]Res (3)'!$G:$G,'[1]Res (3)'!R:R,"",0)</f>
        <v>-</v>
      </c>
      <c r="AB182" s="70" t="str">
        <f>_xlfn.XLOOKUP($D182,'[1]Res (3)'!$G:$G,'[1]Res (3)'!S:S,"",0)</f>
        <v>-</v>
      </c>
      <c r="AC182" s="70" t="str">
        <f>_xlfn.XLOOKUP($D182,'[1]Res (3)'!$G:$G,'[1]Res (3)'!T:T,"",0)</f>
        <v>-</v>
      </c>
      <c r="AD182" s="70" t="str">
        <f>_xlfn.XLOOKUP($D182,'[1]Res (3)'!$G:$G,'[1]Res (3)'!U:U,"",0)</f>
        <v>-</v>
      </c>
      <c r="AE182" s="70" t="str">
        <f>_xlfn.XLOOKUP($D182,'[1]Res (3)'!$G:$G,'[1]Res (3)'!V:V,"",0)</f>
        <v>-</v>
      </c>
      <c r="AF182" s="70" t="str">
        <f>_xlfn.XLOOKUP($D182,'[1]Res (3)'!$G:$G,'[1]Res (3)'!W:W,"",0)</f>
        <v>-</v>
      </c>
      <c r="AG182" s="70" t="str">
        <f>_xlfn.XLOOKUP($D182,'[1]Res (3)'!$G:$G,'[1]Res (3)'!X:X,"",0)</f>
        <v>-</v>
      </c>
      <c r="AH182" s="70" t="str">
        <f>_xlfn.XLOOKUP($D182,'[1]Res (3)'!$G:$G,'[1]Res (3)'!Y:Y,"",0)</f>
        <v>-</v>
      </c>
      <c r="AI182" s="70" t="str">
        <f>_xlfn.XLOOKUP($D182,'[1]Res (3)'!$G:$G,'[1]Res (3)'!Z:Z,"",0)</f>
        <v>-</v>
      </c>
      <c r="AJ182" s="70" t="str">
        <f>_xlfn.XLOOKUP($D182,'[1]Res (3)'!$G:$G,'[1]Res (3)'!AA:AA,"",0)</f>
        <v>-</v>
      </c>
      <c r="AK182" s="70" t="str">
        <f>_xlfn.XLOOKUP($D182,'[1]Res (3)'!$G:$G,'[1]Res (3)'!AB:AB,"",0)</f>
        <v>-</v>
      </c>
      <c r="AL182" s="71">
        <f t="shared" si="51"/>
        <v>0</v>
      </c>
      <c r="AM182" s="72" t="str">
        <f t="shared" si="52"/>
        <v/>
      </c>
      <c r="AO182" s="71" t="e">
        <f t="shared" si="73"/>
        <v>#VALUE!</v>
      </c>
      <c r="AP182" s="70" t="s">
        <v>26</v>
      </c>
      <c r="AQ182" s="70" t="s">
        <v>26</v>
      </c>
      <c r="AR182" s="70" t="s">
        <v>26</v>
      </c>
      <c r="AS182" s="70" t="s">
        <v>26</v>
      </c>
      <c r="AT182" s="70" t="s">
        <v>26</v>
      </c>
      <c r="AU182" s="70" t="s">
        <v>26</v>
      </c>
      <c r="AV182" s="70" t="s">
        <v>26</v>
      </c>
      <c r="AW182" s="70" t="s">
        <v>26</v>
      </c>
      <c r="AX182" s="70" t="s">
        <v>26</v>
      </c>
      <c r="AY182" s="71" t="e">
        <f t="shared" si="57"/>
        <v>#VALUE!</v>
      </c>
      <c r="AZ182" s="72" t="e">
        <f t="shared" si="58"/>
        <v>#VALUE!</v>
      </c>
      <c r="BA182" s="71">
        <v>2</v>
      </c>
      <c r="BB182" s="70" t="s">
        <v>26</v>
      </c>
      <c r="BC182" s="70" t="s">
        <v>26</v>
      </c>
      <c r="BD182" s="70" t="s">
        <v>26</v>
      </c>
      <c r="BE182" s="70" t="s">
        <v>26</v>
      </c>
      <c r="BF182" s="70" t="s">
        <v>26</v>
      </c>
      <c r="BG182" s="70" t="s">
        <v>26</v>
      </c>
      <c r="BH182" s="70" t="s">
        <v>26</v>
      </c>
      <c r="BI182" s="70" t="s">
        <v>26</v>
      </c>
      <c r="BJ182" s="70" t="s">
        <v>26</v>
      </c>
      <c r="BK182" s="74">
        <f t="shared" si="59"/>
        <v>2</v>
      </c>
      <c r="BL182" s="75">
        <f t="shared" si="60"/>
        <v>0</v>
      </c>
      <c r="BM182" s="71">
        <v>2</v>
      </c>
      <c r="BN182" s="70" t="s">
        <v>26</v>
      </c>
      <c r="BO182" s="70" t="s">
        <v>26</v>
      </c>
      <c r="BP182" s="70" t="s">
        <v>26</v>
      </c>
      <c r="BQ182" s="70" t="s">
        <v>26</v>
      </c>
      <c r="BR182" s="70" t="s">
        <v>26</v>
      </c>
      <c r="BS182" s="70" t="s">
        <v>26</v>
      </c>
      <c r="BT182" s="70" t="s">
        <v>26</v>
      </c>
      <c r="BU182" s="70" t="s">
        <v>26</v>
      </c>
      <c r="BV182" s="70" t="s">
        <v>26</v>
      </c>
      <c r="BW182" s="74">
        <f t="shared" si="61"/>
        <v>2</v>
      </c>
      <c r="BX182" s="76">
        <f t="shared" si="62"/>
        <v>0</v>
      </c>
      <c r="BY182" s="71">
        <v>0</v>
      </c>
      <c r="BZ182" s="70" t="s">
        <v>26</v>
      </c>
      <c r="CA182" s="70" t="s">
        <v>26</v>
      </c>
      <c r="CB182" s="70" t="s">
        <v>26</v>
      </c>
      <c r="CC182" s="70" t="s">
        <v>26</v>
      </c>
      <c r="CD182" s="70" t="s">
        <v>26</v>
      </c>
      <c r="CE182" s="70" t="s">
        <v>26</v>
      </c>
      <c r="CF182" s="70" t="s">
        <v>26</v>
      </c>
      <c r="CG182" s="70" t="s">
        <v>26</v>
      </c>
      <c r="CH182" s="70" t="s">
        <v>26</v>
      </c>
      <c r="CI182" s="77">
        <f t="shared" si="63"/>
        <v>0</v>
      </c>
      <c r="CJ182" s="76">
        <f t="shared" si="64"/>
        <v>0</v>
      </c>
      <c r="CK182" s="78"/>
      <c r="CL182" s="57"/>
      <c r="CM182" s="57"/>
      <c r="CN182" s="57"/>
      <c r="CO182" s="57"/>
      <c r="CP182" s="57"/>
      <c r="CQ182" s="57"/>
      <c r="CR182" s="57"/>
      <c r="CS182" s="79"/>
      <c r="CT182" s="80"/>
      <c r="CU182" s="81">
        <f t="shared" si="65"/>
        <v>0</v>
      </c>
      <c r="CV182" s="82">
        <f t="shared" si="66"/>
        <v>0</v>
      </c>
      <c r="CW182" s="83" t="e">
        <f>SUMIF(Склад!#REF!,E182,Склад!#REF!)</f>
        <v>#REF!</v>
      </c>
    </row>
    <row r="183" spans="1:101" s="73" customFormat="1" ht="95.25" customHeight="1" thickBot="1" x14ac:dyDescent="0.3">
      <c r="A183" s="57">
        <v>180</v>
      </c>
      <c r="B183" s="168" t="s">
        <v>133</v>
      </c>
      <c r="C183" s="34" t="s">
        <v>4174</v>
      </c>
      <c r="D183" s="34" t="str">
        <f t="shared" si="67"/>
        <v>776112576</v>
      </c>
      <c r="E183" s="33" t="s">
        <v>3875</v>
      </c>
      <c r="F183" s="33">
        <v>76</v>
      </c>
      <c r="G183" s="165" t="str">
        <f>IFERROR(VLOOKUP(VALUE(E183),Склад!#REF!,6,0),"-")</f>
        <v>-</v>
      </c>
      <c r="H183" s="58"/>
      <c r="I183" s="194" t="s">
        <v>4341</v>
      </c>
      <c r="J183" s="59">
        <v>30.4</v>
      </c>
      <c r="K183" s="63">
        <v>79</v>
      </c>
      <c r="L183" s="60"/>
      <c r="M183" s="61"/>
      <c r="N183" s="62"/>
      <c r="O183" s="64"/>
      <c r="P183" s="65"/>
      <c r="Q183" s="66"/>
      <c r="R183" s="67"/>
      <c r="S183" s="65"/>
      <c r="T183" s="66"/>
      <c r="U183" s="68"/>
      <c r="V183" s="69"/>
      <c r="W183" s="65"/>
      <c r="X183" s="66"/>
      <c r="Y183" s="70" t="str">
        <f>_xlfn.XLOOKUP($D183,'[1]Res (3)'!$G:$G,'[1]Res (3)'!P:P,"",0)</f>
        <v/>
      </c>
      <c r="Z183" s="70" t="str">
        <f>_xlfn.XLOOKUP($D183,'[1]Res (3)'!$G:$G,'[1]Res (3)'!Q:Q,"",0)</f>
        <v>-</v>
      </c>
      <c r="AA183" s="70" t="str">
        <f>_xlfn.XLOOKUP($D183,'[1]Res (3)'!$G:$G,'[1]Res (3)'!R:R,"",0)</f>
        <v>-</v>
      </c>
      <c r="AB183" s="70" t="str">
        <f>_xlfn.XLOOKUP($D183,'[1]Res (3)'!$G:$G,'[1]Res (3)'!S:S,"",0)</f>
        <v>-</v>
      </c>
      <c r="AC183" s="70" t="str">
        <f>_xlfn.XLOOKUP($D183,'[1]Res (3)'!$G:$G,'[1]Res (3)'!T:T,"",0)</f>
        <v>-</v>
      </c>
      <c r="AD183" s="70" t="str">
        <f>_xlfn.XLOOKUP($D183,'[1]Res (3)'!$G:$G,'[1]Res (3)'!U:U,"",0)</f>
        <v>-</v>
      </c>
      <c r="AE183" s="70" t="str">
        <f>_xlfn.XLOOKUP($D183,'[1]Res (3)'!$G:$G,'[1]Res (3)'!V:V,"",0)</f>
        <v>-</v>
      </c>
      <c r="AF183" s="70" t="str">
        <f>_xlfn.XLOOKUP($D183,'[1]Res (3)'!$G:$G,'[1]Res (3)'!W:W,"",0)</f>
        <v>-</v>
      </c>
      <c r="AG183" s="70" t="str">
        <f>_xlfn.XLOOKUP($D183,'[1]Res (3)'!$G:$G,'[1]Res (3)'!X:X,"",0)</f>
        <v>-</v>
      </c>
      <c r="AH183" s="70" t="str">
        <f>_xlfn.XLOOKUP($D183,'[1]Res (3)'!$G:$G,'[1]Res (3)'!Y:Y,"",0)</f>
        <v>-</v>
      </c>
      <c r="AI183" s="70" t="str">
        <f>_xlfn.XLOOKUP($D183,'[1]Res (3)'!$G:$G,'[1]Res (3)'!Z:Z,"",0)</f>
        <v>-</v>
      </c>
      <c r="AJ183" s="70" t="str">
        <f>_xlfn.XLOOKUP($D183,'[1]Res (3)'!$G:$G,'[1]Res (3)'!AA:AA,"",0)</f>
        <v>-</v>
      </c>
      <c r="AK183" s="70" t="str">
        <f>_xlfn.XLOOKUP($D183,'[1]Res (3)'!$G:$G,'[1]Res (3)'!AB:AB,"",0)</f>
        <v>-</v>
      </c>
      <c r="AL183" s="71">
        <f t="shared" si="51"/>
        <v>0</v>
      </c>
      <c r="AM183" s="72" t="str">
        <f t="shared" si="52"/>
        <v/>
      </c>
      <c r="AO183" s="71" t="e">
        <f t="shared" si="73"/>
        <v>#VALUE!</v>
      </c>
      <c r="AP183" s="70" t="s">
        <v>26</v>
      </c>
      <c r="AQ183" s="70" t="s">
        <v>26</v>
      </c>
      <c r="AR183" s="70" t="s">
        <v>26</v>
      </c>
      <c r="AS183" s="70" t="s">
        <v>26</v>
      </c>
      <c r="AT183" s="70" t="s">
        <v>26</v>
      </c>
      <c r="AU183" s="70" t="s">
        <v>26</v>
      </c>
      <c r="AV183" s="70" t="s">
        <v>26</v>
      </c>
      <c r="AW183" s="70" t="s">
        <v>26</v>
      </c>
      <c r="AX183" s="70" t="s">
        <v>26</v>
      </c>
      <c r="AY183" s="71" t="e">
        <f t="shared" si="57"/>
        <v>#VALUE!</v>
      </c>
      <c r="AZ183" s="72" t="e">
        <f t="shared" si="58"/>
        <v>#VALUE!</v>
      </c>
      <c r="BA183" s="71">
        <v>2</v>
      </c>
      <c r="BB183" s="70" t="s">
        <v>26</v>
      </c>
      <c r="BC183" s="70" t="s">
        <v>26</v>
      </c>
      <c r="BD183" s="70" t="s">
        <v>26</v>
      </c>
      <c r="BE183" s="70" t="s">
        <v>26</v>
      </c>
      <c r="BF183" s="70" t="s">
        <v>26</v>
      </c>
      <c r="BG183" s="70" t="s">
        <v>26</v>
      </c>
      <c r="BH183" s="70" t="s">
        <v>26</v>
      </c>
      <c r="BI183" s="70" t="s">
        <v>26</v>
      </c>
      <c r="BJ183" s="70" t="s">
        <v>26</v>
      </c>
      <c r="BK183" s="74">
        <f t="shared" si="59"/>
        <v>2</v>
      </c>
      <c r="BL183" s="75">
        <f t="shared" si="60"/>
        <v>0</v>
      </c>
      <c r="BM183" s="71">
        <v>2</v>
      </c>
      <c r="BN183" s="70" t="s">
        <v>26</v>
      </c>
      <c r="BO183" s="70" t="s">
        <v>26</v>
      </c>
      <c r="BP183" s="70" t="s">
        <v>26</v>
      </c>
      <c r="BQ183" s="70" t="s">
        <v>26</v>
      </c>
      <c r="BR183" s="70" t="s">
        <v>26</v>
      </c>
      <c r="BS183" s="70" t="s">
        <v>26</v>
      </c>
      <c r="BT183" s="70" t="s">
        <v>26</v>
      </c>
      <c r="BU183" s="70" t="s">
        <v>26</v>
      </c>
      <c r="BV183" s="70" t="s">
        <v>26</v>
      </c>
      <c r="BW183" s="74">
        <f t="shared" si="61"/>
        <v>2</v>
      </c>
      <c r="BX183" s="76">
        <f t="shared" si="62"/>
        <v>0</v>
      </c>
      <c r="BY183" s="71">
        <v>0</v>
      </c>
      <c r="BZ183" s="70" t="s">
        <v>26</v>
      </c>
      <c r="CA183" s="70" t="s">
        <v>26</v>
      </c>
      <c r="CB183" s="70" t="s">
        <v>26</v>
      </c>
      <c r="CC183" s="70" t="s">
        <v>26</v>
      </c>
      <c r="CD183" s="70" t="s">
        <v>26</v>
      </c>
      <c r="CE183" s="70" t="s">
        <v>26</v>
      </c>
      <c r="CF183" s="70" t="s">
        <v>26</v>
      </c>
      <c r="CG183" s="70" t="s">
        <v>26</v>
      </c>
      <c r="CH183" s="70" t="s">
        <v>26</v>
      </c>
      <c r="CI183" s="77">
        <f t="shared" si="63"/>
        <v>0</v>
      </c>
      <c r="CJ183" s="76">
        <f t="shared" si="64"/>
        <v>0</v>
      </c>
      <c r="CK183" s="78"/>
      <c r="CL183" s="57"/>
      <c r="CM183" s="57"/>
      <c r="CN183" s="57"/>
      <c r="CO183" s="57"/>
      <c r="CP183" s="57"/>
      <c r="CQ183" s="57"/>
      <c r="CR183" s="57"/>
      <c r="CS183" s="79"/>
      <c r="CT183" s="80"/>
      <c r="CU183" s="81">
        <f t="shared" si="65"/>
        <v>0</v>
      </c>
      <c r="CV183" s="82">
        <f t="shared" si="66"/>
        <v>0</v>
      </c>
      <c r="CW183" s="83" t="e">
        <f>SUMIF(Склад!#REF!,E183,Склад!#REF!)</f>
        <v>#REF!</v>
      </c>
    </row>
    <row r="184" spans="1:101" s="73" customFormat="1" ht="94.15" customHeight="1" thickBot="1" x14ac:dyDescent="0.3">
      <c r="A184" s="34">
        <v>181</v>
      </c>
      <c r="B184" s="168" t="s">
        <v>133</v>
      </c>
      <c r="C184" s="34" t="s">
        <v>105</v>
      </c>
      <c r="D184" s="34" t="str">
        <f t="shared" si="67"/>
        <v>776790167</v>
      </c>
      <c r="E184" s="33" t="s">
        <v>3876</v>
      </c>
      <c r="F184" s="33">
        <v>67</v>
      </c>
      <c r="G184" s="165" t="str">
        <f>IFERROR(VLOOKUP(VALUE(E184),Склад!#REF!,6,0),"-")</f>
        <v>-</v>
      </c>
      <c r="H184" s="58"/>
      <c r="I184" s="194" t="s">
        <v>4341</v>
      </c>
      <c r="J184" s="59">
        <v>57.3</v>
      </c>
      <c r="K184" s="63">
        <v>149</v>
      </c>
      <c r="L184" s="60"/>
      <c r="M184" s="61"/>
      <c r="N184" s="62"/>
      <c r="O184" s="64"/>
      <c r="P184" s="65"/>
      <c r="Q184" s="66"/>
      <c r="R184" s="67"/>
      <c r="S184" s="65"/>
      <c r="T184" s="66"/>
      <c r="U184" s="68"/>
      <c r="V184" s="69"/>
      <c r="W184" s="65"/>
      <c r="X184" s="66"/>
      <c r="Y184" s="70" t="str">
        <f>_xlfn.XLOOKUP($D184,'[1]Res (3)'!$G:$G,'[1]Res (3)'!P:P,"",0)</f>
        <v/>
      </c>
      <c r="Z184" s="70" t="str">
        <f>_xlfn.XLOOKUP($D184,'[1]Res (3)'!$G:$G,'[1]Res (3)'!Q:Q,"",0)</f>
        <v>-</v>
      </c>
      <c r="AA184" s="70" t="str">
        <f>_xlfn.XLOOKUP($D184,'[1]Res (3)'!$G:$G,'[1]Res (3)'!R:R,"",0)</f>
        <v>-</v>
      </c>
      <c r="AB184" s="70" t="str">
        <f>_xlfn.XLOOKUP($D184,'[1]Res (3)'!$G:$G,'[1]Res (3)'!S:S,"",0)</f>
        <v>-</v>
      </c>
      <c r="AC184" s="70" t="str">
        <f>_xlfn.XLOOKUP($D184,'[1]Res (3)'!$G:$G,'[1]Res (3)'!T:T,"",0)</f>
        <v>-</v>
      </c>
      <c r="AD184" s="70" t="str">
        <f>_xlfn.XLOOKUP($D184,'[1]Res (3)'!$G:$G,'[1]Res (3)'!U:U,"",0)</f>
        <v>-</v>
      </c>
      <c r="AE184" s="70" t="str">
        <f>_xlfn.XLOOKUP($D184,'[1]Res (3)'!$G:$G,'[1]Res (3)'!V:V,"",0)</f>
        <v>-</v>
      </c>
      <c r="AF184" s="70" t="str">
        <f>_xlfn.XLOOKUP($D184,'[1]Res (3)'!$G:$G,'[1]Res (3)'!W:W,"",0)</f>
        <v>-</v>
      </c>
      <c r="AG184" s="70" t="str">
        <f>_xlfn.XLOOKUP($D184,'[1]Res (3)'!$G:$G,'[1]Res (3)'!X:X,"",0)</f>
        <v>-</v>
      </c>
      <c r="AH184" s="70" t="str">
        <f>_xlfn.XLOOKUP($D184,'[1]Res (3)'!$G:$G,'[1]Res (3)'!Y:Y,"",0)</f>
        <v>-</v>
      </c>
      <c r="AI184" s="70" t="str">
        <f>_xlfn.XLOOKUP($D184,'[1]Res (3)'!$G:$G,'[1]Res (3)'!Z:Z,"",0)</f>
        <v>-</v>
      </c>
      <c r="AJ184" s="70" t="str">
        <f>_xlfn.XLOOKUP($D184,'[1]Res (3)'!$G:$G,'[1]Res (3)'!AA:AA,"",0)</f>
        <v>-</v>
      </c>
      <c r="AK184" s="70" t="str">
        <f>_xlfn.XLOOKUP($D184,'[1]Res (3)'!$G:$G,'[1]Res (3)'!AB:AB,"",0)</f>
        <v>-</v>
      </c>
      <c r="AL184" s="71">
        <f t="shared" si="51"/>
        <v>0</v>
      </c>
      <c r="AM184" s="72" t="str">
        <f t="shared" si="52"/>
        <v/>
      </c>
      <c r="AO184" s="71" t="e">
        <f t="shared" si="73"/>
        <v>#VALUE!</v>
      </c>
      <c r="AP184" s="70" t="s">
        <v>26</v>
      </c>
      <c r="AQ184" s="70" t="s">
        <v>26</v>
      </c>
      <c r="AR184" s="70" t="s">
        <v>26</v>
      </c>
      <c r="AS184" s="70" t="s">
        <v>26</v>
      </c>
      <c r="AT184" s="70" t="s">
        <v>26</v>
      </c>
      <c r="AU184" s="70" t="s">
        <v>26</v>
      </c>
      <c r="AV184" s="70" t="s">
        <v>26</v>
      </c>
      <c r="AW184" s="70" t="s">
        <v>26</v>
      </c>
      <c r="AX184" s="70" t="s">
        <v>26</v>
      </c>
      <c r="AY184" s="71" t="e">
        <f t="shared" si="57"/>
        <v>#VALUE!</v>
      </c>
      <c r="AZ184" s="72" t="e">
        <f t="shared" si="58"/>
        <v>#VALUE!</v>
      </c>
      <c r="BA184" s="71">
        <v>2</v>
      </c>
      <c r="BB184" s="70" t="s">
        <v>26</v>
      </c>
      <c r="BC184" s="70" t="s">
        <v>26</v>
      </c>
      <c r="BD184" s="70" t="s">
        <v>26</v>
      </c>
      <c r="BE184" s="70" t="s">
        <v>26</v>
      </c>
      <c r="BF184" s="70" t="s">
        <v>26</v>
      </c>
      <c r="BG184" s="70" t="s">
        <v>26</v>
      </c>
      <c r="BH184" s="70" t="s">
        <v>26</v>
      </c>
      <c r="BI184" s="70" t="s">
        <v>26</v>
      </c>
      <c r="BJ184" s="70" t="s">
        <v>26</v>
      </c>
      <c r="BK184" s="74">
        <f t="shared" si="59"/>
        <v>2</v>
      </c>
      <c r="BL184" s="75">
        <f t="shared" si="60"/>
        <v>0</v>
      </c>
      <c r="BM184" s="71">
        <v>2</v>
      </c>
      <c r="BN184" s="70" t="s">
        <v>26</v>
      </c>
      <c r="BO184" s="70" t="s">
        <v>26</v>
      </c>
      <c r="BP184" s="70" t="s">
        <v>26</v>
      </c>
      <c r="BQ184" s="70" t="s">
        <v>26</v>
      </c>
      <c r="BR184" s="70" t="s">
        <v>26</v>
      </c>
      <c r="BS184" s="70" t="s">
        <v>26</v>
      </c>
      <c r="BT184" s="70" t="s">
        <v>26</v>
      </c>
      <c r="BU184" s="70" t="s">
        <v>26</v>
      </c>
      <c r="BV184" s="70" t="s">
        <v>26</v>
      </c>
      <c r="BW184" s="74">
        <f t="shared" si="61"/>
        <v>2</v>
      </c>
      <c r="BX184" s="76">
        <f t="shared" si="62"/>
        <v>0</v>
      </c>
      <c r="BY184" s="71">
        <v>0</v>
      </c>
      <c r="BZ184" s="70" t="s">
        <v>26</v>
      </c>
      <c r="CA184" s="70" t="s">
        <v>26</v>
      </c>
      <c r="CB184" s="70" t="s">
        <v>26</v>
      </c>
      <c r="CC184" s="70" t="s">
        <v>26</v>
      </c>
      <c r="CD184" s="70" t="s">
        <v>26</v>
      </c>
      <c r="CE184" s="70" t="s">
        <v>26</v>
      </c>
      <c r="CF184" s="70" t="s">
        <v>26</v>
      </c>
      <c r="CG184" s="70" t="s">
        <v>26</v>
      </c>
      <c r="CH184" s="70" t="s">
        <v>26</v>
      </c>
      <c r="CI184" s="77">
        <f t="shared" si="63"/>
        <v>0</v>
      </c>
      <c r="CJ184" s="76">
        <f t="shared" si="64"/>
        <v>0</v>
      </c>
      <c r="CK184" s="78"/>
      <c r="CL184" s="57"/>
      <c r="CM184" s="57"/>
      <c r="CN184" s="57"/>
      <c r="CO184" s="57"/>
      <c r="CP184" s="57"/>
      <c r="CQ184" s="57"/>
      <c r="CR184" s="57"/>
      <c r="CS184" s="79"/>
      <c r="CT184" s="80"/>
      <c r="CU184" s="81">
        <f t="shared" si="65"/>
        <v>0</v>
      </c>
      <c r="CV184" s="82">
        <f t="shared" si="66"/>
        <v>0</v>
      </c>
      <c r="CW184" s="83" t="e">
        <f>SUMIF(Склад!#REF!,E184,Склад!#REF!)</f>
        <v>#REF!</v>
      </c>
    </row>
    <row r="185" spans="1:101" s="73" customFormat="1" ht="147.94999999999999" customHeight="1" thickBot="1" x14ac:dyDescent="0.3">
      <c r="A185" s="57">
        <v>182</v>
      </c>
      <c r="B185" s="168" t="s">
        <v>133</v>
      </c>
      <c r="C185" s="34" t="s">
        <v>114</v>
      </c>
      <c r="D185" s="34" t="str">
        <f t="shared" si="67"/>
        <v>77211103</v>
      </c>
      <c r="E185" s="33" t="s">
        <v>3877</v>
      </c>
      <c r="F185" s="33">
        <v>3</v>
      </c>
      <c r="G185" s="165" t="str">
        <f>IFERROR(VLOOKUP(VALUE(E185),Склад!#REF!,6,0),"-")</f>
        <v>-</v>
      </c>
      <c r="H185" s="58"/>
      <c r="I185" s="194" t="s">
        <v>4341</v>
      </c>
      <c r="J185" s="59">
        <v>15</v>
      </c>
      <c r="K185" s="63">
        <v>39</v>
      </c>
      <c r="L185" s="60"/>
      <c r="M185" s="61"/>
      <c r="N185" s="62"/>
      <c r="O185" s="64"/>
      <c r="P185" s="65"/>
      <c r="Q185" s="66"/>
      <c r="R185" s="67"/>
      <c r="S185" s="65"/>
      <c r="T185" s="66"/>
      <c r="U185" s="68"/>
      <c r="V185" s="69"/>
      <c r="W185" s="65"/>
      <c r="X185" s="66"/>
      <c r="Y185" s="70" t="str">
        <f>_xlfn.XLOOKUP($D185,'[1]Res (3)'!$G:$G,'[1]Res (3)'!P:P,"",0)</f>
        <v/>
      </c>
      <c r="Z185" s="70" t="str">
        <f>_xlfn.XLOOKUP($D185,'[1]Res (3)'!$G:$G,'[1]Res (3)'!Q:Q,"",0)</f>
        <v>-</v>
      </c>
      <c r="AA185" s="70" t="str">
        <f>_xlfn.XLOOKUP($D185,'[1]Res (3)'!$G:$G,'[1]Res (3)'!R:R,"",0)</f>
        <v>-</v>
      </c>
      <c r="AB185" s="70" t="str">
        <f>_xlfn.XLOOKUP($D185,'[1]Res (3)'!$G:$G,'[1]Res (3)'!S:S,"",0)</f>
        <v>-</v>
      </c>
      <c r="AC185" s="70" t="str">
        <f>_xlfn.XLOOKUP($D185,'[1]Res (3)'!$G:$G,'[1]Res (3)'!T:T,"",0)</f>
        <v>-</v>
      </c>
      <c r="AD185" s="70" t="str">
        <f>_xlfn.XLOOKUP($D185,'[1]Res (3)'!$G:$G,'[1]Res (3)'!U:U,"",0)</f>
        <v>-</v>
      </c>
      <c r="AE185" s="70" t="str">
        <f>_xlfn.XLOOKUP($D185,'[1]Res (3)'!$G:$G,'[1]Res (3)'!V:V,"",0)</f>
        <v>-</v>
      </c>
      <c r="AF185" s="70" t="str">
        <f>_xlfn.XLOOKUP($D185,'[1]Res (3)'!$G:$G,'[1]Res (3)'!W:W,"",0)</f>
        <v>-</v>
      </c>
      <c r="AG185" s="70" t="str">
        <f>_xlfn.XLOOKUP($D185,'[1]Res (3)'!$G:$G,'[1]Res (3)'!X:X,"",0)</f>
        <v>-</v>
      </c>
      <c r="AH185" s="70" t="str">
        <f>_xlfn.XLOOKUP($D185,'[1]Res (3)'!$G:$G,'[1]Res (3)'!Y:Y,"",0)</f>
        <v>-</v>
      </c>
      <c r="AI185" s="70" t="str">
        <f>_xlfn.XLOOKUP($D185,'[1]Res (3)'!$G:$G,'[1]Res (3)'!Z:Z,"",0)</f>
        <v>-</v>
      </c>
      <c r="AJ185" s="70" t="str">
        <f>_xlfn.XLOOKUP($D185,'[1]Res (3)'!$G:$G,'[1]Res (3)'!AA:AA,"",0)</f>
        <v>-</v>
      </c>
      <c r="AK185" s="70" t="str">
        <f>_xlfn.XLOOKUP($D185,'[1]Res (3)'!$G:$G,'[1]Res (3)'!AB:AB,"",0)</f>
        <v>-</v>
      </c>
      <c r="AL185" s="71">
        <f t="shared" si="51"/>
        <v>0</v>
      </c>
      <c r="AM185" s="72" t="str">
        <f t="shared" si="52"/>
        <v/>
      </c>
      <c r="AO185" s="71" t="e">
        <f t="shared" si="73"/>
        <v>#VALUE!</v>
      </c>
      <c r="AP185" s="70" t="s">
        <v>26</v>
      </c>
      <c r="AQ185" s="70" t="s">
        <v>26</v>
      </c>
      <c r="AR185" s="70" t="s">
        <v>26</v>
      </c>
      <c r="AS185" s="70" t="s">
        <v>26</v>
      </c>
      <c r="AT185" s="70" t="s">
        <v>26</v>
      </c>
      <c r="AU185" s="70" t="s">
        <v>26</v>
      </c>
      <c r="AV185" s="70" t="s">
        <v>26</v>
      </c>
      <c r="AW185" s="70" t="s">
        <v>26</v>
      </c>
      <c r="AX185" s="70" t="s">
        <v>26</v>
      </c>
      <c r="AY185" s="71" t="e">
        <f t="shared" si="57"/>
        <v>#VALUE!</v>
      </c>
      <c r="AZ185" s="72" t="e">
        <f t="shared" si="58"/>
        <v>#VALUE!</v>
      </c>
      <c r="BA185" s="71">
        <v>2</v>
      </c>
      <c r="BB185" s="70" t="s">
        <v>26</v>
      </c>
      <c r="BC185" s="70" t="s">
        <v>26</v>
      </c>
      <c r="BD185" s="70" t="s">
        <v>26</v>
      </c>
      <c r="BE185" s="70" t="s">
        <v>26</v>
      </c>
      <c r="BF185" s="70" t="s">
        <v>26</v>
      </c>
      <c r="BG185" s="70" t="s">
        <v>26</v>
      </c>
      <c r="BH185" s="70" t="s">
        <v>26</v>
      </c>
      <c r="BI185" s="70" t="s">
        <v>26</v>
      </c>
      <c r="BJ185" s="70" t="s">
        <v>26</v>
      </c>
      <c r="BK185" s="74">
        <f t="shared" si="59"/>
        <v>2</v>
      </c>
      <c r="BL185" s="75">
        <f t="shared" si="60"/>
        <v>0</v>
      </c>
      <c r="BM185" s="71">
        <v>2</v>
      </c>
      <c r="BN185" s="70" t="s">
        <v>26</v>
      </c>
      <c r="BO185" s="70" t="s">
        <v>26</v>
      </c>
      <c r="BP185" s="70" t="s">
        <v>26</v>
      </c>
      <c r="BQ185" s="70" t="s">
        <v>26</v>
      </c>
      <c r="BR185" s="70" t="s">
        <v>26</v>
      </c>
      <c r="BS185" s="70" t="s">
        <v>26</v>
      </c>
      <c r="BT185" s="70" t="s">
        <v>26</v>
      </c>
      <c r="BU185" s="70" t="s">
        <v>26</v>
      </c>
      <c r="BV185" s="70" t="s">
        <v>26</v>
      </c>
      <c r="BW185" s="74">
        <f t="shared" si="61"/>
        <v>2</v>
      </c>
      <c r="BX185" s="76">
        <f t="shared" si="62"/>
        <v>0</v>
      </c>
      <c r="BY185" s="71">
        <v>0</v>
      </c>
      <c r="BZ185" s="70" t="s">
        <v>26</v>
      </c>
      <c r="CA185" s="70" t="s">
        <v>26</v>
      </c>
      <c r="CB185" s="70" t="s">
        <v>26</v>
      </c>
      <c r="CC185" s="70" t="s">
        <v>26</v>
      </c>
      <c r="CD185" s="70" t="s">
        <v>26</v>
      </c>
      <c r="CE185" s="70" t="s">
        <v>26</v>
      </c>
      <c r="CF185" s="70" t="s">
        <v>26</v>
      </c>
      <c r="CG185" s="70" t="s">
        <v>26</v>
      </c>
      <c r="CH185" s="70" t="s">
        <v>26</v>
      </c>
      <c r="CI185" s="77">
        <f t="shared" si="63"/>
        <v>0</v>
      </c>
      <c r="CJ185" s="76">
        <f t="shared" si="64"/>
        <v>0</v>
      </c>
      <c r="CK185" s="78"/>
      <c r="CL185" s="57"/>
      <c r="CM185" s="57"/>
      <c r="CN185" s="57"/>
      <c r="CO185" s="57"/>
      <c r="CP185" s="57"/>
      <c r="CQ185" s="57"/>
      <c r="CR185" s="57"/>
      <c r="CS185" s="79"/>
      <c r="CT185" s="80"/>
      <c r="CU185" s="81">
        <f t="shared" si="65"/>
        <v>0</v>
      </c>
      <c r="CV185" s="82">
        <f t="shared" si="66"/>
        <v>0</v>
      </c>
      <c r="CW185" s="83" t="e">
        <f>SUMIF(Склад!#REF!,E185,Склад!#REF!)</f>
        <v>#REF!</v>
      </c>
    </row>
    <row r="186" spans="1:101" s="73" customFormat="1" ht="147.94999999999999" customHeight="1" thickBot="1" x14ac:dyDescent="0.3">
      <c r="A186" s="34">
        <v>183</v>
      </c>
      <c r="B186" s="168" t="s">
        <v>133</v>
      </c>
      <c r="C186" s="34" t="s">
        <v>114</v>
      </c>
      <c r="D186" s="34" t="str">
        <f t="shared" si="67"/>
        <v>77211105</v>
      </c>
      <c r="E186" s="33" t="s">
        <v>3877</v>
      </c>
      <c r="F186" s="33">
        <v>5</v>
      </c>
      <c r="G186" s="165" t="str">
        <f>IFERROR(VLOOKUP(VALUE(E186),Склад!#REF!,6,0),"-")</f>
        <v>-</v>
      </c>
      <c r="H186" s="58"/>
      <c r="I186" s="194" t="s">
        <v>4341</v>
      </c>
      <c r="J186" s="59">
        <v>15</v>
      </c>
      <c r="K186" s="63">
        <v>39</v>
      </c>
      <c r="L186" s="60"/>
      <c r="M186" s="61"/>
      <c r="N186" s="62"/>
      <c r="O186" s="64"/>
      <c r="P186" s="65"/>
      <c r="Q186" s="66"/>
      <c r="R186" s="67"/>
      <c r="S186" s="65"/>
      <c r="T186" s="66"/>
      <c r="U186" s="68"/>
      <c r="V186" s="69"/>
      <c r="W186" s="65"/>
      <c r="X186" s="66"/>
      <c r="Y186" s="70" t="str">
        <f>_xlfn.XLOOKUP($D186,'[1]Res (3)'!$G:$G,'[1]Res (3)'!P:P,"",0)</f>
        <v/>
      </c>
      <c r="Z186" s="70" t="str">
        <f>_xlfn.XLOOKUP($D186,'[1]Res (3)'!$G:$G,'[1]Res (3)'!Q:Q,"",0)</f>
        <v>-</v>
      </c>
      <c r="AA186" s="70" t="str">
        <f>_xlfn.XLOOKUP($D186,'[1]Res (3)'!$G:$G,'[1]Res (3)'!R:R,"",0)</f>
        <v>-</v>
      </c>
      <c r="AB186" s="70" t="str">
        <f>_xlfn.XLOOKUP($D186,'[1]Res (3)'!$G:$G,'[1]Res (3)'!S:S,"",0)</f>
        <v>-</v>
      </c>
      <c r="AC186" s="70" t="str">
        <f>_xlfn.XLOOKUP($D186,'[1]Res (3)'!$G:$G,'[1]Res (3)'!T:T,"",0)</f>
        <v>-</v>
      </c>
      <c r="AD186" s="70" t="str">
        <f>_xlfn.XLOOKUP($D186,'[1]Res (3)'!$G:$G,'[1]Res (3)'!U:U,"",0)</f>
        <v>-</v>
      </c>
      <c r="AE186" s="70" t="str">
        <f>_xlfn.XLOOKUP($D186,'[1]Res (3)'!$G:$G,'[1]Res (3)'!V:V,"",0)</f>
        <v>-</v>
      </c>
      <c r="AF186" s="70" t="str">
        <f>_xlfn.XLOOKUP($D186,'[1]Res (3)'!$G:$G,'[1]Res (3)'!W:W,"",0)</f>
        <v>-</v>
      </c>
      <c r="AG186" s="70" t="str">
        <f>_xlfn.XLOOKUP($D186,'[1]Res (3)'!$G:$G,'[1]Res (3)'!X:X,"",0)</f>
        <v>-</v>
      </c>
      <c r="AH186" s="70" t="str">
        <f>_xlfn.XLOOKUP($D186,'[1]Res (3)'!$G:$G,'[1]Res (3)'!Y:Y,"",0)</f>
        <v>-</v>
      </c>
      <c r="AI186" s="70" t="str">
        <f>_xlfn.XLOOKUP($D186,'[1]Res (3)'!$G:$G,'[1]Res (3)'!Z:Z,"",0)</f>
        <v>-</v>
      </c>
      <c r="AJ186" s="70" t="str">
        <f>_xlfn.XLOOKUP($D186,'[1]Res (3)'!$G:$G,'[1]Res (3)'!AA:AA,"",0)</f>
        <v>-</v>
      </c>
      <c r="AK186" s="70" t="str">
        <f>_xlfn.XLOOKUP($D186,'[1]Res (3)'!$G:$G,'[1]Res (3)'!AB:AB,"",0)</f>
        <v>-</v>
      </c>
      <c r="AL186" s="71">
        <f t="shared" si="51"/>
        <v>0</v>
      </c>
      <c r="AM186" s="72" t="str">
        <f t="shared" si="52"/>
        <v/>
      </c>
      <c r="AO186" s="71" t="e">
        <f t="shared" si="73"/>
        <v>#VALUE!</v>
      </c>
      <c r="AP186" s="70" t="s">
        <v>26</v>
      </c>
      <c r="AQ186" s="70" t="s">
        <v>26</v>
      </c>
      <c r="AR186" s="70" t="s">
        <v>26</v>
      </c>
      <c r="AS186" s="70" t="s">
        <v>26</v>
      </c>
      <c r="AT186" s="70" t="s">
        <v>26</v>
      </c>
      <c r="AU186" s="70" t="s">
        <v>26</v>
      </c>
      <c r="AV186" s="70" t="s">
        <v>26</v>
      </c>
      <c r="AW186" s="70" t="s">
        <v>26</v>
      </c>
      <c r="AX186" s="70" t="s">
        <v>26</v>
      </c>
      <c r="AY186" s="71" t="e">
        <f t="shared" si="57"/>
        <v>#VALUE!</v>
      </c>
      <c r="AZ186" s="72" t="e">
        <f t="shared" si="58"/>
        <v>#VALUE!</v>
      </c>
      <c r="BA186" s="71">
        <v>0</v>
      </c>
      <c r="BB186" s="70" t="s">
        <v>26</v>
      </c>
      <c r="BC186" s="70" t="s">
        <v>26</v>
      </c>
      <c r="BD186" s="70" t="s">
        <v>26</v>
      </c>
      <c r="BE186" s="70" t="s">
        <v>26</v>
      </c>
      <c r="BF186" s="70" t="s">
        <v>26</v>
      </c>
      <c r="BG186" s="70" t="s">
        <v>26</v>
      </c>
      <c r="BH186" s="70" t="s">
        <v>26</v>
      </c>
      <c r="BI186" s="70" t="s">
        <v>26</v>
      </c>
      <c r="BJ186" s="70" t="s">
        <v>26</v>
      </c>
      <c r="BK186" s="74">
        <f t="shared" si="59"/>
        <v>0</v>
      </c>
      <c r="BL186" s="75">
        <f t="shared" si="60"/>
        <v>0</v>
      </c>
      <c r="BM186" s="71">
        <v>0</v>
      </c>
      <c r="BN186" s="70" t="s">
        <v>26</v>
      </c>
      <c r="BO186" s="70" t="s">
        <v>26</v>
      </c>
      <c r="BP186" s="70" t="s">
        <v>26</v>
      </c>
      <c r="BQ186" s="70" t="s">
        <v>26</v>
      </c>
      <c r="BR186" s="70" t="s">
        <v>26</v>
      </c>
      <c r="BS186" s="70" t="s">
        <v>26</v>
      </c>
      <c r="BT186" s="70" t="s">
        <v>26</v>
      </c>
      <c r="BU186" s="70" t="s">
        <v>26</v>
      </c>
      <c r="BV186" s="70" t="s">
        <v>26</v>
      </c>
      <c r="BW186" s="74">
        <f t="shared" si="61"/>
        <v>0</v>
      </c>
      <c r="BX186" s="76">
        <f t="shared" si="62"/>
        <v>0</v>
      </c>
      <c r="BY186" s="71">
        <v>0</v>
      </c>
      <c r="BZ186" s="70" t="s">
        <v>26</v>
      </c>
      <c r="CA186" s="70" t="s">
        <v>26</v>
      </c>
      <c r="CB186" s="70" t="s">
        <v>26</v>
      </c>
      <c r="CC186" s="70" t="s">
        <v>26</v>
      </c>
      <c r="CD186" s="70" t="s">
        <v>26</v>
      </c>
      <c r="CE186" s="70" t="s">
        <v>26</v>
      </c>
      <c r="CF186" s="70" t="s">
        <v>26</v>
      </c>
      <c r="CG186" s="70" t="s">
        <v>26</v>
      </c>
      <c r="CH186" s="70" t="s">
        <v>26</v>
      </c>
      <c r="CI186" s="77">
        <f t="shared" si="63"/>
        <v>0</v>
      </c>
      <c r="CJ186" s="76">
        <f t="shared" si="64"/>
        <v>0</v>
      </c>
      <c r="CK186" s="78"/>
      <c r="CL186" s="57"/>
      <c r="CM186" s="57"/>
      <c r="CN186" s="57"/>
      <c r="CO186" s="57"/>
      <c r="CP186" s="57"/>
      <c r="CQ186" s="57"/>
      <c r="CR186" s="57"/>
      <c r="CS186" s="79"/>
      <c r="CT186" s="80"/>
      <c r="CU186" s="81">
        <f t="shared" si="65"/>
        <v>0</v>
      </c>
      <c r="CV186" s="82">
        <f t="shared" si="66"/>
        <v>0</v>
      </c>
      <c r="CW186" s="83" t="e">
        <f>SUMIF(Склад!#REF!,E186,Склад!#REF!)</f>
        <v>#REF!</v>
      </c>
    </row>
    <row r="187" spans="1:101" s="73" customFormat="1" ht="101.45" customHeight="1" thickBot="1" x14ac:dyDescent="0.3">
      <c r="A187" s="57">
        <v>184</v>
      </c>
      <c r="B187" s="168" t="s">
        <v>133</v>
      </c>
      <c r="C187" s="34" t="s">
        <v>114</v>
      </c>
      <c r="D187" s="34" t="str">
        <f t="shared" si="67"/>
        <v>772111061</v>
      </c>
      <c r="E187" s="33" t="s">
        <v>3877</v>
      </c>
      <c r="F187" s="33">
        <v>61</v>
      </c>
      <c r="G187" s="165" t="str">
        <f>IFERROR(VLOOKUP(VALUE(E187),Склад!#REF!,6,0),"-")</f>
        <v>-</v>
      </c>
      <c r="H187" s="58"/>
      <c r="I187" s="194" t="s">
        <v>4341</v>
      </c>
      <c r="J187" s="59">
        <v>15</v>
      </c>
      <c r="K187" s="63">
        <v>39</v>
      </c>
      <c r="L187" s="60"/>
      <c r="M187" s="61"/>
      <c r="N187" s="62"/>
      <c r="O187" s="64"/>
      <c r="P187" s="65"/>
      <c r="Q187" s="66"/>
      <c r="R187" s="67"/>
      <c r="S187" s="65"/>
      <c r="T187" s="66"/>
      <c r="U187" s="68"/>
      <c r="V187" s="69"/>
      <c r="W187" s="65"/>
      <c r="X187" s="66"/>
      <c r="Y187" s="70" t="str">
        <f>_xlfn.XLOOKUP($D187,'[1]Res (3)'!$G:$G,'[1]Res (3)'!P:P,"",0)</f>
        <v/>
      </c>
      <c r="Z187" s="70" t="str">
        <f>_xlfn.XLOOKUP($D187,'[1]Res (3)'!$G:$G,'[1]Res (3)'!Q:Q,"",0)</f>
        <v>-</v>
      </c>
      <c r="AA187" s="70" t="str">
        <f>_xlfn.XLOOKUP($D187,'[1]Res (3)'!$G:$G,'[1]Res (3)'!R:R,"",0)</f>
        <v>-</v>
      </c>
      <c r="AB187" s="70" t="str">
        <f>_xlfn.XLOOKUP($D187,'[1]Res (3)'!$G:$G,'[1]Res (3)'!S:S,"",0)</f>
        <v>-</v>
      </c>
      <c r="AC187" s="70" t="str">
        <f>_xlfn.XLOOKUP($D187,'[1]Res (3)'!$G:$G,'[1]Res (3)'!T:T,"",0)</f>
        <v>-</v>
      </c>
      <c r="AD187" s="70" t="str">
        <f>_xlfn.XLOOKUP($D187,'[1]Res (3)'!$G:$G,'[1]Res (3)'!U:U,"",0)</f>
        <v>-</v>
      </c>
      <c r="AE187" s="70" t="str">
        <f>_xlfn.XLOOKUP($D187,'[1]Res (3)'!$G:$G,'[1]Res (3)'!V:V,"",0)</f>
        <v>-</v>
      </c>
      <c r="AF187" s="70" t="str">
        <f>_xlfn.XLOOKUP($D187,'[1]Res (3)'!$G:$G,'[1]Res (3)'!W:W,"",0)</f>
        <v>-</v>
      </c>
      <c r="AG187" s="70" t="str">
        <f>_xlfn.XLOOKUP($D187,'[1]Res (3)'!$G:$G,'[1]Res (3)'!X:X,"",0)</f>
        <v>-</v>
      </c>
      <c r="AH187" s="70" t="str">
        <f>_xlfn.XLOOKUP($D187,'[1]Res (3)'!$G:$G,'[1]Res (3)'!Y:Y,"",0)</f>
        <v>-</v>
      </c>
      <c r="AI187" s="70" t="str">
        <f>_xlfn.XLOOKUP($D187,'[1]Res (3)'!$G:$G,'[1]Res (3)'!Z:Z,"",0)</f>
        <v>-</v>
      </c>
      <c r="AJ187" s="70" t="str">
        <f>_xlfn.XLOOKUP($D187,'[1]Res (3)'!$G:$G,'[1]Res (3)'!AA:AA,"",0)</f>
        <v>-</v>
      </c>
      <c r="AK187" s="70" t="str">
        <f>_xlfn.XLOOKUP($D187,'[1]Res (3)'!$G:$G,'[1]Res (3)'!AB:AB,"",0)</f>
        <v>-</v>
      </c>
      <c r="AL187" s="71">
        <f t="shared" si="51"/>
        <v>0</v>
      </c>
      <c r="AM187" s="72" t="str">
        <f t="shared" si="52"/>
        <v/>
      </c>
      <c r="AO187" s="71" t="e">
        <f t="shared" si="73"/>
        <v>#VALUE!</v>
      </c>
      <c r="AP187" s="70" t="s">
        <v>26</v>
      </c>
      <c r="AQ187" s="70" t="s">
        <v>26</v>
      </c>
      <c r="AR187" s="70" t="s">
        <v>26</v>
      </c>
      <c r="AS187" s="70" t="s">
        <v>26</v>
      </c>
      <c r="AT187" s="70" t="s">
        <v>26</v>
      </c>
      <c r="AU187" s="70" t="s">
        <v>26</v>
      </c>
      <c r="AV187" s="70" t="s">
        <v>26</v>
      </c>
      <c r="AW187" s="70" t="s">
        <v>26</v>
      </c>
      <c r="AX187" s="70" t="s">
        <v>26</v>
      </c>
      <c r="AY187" s="71" t="e">
        <f t="shared" si="57"/>
        <v>#VALUE!</v>
      </c>
      <c r="AZ187" s="72" t="e">
        <f t="shared" si="58"/>
        <v>#VALUE!</v>
      </c>
      <c r="BA187" s="71">
        <v>0</v>
      </c>
      <c r="BB187" s="70" t="s">
        <v>26</v>
      </c>
      <c r="BC187" s="70" t="s">
        <v>26</v>
      </c>
      <c r="BD187" s="70" t="s">
        <v>26</v>
      </c>
      <c r="BE187" s="70" t="s">
        <v>26</v>
      </c>
      <c r="BF187" s="70" t="s">
        <v>26</v>
      </c>
      <c r="BG187" s="70" t="s">
        <v>26</v>
      </c>
      <c r="BH187" s="70" t="s">
        <v>26</v>
      </c>
      <c r="BI187" s="70" t="s">
        <v>26</v>
      </c>
      <c r="BJ187" s="70" t="s">
        <v>26</v>
      </c>
      <c r="BK187" s="74">
        <f t="shared" si="59"/>
        <v>0</v>
      </c>
      <c r="BL187" s="75">
        <f t="shared" si="60"/>
        <v>0</v>
      </c>
      <c r="BM187" s="71">
        <v>0</v>
      </c>
      <c r="BN187" s="70" t="s">
        <v>26</v>
      </c>
      <c r="BO187" s="70" t="s">
        <v>26</v>
      </c>
      <c r="BP187" s="70" t="s">
        <v>26</v>
      </c>
      <c r="BQ187" s="70" t="s">
        <v>26</v>
      </c>
      <c r="BR187" s="70" t="s">
        <v>26</v>
      </c>
      <c r="BS187" s="70" t="s">
        <v>26</v>
      </c>
      <c r="BT187" s="70" t="s">
        <v>26</v>
      </c>
      <c r="BU187" s="70" t="s">
        <v>26</v>
      </c>
      <c r="BV187" s="70" t="s">
        <v>26</v>
      </c>
      <c r="BW187" s="74">
        <f t="shared" si="61"/>
        <v>0</v>
      </c>
      <c r="BX187" s="76">
        <f t="shared" si="62"/>
        <v>0</v>
      </c>
      <c r="BY187" s="71">
        <v>0</v>
      </c>
      <c r="BZ187" s="70" t="s">
        <v>26</v>
      </c>
      <c r="CA187" s="70" t="s">
        <v>26</v>
      </c>
      <c r="CB187" s="70" t="s">
        <v>26</v>
      </c>
      <c r="CC187" s="70" t="s">
        <v>26</v>
      </c>
      <c r="CD187" s="70" t="s">
        <v>26</v>
      </c>
      <c r="CE187" s="70" t="s">
        <v>26</v>
      </c>
      <c r="CF187" s="70" t="s">
        <v>26</v>
      </c>
      <c r="CG187" s="70" t="s">
        <v>26</v>
      </c>
      <c r="CH187" s="70" t="s">
        <v>26</v>
      </c>
      <c r="CI187" s="77">
        <f t="shared" si="63"/>
        <v>0</v>
      </c>
      <c r="CJ187" s="76">
        <f t="shared" si="64"/>
        <v>0</v>
      </c>
      <c r="CK187" s="78"/>
      <c r="CL187" s="57"/>
      <c r="CM187" s="57"/>
      <c r="CN187" s="57"/>
      <c r="CO187" s="57"/>
      <c r="CP187" s="57"/>
      <c r="CQ187" s="57"/>
      <c r="CR187" s="57"/>
      <c r="CS187" s="79"/>
      <c r="CT187" s="80"/>
      <c r="CU187" s="81">
        <f t="shared" si="65"/>
        <v>0</v>
      </c>
      <c r="CV187" s="82">
        <f t="shared" si="66"/>
        <v>0</v>
      </c>
      <c r="CW187" s="83" t="e">
        <f>SUMIF(Склад!#REF!,E187,Склад!#REF!)</f>
        <v>#REF!</v>
      </c>
    </row>
    <row r="188" spans="1:101" s="73" customFormat="1" ht="116.65" customHeight="1" thickBot="1" x14ac:dyDescent="0.3">
      <c r="A188" s="34">
        <v>185</v>
      </c>
      <c r="B188" s="168" t="s">
        <v>133</v>
      </c>
      <c r="C188" s="34" t="s">
        <v>114</v>
      </c>
      <c r="D188" s="34" t="str">
        <f t="shared" si="67"/>
        <v>77211265</v>
      </c>
      <c r="E188" s="33" t="s">
        <v>3878</v>
      </c>
      <c r="F188" s="33">
        <v>5</v>
      </c>
      <c r="G188" s="165" t="str">
        <f>IFERROR(VLOOKUP(VALUE(E188),Склад!#REF!,6,0),"-")</f>
        <v>-</v>
      </c>
      <c r="H188" s="58"/>
      <c r="I188" s="194" t="s">
        <v>4341</v>
      </c>
      <c r="J188" s="59">
        <v>18.8</v>
      </c>
      <c r="K188" s="63">
        <v>49</v>
      </c>
      <c r="L188" s="60"/>
      <c r="M188" s="61"/>
      <c r="N188" s="62"/>
      <c r="O188" s="64"/>
      <c r="P188" s="65"/>
      <c r="Q188" s="66"/>
      <c r="R188" s="67"/>
      <c r="S188" s="65"/>
      <c r="T188" s="66"/>
      <c r="U188" s="68"/>
      <c r="V188" s="69"/>
      <c r="W188" s="65"/>
      <c r="X188" s="66"/>
      <c r="Y188" s="70" t="str">
        <f>_xlfn.XLOOKUP($D188,'[1]Res (3)'!$G:$G,'[1]Res (3)'!P:P,"",0)</f>
        <v/>
      </c>
      <c r="Z188" s="70" t="str">
        <f>_xlfn.XLOOKUP($D188,'[1]Res (3)'!$G:$G,'[1]Res (3)'!Q:Q,"",0)</f>
        <v>-</v>
      </c>
      <c r="AA188" s="70" t="str">
        <f>_xlfn.XLOOKUP($D188,'[1]Res (3)'!$G:$G,'[1]Res (3)'!R:R,"",0)</f>
        <v>-</v>
      </c>
      <c r="AB188" s="70" t="str">
        <f>_xlfn.XLOOKUP($D188,'[1]Res (3)'!$G:$G,'[1]Res (3)'!S:S,"",0)</f>
        <v>-</v>
      </c>
      <c r="AC188" s="70" t="str">
        <f>_xlfn.XLOOKUP($D188,'[1]Res (3)'!$G:$G,'[1]Res (3)'!T:T,"",0)</f>
        <v>-</v>
      </c>
      <c r="AD188" s="70" t="str">
        <f>_xlfn.XLOOKUP($D188,'[1]Res (3)'!$G:$G,'[1]Res (3)'!U:U,"",0)</f>
        <v>-</v>
      </c>
      <c r="AE188" s="70" t="str">
        <f>_xlfn.XLOOKUP($D188,'[1]Res (3)'!$G:$G,'[1]Res (3)'!V:V,"",0)</f>
        <v>-</v>
      </c>
      <c r="AF188" s="70" t="str">
        <f>_xlfn.XLOOKUP($D188,'[1]Res (3)'!$G:$G,'[1]Res (3)'!W:W,"",0)</f>
        <v>-</v>
      </c>
      <c r="AG188" s="70" t="str">
        <f>_xlfn.XLOOKUP($D188,'[1]Res (3)'!$G:$G,'[1]Res (3)'!X:X,"",0)</f>
        <v>-</v>
      </c>
      <c r="AH188" s="70" t="str">
        <f>_xlfn.XLOOKUP($D188,'[1]Res (3)'!$G:$G,'[1]Res (3)'!Y:Y,"",0)</f>
        <v>-</v>
      </c>
      <c r="AI188" s="70" t="str">
        <f>_xlfn.XLOOKUP($D188,'[1]Res (3)'!$G:$G,'[1]Res (3)'!Z:Z,"",0)</f>
        <v>-</v>
      </c>
      <c r="AJ188" s="70" t="str">
        <f>_xlfn.XLOOKUP($D188,'[1]Res (3)'!$G:$G,'[1]Res (3)'!AA:AA,"",0)</f>
        <v>-</v>
      </c>
      <c r="AK188" s="70" t="str">
        <f>_xlfn.XLOOKUP($D188,'[1]Res (3)'!$G:$G,'[1]Res (3)'!AB:AB,"",0)</f>
        <v>-</v>
      </c>
      <c r="AL188" s="71">
        <f t="shared" si="51"/>
        <v>0</v>
      </c>
      <c r="AM188" s="72" t="str">
        <f t="shared" si="52"/>
        <v/>
      </c>
      <c r="AO188" s="71" t="e">
        <f t="shared" si="73"/>
        <v>#VALUE!</v>
      </c>
      <c r="AP188" s="70" t="s">
        <v>26</v>
      </c>
      <c r="AQ188" s="70" t="s">
        <v>26</v>
      </c>
      <c r="AR188" s="70" t="s">
        <v>26</v>
      </c>
      <c r="AS188" s="70" t="s">
        <v>26</v>
      </c>
      <c r="AT188" s="70" t="s">
        <v>26</v>
      </c>
      <c r="AU188" s="70" t="s">
        <v>26</v>
      </c>
      <c r="AV188" s="70" t="s">
        <v>26</v>
      </c>
      <c r="AW188" s="70" t="s">
        <v>26</v>
      </c>
      <c r="AX188" s="70" t="s">
        <v>26</v>
      </c>
      <c r="AY188" s="71" t="e">
        <f t="shared" si="57"/>
        <v>#VALUE!</v>
      </c>
      <c r="AZ188" s="72" t="e">
        <f t="shared" si="58"/>
        <v>#VALUE!</v>
      </c>
      <c r="BA188" s="71">
        <v>0</v>
      </c>
      <c r="BB188" s="70" t="s">
        <v>26</v>
      </c>
      <c r="BC188" s="70" t="s">
        <v>26</v>
      </c>
      <c r="BD188" s="70" t="s">
        <v>26</v>
      </c>
      <c r="BE188" s="70" t="s">
        <v>26</v>
      </c>
      <c r="BF188" s="70" t="s">
        <v>26</v>
      </c>
      <c r="BG188" s="70" t="s">
        <v>26</v>
      </c>
      <c r="BH188" s="70" t="s">
        <v>26</v>
      </c>
      <c r="BI188" s="70" t="s">
        <v>26</v>
      </c>
      <c r="BJ188" s="70" t="s">
        <v>26</v>
      </c>
      <c r="BK188" s="74">
        <f t="shared" si="59"/>
        <v>0</v>
      </c>
      <c r="BL188" s="75">
        <f t="shared" si="60"/>
        <v>0</v>
      </c>
      <c r="BM188" s="71">
        <v>0</v>
      </c>
      <c r="BN188" s="70" t="s">
        <v>26</v>
      </c>
      <c r="BO188" s="70" t="s">
        <v>26</v>
      </c>
      <c r="BP188" s="70" t="s">
        <v>26</v>
      </c>
      <c r="BQ188" s="70" t="s">
        <v>26</v>
      </c>
      <c r="BR188" s="70" t="s">
        <v>26</v>
      </c>
      <c r="BS188" s="70" t="s">
        <v>26</v>
      </c>
      <c r="BT188" s="70" t="s">
        <v>26</v>
      </c>
      <c r="BU188" s="70" t="s">
        <v>26</v>
      </c>
      <c r="BV188" s="70" t="s">
        <v>26</v>
      </c>
      <c r="BW188" s="74">
        <f t="shared" si="61"/>
        <v>0</v>
      </c>
      <c r="BX188" s="76">
        <f t="shared" si="62"/>
        <v>0</v>
      </c>
      <c r="BY188" s="71">
        <v>0</v>
      </c>
      <c r="BZ188" s="70" t="s">
        <v>26</v>
      </c>
      <c r="CA188" s="70" t="s">
        <v>26</v>
      </c>
      <c r="CB188" s="70" t="s">
        <v>26</v>
      </c>
      <c r="CC188" s="70" t="s">
        <v>26</v>
      </c>
      <c r="CD188" s="70" t="s">
        <v>26</v>
      </c>
      <c r="CE188" s="70" t="s">
        <v>26</v>
      </c>
      <c r="CF188" s="70" t="s">
        <v>26</v>
      </c>
      <c r="CG188" s="70" t="s">
        <v>26</v>
      </c>
      <c r="CH188" s="70" t="s">
        <v>26</v>
      </c>
      <c r="CI188" s="77">
        <f t="shared" si="63"/>
        <v>0</v>
      </c>
      <c r="CJ188" s="76">
        <f t="shared" si="64"/>
        <v>0</v>
      </c>
      <c r="CK188" s="78"/>
      <c r="CL188" s="57"/>
      <c r="CM188" s="57"/>
      <c r="CN188" s="57"/>
      <c r="CO188" s="57"/>
      <c r="CP188" s="57"/>
      <c r="CQ188" s="57"/>
      <c r="CR188" s="57"/>
      <c r="CS188" s="79"/>
      <c r="CT188" s="80"/>
      <c r="CU188" s="81">
        <f t="shared" si="65"/>
        <v>0</v>
      </c>
      <c r="CV188" s="82">
        <f t="shared" si="66"/>
        <v>0</v>
      </c>
      <c r="CW188" s="83" t="e">
        <f>SUMIF(Склад!#REF!,E188,Склад!#REF!)</f>
        <v>#REF!</v>
      </c>
    </row>
    <row r="189" spans="1:101" s="73" customFormat="1" ht="96.2" customHeight="1" thickBot="1" x14ac:dyDescent="0.3">
      <c r="A189" s="57">
        <v>186</v>
      </c>
      <c r="B189" s="168" t="s">
        <v>133</v>
      </c>
      <c r="C189" s="34" t="s">
        <v>4175</v>
      </c>
      <c r="D189" s="34" t="str">
        <f t="shared" si="67"/>
        <v>772114228</v>
      </c>
      <c r="E189" s="33" t="s">
        <v>3879</v>
      </c>
      <c r="F189" s="33">
        <v>28</v>
      </c>
      <c r="G189" s="165" t="str">
        <f>IFERROR(VLOOKUP(VALUE(E189),Склад!#REF!,6,0),"-")</f>
        <v>-</v>
      </c>
      <c r="H189" s="58"/>
      <c r="I189" s="194" t="s">
        <v>4341</v>
      </c>
      <c r="J189" s="59">
        <v>15</v>
      </c>
      <c r="K189" s="63">
        <v>39</v>
      </c>
      <c r="L189" s="60"/>
      <c r="M189" s="61"/>
      <c r="N189" s="62"/>
      <c r="O189" s="64"/>
      <c r="P189" s="65"/>
      <c r="Q189" s="66"/>
      <c r="R189" s="67"/>
      <c r="S189" s="65"/>
      <c r="T189" s="66"/>
      <c r="U189" s="68"/>
      <c r="V189" s="69"/>
      <c r="W189" s="65"/>
      <c r="X189" s="66"/>
      <c r="Y189" s="70" t="str">
        <f>_xlfn.XLOOKUP($D189,'[1]Res (3)'!$G:$G,'[1]Res (3)'!P:P,"",0)</f>
        <v/>
      </c>
      <c r="Z189" s="70" t="str">
        <f>_xlfn.XLOOKUP($D189,'[1]Res (3)'!$G:$G,'[1]Res (3)'!Q:Q,"",0)</f>
        <v>-</v>
      </c>
      <c r="AA189" s="70" t="str">
        <f>_xlfn.XLOOKUP($D189,'[1]Res (3)'!$G:$G,'[1]Res (3)'!R:R,"",0)</f>
        <v>-</v>
      </c>
      <c r="AB189" s="70" t="str">
        <f>_xlfn.XLOOKUP($D189,'[1]Res (3)'!$G:$G,'[1]Res (3)'!S:S,"",0)</f>
        <v>-</v>
      </c>
      <c r="AC189" s="70" t="str">
        <f>_xlfn.XLOOKUP($D189,'[1]Res (3)'!$G:$G,'[1]Res (3)'!T:T,"",0)</f>
        <v>-</v>
      </c>
      <c r="AD189" s="70" t="str">
        <f>_xlfn.XLOOKUP($D189,'[1]Res (3)'!$G:$G,'[1]Res (3)'!U:U,"",0)</f>
        <v>-</v>
      </c>
      <c r="AE189" s="70" t="str">
        <f>_xlfn.XLOOKUP($D189,'[1]Res (3)'!$G:$G,'[1]Res (3)'!V:V,"",0)</f>
        <v>-</v>
      </c>
      <c r="AF189" s="70" t="str">
        <f>_xlfn.XLOOKUP($D189,'[1]Res (3)'!$G:$G,'[1]Res (3)'!W:W,"",0)</f>
        <v>-</v>
      </c>
      <c r="AG189" s="70" t="str">
        <f>_xlfn.XLOOKUP($D189,'[1]Res (3)'!$G:$G,'[1]Res (3)'!X:X,"",0)</f>
        <v>-</v>
      </c>
      <c r="AH189" s="70" t="str">
        <f>_xlfn.XLOOKUP($D189,'[1]Res (3)'!$G:$G,'[1]Res (3)'!Y:Y,"",0)</f>
        <v>-</v>
      </c>
      <c r="AI189" s="70" t="str">
        <f>_xlfn.XLOOKUP($D189,'[1]Res (3)'!$G:$G,'[1]Res (3)'!Z:Z,"",0)</f>
        <v>-</v>
      </c>
      <c r="AJ189" s="70" t="str">
        <f>_xlfn.XLOOKUP($D189,'[1]Res (3)'!$G:$G,'[1]Res (3)'!AA:AA,"",0)</f>
        <v>-</v>
      </c>
      <c r="AK189" s="70" t="str">
        <f>_xlfn.XLOOKUP($D189,'[1]Res (3)'!$G:$G,'[1]Res (3)'!AB:AB,"",0)</f>
        <v>-</v>
      </c>
      <c r="AL189" s="71">
        <f t="shared" si="51"/>
        <v>0</v>
      </c>
      <c r="AM189" s="72" t="str">
        <f t="shared" si="52"/>
        <v/>
      </c>
      <c r="AO189" s="71" t="e">
        <f t="shared" si="73"/>
        <v>#VALUE!</v>
      </c>
      <c r="AP189" s="70" t="s">
        <v>26</v>
      </c>
      <c r="AQ189" s="70" t="s">
        <v>26</v>
      </c>
      <c r="AR189" s="70" t="s">
        <v>26</v>
      </c>
      <c r="AS189" s="70" t="s">
        <v>26</v>
      </c>
      <c r="AT189" s="70" t="s">
        <v>26</v>
      </c>
      <c r="AU189" s="70" t="s">
        <v>26</v>
      </c>
      <c r="AV189" s="70" t="s">
        <v>26</v>
      </c>
      <c r="AW189" s="70" t="s">
        <v>26</v>
      </c>
      <c r="AX189" s="70" t="s">
        <v>26</v>
      </c>
      <c r="AY189" s="71" t="e">
        <f t="shared" si="57"/>
        <v>#VALUE!</v>
      </c>
      <c r="AZ189" s="72" t="e">
        <f t="shared" si="58"/>
        <v>#VALUE!</v>
      </c>
      <c r="BA189" s="71">
        <v>0</v>
      </c>
      <c r="BB189" s="70" t="s">
        <v>26</v>
      </c>
      <c r="BC189" s="70" t="s">
        <v>26</v>
      </c>
      <c r="BD189" s="70" t="s">
        <v>26</v>
      </c>
      <c r="BE189" s="70" t="s">
        <v>26</v>
      </c>
      <c r="BF189" s="70" t="s">
        <v>26</v>
      </c>
      <c r="BG189" s="70" t="s">
        <v>26</v>
      </c>
      <c r="BH189" s="70" t="s">
        <v>26</v>
      </c>
      <c r="BI189" s="70" t="s">
        <v>26</v>
      </c>
      <c r="BJ189" s="70" t="s">
        <v>26</v>
      </c>
      <c r="BK189" s="74">
        <f t="shared" si="59"/>
        <v>0</v>
      </c>
      <c r="BL189" s="75">
        <f t="shared" si="60"/>
        <v>0</v>
      </c>
      <c r="BM189" s="71">
        <v>0</v>
      </c>
      <c r="BN189" s="70" t="s">
        <v>26</v>
      </c>
      <c r="BO189" s="70" t="s">
        <v>26</v>
      </c>
      <c r="BP189" s="70" t="s">
        <v>26</v>
      </c>
      <c r="BQ189" s="70" t="s">
        <v>26</v>
      </c>
      <c r="BR189" s="70" t="s">
        <v>26</v>
      </c>
      <c r="BS189" s="70" t="s">
        <v>26</v>
      </c>
      <c r="BT189" s="70" t="s">
        <v>26</v>
      </c>
      <c r="BU189" s="70" t="s">
        <v>26</v>
      </c>
      <c r="BV189" s="70" t="s">
        <v>26</v>
      </c>
      <c r="BW189" s="74">
        <f t="shared" si="61"/>
        <v>0</v>
      </c>
      <c r="BX189" s="76">
        <f t="shared" si="62"/>
        <v>0</v>
      </c>
      <c r="BY189" s="71">
        <v>0</v>
      </c>
      <c r="BZ189" s="70" t="s">
        <v>26</v>
      </c>
      <c r="CA189" s="70" t="s">
        <v>26</v>
      </c>
      <c r="CB189" s="70" t="s">
        <v>26</v>
      </c>
      <c r="CC189" s="70" t="s">
        <v>26</v>
      </c>
      <c r="CD189" s="70" t="s">
        <v>26</v>
      </c>
      <c r="CE189" s="70" t="s">
        <v>26</v>
      </c>
      <c r="CF189" s="70" t="s">
        <v>26</v>
      </c>
      <c r="CG189" s="70" t="s">
        <v>26</v>
      </c>
      <c r="CH189" s="70" t="s">
        <v>26</v>
      </c>
      <c r="CI189" s="77">
        <f t="shared" si="63"/>
        <v>0</v>
      </c>
      <c r="CJ189" s="76">
        <f t="shared" si="64"/>
        <v>0</v>
      </c>
      <c r="CK189" s="78"/>
      <c r="CL189" s="57"/>
      <c r="CM189" s="57"/>
      <c r="CN189" s="57"/>
      <c r="CO189" s="57"/>
      <c r="CP189" s="57"/>
      <c r="CQ189" s="57"/>
      <c r="CR189" s="57"/>
      <c r="CS189" s="79"/>
      <c r="CT189" s="80"/>
      <c r="CU189" s="81">
        <f t="shared" si="65"/>
        <v>0</v>
      </c>
      <c r="CV189" s="82">
        <f t="shared" si="66"/>
        <v>0</v>
      </c>
      <c r="CW189" s="83" t="e">
        <f>SUMIF(Склад!#REF!,E189,Склад!#REF!)</f>
        <v>#REF!</v>
      </c>
    </row>
    <row r="190" spans="1:101" s="73" customFormat="1" ht="98.25" customHeight="1" thickBot="1" x14ac:dyDescent="0.3">
      <c r="A190" s="34">
        <v>187</v>
      </c>
      <c r="B190" s="168" t="s">
        <v>133</v>
      </c>
      <c r="C190" s="34" t="s">
        <v>4176</v>
      </c>
      <c r="D190" s="34" t="str">
        <f t="shared" si="67"/>
        <v>771114126</v>
      </c>
      <c r="E190" s="33" t="s">
        <v>3880</v>
      </c>
      <c r="F190" s="33">
        <v>26</v>
      </c>
      <c r="G190" s="165" t="str">
        <f>IFERROR(VLOOKUP(VALUE(E190),Склад!#REF!,6,0),"-")</f>
        <v>-</v>
      </c>
      <c r="H190" s="58"/>
      <c r="I190" s="194" t="s">
        <v>4341</v>
      </c>
      <c r="J190" s="59">
        <v>26.5</v>
      </c>
      <c r="K190" s="63">
        <v>69</v>
      </c>
      <c r="L190" s="60"/>
      <c r="M190" s="61"/>
      <c r="N190" s="62"/>
      <c r="O190" s="64"/>
      <c r="P190" s="65"/>
      <c r="Q190" s="66"/>
      <c r="R190" s="67"/>
      <c r="S190" s="65"/>
      <c r="T190" s="66"/>
      <c r="U190" s="68"/>
      <c r="V190" s="69"/>
      <c r="W190" s="65"/>
      <c r="X190" s="66"/>
      <c r="Y190" s="70" t="str">
        <f>_xlfn.XLOOKUP($D190,'[1]Res (3)'!$G:$G,'[1]Res (3)'!P:P,"",0)</f>
        <v/>
      </c>
      <c r="Z190" s="70" t="str">
        <f>_xlfn.XLOOKUP($D190,'[1]Res (3)'!$G:$G,'[1]Res (3)'!Q:Q,"",0)</f>
        <v>-</v>
      </c>
      <c r="AA190" s="70" t="str">
        <f>_xlfn.XLOOKUP($D190,'[1]Res (3)'!$G:$G,'[1]Res (3)'!R:R,"",0)</f>
        <v>-</v>
      </c>
      <c r="AB190" s="70" t="str">
        <f>_xlfn.XLOOKUP($D190,'[1]Res (3)'!$G:$G,'[1]Res (3)'!S:S,"",0)</f>
        <v>-</v>
      </c>
      <c r="AC190" s="70" t="str">
        <f>_xlfn.XLOOKUP($D190,'[1]Res (3)'!$G:$G,'[1]Res (3)'!T:T,"",0)</f>
        <v>-</v>
      </c>
      <c r="AD190" s="70" t="str">
        <f>_xlfn.XLOOKUP($D190,'[1]Res (3)'!$G:$G,'[1]Res (3)'!U:U,"",0)</f>
        <v>-</v>
      </c>
      <c r="AE190" s="70" t="str">
        <f>_xlfn.XLOOKUP($D190,'[1]Res (3)'!$G:$G,'[1]Res (3)'!V:V,"",0)</f>
        <v>-</v>
      </c>
      <c r="AF190" s="70" t="str">
        <f>_xlfn.XLOOKUP($D190,'[1]Res (3)'!$G:$G,'[1]Res (3)'!W:W,"",0)</f>
        <v>-</v>
      </c>
      <c r="AG190" s="70" t="str">
        <f>_xlfn.XLOOKUP($D190,'[1]Res (3)'!$G:$G,'[1]Res (3)'!X:X,"",0)</f>
        <v>-</v>
      </c>
      <c r="AH190" s="70" t="str">
        <f>_xlfn.XLOOKUP($D190,'[1]Res (3)'!$G:$G,'[1]Res (3)'!Y:Y,"",0)</f>
        <v>-</v>
      </c>
      <c r="AI190" s="70" t="str">
        <f>_xlfn.XLOOKUP($D190,'[1]Res (3)'!$G:$G,'[1]Res (3)'!Z:Z,"",0)</f>
        <v>-</v>
      </c>
      <c r="AJ190" s="70" t="str">
        <f>_xlfn.XLOOKUP($D190,'[1]Res (3)'!$G:$G,'[1]Res (3)'!AA:AA,"",0)</f>
        <v>-</v>
      </c>
      <c r="AK190" s="70" t="str">
        <f>_xlfn.XLOOKUP($D190,'[1]Res (3)'!$G:$G,'[1]Res (3)'!AB:AB,"",0)</f>
        <v>-</v>
      </c>
      <c r="AL190" s="71">
        <f t="shared" si="51"/>
        <v>0</v>
      </c>
      <c r="AM190" s="72" t="str">
        <f t="shared" si="52"/>
        <v/>
      </c>
      <c r="AO190" s="71" t="e">
        <f t="shared" si="73"/>
        <v>#VALUE!</v>
      </c>
      <c r="AP190" s="70" t="s">
        <v>26</v>
      </c>
      <c r="AQ190" s="70" t="s">
        <v>26</v>
      </c>
      <c r="AR190" s="70" t="s">
        <v>26</v>
      </c>
      <c r="AS190" s="70" t="s">
        <v>26</v>
      </c>
      <c r="AT190" s="70" t="s">
        <v>26</v>
      </c>
      <c r="AU190" s="70" t="s">
        <v>26</v>
      </c>
      <c r="AV190" s="70" t="s">
        <v>26</v>
      </c>
      <c r="AW190" s="70" t="s">
        <v>26</v>
      </c>
      <c r="AX190" s="70" t="s">
        <v>26</v>
      </c>
      <c r="AY190" s="71" t="e">
        <f t="shared" si="57"/>
        <v>#VALUE!</v>
      </c>
      <c r="AZ190" s="72" t="e">
        <f t="shared" si="58"/>
        <v>#VALUE!</v>
      </c>
      <c r="BA190" s="71">
        <v>0</v>
      </c>
      <c r="BB190" s="70" t="s">
        <v>26</v>
      </c>
      <c r="BC190" s="70" t="s">
        <v>26</v>
      </c>
      <c r="BD190" s="70" t="s">
        <v>26</v>
      </c>
      <c r="BE190" s="70" t="s">
        <v>26</v>
      </c>
      <c r="BF190" s="70" t="s">
        <v>26</v>
      </c>
      <c r="BG190" s="70" t="s">
        <v>26</v>
      </c>
      <c r="BH190" s="70" t="s">
        <v>26</v>
      </c>
      <c r="BI190" s="70" t="s">
        <v>26</v>
      </c>
      <c r="BJ190" s="70" t="s">
        <v>26</v>
      </c>
      <c r="BK190" s="74">
        <f t="shared" si="59"/>
        <v>0</v>
      </c>
      <c r="BL190" s="75">
        <f t="shared" si="60"/>
        <v>0</v>
      </c>
      <c r="BM190" s="71">
        <v>0</v>
      </c>
      <c r="BN190" s="70" t="s">
        <v>26</v>
      </c>
      <c r="BO190" s="70" t="s">
        <v>26</v>
      </c>
      <c r="BP190" s="70" t="s">
        <v>26</v>
      </c>
      <c r="BQ190" s="70" t="s">
        <v>26</v>
      </c>
      <c r="BR190" s="70" t="s">
        <v>26</v>
      </c>
      <c r="BS190" s="70" t="s">
        <v>26</v>
      </c>
      <c r="BT190" s="70" t="s">
        <v>26</v>
      </c>
      <c r="BU190" s="70" t="s">
        <v>26</v>
      </c>
      <c r="BV190" s="70" t="s">
        <v>26</v>
      </c>
      <c r="BW190" s="74">
        <f t="shared" si="61"/>
        <v>0</v>
      </c>
      <c r="BX190" s="76">
        <f t="shared" si="62"/>
        <v>0</v>
      </c>
      <c r="BY190" s="71">
        <v>0</v>
      </c>
      <c r="BZ190" s="70" t="s">
        <v>26</v>
      </c>
      <c r="CA190" s="70" t="s">
        <v>26</v>
      </c>
      <c r="CB190" s="70" t="s">
        <v>26</v>
      </c>
      <c r="CC190" s="70" t="s">
        <v>26</v>
      </c>
      <c r="CD190" s="70" t="s">
        <v>26</v>
      </c>
      <c r="CE190" s="70" t="s">
        <v>26</v>
      </c>
      <c r="CF190" s="70" t="s">
        <v>26</v>
      </c>
      <c r="CG190" s="70" t="s">
        <v>26</v>
      </c>
      <c r="CH190" s="70" t="s">
        <v>26</v>
      </c>
      <c r="CI190" s="77">
        <f t="shared" si="63"/>
        <v>0</v>
      </c>
      <c r="CJ190" s="76">
        <f t="shared" si="64"/>
        <v>0</v>
      </c>
      <c r="CK190" s="78"/>
      <c r="CL190" s="57"/>
      <c r="CM190" s="57"/>
      <c r="CN190" s="57"/>
      <c r="CO190" s="57"/>
      <c r="CP190" s="57"/>
      <c r="CQ190" s="57"/>
      <c r="CR190" s="57"/>
      <c r="CS190" s="79"/>
      <c r="CT190" s="80"/>
      <c r="CU190" s="81">
        <f t="shared" si="65"/>
        <v>0</v>
      </c>
      <c r="CV190" s="82">
        <f t="shared" si="66"/>
        <v>0</v>
      </c>
      <c r="CW190" s="83" t="e">
        <f>SUMIF(Склад!#REF!,E190,Склад!#REF!)</f>
        <v>#REF!</v>
      </c>
    </row>
    <row r="191" spans="1:101" s="73" customFormat="1" ht="96.6" customHeight="1" thickBot="1" x14ac:dyDescent="0.3">
      <c r="A191" s="57">
        <v>188</v>
      </c>
      <c r="B191" s="168" t="s">
        <v>133</v>
      </c>
      <c r="C191" s="57" t="s">
        <v>4177</v>
      </c>
      <c r="D191" s="34" t="str">
        <f t="shared" si="67"/>
        <v>772114328</v>
      </c>
      <c r="E191" s="35" t="s">
        <v>3881</v>
      </c>
      <c r="F191" s="35">
        <v>28</v>
      </c>
      <c r="G191" s="165" t="str">
        <f>IFERROR(VLOOKUP(VALUE(E191),Склад!#REF!,6,0),"-")</f>
        <v>-</v>
      </c>
      <c r="H191" s="57"/>
      <c r="I191" s="194" t="s">
        <v>4341</v>
      </c>
      <c r="J191" s="59">
        <v>15</v>
      </c>
      <c r="K191" s="63">
        <v>39</v>
      </c>
      <c r="L191" s="60"/>
      <c r="M191" s="61"/>
      <c r="N191" s="62"/>
      <c r="O191" s="64"/>
      <c r="P191" s="65"/>
      <c r="Q191" s="66"/>
      <c r="R191" s="67"/>
      <c r="S191" s="65"/>
      <c r="T191" s="66"/>
      <c r="U191" s="68"/>
      <c r="V191" s="69"/>
      <c r="W191" s="65"/>
      <c r="X191" s="66"/>
      <c r="Y191" s="70" t="str">
        <f>_xlfn.XLOOKUP($D191,'[1]Res (3)'!$G:$G,'[1]Res (3)'!P:P,"",0)</f>
        <v/>
      </c>
      <c r="Z191" s="70" t="str">
        <f>_xlfn.XLOOKUP($D191,'[1]Res (3)'!$G:$G,'[1]Res (3)'!Q:Q,"",0)</f>
        <v>-</v>
      </c>
      <c r="AA191" s="70" t="str">
        <f>_xlfn.XLOOKUP($D191,'[1]Res (3)'!$G:$G,'[1]Res (3)'!R:R,"",0)</f>
        <v>-</v>
      </c>
      <c r="AB191" s="70" t="str">
        <f>_xlfn.XLOOKUP($D191,'[1]Res (3)'!$G:$G,'[1]Res (3)'!S:S,"",0)</f>
        <v>-</v>
      </c>
      <c r="AC191" s="70" t="str">
        <f>_xlfn.XLOOKUP($D191,'[1]Res (3)'!$G:$G,'[1]Res (3)'!T:T,"",0)</f>
        <v>-</v>
      </c>
      <c r="AD191" s="70" t="str">
        <f>_xlfn.XLOOKUP($D191,'[1]Res (3)'!$G:$G,'[1]Res (3)'!U:U,"",0)</f>
        <v>-</v>
      </c>
      <c r="AE191" s="70" t="str">
        <f>_xlfn.XLOOKUP($D191,'[1]Res (3)'!$G:$G,'[1]Res (3)'!V:V,"",0)</f>
        <v>-</v>
      </c>
      <c r="AF191" s="70" t="str">
        <f>_xlfn.XLOOKUP($D191,'[1]Res (3)'!$G:$G,'[1]Res (3)'!W:W,"",0)</f>
        <v>-</v>
      </c>
      <c r="AG191" s="70" t="str">
        <f>_xlfn.XLOOKUP($D191,'[1]Res (3)'!$G:$G,'[1]Res (3)'!X:X,"",0)</f>
        <v>-</v>
      </c>
      <c r="AH191" s="70" t="str">
        <f>_xlfn.XLOOKUP($D191,'[1]Res (3)'!$G:$G,'[1]Res (3)'!Y:Y,"",0)</f>
        <v>-</v>
      </c>
      <c r="AI191" s="70" t="str">
        <f>_xlfn.XLOOKUP($D191,'[1]Res (3)'!$G:$G,'[1]Res (3)'!Z:Z,"",0)</f>
        <v>-</v>
      </c>
      <c r="AJ191" s="70" t="str">
        <f>_xlfn.XLOOKUP($D191,'[1]Res (3)'!$G:$G,'[1]Res (3)'!AA:AA,"",0)</f>
        <v>-</v>
      </c>
      <c r="AK191" s="70" t="str">
        <f>_xlfn.XLOOKUP($D191,'[1]Res (3)'!$G:$G,'[1]Res (3)'!AB:AB,"",0)</f>
        <v>-</v>
      </c>
      <c r="AL191" s="71">
        <f t="shared" si="51"/>
        <v>0</v>
      </c>
      <c r="AM191" s="72" t="str">
        <f t="shared" si="52"/>
        <v/>
      </c>
      <c r="AO191" s="71" t="e">
        <f t="shared" si="73"/>
        <v>#VALUE!</v>
      </c>
      <c r="AP191" s="70" t="s">
        <v>26</v>
      </c>
      <c r="AQ191" s="70" t="s">
        <v>26</v>
      </c>
      <c r="AR191" s="70" t="s">
        <v>26</v>
      </c>
      <c r="AS191" s="70" t="s">
        <v>26</v>
      </c>
      <c r="AT191" s="70" t="s">
        <v>26</v>
      </c>
      <c r="AU191" s="70" t="s">
        <v>26</v>
      </c>
      <c r="AV191" s="70" t="s">
        <v>26</v>
      </c>
      <c r="AW191" s="70" t="s">
        <v>26</v>
      </c>
      <c r="AX191" s="70" t="s">
        <v>26</v>
      </c>
      <c r="AY191" s="71" t="e">
        <f t="shared" si="57"/>
        <v>#VALUE!</v>
      </c>
      <c r="AZ191" s="72" t="e">
        <f t="shared" si="58"/>
        <v>#VALUE!</v>
      </c>
      <c r="BA191" s="71">
        <v>0</v>
      </c>
      <c r="BB191" s="70" t="s">
        <v>26</v>
      </c>
      <c r="BC191" s="70" t="s">
        <v>26</v>
      </c>
      <c r="BD191" s="70" t="s">
        <v>26</v>
      </c>
      <c r="BE191" s="70" t="s">
        <v>26</v>
      </c>
      <c r="BF191" s="70" t="s">
        <v>26</v>
      </c>
      <c r="BG191" s="70" t="s">
        <v>26</v>
      </c>
      <c r="BH191" s="70" t="s">
        <v>26</v>
      </c>
      <c r="BI191" s="70" t="s">
        <v>26</v>
      </c>
      <c r="BJ191" s="70" t="s">
        <v>26</v>
      </c>
      <c r="BK191" s="74">
        <f t="shared" si="59"/>
        <v>0</v>
      </c>
      <c r="BL191" s="75">
        <f t="shared" si="60"/>
        <v>0</v>
      </c>
      <c r="BM191" s="71">
        <v>0</v>
      </c>
      <c r="BN191" s="70" t="s">
        <v>26</v>
      </c>
      <c r="BO191" s="70" t="s">
        <v>26</v>
      </c>
      <c r="BP191" s="70" t="s">
        <v>26</v>
      </c>
      <c r="BQ191" s="70" t="s">
        <v>26</v>
      </c>
      <c r="BR191" s="70" t="s">
        <v>26</v>
      </c>
      <c r="BS191" s="70" t="s">
        <v>26</v>
      </c>
      <c r="BT191" s="70" t="s">
        <v>26</v>
      </c>
      <c r="BU191" s="70" t="s">
        <v>26</v>
      </c>
      <c r="BV191" s="70" t="s">
        <v>26</v>
      </c>
      <c r="BW191" s="74">
        <f t="shared" si="61"/>
        <v>0</v>
      </c>
      <c r="BX191" s="76">
        <f t="shared" si="62"/>
        <v>0</v>
      </c>
      <c r="BY191" s="71">
        <v>0</v>
      </c>
      <c r="BZ191" s="70" t="s">
        <v>26</v>
      </c>
      <c r="CA191" s="70" t="s">
        <v>26</v>
      </c>
      <c r="CB191" s="70" t="s">
        <v>26</v>
      </c>
      <c r="CC191" s="70" t="s">
        <v>26</v>
      </c>
      <c r="CD191" s="70" t="s">
        <v>26</v>
      </c>
      <c r="CE191" s="70" t="s">
        <v>26</v>
      </c>
      <c r="CF191" s="70" t="s">
        <v>26</v>
      </c>
      <c r="CG191" s="70" t="s">
        <v>26</v>
      </c>
      <c r="CH191" s="70" t="s">
        <v>26</v>
      </c>
      <c r="CI191" s="77">
        <f t="shared" si="63"/>
        <v>0</v>
      </c>
      <c r="CJ191" s="76">
        <f t="shared" si="64"/>
        <v>0</v>
      </c>
      <c r="CK191" s="78"/>
      <c r="CL191" s="57"/>
      <c r="CM191" s="57"/>
      <c r="CN191" s="57"/>
      <c r="CO191" s="57"/>
      <c r="CP191" s="57"/>
      <c r="CQ191" s="57"/>
      <c r="CR191" s="57"/>
      <c r="CS191" s="79"/>
      <c r="CT191" s="80"/>
      <c r="CU191" s="81">
        <f t="shared" si="65"/>
        <v>0</v>
      </c>
      <c r="CV191" s="82">
        <f t="shared" si="66"/>
        <v>0</v>
      </c>
      <c r="CW191" s="83" t="e">
        <f>SUMIF(Склад!#REF!,E191,Склад!#REF!)</f>
        <v>#REF!</v>
      </c>
    </row>
    <row r="192" spans="1:101" s="73" customFormat="1" ht="96.6" customHeight="1" thickBot="1" x14ac:dyDescent="0.3">
      <c r="A192" s="34">
        <v>189</v>
      </c>
      <c r="B192" s="168" t="s">
        <v>133</v>
      </c>
      <c r="C192" s="57" t="s">
        <v>4178</v>
      </c>
      <c r="D192" s="34" t="str">
        <f t="shared" si="67"/>
        <v>772114476</v>
      </c>
      <c r="E192" s="35" t="s">
        <v>3882</v>
      </c>
      <c r="F192" s="35">
        <v>76</v>
      </c>
      <c r="G192" s="165" t="str">
        <f>IFERROR(VLOOKUP(VALUE(E192),Склад!#REF!,6,0),"-")</f>
        <v>-</v>
      </c>
      <c r="H192" s="57"/>
      <c r="I192" s="194" t="s">
        <v>4341</v>
      </c>
      <c r="J192" s="59">
        <v>15</v>
      </c>
      <c r="K192" s="63">
        <v>39</v>
      </c>
      <c r="L192" s="60"/>
      <c r="M192" s="61"/>
      <c r="N192" s="62"/>
      <c r="O192" s="64"/>
      <c r="P192" s="65"/>
      <c r="Q192" s="66"/>
      <c r="R192" s="67"/>
      <c r="S192" s="65"/>
      <c r="T192" s="66"/>
      <c r="U192" s="68"/>
      <c r="V192" s="69"/>
      <c r="W192" s="65"/>
      <c r="X192" s="66"/>
      <c r="Y192" s="70" t="str">
        <f>_xlfn.XLOOKUP($D192,'[1]Res (3)'!$G:$G,'[1]Res (3)'!P:P,"",0)</f>
        <v/>
      </c>
      <c r="Z192" s="70" t="str">
        <f>_xlfn.XLOOKUP($D192,'[1]Res (3)'!$G:$G,'[1]Res (3)'!Q:Q,"",0)</f>
        <v>-</v>
      </c>
      <c r="AA192" s="70" t="str">
        <f>_xlfn.XLOOKUP($D192,'[1]Res (3)'!$G:$G,'[1]Res (3)'!R:R,"",0)</f>
        <v>-</v>
      </c>
      <c r="AB192" s="70" t="str">
        <f>_xlfn.XLOOKUP($D192,'[1]Res (3)'!$G:$G,'[1]Res (3)'!S:S,"",0)</f>
        <v>-</v>
      </c>
      <c r="AC192" s="70" t="str">
        <f>_xlfn.XLOOKUP($D192,'[1]Res (3)'!$G:$G,'[1]Res (3)'!T:T,"",0)</f>
        <v>-</v>
      </c>
      <c r="AD192" s="70" t="str">
        <f>_xlfn.XLOOKUP($D192,'[1]Res (3)'!$G:$G,'[1]Res (3)'!U:U,"",0)</f>
        <v>-</v>
      </c>
      <c r="AE192" s="70" t="str">
        <f>_xlfn.XLOOKUP($D192,'[1]Res (3)'!$G:$G,'[1]Res (3)'!V:V,"",0)</f>
        <v>-</v>
      </c>
      <c r="AF192" s="70" t="str">
        <f>_xlfn.XLOOKUP($D192,'[1]Res (3)'!$G:$G,'[1]Res (3)'!W:W,"",0)</f>
        <v>-</v>
      </c>
      <c r="AG192" s="70" t="str">
        <f>_xlfn.XLOOKUP($D192,'[1]Res (3)'!$G:$G,'[1]Res (3)'!X:X,"",0)</f>
        <v>-</v>
      </c>
      <c r="AH192" s="70" t="str">
        <f>_xlfn.XLOOKUP($D192,'[1]Res (3)'!$G:$G,'[1]Res (3)'!Y:Y,"",0)</f>
        <v>-</v>
      </c>
      <c r="AI192" s="70" t="str">
        <f>_xlfn.XLOOKUP($D192,'[1]Res (3)'!$G:$G,'[1]Res (3)'!Z:Z,"",0)</f>
        <v>-</v>
      </c>
      <c r="AJ192" s="70" t="str">
        <f>_xlfn.XLOOKUP($D192,'[1]Res (3)'!$G:$G,'[1]Res (3)'!AA:AA,"",0)</f>
        <v>-</v>
      </c>
      <c r="AK192" s="70" t="str">
        <f>_xlfn.XLOOKUP($D192,'[1]Res (3)'!$G:$G,'[1]Res (3)'!AB:AB,"",0)</f>
        <v>-</v>
      </c>
      <c r="AL192" s="71">
        <f t="shared" si="51"/>
        <v>0</v>
      </c>
      <c r="AM192" s="72" t="str">
        <f t="shared" si="52"/>
        <v/>
      </c>
      <c r="AO192" s="71" t="e">
        <f t="shared" si="73"/>
        <v>#VALUE!</v>
      </c>
      <c r="AP192" s="70" t="s">
        <v>26</v>
      </c>
      <c r="AQ192" s="70" t="s">
        <v>26</v>
      </c>
      <c r="AR192" s="70" t="s">
        <v>26</v>
      </c>
      <c r="AS192" s="70" t="s">
        <v>26</v>
      </c>
      <c r="AT192" s="70" t="s">
        <v>26</v>
      </c>
      <c r="AU192" s="70" t="s">
        <v>26</v>
      </c>
      <c r="AV192" s="70" t="s">
        <v>26</v>
      </c>
      <c r="AW192" s="70" t="s">
        <v>26</v>
      </c>
      <c r="AX192" s="70" t="s">
        <v>26</v>
      </c>
      <c r="AY192" s="71" t="e">
        <f t="shared" si="57"/>
        <v>#VALUE!</v>
      </c>
      <c r="AZ192" s="72" t="e">
        <f t="shared" si="58"/>
        <v>#VALUE!</v>
      </c>
      <c r="BA192" s="71">
        <v>0</v>
      </c>
      <c r="BB192" s="70" t="s">
        <v>26</v>
      </c>
      <c r="BC192" s="70" t="s">
        <v>26</v>
      </c>
      <c r="BD192" s="70" t="s">
        <v>26</v>
      </c>
      <c r="BE192" s="70" t="s">
        <v>26</v>
      </c>
      <c r="BF192" s="70" t="s">
        <v>26</v>
      </c>
      <c r="BG192" s="70" t="s">
        <v>26</v>
      </c>
      <c r="BH192" s="70" t="s">
        <v>26</v>
      </c>
      <c r="BI192" s="70" t="s">
        <v>26</v>
      </c>
      <c r="BJ192" s="70" t="s">
        <v>26</v>
      </c>
      <c r="BK192" s="74">
        <f t="shared" si="59"/>
        <v>0</v>
      </c>
      <c r="BL192" s="75">
        <f t="shared" si="60"/>
        <v>0</v>
      </c>
      <c r="BM192" s="71">
        <v>0</v>
      </c>
      <c r="BN192" s="70" t="s">
        <v>26</v>
      </c>
      <c r="BO192" s="70" t="s">
        <v>26</v>
      </c>
      <c r="BP192" s="70" t="s">
        <v>26</v>
      </c>
      <c r="BQ192" s="70" t="s">
        <v>26</v>
      </c>
      <c r="BR192" s="70" t="s">
        <v>26</v>
      </c>
      <c r="BS192" s="70" t="s">
        <v>26</v>
      </c>
      <c r="BT192" s="70" t="s">
        <v>26</v>
      </c>
      <c r="BU192" s="70" t="s">
        <v>26</v>
      </c>
      <c r="BV192" s="70" t="s">
        <v>26</v>
      </c>
      <c r="BW192" s="74">
        <f t="shared" si="61"/>
        <v>0</v>
      </c>
      <c r="BX192" s="76">
        <f t="shared" si="62"/>
        <v>0</v>
      </c>
      <c r="BY192" s="71">
        <v>0</v>
      </c>
      <c r="BZ192" s="70" t="s">
        <v>26</v>
      </c>
      <c r="CA192" s="70" t="s">
        <v>26</v>
      </c>
      <c r="CB192" s="70" t="s">
        <v>26</v>
      </c>
      <c r="CC192" s="70" t="s">
        <v>26</v>
      </c>
      <c r="CD192" s="70" t="s">
        <v>26</v>
      </c>
      <c r="CE192" s="70" t="s">
        <v>26</v>
      </c>
      <c r="CF192" s="70" t="s">
        <v>26</v>
      </c>
      <c r="CG192" s="70" t="s">
        <v>26</v>
      </c>
      <c r="CH192" s="70" t="s">
        <v>26</v>
      </c>
      <c r="CI192" s="77">
        <f t="shared" si="63"/>
        <v>0</v>
      </c>
      <c r="CJ192" s="76">
        <f t="shared" si="64"/>
        <v>0</v>
      </c>
      <c r="CK192" s="78"/>
      <c r="CL192" s="57"/>
      <c r="CM192" s="57"/>
      <c r="CN192" s="57"/>
      <c r="CO192" s="57"/>
      <c r="CP192" s="57"/>
      <c r="CQ192" s="57"/>
      <c r="CR192" s="57"/>
      <c r="CS192" s="79"/>
      <c r="CT192" s="80"/>
      <c r="CU192" s="81">
        <f t="shared" si="65"/>
        <v>0</v>
      </c>
      <c r="CV192" s="82">
        <f t="shared" si="66"/>
        <v>0</v>
      </c>
      <c r="CW192" s="83" t="e">
        <f>SUMIF(Склад!#REF!,E192,Склад!#REF!)</f>
        <v>#REF!</v>
      </c>
    </row>
    <row r="193" spans="1:101" s="73" customFormat="1" ht="96.2" customHeight="1" thickBot="1" x14ac:dyDescent="0.3">
      <c r="A193" s="57">
        <v>190</v>
      </c>
      <c r="B193" s="168" t="s">
        <v>133</v>
      </c>
      <c r="C193" s="57" t="s">
        <v>4179</v>
      </c>
      <c r="D193" s="34" t="str">
        <f t="shared" si="67"/>
        <v>772114528</v>
      </c>
      <c r="E193" s="35" t="s">
        <v>3883</v>
      </c>
      <c r="F193" s="35">
        <v>28</v>
      </c>
      <c r="G193" s="165" t="str">
        <f>IFERROR(VLOOKUP(VALUE(E193),Склад!#REF!,6,0),"-")</f>
        <v>-</v>
      </c>
      <c r="H193" s="57"/>
      <c r="I193" s="194" t="s">
        <v>4341</v>
      </c>
      <c r="J193" s="59">
        <v>15</v>
      </c>
      <c r="K193" s="63">
        <v>39</v>
      </c>
      <c r="L193" s="60"/>
      <c r="M193" s="61"/>
      <c r="N193" s="62"/>
      <c r="O193" s="64"/>
      <c r="P193" s="65"/>
      <c r="Q193" s="66"/>
      <c r="R193" s="67"/>
      <c r="S193" s="65"/>
      <c r="T193" s="66"/>
      <c r="U193" s="68"/>
      <c r="V193" s="69"/>
      <c r="W193" s="65"/>
      <c r="X193" s="66"/>
      <c r="Y193" s="70" t="str">
        <f>_xlfn.XLOOKUP($D193,'[1]Res (3)'!$G:$G,'[1]Res (3)'!P:P,"",0)</f>
        <v/>
      </c>
      <c r="Z193" s="70" t="str">
        <f>_xlfn.XLOOKUP($D193,'[1]Res (3)'!$G:$G,'[1]Res (3)'!Q:Q,"",0)</f>
        <v>-</v>
      </c>
      <c r="AA193" s="70" t="str">
        <f>_xlfn.XLOOKUP($D193,'[1]Res (3)'!$G:$G,'[1]Res (3)'!R:R,"",0)</f>
        <v>-</v>
      </c>
      <c r="AB193" s="70" t="str">
        <f>_xlfn.XLOOKUP($D193,'[1]Res (3)'!$G:$G,'[1]Res (3)'!S:S,"",0)</f>
        <v>-</v>
      </c>
      <c r="AC193" s="70" t="str">
        <f>_xlfn.XLOOKUP($D193,'[1]Res (3)'!$G:$G,'[1]Res (3)'!T:T,"",0)</f>
        <v>-</v>
      </c>
      <c r="AD193" s="70" t="str">
        <f>_xlfn.XLOOKUP($D193,'[1]Res (3)'!$G:$G,'[1]Res (3)'!U:U,"",0)</f>
        <v>-</v>
      </c>
      <c r="AE193" s="70" t="str">
        <f>_xlfn.XLOOKUP($D193,'[1]Res (3)'!$G:$G,'[1]Res (3)'!V:V,"",0)</f>
        <v>-</v>
      </c>
      <c r="AF193" s="70" t="str">
        <f>_xlfn.XLOOKUP($D193,'[1]Res (3)'!$G:$G,'[1]Res (3)'!W:W,"",0)</f>
        <v>-</v>
      </c>
      <c r="AG193" s="70" t="str">
        <f>_xlfn.XLOOKUP($D193,'[1]Res (3)'!$G:$G,'[1]Res (3)'!X:X,"",0)</f>
        <v>-</v>
      </c>
      <c r="AH193" s="70" t="str">
        <f>_xlfn.XLOOKUP($D193,'[1]Res (3)'!$G:$G,'[1]Res (3)'!Y:Y,"",0)</f>
        <v>-</v>
      </c>
      <c r="AI193" s="70" t="str">
        <f>_xlfn.XLOOKUP($D193,'[1]Res (3)'!$G:$G,'[1]Res (3)'!Z:Z,"",0)</f>
        <v>-</v>
      </c>
      <c r="AJ193" s="70" t="str">
        <f>_xlfn.XLOOKUP($D193,'[1]Res (3)'!$G:$G,'[1]Res (3)'!AA:AA,"",0)</f>
        <v>-</v>
      </c>
      <c r="AK193" s="70" t="str">
        <f>_xlfn.XLOOKUP($D193,'[1]Res (3)'!$G:$G,'[1]Res (3)'!AB:AB,"",0)</f>
        <v>-</v>
      </c>
      <c r="AL193" s="71">
        <f t="shared" si="51"/>
        <v>0</v>
      </c>
      <c r="AM193" s="72" t="str">
        <f t="shared" si="52"/>
        <v/>
      </c>
      <c r="AO193" s="71" t="e">
        <f t="shared" si="73"/>
        <v>#VALUE!</v>
      </c>
      <c r="AP193" s="70" t="s">
        <v>26</v>
      </c>
      <c r="AQ193" s="70" t="s">
        <v>26</v>
      </c>
      <c r="AR193" s="70" t="s">
        <v>26</v>
      </c>
      <c r="AS193" s="70" t="s">
        <v>26</v>
      </c>
      <c r="AT193" s="70" t="s">
        <v>26</v>
      </c>
      <c r="AU193" s="70" t="s">
        <v>26</v>
      </c>
      <c r="AV193" s="70" t="s">
        <v>26</v>
      </c>
      <c r="AW193" s="70" t="s">
        <v>26</v>
      </c>
      <c r="AX193" s="70" t="s">
        <v>26</v>
      </c>
      <c r="AY193" s="71" t="e">
        <f t="shared" si="57"/>
        <v>#VALUE!</v>
      </c>
      <c r="AZ193" s="72" t="e">
        <f t="shared" si="58"/>
        <v>#VALUE!</v>
      </c>
      <c r="BA193" s="71">
        <v>0</v>
      </c>
      <c r="BB193" s="70" t="s">
        <v>26</v>
      </c>
      <c r="BC193" s="70" t="s">
        <v>26</v>
      </c>
      <c r="BD193" s="70" t="s">
        <v>26</v>
      </c>
      <c r="BE193" s="70" t="s">
        <v>26</v>
      </c>
      <c r="BF193" s="70" t="s">
        <v>26</v>
      </c>
      <c r="BG193" s="70" t="s">
        <v>26</v>
      </c>
      <c r="BH193" s="70" t="s">
        <v>26</v>
      </c>
      <c r="BI193" s="70" t="s">
        <v>26</v>
      </c>
      <c r="BJ193" s="70" t="s">
        <v>26</v>
      </c>
      <c r="BK193" s="74">
        <f t="shared" si="59"/>
        <v>0</v>
      </c>
      <c r="BL193" s="75">
        <f t="shared" si="60"/>
        <v>0</v>
      </c>
      <c r="BM193" s="71">
        <v>0</v>
      </c>
      <c r="BN193" s="70" t="s">
        <v>26</v>
      </c>
      <c r="BO193" s="70" t="s">
        <v>26</v>
      </c>
      <c r="BP193" s="70" t="s">
        <v>26</v>
      </c>
      <c r="BQ193" s="70" t="s">
        <v>26</v>
      </c>
      <c r="BR193" s="70" t="s">
        <v>26</v>
      </c>
      <c r="BS193" s="70" t="s">
        <v>26</v>
      </c>
      <c r="BT193" s="70" t="s">
        <v>26</v>
      </c>
      <c r="BU193" s="70" t="s">
        <v>26</v>
      </c>
      <c r="BV193" s="70" t="s">
        <v>26</v>
      </c>
      <c r="BW193" s="74">
        <f t="shared" si="61"/>
        <v>0</v>
      </c>
      <c r="BX193" s="76">
        <f t="shared" si="62"/>
        <v>0</v>
      </c>
      <c r="BY193" s="71">
        <v>0</v>
      </c>
      <c r="BZ193" s="70" t="s">
        <v>26</v>
      </c>
      <c r="CA193" s="70" t="s">
        <v>26</v>
      </c>
      <c r="CB193" s="70" t="s">
        <v>26</v>
      </c>
      <c r="CC193" s="70" t="s">
        <v>26</v>
      </c>
      <c r="CD193" s="70" t="s">
        <v>26</v>
      </c>
      <c r="CE193" s="70" t="s">
        <v>26</v>
      </c>
      <c r="CF193" s="70" t="s">
        <v>26</v>
      </c>
      <c r="CG193" s="70" t="s">
        <v>26</v>
      </c>
      <c r="CH193" s="70" t="s">
        <v>26</v>
      </c>
      <c r="CI193" s="77">
        <f t="shared" si="63"/>
        <v>0</v>
      </c>
      <c r="CJ193" s="76">
        <f t="shared" si="64"/>
        <v>0</v>
      </c>
      <c r="CK193" s="78"/>
      <c r="CL193" s="57"/>
      <c r="CM193" s="57"/>
      <c r="CN193" s="57"/>
      <c r="CO193" s="57"/>
      <c r="CP193" s="57"/>
      <c r="CQ193" s="57"/>
      <c r="CR193" s="57"/>
      <c r="CS193" s="79"/>
      <c r="CT193" s="80"/>
      <c r="CU193" s="81">
        <f t="shared" si="65"/>
        <v>0</v>
      </c>
      <c r="CV193" s="82">
        <f t="shared" si="66"/>
        <v>0</v>
      </c>
      <c r="CW193" s="83" t="e">
        <f>SUMIF(Склад!#REF!,E193,Склад!#REF!)</f>
        <v>#REF!</v>
      </c>
    </row>
    <row r="194" spans="1:101" s="73" customFormat="1" ht="147.94999999999999" customHeight="1" thickBot="1" x14ac:dyDescent="0.3">
      <c r="A194" s="34">
        <v>191</v>
      </c>
      <c r="B194" s="168" t="s">
        <v>133</v>
      </c>
      <c r="C194" s="57" t="s">
        <v>4180</v>
      </c>
      <c r="D194" s="34" t="str">
        <f t="shared" si="67"/>
        <v>77811153</v>
      </c>
      <c r="E194" s="35" t="s">
        <v>3884</v>
      </c>
      <c r="F194" s="35">
        <v>3</v>
      </c>
      <c r="G194" s="165" t="str">
        <f>IFERROR(VLOOKUP(VALUE(E194),Склад!#REF!,6,0),"-")</f>
        <v>-</v>
      </c>
      <c r="H194" s="57"/>
      <c r="I194" s="194" t="s">
        <v>4341</v>
      </c>
      <c r="J194" s="59">
        <v>15</v>
      </c>
      <c r="K194" s="63">
        <v>39</v>
      </c>
      <c r="L194" s="60"/>
      <c r="M194" s="61"/>
      <c r="N194" s="62"/>
      <c r="O194" s="64"/>
      <c r="P194" s="65"/>
      <c r="Q194" s="66"/>
      <c r="R194" s="67"/>
      <c r="S194" s="65"/>
      <c r="T194" s="66"/>
      <c r="U194" s="68"/>
      <c r="V194" s="69"/>
      <c r="W194" s="65"/>
      <c r="X194" s="66"/>
      <c r="Y194" s="70" t="str">
        <f>_xlfn.XLOOKUP($D194,'[1]Res (3)'!$G:$G,'[1]Res (3)'!P:P,"",0)</f>
        <v/>
      </c>
      <c r="Z194" s="70" t="str">
        <f>_xlfn.XLOOKUP($D194,'[1]Res (3)'!$G:$G,'[1]Res (3)'!Q:Q,"",0)</f>
        <v>-</v>
      </c>
      <c r="AA194" s="70" t="str">
        <f>_xlfn.XLOOKUP($D194,'[1]Res (3)'!$G:$G,'[1]Res (3)'!R:R,"",0)</f>
        <v>-</v>
      </c>
      <c r="AB194" s="70" t="str">
        <f>_xlfn.XLOOKUP($D194,'[1]Res (3)'!$G:$G,'[1]Res (3)'!S:S,"",0)</f>
        <v>-</v>
      </c>
      <c r="AC194" s="70" t="str">
        <f>_xlfn.XLOOKUP($D194,'[1]Res (3)'!$G:$G,'[1]Res (3)'!T:T,"",0)</f>
        <v>-</v>
      </c>
      <c r="AD194" s="70" t="str">
        <f>_xlfn.XLOOKUP($D194,'[1]Res (3)'!$G:$G,'[1]Res (3)'!U:U,"",0)</f>
        <v>-</v>
      </c>
      <c r="AE194" s="70" t="str">
        <f>_xlfn.XLOOKUP($D194,'[1]Res (3)'!$G:$G,'[1]Res (3)'!V:V,"",0)</f>
        <v>-</v>
      </c>
      <c r="AF194" s="70" t="str">
        <f>_xlfn.XLOOKUP($D194,'[1]Res (3)'!$G:$G,'[1]Res (3)'!W:W,"",0)</f>
        <v>-</v>
      </c>
      <c r="AG194" s="70" t="str">
        <f>_xlfn.XLOOKUP($D194,'[1]Res (3)'!$G:$G,'[1]Res (3)'!X:X,"",0)</f>
        <v>-</v>
      </c>
      <c r="AH194" s="70" t="str">
        <f>_xlfn.XLOOKUP($D194,'[1]Res (3)'!$G:$G,'[1]Res (3)'!Y:Y,"",0)</f>
        <v>-</v>
      </c>
      <c r="AI194" s="70" t="str">
        <f>_xlfn.XLOOKUP($D194,'[1]Res (3)'!$G:$G,'[1]Res (3)'!Z:Z,"",0)</f>
        <v>-</v>
      </c>
      <c r="AJ194" s="70" t="str">
        <f>_xlfn.XLOOKUP($D194,'[1]Res (3)'!$G:$G,'[1]Res (3)'!AA:AA,"",0)</f>
        <v>-</v>
      </c>
      <c r="AK194" s="70" t="str">
        <f>_xlfn.XLOOKUP($D194,'[1]Res (3)'!$G:$G,'[1]Res (3)'!AB:AB,"",0)</f>
        <v>-</v>
      </c>
      <c r="AL194" s="71">
        <f t="shared" si="51"/>
        <v>0</v>
      </c>
      <c r="AM194" s="72" t="str">
        <f t="shared" si="52"/>
        <v/>
      </c>
      <c r="AO194" s="71" t="e">
        <f t="shared" si="73"/>
        <v>#VALUE!</v>
      </c>
      <c r="AP194" s="70" t="s">
        <v>26</v>
      </c>
      <c r="AQ194" s="70" t="s">
        <v>26</v>
      </c>
      <c r="AR194" s="70" t="s">
        <v>26</v>
      </c>
      <c r="AS194" s="70" t="s">
        <v>26</v>
      </c>
      <c r="AT194" s="70" t="s">
        <v>26</v>
      </c>
      <c r="AU194" s="70" t="s">
        <v>26</v>
      </c>
      <c r="AV194" s="70" t="s">
        <v>26</v>
      </c>
      <c r="AW194" s="70" t="s">
        <v>26</v>
      </c>
      <c r="AX194" s="70" t="s">
        <v>26</v>
      </c>
      <c r="AY194" s="71" t="e">
        <f t="shared" si="57"/>
        <v>#VALUE!</v>
      </c>
      <c r="AZ194" s="72" t="e">
        <f t="shared" si="58"/>
        <v>#VALUE!</v>
      </c>
      <c r="BA194" s="71">
        <v>0</v>
      </c>
      <c r="BB194" s="70" t="s">
        <v>26</v>
      </c>
      <c r="BC194" s="70" t="s">
        <v>26</v>
      </c>
      <c r="BD194" s="70" t="s">
        <v>26</v>
      </c>
      <c r="BE194" s="70" t="s">
        <v>26</v>
      </c>
      <c r="BF194" s="70" t="s">
        <v>26</v>
      </c>
      <c r="BG194" s="70" t="s">
        <v>26</v>
      </c>
      <c r="BH194" s="70" t="s">
        <v>26</v>
      </c>
      <c r="BI194" s="70" t="s">
        <v>26</v>
      </c>
      <c r="BJ194" s="70" t="s">
        <v>26</v>
      </c>
      <c r="BK194" s="74">
        <f t="shared" si="59"/>
        <v>0</v>
      </c>
      <c r="BL194" s="75">
        <f t="shared" si="60"/>
        <v>0</v>
      </c>
      <c r="BM194" s="71">
        <v>0</v>
      </c>
      <c r="BN194" s="70" t="s">
        <v>26</v>
      </c>
      <c r="BO194" s="70" t="s">
        <v>26</v>
      </c>
      <c r="BP194" s="70" t="s">
        <v>26</v>
      </c>
      <c r="BQ194" s="70" t="s">
        <v>26</v>
      </c>
      <c r="BR194" s="70" t="s">
        <v>26</v>
      </c>
      <c r="BS194" s="70" t="s">
        <v>26</v>
      </c>
      <c r="BT194" s="70" t="s">
        <v>26</v>
      </c>
      <c r="BU194" s="70" t="s">
        <v>26</v>
      </c>
      <c r="BV194" s="70" t="s">
        <v>26</v>
      </c>
      <c r="BW194" s="74">
        <f t="shared" si="61"/>
        <v>0</v>
      </c>
      <c r="BX194" s="76">
        <f t="shared" si="62"/>
        <v>0</v>
      </c>
      <c r="BY194" s="71">
        <v>0</v>
      </c>
      <c r="BZ194" s="70" t="s">
        <v>26</v>
      </c>
      <c r="CA194" s="70" t="s">
        <v>26</v>
      </c>
      <c r="CB194" s="70" t="s">
        <v>26</v>
      </c>
      <c r="CC194" s="70" t="s">
        <v>26</v>
      </c>
      <c r="CD194" s="70" t="s">
        <v>26</v>
      </c>
      <c r="CE194" s="70" t="s">
        <v>26</v>
      </c>
      <c r="CF194" s="70" t="s">
        <v>26</v>
      </c>
      <c r="CG194" s="70" t="s">
        <v>26</v>
      </c>
      <c r="CH194" s="70" t="s">
        <v>26</v>
      </c>
      <c r="CI194" s="77">
        <f t="shared" si="63"/>
        <v>0</v>
      </c>
      <c r="CJ194" s="76">
        <f t="shared" si="64"/>
        <v>0</v>
      </c>
      <c r="CK194" s="78"/>
      <c r="CL194" s="57"/>
      <c r="CM194" s="57"/>
      <c r="CN194" s="57"/>
      <c r="CO194" s="57"/>
      <c r="CP194" s="57"/>
      <c r="CQ194" s="57"/>
      <c r="CR194" s="57"/>
      <c r="CS194" s="79"/>
      <c r="CT194" s="80"/>
      <c r="CU194" s="81">
        <f t="shared" si="65"/>
        <v>0</v>
      </c>
      <c r="CV194" s="82">
        <f t="shared" si="66"/>
        <v>0</v>
      </c>
      <c r="CW194" s="83" t="e">
        <f>SUMIF(Склад!#REF!,E194,Склад!#REF!)</f>
        <v>#REF!</v>
      </c>
    </row>
    <row r="195" spans="1:101" s="73" customFormat="1" ht="147.94999999999999" customHeight="1" thickBot="1" x14ac:dyDescent="0.3">
      <c r="A195" s="57">
        <v>192</v>
      </c>
      <c r="B195" s="168" t="s">
        <v>133</v>
      </c>
      <c r="C195" s="57" t="s">
        <v>4180</v>
      </c>
      <c r="D195" s="34" t="str">
        <f t="shared" si="67"/>
        <v>77811158</v>
      </c>
      <c r="E195" s="35" t="s">
        <v>3884</v>
      </c>
      <c r="F195" s="35">
        <v>8</v>
      </c>
      <c r="G195" s="165" t="str">
        <f>IFERROR(VLOOKUP(VALUE(E195),Склад!#REF!,6,0),"-")</f>
        <v>-</v>
      </c>
      <c r="H195" s="57"/>
      <c r="I195" s="194" t="s">
        <v>4341</v>
      </c>
      <c r="J195" s="59">
        <v>15</v>
      </c>
      <c r="K195" s="63">
        <v>39</v>
      </c>
      <c r="L195" s="60"/>
      <c r="M195" s="61"/>
      <c r="N195" s="62"/>
      <c r="O195" s="64"/>
      <c r="P195" s="65"/>
      <c r="Q195" s="66"/>
      <c r="R195" s="67"/>
      <c r="S195" s="65"/>
      <c r="T195" s="66"/>
      <c r="U195" s="68"/>
      <c r="V195" s="69"/>
      <c r="W195" s="65"/>
      <c r="X195" s="66"/>
      <c r="Y195" s="70" t="str">
        <f>_xlfn.XLOOKUP($D195,'[1]Res (3)'!$G:$G,'[1]Res (3)'!P:P,"",0)</f>
        <v/>
      </c>
      <c r="Z195" s="70" t="str">
        <f>_xlfn.XLOOKUP($D195,'[1]Res (3)'!$G:$G,'[1]Res (3)'!Q:Q,"",0)</f>
        <v>-</v>
      </c>
      <c r="AA195" s="70" t="str">
        <f>_xlfn.XLOOKUP($D195,'[1]Res (3)'!$G:$G,'[1]Res (3)'!R:R,"",0)</f>
        <v>-</v>
      </c>
      <c r="AB195" s="70" t="str">
        <f>_xlfn.XLOOKUP($D195,'[1]Res (3)'!$G:$G,'[1]Res (3)'!S:S,"",0)</f>
        <v>-</v>
      </c>
      <c r="AC195" s="70" t="str">
        <f>_xlfn.XLOOKUP($D195,'[1]Res (3)'!$G:$G,'[1]Res (3)'!T:T,"",0)</f>
        <v>-</v>
      </c>
      <c r="AD195" s="70" t="str">
        <f>_xlfn.XLOOKUP($D195,'[1]Res (3)'!$G:$G,'[1]Res (3)'!U:U,"",0)</f>
        <v>-</v>
      </c>
      <c r="AE195" s="70" t="str">
        <f>_xlfn.XLOOKUP($D195,'[1]Res (3)'!$G:$G,'[1]Res (3)'!V:V,"",0)</f>
        <v>-</v>
      </c>
      <c r="AF195" s="70" t="str">
        <f>_xlfn.XLOOKUP($D195,'[1]Res (3)'!$G:$G,'[1]Res (3)'!W:W,"",0)</f>
        <v>-</v>
      </c>
      <c r="AG195" s="70" t="str">
        <f>_xlfn.XLOOKUP($D195,'[1]Res (3)'!$G:$G,'[1]Res (3)'!X:X,"",0)</f>
        <v>-</v>
      </c>
      <c r="AH195" s="70" t="str">
        <f>_xlfn.XLOOKUP($D195,'[1]Res (3)'!$G:$G,'[1]Res (3)'!Y:Y,"",0)</f>
        <v>-</v>
      </c>
      <c r="AI195" s="70" t="str">
        <f>_xlfn.XLOOKUP($D195,'[1]Res (3)'!$G:$G,'[1]Res (3)'!Z:Z,"",0)</f>
        <v>-</v>
      </c>
      <c r="AJ195" s="70" t="str">
        <f>_xlfn.XLOOKUP($D195,'[1]Res (3)'!$G:$G,'[1]Res (3)'!AA:AA,"",0)</f>
        <v>-</v>
      </c>
      <c r="AK195" s="70" t="str">
        <f>_xlfn.XLOOKUP($D195,'[1]Res (3)'!$G:$G,'[1]Res (3)'!AB:AB,"",0)</f>
        <v>-</v>
      </c>
      <c r="AL195" s="71">
        <f t="shared" si="51"/>
        <v>0</v>
      </c>
      <c r="AM195" s="72" t="str">
        <f t="shared" si="52"/>
        <v/>
      </c>
      <c r="AO195" s="71" t="e">
        <f t="shared" si="73"/>
        <v>#VALUE!</v>
      </c>
      <c r="AP195" s="70" t="s">
        <v>26</v>
      </c>
      <c r="AQ195" s="70" t="s">
        <v>26</v>
      </c>
      <c r="AR195" s="70" t="s">
        <v>26</v>
      </c>
      <c r="AS195" s="70" t="s">
        <v>26</v>
      </c>
      <c r="AT195" s="70" t="s">
        <v>26</v>
      </c>
      <c r="AU195" s="70" t="s">
        <v>26</v>
      </c>
      <c r="AV195" s="70" t="s">
        <v>26</v>
      </c>
      <c r="AW195" s="70" t="s">
        <v>26</v>
      </c>
      <c r="AX195" s="70" t="s">
        <v>26</v>
      </c>
      <c r="AY195" s="71" t="e">
        <f t="shared" si="57"/>
        <v>#VALUE!</v>
      </c>
      <c r="AZ195" s="72" t="e">
        <f t="shared" si="58"/>
        <v>#VALUE!</v>
      </c>
      <c r="BA195" s="71">
        <v>0</v>
      </c>
      <c r="BB195" s="70" t="s">
        <v>26</v>
      </c>
      <c r="BC195" s="70" t="s">
        <v>26</v>
      </c>
      <c r="BD195" s="70" t="s">
        <v>26</v>
      </c>
      <c r="BE195" s="70" t="s">
        <v>26</v>
      </c>
      <c r="BF195" s="70" t="s">
        <v>26</v>
      </c>
      <c r="BG195" s="70" t="s">
        <v>26</v>
      </c>
      <c r="BH195" s="70" t="s">
        <v>26</v>
      </c>
      <c r="BI195" s="70" t="s">
        <v>26</v>
      </c>
      <c r="BJ195" s="70" t="s">
        <v>26</v>
      </c>
      <c r="BK195" s="74">
        <f t="shared" si="59"/>
        <v>0</v>
      </c>
      <c r="BL195" s="75">
        <f t="shared" si="60"/>
        <v>0</v>
      </c>
      <c r="BM195" s="71">
        <v>0</v>
      </c>
      <c r="BN195" s="70" t="s">
        <v>26</v>
      </c>
      <c r="BO195" s="70" t="s">
        <v>26</v>
      </c>
      <c r="BP195" s="70" t="s">
        <v>26</v>
      </c>
      <c r="BQ195" s="70" t="s">
        <v>26</v>
      </c>
      <c r="BR195" s="70" t="s">
        <v>26</v>
      </c>
      <c r="BS195" s="70" t="s">
        <v>26</v>
      </c>
      <c r="BT195" s="70" t="s">
        <v>26</v>
      </c>
      <c r="BU195" s="70" t="s">
        <v>26</v>
      </c>
      <c r="BV195" s="70" t="s">
        <v>26</v>
      </c>
      <c r="BW195" s="74">
        <f t="shared" si="61"/>
        <v>0</v>
      </c>
      <c r="BX195" s="76">
        <f t="shared" si="62"/>
        <v>0</v>
      </c>
      <c r="BY195" s="71">
        <v>0</v>
      </c>
      <c r="BZ195" s="70" t="s">
        <v>26</v>
      </c>
      <c r="CA195" s="70" t="s">
        <v>26</v>
      </c>
      <c r="CB195" s="70" t="s">
        <v>26</v>
      </c>
      <c r="CC195" s="70" t="s">
        <v>26</v>
      </c>
      <c r="CD195" s="70" t="s">
        <v>26</v>
      </c>
      <c r="CE195" s="70" t="s">
        <v>26</v>
      </c>
      <c r="CF195" s="70" t="s">
        <v>26</v>
      </c>
      <c r="CG195" s="70" t="s">
        <v>26</v>
      </c>
      <c r="CH195" s="70" t="s">
        <v>26</v>
      </c>
      <c r="CI195" s="77">
        <f t="shared" si="63"/>
        <v>0</v>
      </c>
      <c r="CJ195" s="76">
        <f t="shared" si="64"/>
        <v>0</v>
      </c>
      <c r="CK195" s="78"/>
      <c r="CL195" s="57"/>
      <c r="CM195" s="57"/>
      <c r="CN195" s="57"/>
      <c r="CO195" s="57"/>
      <c r="CP195" s="57"/>
      <c r="CQ195" s="57"/>
      <c r="CR195" s="57"/>
      <c r="CS195" s="79"/>
      <c r="CT195" s="80"/>
      <c r="CU195" s="81">
        <f t="shared" si="65"/>
        <v>0</v>
      </c>
      <c r="CV195" s="82">
        <f t="shared" si="66"/>
        <v>0</v>
      </c>
      <c r="CW195" s="83" t="e">
        <f>SUMIF(Склад!#REF!,E195,Склад!#REF!)</f>
        <v>#REF!</v>
      </c>
    </row>
    <row r="196" spans="1:101" s="73" customFormat="1" ht="147.94999999999999" customHeight="1" thickBot="1" x14ac:dyDescent="0.3">
      <c r="A196" s="34">
        <v>193</v>
      </c>
      <c r="B196" s="168" t="s">
        <v>133</v>
      </c>
      <c r="C196" s="57" t="s">
        <v>114</v>
      </c>
      <c r="D196" s="34" t="str">
        <f t="shared" si="67"/>
        <v>77811171</v>
      </c>
      <c r="E196" s="35" t="s">
        <v>3885</v>
      </c>
      <c r="F196" s="35">
        <v>1</v>
      </c>
      <c r="G196" s="165" t="str">
        <f>IFERROR(VLOOKUP(VALUE(E196),Склад!#REF!,6,0),"-")</f>
        <v>-</v>
      </c>
      <c r="H196" s="57"/>
      <c r="I196" s="194" t="s">
        <v>4341</v>
      </c>
      <c r="J196" s="59">
        <v>15</v>
      </c>
      <c r="K196" s="63">
        <v>39</v>
      </c>
      <c r="L196" s="60"/>
      <c r="M196" s="61"/>
      <c r="N196" s="62"/>
      <c r="O196" s="64"/>
      <c r="P196" s="65"/>
      <c r="Q196" s="66"/>
      <c r="R196" s="67"/>
      <c r="S196" s="65"/>
      <c r="T196" s="66"/>
      <c r="U196" s="68"/>
      <c r="V196" s="69"/>
      <c r="W196" s="65"/>
      <c r="X196" s="66"/>
      <c r="Y196" s="70" t="str">
        <f>_xlfn.XLOOKUP($D196,'[1]Res (3)'!$G:$G,'[1]Res (3)'!P:P,"",0)</f>
        <v/>
      </c>
      <c r="Z196" s="70" t="str">
        <f>_xlfn.XLOOKUP($D196,'[1]Res (3)'!$G:$G,'[1]Res (3)'!Q:Q,"",0)</f>
        <v>-</v>
      </c>
      <c r="AA196" s="70" t="str">
        <f>_xlfn.XLOOKUP($D196,'[1]Res (3)'!$G:$G,'[1]Res (3)'!R:R,"",0)</f>
        <v>-</v>
      </c>
      <c r="AB196" s="70" t="str">
        <f>_xlfn.XLOOKUP($D196,'[1]Res (3)'!$G:$G,'[1]Res (3)'!S:S,"",0)</f>
        <v>-</v>
      </c>
      <c r="AC196" s="70" t="str">
        <f>_xlfn.XLOOKUP($D196,'[1]Res (3)'!$G:$G,'[1]Res (3)'!T:T,"",0)</f>
        <v>-</v>
      </c>
      <c r="AD196" s="70" t="str">
        <f>_xlfn.XLOOKUP($D196,'[1]Res (3)'!$G:$G,'[1]Res (3)'!U:U,"",0)</f>
        <v>-</v>
      </c>
      <c r="AE196" s="70" t="str">
        <f>_xlfn.XLOOKUP($D196,'[1]Res (3)'!$G:$G,'[1]Res (3)'!V:V,"",0)</f>
        <v>-</v>
      </c>
      <c r="AF196" s="70" t="str">
        <f>_xlfn.XLOOKUP($D196,'[1]Res (3)'!$G:$G,'[1]Res (3)'!W:W,"",0)</f>
        <v>-</v>
      </c>
      <c r="AG196" s="70" t="str">
        <f>_xlfn.XLOOKUP($D196,'[1]Res (3)'!$G:$G,'[1]Res (3)'!X:X,"",0)</f>
        <v>-</v>
      </c>
      <c r="AH196" s="70" t="str">
        <f>_xlfn.XLOOKUP($D196,'[1]Res (3)'!$G:$G,'[1]Res (3)'!Y:Y,"",0)</f>
        <v>-</v>
      </c>
      <c r="AI196" s="70" t="str">
        <f>_xlfn.XLOOKUP($D196,'[1]Res (3)'!$G:$G,'[1]Res (3)'!Z:Z,"",0)</f>
        <v>-</v>
      </c>
      <c r="AJ196" s="70" t="str">
        <f>_xlfn.XLOOKUP($D196,'[1]Res (3)'!$G:$G,'[1]Res (3)'!AA:AA,"",0)</f>
        <v>-</v>
      </c>
      <c r="AK196" s="70" t="str">
        <f>_xlfn.XLOOKUP($D196,'[1]Res (3)'!$G:$G,'[1]Res (3)'!AB:AB,"",0)</f>
        <v>-</v>
      </c>
      <c r="AL196" s="71">
        <f t="shared" ref="AL196:AL259" si="74">SUM(Y196:AK196)</f>
        <v>0</v>
      </c>
      <c r="AM196" s="72" t="str">
        <f t="shared" ref="AM196:AM259" si="75">IF(AL196&gt;0,AL196*J196,"")</f>
        <v/>
      </c>
      <c r="AO196" s="71" t="e">
        <f t="shared" si="73"/>
        <v>#VALUE!</v>
      </c>
      <c r="AP196" s="70" t="s">
        <v>26</v>
      </c>
      <c r="AQ196" s="70" t="s">
        <v>26</v>
      </c>
      <c r="AR196" s="70" t="s">
        <v>26</v>
      </c>
      <c r="AS196" s="70" t="s">
        <v>26</v>
      </c>
      <c r="AT196" s="70" t="s">
        <v>26</v>
      </c>
      <c r="AU196" s="70" t="s">
        <v>26</v>
      </c>
      <c r="AV196" s="70" t="s">
        <v>26</v>
      </c>
      <c r="AW196" s="70" t="s">
        <v>26</v>
      </c>
      <c r="AX196" s="70" t="s">
        <v>26</v>
      </c>
      <c r="AY196" s="71" t="e">
        <f t="shared" ref="AY196:AY259" si="76">SUM(AO196:AX196)</f>
        <v>#VALUE!</v>
      </c>
      <c r="AZ196" s="72" t="e">
        <f t="shared" ref="AZ196:AZ259" si="77">AY196*L196</f>
        <v>#VALUE!</v>
      </c>
      <c r="BA196" s="71">
        <v>0</v>
      </c>
      <c r="BB196" s="70" t="s">
        <v>26</v>
      </c>
      <c r="BC196" s="70" t="s">
        <v>26</v>
      </c>
      <c r="BD196" s="70" t="s">
        <v>26</v>
      </c>
      <c r="BE196" s="70" t="s">
        <v>26</v>
      </c>
      <c r="BF196" s="70" t="s">
        <v>26</v>
      </c>
      <c r="BG196" s="70" t="s">
        <v>26</v>
      </c>
      <c r="BH196" s="70" t="s">
        <v>26</v>
      </c>
      <c r="BI196" s="70" t="s">
        <v>26</v>
      </c>
      <c r="BJ196" s="70" t="s">
        <v>26</v>
      </c>
      <c r="BK196" s="74">
        <f t="shared" ref="BK196:BK259" si="78">SUM(BA196:BJ196)</f>
        <v>0</v>
      </c>
      <c r="BL196" s="75">
        <f t="shared" ref="BL196:BL259" si="79">BK196*L196</f>
        <v>0</v>
      </c>
      <c r="BM196" s="71">
        <v>0</v>
      </c>
      <c r="BN196" s="70" t="s">
        <v>26</v>
      </c>
      <c r="BO196" s="70" t="s">
        <v>26</v>
      </c>
      <c r="BP196" s="70" t="s">
        <v>26</v>
      </c>
      <c r="BQ196" s="70" t="s">
        <v>26</v>
      </c>
      <c r="BR196" s="70" t="s">
        <v>26</v>
      </c>
      <c r="BS196" s="70" t="s">
        <v>26</v>
      </c>
      <c r="BT196" s="70" t="s">
        <v>26</v>
      </c>
      <c r="BU196" s="70" t="s">
        <v>26</v>
      </c>
      <c r="BV196" s="70" t="s">
        <v>26</v>
      </c>
      <c r="BW196" s="74">
        <f t="shared" ref="BW196:BW259" si="80">SUM(BM196:BV196)</f>
        <v>0</v>
      </c>
      <c r="BX196" s="76">
        <f t="shared" ref="BX196:BX259" si="81">BW196*L196</f>
        <v>0</v>
      </c>
      <c r="BY196" s="71">
        <v>0</v>
      </c>
      <c r="BZ196" s="70" t="s">
        <v>26</v>
      </c>
      <c r="CA196" s="70" t="s">
        <v>26</v>
      </c>
      <c r="CB196" s="70" t="s">
        <v>26</v>
      </c>
      <c r="CC196" s="70" t="s">
        <v>26</v>
      </c>
      <c r="CD196" s="70" t="s">
        <v>26</v>
      </c>
      <c r="CE196" s="70" t="s">
        <v>26</v>
      </c>
      <c r="CF196" s="70" t="s">
        <v>26</v>
      </c>
      <c r="CG196" s="70" t="s">
        <v>26</v>
      </c>
      <c r="CH196" s="70" t="s">
        <v>26</v>
      </c>
      <c r="CI196" s="77">
        <f t="shared" ref="CI196:CI259" si="82">SUM(BY196:CH196)</f>
        <v>0</v>
      </c>
      <c r="CJ196" s="76">
        <f t="shared" ref="CJ196:CJ259" si="83">CI196*L196</f>
        <v>0</v>
      </c>
      <c r="CK196" s="78"/>
      <c r="CL196" s="57"/>
      <c r="CM196" s="57"/>
      <c r="CN196" s="57"/>
      <c r="CO196" s="57"/>
      <c r="CP196" s="57"/>
      <c r="CQ196" s="57"/>
      <c r="CR196" s="57"/>
      <c r="CS196" s="79"/>
      <c r="CT196" s="80"/>
      <c r="CU196" s="81">
        <f t="shared" ref="CU196:CU259" si="84">SUM(CK196:CT196)</f>
        <v>0</v>
      </c>
      <c r="CV196" s="82">
        <f t="shared" ref="CV196:CV259" si="85">IF(AL196&gt;0,1,0)</f>
        <v>0</v>
      </c>
      <c r="CW196" s="83" t="e">
        <f>SUMIF(Склад!#REF!,E196,Склад!#REF!)</f>
        <v>#REF!</v>
      </c>
    </row>
    <row r="197" spans="1:101" s="73" customFormat="1" ht="147.94999999999999" customHeight="1" thickBot="1" x14ac:dyDescent="0.3">
      <c r="A197" s="57">
        <v>194</v>
      </c>
      <c r="B197" s="168" t="s">
        <v>133</v>
      </c>
      <c r="C197" s="57" t="s">
        <v>4181</v>
      </c>
      <c r="D197" s="34" t="str">
        <f t="shared" ref="D197:D260" si="86">E197&amp;F197</f>
        <v>778111875</v>
      </c>
      <c r="E197" s="35" t="s">
        <v>3886</v>
      </c>
      <c r="F197" s="35">
        <v>75</v>
      </c>
      <c r="G197" s="165" t="str">
        <f>IFERROR(VLOOKUP(VALUE(E197),Склад!#REF!,6,0),"-")</f>
        <v>-</v>
      </c>
      <c r="H197" s="57"/>
      <c r="I197" s="194" t="s">
        <v>4341</v>
      </c>
      <c r="J197" s="59">
        <v>18.8</v>
      </c>
      <c r="K197" s="63">
        <v>49</v>
      </c>
      <c r="L197" s="60"/>
      <c r="M197" s="61"/>
      <c r="N197" s="62"/>
      <c r="O197" s="64"/>
      <c r="P197" s="65"/>
      <c r="Q197" s="66"/>
      <c r="R197" s="67"/>
      <c r="S197" s="65"/>
      <c r="T197" s="66"/>
      <c r="U197" s="68"/>
      <c r="V197" s="69"/>
      <c r="W197" s="65"/>
      <c r="X197" s="66"/>
      <c r="Y197" s="70" t="str">
        <f>_xlfn.XLOOKUP($D197,'[1]Res (3)'!$G:$G,'[1]Res (3)'!P:P,"",0)</f>
        <v/>
      </c>
      <c r="Z197" s="70" t="str">
        <f>_xlfn.XLOOKUP($D197,'[1]Res (3)'!$G:$G,'[1]Res (3)'!Q:Q,"",0)</f>
        <v>-</v>
      </c>
      <c r="AA197" s="70" t="str">
        <f>_xlfn.XLOOKUP($D197,'[1]Res (3)'!$G:$G,'[1]Res (3)'!R:R,"",0)</f>
        <v>-</v>
      </c>
      <c r="AB197" s="70" t="str">
        <f>_xlfn.XLOOKUP($D197,'[1]Res (3)'!$G:$G,'[1]Res (3)'!S:S,"",0)</f>
        <v>-</v>
      </c>
      <c r="AC197" s="70" t="str">
        <f>_xlfn.XLOOKUP($D197,'[1]Res (3)'!$G:$G,'[1]Res (3)'!T:T,"",0)</f>
        <v>-</v>
      </c>
      <c r="AD197" s="70" t="str">
        <f>_xlfn.XLOOKUP($D197,'[1]Res (3)'!$G:$G,'[1]Res (3)'!U:U,"",0)</f>
        <v>-</v>
      </c>
      <c r="AE197" s="70" t="str">
        <f>_xlfn.XLOOKUP($D197,'[1]Res (3)'!$G:$G,'[1]Res (3)'!V:V,"",0)</f>
        <v>-</v>
      </c>
      <c r="AF197" s="70" t="str">
        <f>_xlfn.XLOOKUP($D197,'[1]Res (3)'!$G:$G,'[1]Res (3)'!W:W,"",0)</f>
        <v>-</v>
      </c>
      <c r="AG197" s="70" t="str">
        <f>_xlfn.XLOOKUP($D197,'[1]Res (3)'!$G:$G,'[1]Res (3)'!X:X,"",0)</f>
        <v>-</v>
      </c>
      <c r="AH197" s="70" t="str">
        <f>_xlfn.XLOOKUP($D197,'[1]Res (3)'!$G:$G,'[1]Res (3)'!Y:Y,"",0)</f>
        <v>-</v>
      </c>
      <c r="AI197" s="70" t="str">
        <f>_xlfn.XLOOKUP($D197,'[1]Res (3)'!$G:$G,'[1]Res (3)'!Z:Z,"",0)</f>
        <v>-</v>
      </c>
      <c r="AJ197" s="70" t="str">
        <f>_xlfn.XLOOKUP($D197,'[1]Res (3)'!$G:$G,'[1]Res (3)'!AA:AA,"",0)</f>
        <v>-</v>
      </c>
      <c r="AK197" s="70" t="str">
        <f>_xlfn.XLOOKUP($D197,'[1]Res (3)'!$G:$G,'[1]Res (3)'!AB:AB,"",0)</f>
        <v>-</v>
      </c>
      <c r="AL197" s="71">
        <f t="shared" si="74"/>
        <v>0</v>
      </c>
      <c r="AM197" s="72" t="str">
        <f t="shared" si="75"/>
        <v/>
      </c>
      <c r="AO197" s="71" t="e">
        <f t="shared" si="73"/>
        <v>#VALUE!</v>
      </c>
      <c r="AP197" s="70" t="s">
        <v>26</v>
      </c>
      <c r="AQ197" s="70" t="s">
        <v>26</v>
      </c>
      <c r="AR197" s="70" t="s">
        <v>26</v>
      </c>
      <c r="AS197" s="70" t="s">
        <v>26</v>
      </c>
      <c r="AT197" s="70" t="s">
        <v>26</v>
      </c>
      <c r="AU197" s="70" t="s">
        <v>26</v>
      </c>
      <c r="AV197" s="70" t="s">
        <v>26</v>
      </c>
      <c r="AW197" s="70" t="s">
        <v>26</v>
      </c>
      <c r="AX197" s="70" t="s">
        <v>26</v>
      </c>
      <c r="AY197" s="71" t="e">
        <f t="shared" si="76"/>
        <v>#VALUE!</v>
      </c>
      <c r="AZ197" s="72" t="e">
        <f t="shared" si="77"/>
        <v>#VALUE!</v>
      </c>
      <c r="BA197" s="71">
        <v>0</v>
      </c>
      <c r="BB197" s="70" t="s">
        <v>26</v>
      </c>
      <c r="BC197" s="70" t="s">
        <v>26</v>
      </c>
      <c r="BD197" s="70" t="s">
        <v>26</v>
      </c>
      <c r="BE197" s="70" t="s">
        <v>26</v>
      </c>
      <c r="BF197" s="70" t="s">
        <v>26</v>
      </c>
      <c r="BG197" s="70" t="s">
        <v>26</v>
      </c>
      <c r="BH197" s="70" t="s">
        <v>26</v>
      </c>
      <c r="BI197" s="70" t="s">
        <v>26</v>
      </c>
      <c r="BJ197" s="70" t="s">
        <v>26</v>
      </c>
      <c r="BK197" s="74">
        <f t="shared" si="78"/>
        <v>0</v>
      </c>
      <c r="BL197" s="75">
        <f t="shared" si="79"/>
        <v>0</v>
      </c>
      <c r="BM197" s="71">
        <v>0</v>
      </c>
      <c r="BN197" s="70" t="s">
        <v>26</v>
      </c>
      <c r="BO197" s="70" t="s">
        <v>26</v>
      </c>
      <c r="BP197" s="70" t="s">
        <v>26</v>
      </c>
      <c r="BQ197" s="70" t="s">
        <v>26</v>
      </c>
      <c r="BR197" s="70" t="s">
        <v>26</v>
      </c>
      <c r="BS197" s="70" t="s">
        <v>26</v>
      </c>
      <c r="BT197" s="70" t="s">
        <v>26</v>
      </c>
      <c r="BU197" s="70" t="s">
        <v>26</v>
      </c>
      <c r="BV197" s="70" t="s">
        <v>26</v>
      </c>
      <c r="BW197" s="74">
        <f t="shared" si="80"/>
        <v>0</v>
      </c>
      <c r="BX197" s="76">
        <f t="shared" si="81"/>
        <v>0</v>
      </c>
      <c r="BY197" s="71">
        <v>0</v>
      </c>
      <c r="BZ197" s="70" t="s">
        <v>26</v>
      </c>
      <c r="CA197" s="70" t="s">
        <v>26</v>
      </c>
      <c r="CB197" s="70" t="s">
        <v>26</v>
      </c>
      <c r="CC197" s="70" t="s">
        <v>26</v>
      </c>
      <c r="CD197" s="70" t="s">
        <v>26</v>
      </c>
      <c r="CE197" s="70" t="s">
        <v>26</v>
      </c>
      <c r="CF197" s="70" t="s">
        <v>26</v>
      </c>
      <c r="CG197" s="70" t="s">
        <v>26</v>
      </c>
      <c r="CH197" s="70" t="s">
        <v>26</v>
      </c>
      <c r="CI197" s="77">
        <f t="shared" si="82"/>
        <v>0</v>
      </c>
      <c r="CJ197" s="76">
        <f t="shared" si="83"/>
        <v>0</v>
      </c>
      <c r="CK197" s="78"/>
      <c r="CL197" s="57"/>
      <c r="CM197" s="57"/>
      <c r="CN197" s="57"/>
      <c r="CO197" s="57"/>
      <c r="CP197" s="57"/>
      <c r="CQ197" s="57"/>
      <c r="CR197" s="57"/>
      <c r="CS197" s="79"/>
      <c r="CT197" s="80"/>
      <c r="CU197" s="81">
        <f t="shared" si="84"/>
        <v>0</v>
      </c>
      <c r="CV197" s="82">
        <f t="shared" si="85"/>
        <v>0</v>
      </c>
      <c r="CW197" s="83" t="e">
        <f>SUMIF(Склад!#REF!,E197,Склад!#REF!)</f>
        <v>#REF!</v>
      </c>
    </row>
    <row r="198" spans="1:101" s="73" customFormat="1" ht="147.94999999999999" customHeight="1" thickBot="1" x14ac:dyDescent="0.3">
      <c r="A198" s="34">
        <v>195</v>
      </c>
      <c r="B198" s="168" t="s">
        <v>133</v>
      </c>
      <c r="C198" s="57" t="s">
        <v>114</v>
      </c>
      <c r="D198" s="34" t="str">
        <f t="shared" si="86"/>
        <v>778112031</v>
      </c>
      <c r="E198" s="35" t="s">
        <v>3887</v>
      </c>
      <c r="F198" s="35">
        <v>31</v>
      </c>
      <c r="G198" s="165" t="str">
        <f>IFERROR(VLOOKUP(VALUE(E198),Склад!#REF!,6,0),"-")</f>
        <v>-</v>
      </c>
      <c r="H198" s="57"/>
      <c r="I198" s="194" t="s">
        <v>4341</v>
      </c>
      <c r="J198" s="59">
        <v>18.8</v>
      </c>
      <c r="K198" s="63">
        <v>49</v>
      </c>
      <c r="L198" s="60"/>
      <c r="M198" s="61"/>
      <c r="N198" s="62"/>
      <c r="O198" s="64"/>
      <c r="P198" s="65"/>
      <c r="Q198" s="66"/>
      <c r="R198" s="67"/>
      <c r="S198" s="65"/>
      <c r="T198" s="66"/>
      <c r="U198" s="68"/>
      <c r="V198" s="69"/>
      <c r="W198" s="65"/>
      <c r="X198" s="66"/>
      <c r="Y198" s="70" t="str">
        <f>_xlfn.XLOOKUP($D198,'[1]Res (3)'!$G:$G,'[1]Res (3)'!P:P,"",0)</f>
        <v/>
      </c>
      <c r="Z198" s="70" t="str">
        <f>_xlfn.XLOOKUP($D198,'[1]Res (3)'!$G:$G,'[1]Res (3)'!Q:Q,"",0)</f>
        <v>-</v>
      </c>
      <c r="AA198" s="70" t="str">
        <f>_xlfn.XLOOKUP($D198,'[1]Res (3)'!$G:$G,'[1]Res (3)'!R:R,"",0)</f>
        <v>-</v>
      </c>
      <c r="AB198" s="70" t="str">
        <f>_xlfn.XLOOKUP($D198,'[1]Res (3)'!$G:$G,'[1]Res (3)'!S:S,"",0)</f>
        <v>-</v>
      </c>
      <c r="AC198" s="70" t="str">
        <f>_xlfn.XLOOKUP($D198,'[1]Res (3)'!$G:$G,'[1]Res (3)'!T:T,"",0)</f>
        <v>-</v>
      </c>
      <c r="AD198" s="70" t="str">
        <f>_xlfn.XLOOKUP($D198,'[1]Res (3)'!$G:$G,'[1]Res (3)'!U:U,"",0)</f>
        <v>-</v>
      </c>
      <c r="AE198" s="70" t="str">
        <f>_xlfn.XLOOKUP($D198,'[1]Res (3)'!$G:$G,'[1]Res (3)'!V:V,"",0)</f>
        <v>-</v>
      </c>
      <c r="AF198" s="70" t="str">
        <f>_xlfn.XLOOKUP($D198,'[1]Res (3)'!$G:$G,'[1]Res (3)'!W:W,"",0)</f>
        <v>-</v>
      </c>
      <c r="AG198" s="70" t="str">
        <f>_xlfn.XLOOKUP($D198,'[1]Res (3)'!$G:$G,'[1]Res (3)'!X:X,"",0)</f>
        <v>-</v>
      </c>
      <c r="AH198" s="70" t="str">
        <f>_xlfn.XLOOKUP($D198,'[1]Res (3)'!$G:$G,'[1]Res (3)'!Y:Y,"",0)</f>
        <v>-</v>
      </c>
      <c r="AI198" s="70" t="str">
        <f>_xlfn.XLOOKUP($D198,'[1]Res (3)'!$G:$G,'[1]Res (3)'!Z:Z,"",0)</f>
        <v>-</v>
      </c>
      <c r="AJ198" s="70" t="str">
        <f>_xlfn.XLOOKUP($D198,'[1]Res (3)'!$G:$G,'[1]Res (3)'!AA:AA,"",0)</f>
        <v>-</v>
      </c>
      <c r="AK198" s="70" t="str">
        <f>_xlfn.XLOOKUP($D198,'[1]Res (3)'!$G:$G,'[1]Res (3)'!AB:AB,"",0)</f>
        <v>-</v>
      </c>
      <c r="AL198" s="71">
        <f t="shared" si="74"/>
        <v>0</v>
      </c>
      <c r="AM198" s="72" t="str">
        <f t="shared" si="75"/>
        <v/>
      </c>
      <c r="AO198" s="71" t="e">
        <f t="shared" si="73"/>
        <v>#VALUE!</v>
      </c>
      <c r="AP198" s="70" t="s">
        <v>26</v>
      </c>
      <c r="AQ198" s="70" t="s">
        <v>26</v>
      </c>
      <c r="AR198" s="70" t="s">
        <v>26</v>
      </c>
      <c r="AS198" s="70" t="s">
        <v>26</v>
      </c>
      <c r="AT198" s="70" t="s">
        <v>26</v>
      </c>
      <c r="AU198" s="70" t="s">
        <v>26</v>
      </c>
      <c r="AV198" s="70" t="s">
        <v>26</v>
      </c>
      <c r="AW198" s="70" t="s">
        <v>26</v>
      </c>
      <c r="AX198" s="70" t="s">
        <v>26</v>
      </c>
      <c r="AY198" s="71" t="e">
        <f t="shared" si="76"/>
        <v>#VALUE!</v>
      </c>
      <c r="AZ198" s="72" t="e">
        <f t="shared" si="77"/>
        <v>#VALUE!</v>
      </c>
      <c r="BA198" s="71">
        <v>0</v>
      </c>
      <c r="BB198" s="70" t="s">
        <v>26</v>
      </c>
      <c r="BC198" s="70" t="s">
        <v>26</v>
      </c>
      <c r="BD198" s="70" t="s">
        <v>26</v>
      </c>
      <c r="BE198" s="70" t="s">
        <v>26</v>
      </c>
      <c r="BF198" s="70" t="s">
        <v>26</v>
      </c>
      <c r="BG198" s="70" t="s">
        <v>26</v>
      </c>
      <c r="BH198" s="70" t="s">
        <v>26</v>
      </c>
      <c r="BI198" s="70" t="s">
        <v>26</v>
      </c>
      <c r="BJ198" s="70" t="s">
        <v>26</v>
      </c>
      <c r="BK198" s="74">
        <f t="shared" si="78"/>
        <v>0</v>
      </c>
      <c r="BL198" s="75">
        <f t="shared" si="79"/>
        <v>0</v>
      </c>
      <c r="BM198" s="71">
        <v>0</v>
      </c>
      <c r="BN198" s="70" t="s">
        <v>26</v>
      </c>
      <c r="BO198" s="70" t="s">
        <v>26</v>
      </c>
      <c r="BP198" s="70" t="s">
        <v>26</v>
      </c>
      <c r="BQ198" s="70" t="s">
        <v>26</v>
      </c>
      <c r="BR198" s="70" t="s">
        <v>26</v>
      </c>
      <c r="BS198" s="70" t="s">
        <v>26</v>
      </c>
      <c r="BT198" s="70" t="s">
        <v>26</v>
      </c>
      <c r="BU198" s="70" t="s">
        <v>26</v>
      </c>
      <c r="BV198" s="70" t="s">
        <v>26</v>
      </c>
      <c r="BW198" s="74">
        <f t="shared" si="80"/>
        <v>0</v>
      </c>
      <c r="BX198" s="76">
        <f t="shared" si="81"/>
        <v>0</v>
      </c>
      <c r="BY198" s="71">
        <v>0</v>
      </c>
      <c r="BZ198" s="70" t="s">
        <v>26</v>
      </c>
      <c r="CA198" s="70" t="s">
        <v>26</v>
      </c>
      <c r="CB198" s="70" t="s">
        <v>26</v>
      </c>
      <c r="CC198" s="70" t="s">
        <v>26</v>
      </c>
      <c r="CD198" s="70" t="s">
        <v>26</v>
      </c>
      <c r="CE198" s="70" t="s">
        <v>26</v>
      </c>
      <c r="CF198" s="70" t="s">
        <v>26</v>
      </c>
      <c r="CG198" s="70" t="s">
        <v>26</v>
      </c>
      <c r="CH198" s="70" t="s">
        <v>26</v>
      </c>
      <c r="CI198" s="77">
        <f t="shared" si="82"/>
        <v>0</v>
      </c>
      <c r="CJ198" s="76">
        <f t="shared" si="83"/>
        <v>0</v>
      </c>
      <c r="CK198" s="78"/>
      <c r="CL198" s="57"/>
      <c r="CM198" s="57"/>
      <c r="CN198" s="57"/>
      <c r="CO198" s="57"/>
      <c r="CP198" s="57"/>
      <c r="CQ198" s="57"/>
      <c r="CR198" s="57"/>
      <c r="CS198" s="79"/>
      <c r="CT198" s="80"/>
      <c r="CU198" s="81">
        <f t="shared" si="84"/>
        <v>0</v>
      </c>
      <c r="CV198" s="82">
        <f t="shared" si="85"/>
        <v>0</v>
      </c>
      <c r="CW198" s="83" t="e">
        <f>SUMIF(Склад!#REF!,E198,Склад!#REF!)</f>
        <v>#REF!</v>
      </c>
    </row>
    <row r="199" spans="1:101" s="73" customFormat="1" ht="147.94999999999999" customHeight="1" thickBot="1" x14ac:dyDescent="0.3">
      <c r="A199" s="57">
        <v>196</v>
      </c>
      <c r="B199" s="168" t="s">
        <v>133</v>
      </c>
      <c r="C199" s="57" t="s">
        <v>4182</v>
      </c>
      <c r="D199" s="34" t="str">
        <f t="shared" si="86"/>
        <v>77811221</v>
      </c>
      <c r="E199" s="35" t="s">
        <v>3888</v>
      </c>
      <c r="F199" s="35">
        <v>1</v>
      </c>
      <c r="G199" s="165" t="str">
        <f>IFERROR(VLOOKUP(VALUE(E199),Склад!#REF!,6,0),"-")</f>
        <v>-</v>
      </c>
      <c r="H199" s="57"/>
      <c r="I199" s="194" t="s">
        <v>4341</v>
      </c>
      <c r="J199" s="59">
        <v>18.8</v>
      </c>
      <c r="K199" s="63">
        <v>49</v>
      </c>
      <c r="L199" s="60"/>
      <c r="M199" s="61"/>
      <c r="N199" s="62"/>
      <c r="O199" s="64"/>
      <c r="P199" s="65"/>
      <c r="Q199" s="66"/>
      <c r="R199" s="67"/>
      <c r="S199" s="65"/>
      <c r="T199" s="66"/>
      <c r="U199" s="68"/>
      <c r="V199" s="69"/>
      <c r="W199" s="65"/>
      <c r="X199" s="66"/>
      <c r="Y199" s="70" t="str">
        <f>_xlfn.XLOOKUP($D199,'[1]Res (3)'!$G:$G,'[1]Res (3)'!P:P,"",0)</f>
        <v/>
      </c>
      <c r="Z199" s="70" t="str">
        <f>_xlfn.XLOOKUP($D199,'[1]Res (3)'!$G:$G,'[1]Res (3)'!Q:Q,"",0)</f>
        <v>-</v>
      </c>
      <c r="AA199" s="70" t="str">
        <f>_xlfn.XLOOKUP($D199,'[1]Res (3)'!$G:$G,'[1]Res (3)'!R:R,"",0)</f>
        <v>-</v>
      </c>
      <c r="AB199" s="70" t="str">
        <f>_xlfn.XLOOKUP($D199,'[1]Res (3)'!$G:$G,'[1]Res (3)'!S:S,"",0)</f>
        <v>-</v>
      </c>
      <c r="AC199" s="70" t="str">
        <f>_xlfn.XLOOKUP($D199,'[1]Res (3)'!$G:$G,'[1]Res (3)'!T:T,"",0)</f>
        <v>-</v>
      </c>
      <c r="AD199" s="70" t="str">
        <f>_xlfn.XLOOKUP($D199,'[1]Res (3)'!$G:$G,'[1]Res (3)'!U:U,"",0)</f>
        <v>-</v>
      </c>
      <c r="AE199" s="70" t="str">
        <f>_xlfn.XLOOKUP($D199,'[1]Res (3)'!$G:$G,'[1]Res (3)'!V:V,"",0)</f>
        <v>-</v>
      </c>
      <c r="AF199" s="70" t="str">
        <f>_xlfn.XLOOKUP($D199,'[1]Res (3)'!$G:$G,'[1]Res (3)'!W:W,"",0)</f>
        <v>-</v>
      </c>
      <c r="AG199" s="70" t="str">
        <f>_xlfn.XLOOKUP($D199,'[1]Res (3)'!$G:$G,'[1]Res (3)'!X:X,"",0)</f>
        <v>-</v>
      </c>
      <c r="AH199" s="70" t="str">
        <f>_xlfn.XLOOKUP($D199,'[1]Res (3)'!$G:$G,'[1]Res (3)'!Y:Y,"",0)</f>
        <v>-</v>
      </c>
      <c r="AI199" s="70" t="str">
        <f>_xlfn.XLOOKUP($D199,'[1]Res (3)'!$G:$G,'[1]Res (3)'!Z:Z,"",0)</f>
        <v>-</v>
      </c>
      <c r="AJ199" s="70" t="str">
        <f>_xlfn.XLOOKUP($D199,'[1]Res (3)'!$G:$G,'[1]Res (3)'!AA:AA,"",0)</f>
        <v>-</v>
      </c>
      <c r="AK199" s="70" t="str">
        <f>_xlfn.XLOOKUP($D199,'[1]Res (3)'!$G:$G,'[1]Res (3)'!AB:AB,"",0)</f>
        <v>-</v>
      </c>
      <c r="AL199" s="71">
        <f t="shared" si="74"/>
        <v>0</v>
      </c>
      <c r="AM199" s="72" t="str">
        <f t="shared" si="75"/>
        <v/>
      </c>
      <c r="AO199" s="71" t="e">
        <f t="shared" si="73"/>
        <v>#VALUE!</v>
      </c>
      <c r="AP199" s="70" t="s">
        <v>26</v>
      </c>
      <c r="AQ199" s="70" t="s">
        <v>26</v>
      </c>
      <c r="AR199" s="70" t="s">
        <v>26</v>
      </c>
      <c r="AS199" s="70" t="s">
        <v>26</v>
      </c>
      <c r="AT199" s="70" t="s">
        <v>26</v>
      </c>
      <c r="AU199" s="70" t="s">
        <v>26</v>
      </c>
      <c r="AV199" s="70" t="s">
        <v>26</v>
      </c>
      <c r="AW199" s="70" t="s">
        <v>26</v>
      </c>
      <c r="AX199" s="70" t="s">
        <v>26</v>
      </c>
      <c r="AY199" s="71" t="e">
        <f t="shared" si="76"/>
        <v>#VALUE!</v>
      </c>
      <c r="AZ199" s="72" t="e">
        <f t="shared" si="77"/>
        <v>#VALUE!</v>
      </c>
      <c r="BA199" s="71">
        <v>0</v>
      </c>
      <c r="BB199" s="70" t="s">
        <v>26</v>
      </c>
      <c r="BC199" s="70" t="s">
        <v>26</v>
      </c>
      <c r="BD199" s="70" t="s">
        <v>26</v>
      </c>
      <c r="BE199" s="70" t="s">
        <v>26</v>
      </c>
      <c r="BF199" s="70" t="s">
        <v>26</v>
      </c>
      <c r="BG199" s="70" t="s">
        <v>26</v>
      </c>
      <c r="BH199" s="70" t="s">
        <v>26</v>
      </c>
      <c r="BI199" s="70" t="s">
        <v>26</v>
      </c>
      <c r="BJ199" s="70" t="s">
        <v>26</v>
      </c>
      <c r="BK199" s="74">
        <f t="shared" si="78"/>
        <v>0</v>
      </c>
      <c r="BL199" s="75">
        <f t="shared" si="79"/>
        <v>0</v>
      </c>
      <c r="BM199" s="71">
        <v>0</v>
      </c>
      <c r="BN199" s="70" t="s">
        <v>26</v>
      </c>
      <c r="BO199" s="70" t="s">
        <v>26</v>
      </c>
      <c r="BP199" s="70" t="s">
        <v>26</v>
      </c>
      <c r="BQ199" s="70" t="s">
        <v>26</v>
      </c>
      <c r="BR199" s="70" t="s">
        <v>26</v>
      </c>
      <c r="BS199" s="70" t="s">
        <v>26</v>
      </c>
      <c r="BT199" s="70" t="s">
        <v>26</v>
      </c>
      <c r="BU199" s="70" t="s">
        <v>26</v>
      </c>
      <c r="BV199" s="70" t="s">
        <v>26</v>
      </c>
      <c r="BW199" s="74">
        <f t="shared" si="80"/>
        <v>0</v>
      </c>
      <c r="BX199" s="76">
        <f t="shared" si="81"/>
        <v>0</v>
      </c>
      <c r="BY199" s="71">
        <v>0</v>
      </c>
      <c r="BZ199" s="70" t="s">
        <v>26</v>
      </c>
      <c r="CA199" s="70" t="s">
        <v>26</v>
      </c>
      <c r="CB199" s="70" t="s">
        <v>26</v>
      </c>
      <c r="CC199" s="70" t="s">
        <v>26</v>
      </c>
      <c r="CD199" s="70" t="s">
        <v>26</v>
      </c>
      <c r="CE199" s="70" t="s">
        <v>26</v>
      </c>
      <c r="CF199" s="70" t="s">
        <v>26</v>
      </c>
      <c r="CG199" s="70" t="s">
        <v>26</v>
      </c>
      <c r="CH199" s="70" t="s">
        <v>26</v>
      </c>
      <c r="CI199" s="77">
        <f t="shared" si="82"/>
        <v>0</v>
      </c>
      <c r="CJ199" s="76">
        <f t="shared" si="83"/>
        <v>0</v>
      </c>
      <c r="CK199" s="78"/>
      <c r="CL199" s="57"/>
      <c r="CM199" s="57"/>
      <c r="CN199" s="57"/>
      <c r="CO199" s="57"/>
      <c r="CP199" s="57"/>
      <c r="CQ199" s="57"/>
      <c r="CR199" s="57"/>
      <c r="CS199" s="79"/>
      <c r="CT199" s="80"/>
      <c r="CU199" s="81">
        <f t="shared" si="84"/>
        <v>0</v>
      </c>
      <c r="CV199" s="82">
        <f t="shared" si="85"/>
        <v>0</v>
      </c>
      <c r="CW199" s="83" t="e">
        <f>SUMIF(Склад!#REF!,E199,Склад!#REF!)</f>
        <v>#REF!</v>
      </c>
    </row>
    <row r="200" spans="1:101" s="73" customFormat="1" ht="91.5" customHeight="1" thickBot="1" x14ac:dyDescent="0.3">
      <c r="A200" s="34">
        <v>197</v>
      </c>
      <c r="B200" s="168" t="s">
        <v>133</v>
      </c>
      <c r="C200" s="57" t="s">
        <v>4183</v>
      </c>
      <c r="D200" s="34" t="str">
        <f t="shared" si="86"/>
        <v>77811252</v>
      </c>
      <c r="E200" s="35" t="s">
        <v>3889</v>
      </c>
      <c r="F200" s="35">
        <v>2</v>
      </c>
      <c r="G200" s="165" t="str">
        <f>IFERROR(VLOOKUP(VALUE(E200),Склад!#REF!,6,0),"-")</f>
        <v>-</v>
      </c>
      <c r="H200" s="57"/>
      <c r="I200" s="194" t="s">
        <v>4341</v>
      </c>
      <c r="J200" s="59">
        <v>15</v>
      </c>
      <c r="K200" s="63">
        <v>39</v>
      </c>
      <c r="L200" s="60"/>
      <c r="M200" s="61"/>
      <c r="N200" s="62"/>
      <c r="O200" s="64"/>
      <c r="P200" s="65"/>
      <c r="Q200" s="66"/>
      <c r="R200" s="67"/>
      <c r="S200" s="65"/>
      <c r="T200" s="66"/>
      <c r="U200" s="68"/>
      <c r="V200" s="69"/>
      <c r="W200" s="65"/>
      <c r="X200" s="66"/>
      <c r="Y200" s="70" t="str">
        <f>_xlfn.XLOOKUP($D200,'[1]Res (3)'!$G:$G,'[1]Res (3)'!P:P,"",0)</f>
        <v/>
      </c>
      <c r="Z200" s="70" t="str">
        <f>_xlfn.XLOOKUP($D200,'[1]Res (3)'!$G:$G,'[1]Res (3)'!Q:Q,"",0)</f>
        <v>-</v>
      </c>
      <c r="AA200" s="70" t="str">
        <f>_xlfn.XLOOKUP($D200,'[1]Res (3)'!$G:$G,'[1]Res (3)'!R:R,"",0)</f>
        <v>-</v>
      </c>
      <c r="AB200" s="70" t="str">
        <f>_xlfn.XLOOKUP($D200,'[1]Res (3)'!$G:$G,'[1]Res (3)'!S:S,"",0)</f>
        <v>-</v>
      </c>
      <c r="AC200" s="70" t="str">
        <f>_xlfn.XLOOKUP($D200,'[1]Res (3)'!$G:$G,'[1]Res (3)'!T:T,"",0)</f>
        <v>-</v>
      </c>
      <c r="AD200" s="70" t="str">
        <f>_xlfn.XLOOKUP($D200,'[1]Res (3)'!$G:$G,'[1]Res (3)'!U:U,"",0)</f>
        <v>-</v>
      </c>
      <c r="AE200" s="70" t="str">
        <f>_xlfn.XLOOKUP($D200,'[1]Res (3)'!$G:$G,'[1]Res (3)'!V:V,"",0)</f>
        <v>-</v>
      </c>
      <c r="AF200" s="70" t="str">
        <f>_xlfn.XLOOKUP($D200,'[1]Res (3)'!$G:$G,'[1]Res (3)'!W:W,"",0)</f>
        <v>-</v>
      </c>
      <c r="AG200" s="70" t="str">
        <f>_xlfn.XLOOKUP($D200,'[1]Res (3)'!$G:$G,'[1]Res (3)'!X:X,"",0)</f>
        <v>-</v>
      </c>
      <c r="AH200" s="70" t="str">
        <f>_xlfn.XLOOKUP($D200,'[1]Res (3)'!$G:$G,'[1]Res (3)'!Y:Y,"",0)</f>
        <v>-</v>
      </c>
      <c r="AI200" s="70" t="str">
        <f>_xlfn.XLOOKUP($D200,'[1]Res (3)'!$G:$G,'[1]Res (3)'!Z:Z,"",0)</f>
        <v>-</v>
      </c>
      <c r="AJ200" s="70" t="str">
        <f>_xlfn.XLOOKUP($D200,'[1]Res (3)'!$G:$G,'[1]Res (3)'!AA:AA,"",0)</f>
        <v>-</v>
      </c>
      <c r="AK200" s="70" t="str">
        <f>_xlfn.XLOOKUP($D200,'[1]Res (3)'!$G:$G,'[1]Res (3)'!AB:AB,"",0)</f>
        <v>-</v>
      </c>
      <c r="AL200" s="71">
        <f t="shared" si="74"/>
        <v>0</v>
      </c>
      <c r="AM200" s="72" t="str">
        <f t="shared" si="75"/>
        <v/>
      </c>
      <c r="AO200" s="71" t="e">
        <f t="shared" si="73"/>
        <v>#VALUE!</v>
      </c>
      <c r="AP200" s="70" t="s">
        <v>26</v>
      </c>
      <c r="AQ200" s="70" t="s">
        <v>26</v>
      </c>
      <c r="AR200" s="70" t="s">
        <v>26</v>
      </c>
      <c r="AS200" s="70" t="s">
        <v>26</v>
      </c>
      <c r="AT200" s="70" t="s">
        <v>26</v>
      </c>
      <c r="AU200" s="70" t="s">
        <v>26</v>
      </c>
      <c r="AV200" s="70" t="s">
        <v>26</v>
      </c>
      <c r="AW200" s="70" t="s">
        <v>26</v>
      </c>
      <c r="AX200" s="70" t="s">
        <v>26</v>
      </c>
      <c r="AY200" s="71" t="e">
        <f t="shared" si="76"/>
        <v>#VALUE!</v>
      </c>
      <c r="AZ200" s="72" t="e">
        <f t="shared" si="77"/>
        <v>#VALUE!</v>
      </c>
      <c r="BA200" s="71">
        <v>0</v>
      </c>
      <c r="BB200" s="70" t="s">
        <v>26</v>
      </c>
      <c r="BC200" s="70" t="s">
        <v>26</v>
      </c>
      <c r="BD200" s="70" t="s">
        <v>26</v>
      </c>
      <c r="BE200" s="70" t="s">
        <v>26</v>
      </c>
      <c r="BF200" s="70" t="s">
        <v>26</v>
      </c>
      <c r="BG200" s="70" t="s">
        <v>26</v>
      </c>
      <c r="BH200" s="70" t="s">
        <v>26</v>
      </c>
      <c r="BI200" s="70" t="s">
        <v>26</v>
      </c>
      <c r="BJ200" s="70" t="s">
        <v>26</v>
      </c>
      <c r="BK200" s="74">
        <f t="shared" si="78"/>
        <v>0</v>
      </c>
      <c r="BL200" s="75">
        <f t="shared" si="79"/>
        <v>0</v>
      </c>
      <c r="BM200" s="71">
        <v>0</v>
      </c>
      <c r="BN200" s="70" t="s">
        <v>26</v>
      </c>
      <c r="BO200" s="70" t="s">
        <v>26</v>
      </c>
      <c r="BP200" s="70" t="s">
        <v>26</v>
      </c>
      <c r="BQ200" s="70" t="s">
        <v>26</v>
      </c>
      <c r="BR200" s="70" t="s">
        <v>26</v>
      </c>
      <c r="BS200" s="70" t="s">
        <v>26</v>
      </c>
      <c r="BT200" s="70" t="s">
        <v>26</v>
      </c>
      <c r="BU200" s="70" t="s">
        <v>26</v>
      </c>
      <c r="BV200" s="70" t="s">
        <v>26</v>
      </c>
      <c r="BW200" s="74">
        <f t="shared" si="80"/>
        <v>0</v>
      </c>
      <c r="BX200" s="76">
        <f t="shared" si="81"/>
        <v>0</v>
      </c>
      <c r="BY200" s="71">
        <v>0</v>
      </c>
      <c r="BZ200" s="70" t="s">
        <v>26</v>
      </c>
      <c r="CA200" s="70" t="s">
        <v>26</v>
      </c>
      <c r="CB200" s="70" t="s">
        <v>26</v>
      </c>
      <c r="CC200" s="70" t="s">
        <v>26</v>
      </c>
      <c r="CD200" s="70" t="s">
        <v>26</v>
      </c>
      <c r="CE200" s="70" t="s">
        <v>26</v>
      </c>
      <c r="CF200" s="70" t="s">
        <v>26</v>
      </c>
      <c r="CG200" s="70" t="s">
        <v>26</v>
      </c>
      <c r="CH200" s="70" t="s">
        <v>26</v>
      </c>
      <c r="CI200" s="77">
        <f t="shared" si="82"/>
        <v>0</v>
      </c>
      <c r="CJ200" s="76">
        <f t="shared" si="83"/>
        <v>0</v>
      </c>
      <c r="CK200" s="78"/>
      <c r="CL200" s="57"/>
      <c r="CM200" s="57"/>
      <c r="CN200" s="57"/>
      <c r="CO200" s="57"/>
      <c r="CP200" s="57"/>
      <c r="CQ200" s="57"/>
      <c r="CR200" s="57"/>
      <c r="CS200" s="79"/>
      <c r="CT200" s="80"/>
      <c r="CU200" s="81">
        <f t="shared" si="84"/>
        <v>0</v>
      </c>
      <c r="CV200" s="82">
        <f t="shared" si="85"/>
        <v>0</v>
      </c>
      <c r="CW200" s="83" t="e">
        <f>SUMIF(Склад!#REF!,E200,Склад!#REF!)</f>
        <v>#REF!</v>
      </c>
    </row>
    <row r="201" spans="1:101" s="73" customFormat="1" ht="147.94999999999999" customHeight="1" thickBot="1" x14ac:dyDescent="0.3">
      <c r="A201" s="57">
        <v>198</v>
      </c>
      <c r="B201" s="168" t="s">
        <v>133</v>
      </c>
      <c r="C201" s="57" t="s">
        <v>4184</v>
      </c>
      <c r="D201" s="34" t="str">
        <f t="shared" si="86"/>
        <v>778510189</v>
      </c>
      <c r="E201" s="35" t="s">
        <v>3890</v>
      </c>
      <c r="F201" s="35">
        <v>89</v>
      </c>
      <c r="G201" s="165" t="str">
        <f>IFERROR(VLOOKUP(VALUE(E201),Склад!#REF!,6,0),"-")</f>
        <v>-</v>
      </c>
      <c r="H201" s="57"/>
      <c r="I201" s="194" t="s">
        <v>4341</v>
      </c>
      <c r="J201" s="59">
        <v>15</v>
      </c>
      <c r="K201" s="63">
        <v>39</v>
      </c>
      <c r="L201" s="60"/>
      <c r="M201" s="61"/>
      <c r="N201" s="62"/>
      <c r="O201" s="64"/>
      <c r="P201" s="65"/>
      <c r="Q201" s="66"/>
      <c r="R201" s="67"/>
      <c r="S201" s="65"/>
      <c r="T201" s="66"/>
      <c r="U201" s="68"/>
      <c r="V201" s="69"/>
      <c r="W201" s="65"/>
      <c r="X201" s="66"/>
      <c r="Y201" s="70" t="str">
        <f>_xlfn.XLOOKUP($D201,'[1]Res (3)'!$G:$G,'[1]Res (3)'!P:P,"",0)</f>
        <v/>
      </c>
      <c r="Z201" s="70" t="str">
        <f>_xlfn.XLOOKUP($D201,'[1]Res (3)'!$G:$G,'[1]Res (3)'!Q:Q,"",0)</f>
        <v>-</v>
      </c>
      <c r="AA201" s="70" t="str">
        <f>_xlfn.XLOOKUP($D201,'[1]Res (3)'!$G:$G,'[1]Res (3)'!R:R,"",0)</f>
        <v>-</v>
      </c>
      <c r="AB201" s="70" t="str">
        <f>_xlfn.XLOOKUP($D201,'[1]Res (3)'!$G:$G,'[1]Res (3)'!S:S,"",0)</f>
        <v>-</v>
      </c>
      <c r="AC201" s="70" t="str">
        <f>_xlfn.XLOOKUP($D201,'[1]Res (3)'!$G:$G,'[1]Res (3)'!T:T,"",0)</f>
        <v>-</v>
      </c>
      <c r="AD201" s="70" t="str">
        <f>_xlfn.XLOOKUP($D201,'[1]Res (3)'!$G:$G,'[1]Res (3)'!U:U,"",0)</f>
        <v>-</v>
      </c>
      <c r="AE201" s="70" t="str">
        <f>_xlfn.XLOOKUP($D201,'[1]Res (3)'!$G:$G,'[1]Res (3)'!V:V,"",0)</f>
        <v>-</v>
      </c>
      <c r="AF201" s="70" t="str">
        <f>_xlfn.XLOOKUP($D201,'[1]Res (3)'!$G:$G,'[1]Res (3)'!W:W,"",0)</f>
        <v>-</v>
      </c>
      <c r="AG201" s="70" t="str">
        <f>_xlfn.XLOOKUP($D201,'[1]Res (3)'!$G:$G,'[1]Res (3)'!X:X,"",0)</f>
        <v>-</v>
      </c>
      <c r="AH201" s="70" t="str">
        <f>_xlfn.XLOOKUP($D201,'[1]Res (3)'!$G:$G,'[1]Res (3)'!Y:Y,"",0)</f>
        <v>-</v>
      </c>
      <c r="AI201" s="70" t="str">
        <f>_xlfn.XLOOKUP($D201,'[1]Res (3)'!$G:$G,'[1]Res (3)'!Z:Z,"",0)</f>
        <v>-</v>
      </c>
      <c r="AJ201" s="70" t="str">
        <f>_xlfn.XLOOKUP($D201,'[1]Res (3)'!$G:$G,'[1]Res (3)'!AA:AA,"",0)</f>
        <v>-</v>
      </c>
      <c r="AK201" s="70" t="str">
        <f>_xlfn.XLOOKUP($D201,'[1]Res (3)'!$G:$G,'[1]Res (3)'!AB:AB,"",0)</f>
        <v>-</v>
      </c>
      <c r="AL201" s="71">
        <f t="shared" si="74"/>
        <v>0</v>
      </c>
      <c r="AM201" s="72" t="str">
        <f t="shared" si="75"/>
        <v/>
      </c>
      <c r="AO201" s="71" t="e">
        <f t="shared" si="73"/>
        <v>#VALUE!</v>
      </c>
      <c r="AP201" s="70" t="s">
        <v>26</v>
      </c>
      <c r="AQ201" s="70" t="s">
        <v>26</v>
      </c>
      <c r="AR201" s="70" t="s">
        <v>26</v>
      </c>
      <c r="AS201" s="70" t="s">
        <v>26</v>
      </c>
      <c r="AT201" s="70" t="s">
        <v>26</v>
      </c>
      <c r="AU201" s="70" t="s">
        <v>26</v>
      </c>
      <c r="AV201" s="70" t="s">
        <v>26</v>
      </c>
      <c r="AW201" s="70" t="s">
        <v>26</v>
      </c>
      <c r="AX201" s="70" t="s">
        <v>26</v>
      </c>
      <c r="AY201" s="71" t="e">
        <f t="shared" si="76"/>
        <v>#VALUE!</v>
      </c>
      <c r="AZ201" s="72" t="e">
        <f t="shared" si="77"/>
        <v>#VALUE!</v>
      </c>
      <c r="BA201" s="71">
        <v>0</v>
      </c>
      <c r="BB201" s="70" t="s">
        <v>26</v>
      </c>
      <c r="BC201" s="70" t="s">
        <v>26</v>
      </c>
      <c r="BD201" s="70" t="s">
        <v>26</v>
      </c>
      <c r="BE201" s="70" t="s">
        <v>26</v>
      </c>
      <c r="BF201" s="70" t="s">
        <v>26</v>
      </c>
      <c r="BG201" s="70" t="s">
        <v>26</v>
      </c>
      <c r="BH201" s="70" t="s">
        <v>26</v>
      </c>
      <c r="BI201" s="70" t="s">
        <v>26</v>
      </c>
      <c r="BJ201" s="70" t="s">
        <v>26</v>
      </c>
      <c r="BK201" s="74">
        <f t="shared" si="78"/>
        <v>0</v>
      </c>
      <c r="BL201" s="75">
        <f t="shared" si="79"/>
        <v>0</v>
      </c>
      <c r="BM201" s="71">
        <v>0</v>
      </c>
      <c r="BN201" s="70" t="s">
        <v>26</v>
      </c>
      <c r="BO201" s="70" t="s">
        <v>26</v>
      </c>
      <c r="BP201" s="70" t="s">
        <v>26</v>
      </c>
      <c r="BQ201" s="70" t="s">
        <v>26</v>
      </c>
      <c r="BR201" s="70" t="s">
        <v>26</v>
      </c>
      <c r="BS201" s="70" t="s">
        <v>26</v>
      </c>
      <c r="BT201" s="70" t="s">
        <v>26</v>
      </c>
      <c r="BU201" s="70" t="s">
        <v>26</v>
      </c>
      <c r="BV201" s="70" t="s">
        <v>26</v>
      </c>
      <c r="BW201" s="74">
        <f t="shared" si="80"/>
        <v>0</v>
      </c>
      <c r="BX201" s="76">
        <f t="shared" si="81"/>
        <v>0</v>
      </c>
      <c r="BY201" s="71">
        <v>0</v>
      </c>
      <c r="BZ201" s="70" t="s">
        <v>26</v>
      </c>
      <c r="CA201" s="70" t="s">
        <v>26</v>
      </c>
      <c r="CB201" s="70" t="s">
        <v>26</v>
      </c>
      <c r="CC201" s="70" t="s">
        <v>26</v>
      </c>
      <c r="CD201" s="70" t="s">
        <v>26</v>
      </c>
      <c r="CE201" s="70" t="s">
        <v>26</v>
      </c>
      <c r="CF201" s="70" t="s">
        <v>26</v>
      </c>
      <c r="CG201" s="70" t="s">
        <v>26</v>
      </c>
      <c r="CH201" s="70" t="s">
        <v>26</v>
      </c>
      <c r="CI201" s="77">
        <f t="shared" si="82"/>
        <v>0</v>
      </c>
      <c r="CJ201" s="76">
        <f t="shared" si="83"/>
        <v>0</v>
      </c>
      <c r="CK201" s="78"/>
      <c r="CL201" s="57"/>
      <c r="CM201" s="57"/>
      <c r="CN201" s="57"/>
      <c r="CO201" s="57"/>
      <c r="CP201" s="57"/>
      <c r="CQ201" s="57"/>
      <c r="CR201" s="57"/>
      <c r="CS201" s="79"/>
      <c r="CT201" s="80"/>
      <c r="CU201" s="81">
        <f t="shared" si="84"/>
        <v>0</v>
      </c>
      <c r="CV201" s="82">
        <f t="shared" si="85"/>
        <v>0</v>
      </c>
      <c r="CW201" s="83" t="e">
        <f>SUMIF(Склад!#REF!,E201,Склад!#REF!)</f>
        <v>#REF!</v>
      </c>
    </row>
    <row r="202" spans="1:101" s="73" customFormat="1" ht="108.95" customHeight="1" thickBot="1" x14ac:dyDescent="0.3">
      <c r="A202" s="34">
        <v>199</v>
      </c>
      <c r="B202" s="168" t="s">
        <v>148</v>
      </c>
      <c r="C202" s="57" t="s">
        <v>4185</v>
      </c>
      <c r="D202" s="34" t="str">
        <f t="shared" si="86"/>
        <v>181191528</v>
      </c>
      <c r="E202" s="35" t="s">
        <v>3891</v>
      </c>
      <c r="F202" s="35">
        <v>28</v>
      </c>
      <c r="G202" s="165" t="str">
        <f>IFERROR(VLOOKUP(VALUE(E202),Склад!#REF!,6,0),"-")</f>
        <v>-</v>
      </c>
      <c r="H202" s="57"/>
      <c r="I202" s="194" t="s">
        <v>4342</v>
      </c>
      <c r="J202" s="59">
        <v>30.4</v>
      </c>
      <c r="K202" s="63">
        <v>79</v>
      </c>
      <c r="L202" s="60"/>
      <c r="M202" s="61"/>
      <c r="N202" s="62"/>
      <c r="O202" s="64"/>
      <c r="P202" s="65"/>
      <c r="Q202" s="66"/>
      <c r="R202" s="67"/>
      <c r="S202" s="65"/>
      <c r="T202" s="66"/>
      <c r="U202" s="68"/>
      <c r="V202" s="69"/>
      <c r="W202" s="65"/>
      <c r="X202" s="66"/>
      <c r="Y202" s="70" t="str">
        <f>_xlfn.XLOOKUP($D202,'[1]Res (3)'!$G:$G,'[1]Res (3)'!P:P,"",0)</f>
        <v>-</v>
      </c>
      <c r="Z202" s="70" t="str">
        <f>_xlfn.XLOOKUP($D202,'[1]Res (3)'!$G:$G,'[1]Res (3)'!Q:Q,"",0)</f>
        <v>-</v>
      </c>
      <c r="AA202" s="70" t="str">
        <f>_xlfn.XLOOKUP($D202,'[1]Res (3)'!$G:$G,'[1]Res (3)'!R:R,"",0)</f>
        <v>-</v>
      </c>
      <c r="AB202" s="70" t="str">
        <f>_xlfn.XLOOKUP($D202,'[1]Res (3)'!$G:$G,'[1]Res (3)'!S:S,"",0)</f>
        <v/>
      </c>
      <c r="AC202" s="70" t="str">
        <f>_xlfn.XLOOKUP($D202,'[1]Res (3)'!$G:$G,'[1]Res (3)'!T:T,"",0)</f>
        <v/>
      </c>
      <c r="AD202" s="70" t="str">
        <f>_xlfn.XLOOKUP($D202,'[1]Res (3)'!$G:$G,'[1]Res (3)'!U:U,"",0)</f>
        <v/>
      </c>
      <c r="AE202" s="70" t="str">
        <f>_xlfn.XLOOKUP($D202,'[1]Res (3)'!$G:$G,'[1]Res (3)'!V:V,"",0)</f>
        <v/>
      </c>
      <c r="AF202" s="70" t="str">
        <f>_xlfn.XLOOKUP($D202,'[1]Res (3)'!$G:$G,'[1]Res (3)'!W:W,"",0)</f>
        <v/>
      </c>
      <c r="AG202" s="70" t="str">
        <f>_xlfn.XLOOKUP($D202,'[1]Res (3)'!$G:$G,'[1]Res (3)'!X:X,"",0)</f>
        <v/>
      </c>
      <c r="AH202" s="70" t="str">
        <f>_xlfn.XLOOKUP($D202,'[1]Res (3)'!$G:$G,'[1]Res (3)'!Y:Y,"",0)</f>
        <v/>
      </c>
      <c r="AI202" s="70" t="str">
        <f>_xlfn.XLOOKUP($D202,'[1]Res (3)'!$G:$G,'[1]Res (3)'!Z:Z,"",0)</f>
        <v>-</v>
      </c>
      <c r="AJ202" s="70" t="str">
        <f>_xlfn.XLOOKUP($D202,'[1]Res (3)'!$G:$G,'[1]Res (3)'!AA:AA,"",0)</f>
        <v>-</v>
      </c>
      <c r="AK202" s="70" t="str">
        <f>_xlfn.XLOOKUP($D202,'[1]Res (3)'!$G:$G,'[1]Res (3)'!AB:AB,"",0)</f>
        <v>-</v>
      </c>
      <c r="AL202" s="71">
        <f t="shared" si="74"/>
        <v>0</v>
      </c>
      <c r="AM202" s="72" t="str">
        <f t="shared" si="75"/>
        <v/>
      </c>
      <c r="AO202" s="71" t="e">
        <f t="shared" si="73"/>
        <v>#VALUE!</v>
      </c>
      <c r="AP202" s="70" t="s">
        <v>26</v>
      </c>
      <c r="AQ202" s="70" t="s">
        <v>26</v>
      </c>
      <c r="AR202" s="70" t="s">
        <v>26</v>
      </c>
      <c r="AS202" s="70" t="s">
        <v>26</v>
      </c>
      <c r="AT202" s="70" t="s">
        <v>26</v>
      </c>
      <c r="AU202" s="70" t="s">
        <v>26</v>
      </c>
      <c r="AV202" s="70" t="s">
        <v>26</v>
      </c>
      <c r="AW202" s="70" t="s">
        <v>26</v>
      </c>
      <c r="AX202" s="70" t="s">
        <v>26</v>
      </c>
      <c r="AY202" s="71" t="e">
        <f t="shared" si="76"/>
        <v>#VALUE!</v>
      </c>
      <c r="AZ202" s="72" t="e">
        <f t="shared" si="77"/>
        <v>#VALUE!</v>
      </c>
      <c r="BA202" s="71">
        <v>0</v>
      </c>
      <c r="BB202" s="70" t="s">
        <v>26</v>
      </c>
      <c r="BC202" s="70" t="s">
        <v>26</v>
      </c>
      <c r="BD202" s="70" t="s">
        <v>26</v>
      </c>
      <c r="BE202" s="70" t="s">
        <v>26</v>
      </c>
      <c r="BF202" s="70" t="s">
        <v>26</v>
      </c>
      <c r="BG202" s="70" t="s">
        <v>26</v>
      </c>
      <c r="BH202" s="70" t="s">
        <v>26</v>
      </c>
      <c r="BI202" s="70" t="s">
        <v>26</v>
      </c>
      <c r="BJ202" s="70" t="s">
        <v>26</v>
      </c>
      <c r="BK202" s="74">
        <f t="shared" si="78"/>
        <v>0</v>
      </c>
      <c r="BL202" s="75">
        <f t="shared" si="79"/>
        <v>0</v>
      </c>
      <c r="BM202" s="71">
        <v>0</v>
      </c>
      <c r="BN202" s="70" t="s">
        <v>26</v>
      </c>
      <c r="BO202" s="70" t="s">
        <v>26</v>
      </c>
      <c r="BP202" s="70" t="s">
        <v>26</v>
      </c>
      <c r="BQ202" s="70" t="s">
        <v>26</v>
      </c>
      <c r="BR202" s="70" t="s">
        <v>26</v>
      </c>
      <c r="BS202" s="70" t="s">
        <v>26</v>
      </c>
      <c r="BT202" s="70" t="s">
        <v>26</v>
      </c>
      <c r="BU202" s="70" t="s">
        <v>26</v>
      </c>
      <c r="BV202" s="70" t="s">
        <v>26</v>
      </c>
      <c r="BW202" s="74">
        <f t="shared" si="80"/>
        <v>0</v>
      </c>
      <c r="BX202" s="76">
        <f t="shared" si="81"/>
        <v>0</v>
      </c>
      <c r="BY202" s="71">
        <v>0</v>
      </c>
      <c r="BZ202" s="70" t="s">
        <v>26</v>
      </c>
      <c r="CA202" s="70" t="s">
        <v>26</v>
      </c>
      <c r="CB202" s="70" t="s">
        <v>26</v>
      </c>
      <c r="CC202" s="70" t="s">
        <v>26</v>
      </c>
      <c r="CD202" s="70" t="s">
        <v>26</v>
      </c>
      <c r="CE202" s="70" t="s">
        <v>26</v>
      </c>
      <c r="CF202" s="70" t="s">
        <v>26</v>
      </c>
      <c r="CG202" s="70" t="s">
        <v>26</v>
      </c>
      <c r="CH202" s="70" t="s">
        <v>26</v>
      </c>
      <c r="CI202" s="77">
        <f t="shared" si="82"/>
        <v>0</v>
      </c>
      <c r="CJ202" s="76">
        <f t="shared" si="83"/>
        <v>0</v>
      </c>
      <c r="CK202" s="78"/>
      <c r="CL202" s="57"/>
      <c r="CM202" s="57"/>
      <c r="CN202" s="57"/>
      <c r="CO202" s="57"/>
      <c r="CP202" s="57"/>
      <c r="CQ202" s="57"/>
      <c r="CR202" s="57"/>
      <c r="CS202" s="79"/>
      <c r="CT202" s="80"/>
      <c r="CU202" s="81">
        <f t="shared" si="84"/>
        <v>0</v>
      </c>
      <c r="CV202" s="82">
        <f t="shared" si="85"/>
        <v>0</v>
      </c>
      <c r="CW202" s="83" t="e">
        <f>SUMIF(Склад!#REF!,E202,Склад!#REF!)</f>
        <v>#REF!</v>
      </c>
    </row>
    <row r="203" spans="1:101" s="73" customFormat="1" ht="73.349999999999994" customHeight="1" thickBot="1" x14ac:dyDescent="0.3">
      <c r="A203" s="57">
        <v>200</v>
      </c>
      <c r="B203" s="168" t="s">
        <v>140</v>
      </c>
      <c r="C203" s="57" t="s">
        <v>4186</v>
      </c>
      <c r="D203" s="34" t="str">
        <f t="shared" si="86"/>
        <v>638190228</v>
      </c>
      <c r="E203" s="35" t="s">
        <v>3892</v>
      </c>
      <c r="F203" s="35">
        <v>28</v>
      </c>
      <c r="G203" s="165" t="str">
        <f>IFERROR(VLOOKUP(VALUE(E203),Склад!#REF!,6,0),"-")</f>
        <v>-</v>
      </c>
      <c r="H203" s="57"/>
      <c r="I203" s="194" t="s">
        <v>4342</v>
      </c>
      <c r="J203" s="59">
        <v>30.4</v>
      </c>
      <c r="K203" s="63">
        <v>79</v>
      </c>
      <c r="L203" s="60"/>
      <c r="M203" s="61"/>
      <c r="N203" s="62"/>
      <c r="O203" s="64"/>
      <c r="P203" s="65"/>
      <c r="Q203" s="66"/>
      <c r="R203" s="67"/>
      <c r="S203" s="65"/>
      <c r="T203" s="66"/>
      <c r="U203" s="68"/>
      <c r="V203" s="69"/>
      <c r="W203" s="65"/>
      <c r="X203" s="66"/>
      <c r="Y203" s="70" t="str">
        <f>_xlfn.XLOOKUP($D203,'[1]Res (3)'!$G:$G,'[1]Res (3)'!P:P,"",0)</f>
        <v>-</v>
      </c>
      <c r="Z203" s="70" t="str">
        <f>_xlfn.XLOOKUP($D203,'[1]Res (3)'!$G:$G,'[1]Res (3)'!Q:Q,"",0)</f>
        <v>-</v>
      </c>
      <c r="AA203" s="70" t="str">
        <f>_xlfn.XLOOKUP($D203,'[1]Res (3)'!$G:$G,'[1]Res (3)'!R:R,"",0)</f>
        <v>-</v>
      </c>
      <c r="AB203" s="70" t="str">
        <f>_xlfn.XLOOKUP($D203,'[1]Res (3)'!$G:$G,'[1]Res (3)'!S:S,"",0)</f>
        <v/>
      </c>
      <c r="AC203" s="70" t="str">
        <f>_xlfn.XLOOKUP($D203,'[1]Res (3)'!$G:$G,'[1]Res (3)'!T:T,"",0)</f>
        <v/>
      </c>
      <c r="AD203" s="70" t="str">
        <f>_xlfn.XLOOKUP($D203,'[1]Res (3)'!$G:$G,'[1]Res (3)'!U:U,"",0)</f>
        <v/>
      </c>
      <c r="AE203" s="70" t="str">
        <f>_xlfn.XLOOKUP($D203,'[1]Res (3)'!$G:$G,'[1]Res (3)'!V:V,"",0)</f>
        <v/>
      </c>
      <c r="AF203" s="70" t="str">
        <f>_xlfn.XLOOKUP($D203,'[1]Res (3)'!$G:$G,'[1]Res (3)'!W:W,"",0)</f>
        <v/>
      </c>
      <c r="AG203" s="70" t="str">
        <f>_xlfn.XLOOKUP($D203,'[1]Res (3)'!$G:$G,'[1]Res (3)'!X:X,"",0)</f>
        <v/>
      </c>
      <c r="AH203" s="70" t="str">
        <f>_xlfn.XLOOKUP($D203,'[1]Res (3)'!$G:$G,'[1]Res (3)'!Y:Y,"",0)</f>
        <v/>
      </c>
      <c r="AI203" s="70" t="str">
        <f>_xlfn.XLOOKUP($D203,'[1]Res (3)'!$G:$G,'[1]Res (3)'!Z:Z,"",0)</f>
        <v/>
      </c>
      <c r="AJ203" s="70" t="str">
        <f>_xlfn.XLOOKUP($D203,'[1]Res (3)'!$G:$G,'[1]Res (3)'!AA:AA,"",0)</f>
        <v/>
      </c>
      <c r="AK203" s="70" t="str">
        <f>_xlfn.XLOOKUP($D203,'[1]Res (3)'!$G:$G,'[1]Res (3)'!AB:AB,"",0)</f>
        <v>-</v>
      </c>
      <c r="AL203" s="71">
        <f t="shared" si="74"/>
        <v>0</v>
      </c>
      <c r="AM203" s="72" t="str">
        <f t="shared" si="75"/>
        <v/>
      </c>
      <c r="AO203" s="71" t="e">
        <f t="shared" si="73"/>
        <v>#VALUE!</v>
      </c>
      <c r="AP203" s="70" t="s">
        <v>26</v>
      </c>
      <c r="AQ203" s="70" t="s">
        <v>26</v>
      </c>
      <c r="AR203" s="70" t="s">
        <v>26</v>
      </c>
      <c r="AS203" s="70" t="s">
        <v>26</v>
      </c>
      <c r="AT203" s="70" t="s">
        <v>26</v>
      </c>
      <c r="AU203" s="70" t="s">
        <v>26</v>
      </c>
      <c r="AV203" s="70" t="s">
        <v>26</v>
      </c>
      <c r="AW203" s="70" t="s">
        <v>26</v>
      </c>
      <c r="AX203" s="70" t="s">
        <v>26</v>
      </c>
      <c r="AY203" s="71" t="e">
        <f t="shared" si="76"/>
        <v>#VALUE!</v>
      </c>
      <c r="AZ203" s="72" t="e">
        <f t="shared" si="77"/>
        <v>#VALUE!</v>
      </c>
      <c r="BA203" s="71">
        <v>0</v>
      </c>
      <c r="BB203" s="70" t="s">
        <v>26</v>
      </c>
      <c r="BC203" s="70" t="s">
        <v>26</v>
      </c>
      <c r="BD203" s="70" t="s">
        <v>26</v>
      </c>
      <c r="BE203" s="70" t="s">
        <v>26</v>
      </c>
      <c r="BF203" s="70" t="s">
        <v>26</v>
      </c>
      <c r="BG203" s="70" t="s">
        <v>26</v>
      </c>
      <c r="BH203" s="70" t="s">
        <v>26</v>
      </c>
      <c r="BI203" s="70" t="s">
        <v>26</v>
      </c>
      <c r="BJ203" s="70" t="s">
        <v>26</v>
      </c>
      <c r="BK203" s="74">
        <f t="shared" si="78"/>
        <v>0</v>
      </c>
      <c r="BL203" s="75">
        <f t="shared" si="79"/>
        <v>0</v>
      </c>
      <c r="BM203" s="71">
        <v>0</v>
      </c>
      <c r="BN203" s="70" t="s">
        <v>26</v>
      </c>
      <c r="BO203" s="70" t="s">
        <v>26</v>
      </c>
      <c r="BP203" s="70" t="s">
        <v>26</v>
      </c>
      <c r="BQ203" s="70" t="s">
        <v>26</v>
      </c>
      <c r="BR203" s="70" t="s">
        <v>26</v>
      </c>
      <c r="BS203" s="70" t="s">
        <v>26</v>
      </c>
      <c r="BT203" s="70" t="s">
        <v>26</v>
      </c>
      <c r="BU203" s="70" t="s">
        <v>26</v>
      </c>
      <c r="BV203" s="70" t="s">
        <v>26</v>
      </c>
      <c r="BW203" s="74">
        <f t="shared" si="80"/>
        <v>0</v>
      </c>
      <c r="BX203" s="76">
        <f t="shared" si="81"/>
        <v>0</v>
      </c>
      <c r="BY203" s="71">
        <v>0</v>
      </c>
      <c r="BZ203" s="70" t="s">
        <v>26</v>
      </c>
      <c r="CA203" s="70" t="s">
        <v>26</v>
      </c>
      <c r="CB203" s="70" t="s">
        <v>26</v>
      </c>
      <c r="CC203" s="70" t="s">
        <v>26</v>
      </c>
      <c r="CD203" s="70" t="s">
        <v>26</v>
      </c>
      <c r="CE203" s="70" t="s">
        <v>26</v>
      </c>
      <c r="CF203" s="70" t="s">
        <v>26</v>
      </c>
      <c r="CG203" s="70" t="s">
        <v>26</v>
      </c>
      <c r="CH203" s="70" t="s">
        <v>26</v>
      </c>
      <c r="CI203" s="77">
        <f t="shared" si="82"/>
        <v>0</v>
      </c>
      <c r="CJ203" s="76">
        <f t="shared" si="83"/>
        <v>0</v>
      </c>
      <c r="CK203" s="78"/>
      <c r="CL203" s="57"/>
      <c r="CM203" s="57"/>
      <c r="CN203" s="57"/>
      <c r="CO203" s="57"/>
      <c r="CP203" s="57"/>
      <c r="CQ203" s="57"/>
      <c r="CR203" s="57"/>
      <c r="CS203" s="79"/>
      <c r="CT203" s="80"/>
      <c r="CU203" s="81">
        <f t="shared" si="84"/>
        <v>0</v>
      </c>
      <c r="CV203" s="82">
        <f t="shared" si="85"/>
        <v>0</v>
      </c>
      <c r="CW203" s="83" t="e">
        <f>SUMIF(Склад!#REF!,E203,Склад!#REF!)</f>
        <v>#REF!</v>
      </c>
    </row>
    <row r="204" spans="1:101" s="73" customFormat="1" ht="70.150000000000006" customHeight="1" thickBot="1" x14ac:dyDescent="0.3">
      <c r="A204" s="34">
        <v>201</v>
      </c>
      <c r="B204" s="168" t="s">
        <v>140</v>
      </c>
      <c r="C204" s="57" t="s">
        <v>4187</v>
      </c>
      <c r="D204" s="34" t="str">
        <f t="shared" si="86"/>
        <v>62231012</v>
      </c>
      <c r="E204" s="35" t="s">
        <v>3893</v>
      </c>
      <c r="F204" s="35">
        <v>2</v>
      </c>
      <c r="G204" s="165" t="str">
        <f>IFERROR(VLOOKUP(VALUE(E204),Склад!#REF!,6,0),"-")</f>
        <v>-</v>
      </c>
      <c r="H204" s="57"/>
      <c r="I204" s="194" t="s">
        <v>4343</v>
      </c>
      <c r="J204" s="59">
        <v>30.4</v>
      </c>
      <c r="K204" s="63">
        <v>79</v>
      </c>
      <c r="L204" s="60"/>
      <c r="M204" s="61"/>
      <c r="N204" s="62"/>
      <c r="O204" s="64"/>
      <c r="P204" s="65"/>
      <c r="Q204" s="66"/>
      <c r="R204" s="67"/>
      <c r="S204" s="65"/>
      <c r="T204" s="66"/>
      <c r="U204" s="68"/>
      <c r="V204" s="69"/>
      <c r="W204" s="65"/>
      <c r="X204" s="66"/>
      <c r="Y204" s="70" t="str">
        <f>_xlfn.XLOOKUP($D204,'[1]Res (3)'!$G:$G,'[1]Res (3)'!P:P,"",0)</f>
        <v>-</v>
      </c>
      <c r="Z204" s="70" t="str">
        <f>_xlfn.XLOOKUP($D204,'[1]Res (3)'!$G:$G,'[1]Res (3)'!Q:Q,"",0)</f>
        <v>-</v>
      </c>
      <c r="AA204" s="70" t="str">
        <f>_xlfn.XLOOKUP($D204,'[1]Res (3)'!$G:$G,'[1]Res (3)'!R:R,"",0)</f>
        <v>-</v>
      </c>
      <c r="AB204" s="70" t="str">
        <f>_xlfn.XLOOKUP($D204,'[1]Res (3)'!$G:$G,'[1]Res (3)'!S:S,"",0)</f>
        <v/>
      </c>
      <c r="AC204" s="70" t="str">
        <f>_xlfn.XLOOKUP($D204,'[1]Res (3)'!$G:$G,'[1]Res (3)'!T:T,"",0)</f>
        <v/>
      </c>
      <c r="AD204" s="70" t="str">
        <f>_xlfn.XLOOKUP($D204,'[1]Res (3)'!$G:$G,'[1]Res (3)'!U:U,"",0)</f>
        <v/>
      </c>
      <c r="AE204" s="70" t="str">
        <f>_xlfn.XLOOKUP($D204,'[1]Res (3)'!$G:$G,'[1]Res (3)'!V:V,"",0)</f>
        <v/>
      </c>
      <c r="AF204" s="70" t="str">
        <f>_xlfn.XLOOKUP($D204,'[1]Res (3)'!$G:$G,'[1]Res (3)'!W:W,"",0)</f>
        <v/>
      </c>
      <c r="AG204" s="70" t="str">
        <f>_xlfn.XLOOKUP($D204,'[1]Res (3)'!$G:$G,'[1]Res (3)'!X:X,"",0)</f>
        <v/>
      </c>
      <c r="AH204" s="70" t="str">
        <f>_xlfn.XLOOKUP($D204,'[1]Res (3)'!$G:$G,'[1]Res (3)'!Y:Y,"",0)</f>
        <v/>
      </c>
      <c r="AI204" s="70" t="str">
        <f>_xlfn.XLOOKUP($D204,'[1]Res (3)'!$G:$G,'[1]Res (3)'!Z:Z,"",0)</f>
        <v/>
      </c>
      <c r="AJ204" s="70" t="str">
        <f>_xlfn.XLOOKUP($D204,'[1]Res (3)'!$G:$G,'[1]Res (3)'!AA:AA,"",0)</f>
        <v/>
      </c>
      <c r="AK204" s="70" t="str">
        <f>_xlfn.XLOOKUP($D204,'[1]Res (3)'!$G:$G,'[1]Res (3)'!AB:AB,"",0)</f>
        <v>-</v>
      </c>
      <c r="AL204" s="71">
        <f t="shared" si="74"/>
        <v>0</v>
      </c>
      <c r="AM204" s="72" t="str">
        <f t="shared" si="75"/>
        <v/>
      </c>
      <c r="AO204" s="71" t="e">
        <f t="shared" si="73"/>
        <v>#VALUE!</v>
      </c>
      <c r="AP204" s="70" t="s">
        <v>26</v>
      </c>
      <c r="AQ204" s="70" t="s">
        <v>26</v>
      </c>
      <c r="AR204" s="70" t="s">
        <v>26</v>
      </c>
      <c r="AS204" s="70" t="s">
        <v>26</v>
      </c>
      <c r="AT204" s="70" t="s">
        <v>26</v>
      </c>
      <c r="AU204" s="70" t="s">
        <v>26</v>
      </c>
      <c r="AV204" s="70" t="s">
        <v>26</v>
      </c>
      <c r="AW204" s="70" t="s">
        <v>26</v>
      </c>
      <c r="AX204" s="70" t="s">
        <v>26</v>
      </c>
      <c r="AY204" s="71" t="e">
        <f t="shared" si="76"/>
        <v>#VALUE!</v>
      </c>
      <c r="AZ204" s="72" t="e">
        <f t="shared" si="77"/>
        <v>#VALUE!</v>
      </c>
      <c r="BA204" s="71">
        <v>0</v>
      </c>
      <c r="BB204" s="70" t="s">
        <v>26</v>
      </c>
      <c r="BC204" s="70" t="s">
        <v>26</v>
      </c>
      <c r="BD204" s="70" t="s">
        <v>26</v>
      </c>
      <c r="BE204" s="70" t="s">
        <v>26</v>
      </c>
      <c r="BF204" s="70" t="s">
        <v>26</v>
      </c>
      <c r="BG204" s="70" t="s">
        <v>26</v>
      </c>
      <c r="BH204" s="70" t="s">
        <v>26</v>
      </c>
      <c r="BI204" s="70" t="s">
        <v>26</v>
      </c>
      <c r="BJ204" s="70" t="s">
        <v>26</v>
      </c>
      <c r="BK204" s="74">
        <f t="shared" si="78"/>
        <v>0</v>
      </c>
      <c r="BL204" s="75">
        <f t="shared" si="79"/>
        <v>0</v>
      </c>
      <c r="BM204" s="71">
        <v>0</v>
      </c>
      <c r="BN204" s="70" t="s">
        <v>26</v>
      </c>
      <c r="BO204" s="70" t="s">
        <v>26</v>
      </c>
      <c r="BP204" s="70" t="s">
        <v>26</v>
      </c>
      <c r="BQ204" s="70" t="s">
        <v>26</v>
      </c>
      <c r="BR204" s="70" t="s">
        <v>26</v>
      </c>
      <c r="BS204" s="70" t="s">
        <v>26</v>
      </c>
      <c r="BT204" s="70" t="s">
        <v>26</v>
      </c>
      <c r="BU204" s="70" t="s">
        <v>26</v>
      </c>
      <c r="BV204" s="70" t="s">
        <v>26</v>
      </c>
      <c r="BW204" s="74">
        <f t="shared" si="80"/>
        <v>0</v>
      </c>
      <c r="BX204" s="76">
        <f t="shared" si="81"/>
        <v>0</v>
      </c>
      <c r="BY204" s="71">
        <v>0</v>
      </c>
      <c r="BZ204" s="70" t="s">
        <v>26</v>
      </c>
      <c r="CA204" s="70" t="s">
        <v>26</v>
      </c>
      <c r="CB204" s="70" t="s">
        <v>26</v>
      </c>
      <c r="CC204" s="70" t="s">
        <v>26</v>
      </c>
      <c r="CD204" s="70" t="s">
        <v>26</v>
      </c>
      <c r="CE204" s="70" t="s">
        <v>26</v>
      </c>
      <c r="CF204" s="70" t="s">
        <v>26</v>
      </c>
      <c r="CG204" s="70" t="s">
        <v>26</v>
      </c>
      <c r="CH204" s="70" t="s">
        <v>26</v>
      </c>
      <c r="CI204" s="77">
        <f t="shared" si="82"/>
        <v>0</v>
      </c>
      <c r="CJ204" s="76">
        <f t="shared" si="83"/>
        <v>0</v>
      </c>
      <c r="CK204" s="78"/>
      <c r="CL204" s="57"/>
      <c r="CM204" s="57"/>
      <c r="CN204" s="57"/>
      <c r="CO204" s="57"/>
      <c r="CP204" s="57"/>
      <c r="CQ204" s="57"/>
      <c r="CR204" s="57"/>
      <c r="CS204" s="79"/>
      <c r="CT204" s="80"/>
      <c r="CU204" s="81">
        <f t="shared" si="84"/>
        <v>0</v>
      </c>
      <c r="CV204" s="82">
        <f t="shared" si="85"/>
        <v>0</v>
      </c>
      <c r="CW204" s="83" t="e">
        <f>SUMIF(Склад!#REF!,E204,Склад!#REF!)</f>
        <v>#REF!</v>
      </c>
    </row>
    <row r="205" spans="1:101" s="73" customFormat="1" ht="147.94999999999999" customHeight="1" thickBot="1" x14ac:dyDescent="0.3">
      <c r="A205" s="57">
        <v>202</v>
      </c>
      <c r="B205" s="168" t="s">
        <v>140</v>
      </c>
      <c r="C205" s="57" t="s">
        <v>4187</v>
      </c>
      <c r="D205" s="34" t="str">
        <f t="shared" si="86"/>
        <v>622310120</v>
      </c>
      <c r="E205" s="35" t="s">
        <v>3893</v>
      </c>
      <c r="F205" s="35">
        <v>20</v>
      </c>
      <c r="G205" s="165" t="str">
        <f>IFERROR(VLOOKUP(VALUE(E205),Склад!#REF!,6,0),"-")</f>
        <v>-</v>
      </c>
      <c r="H205" s="57"/>
      <c r="I205" s="194" t="s">
        <v>4343</v>
      </c>
      <c r="J205" s="59">
        <v>30.4</v>
      </c>
      <c r="K205" s="63">
        <v>79</v>
      </c>
      <c r="L205" s="60"/>
      <c r="M205" s="61"/>
      <c r="N205" s="62"/>
      <c r="O205" s="64"/>
      <c r="P205" s="65"/>
      <c r="Q205" s="66"/>
      <c r="R205" s="67"/>
      <c r="S205" s="65"/>
      <c r="T205" s="66"/>
      <c r="U205" s="68"/>
      <c r="V205" s="69"/>
      <c r="W205" s="65"/>
      <c r="X205" s="66"/>
      <c r="Y205" s="70" t="str">
        <f>_xlfn.XLOOKUP($D205,'[1]Res (3)'!$G:$G,'[1]Res (3)'!P:P,"",0)</f>
        <v>-</v>
      </c>
      <c r="Z205" s="70" t="str">
        <f>_xlfn.XLOOKUP($D205,'[1]Res (3)'!$G:$G,'[1]Res (3)'!Q:Q,"",0)</f>
        <v>-</v>
      </c>
      <c r="AA205" s="70" t="str">
        <f>_xlfn.XLOOKUP($D205,'[1]Res (3)'!$G:$G,'[1]Res (3)'!R:R,"",0)</f>
        <v>-</v>
      </c>
      <c r="AB205" s="70" t="str">
        <f>_xlfn.XLOOKUP($D205,'[1]Res (3)'!$G:$G,'[1]Res (3)'!S:S,"",0)</f>
        <v/>
      </c>
      <c r="AC205" s="70" t="str">
        <f>_xlfn.XLOOKUP($D205,'[1]Res (3)'!$G:$G,'[1]Res (3)'!T:T,"",0)</f>
        <v/>
      </c>
      <c r="AD205" s="70" t="str">
        <f>_xlfn.XLOOKUP($D205,'[1]Res (3)'!$G:$G,'[1]Res (3)'!U:U,"",0)</f>
        <v/>
      </c>
      <c r="AE205" s="70" t="str">
        <f>_xlfn.XLOOKUP($D205,'[1]Res (3)'!$G:$G,'[1]Res (3)'!V:V,"",0)</f>
        <v/>
      </c>
      <c r="AF205" s="70" t="str">
        <f>_xlfn.XLOOKUP($D205,'[1]Res (3)'!$G:$G,'[1]Res (3)'!W:W,"",0)</f>
        <v/>
      </c>
      <c r="AG205" s="70" t="str">
        <f>_xlfn.XLOOKUP($D205,'[1]Res (3)'!$G:$G,'[1]Res (3)'!X:X,"",0)</f>
        <v/>
      </c>
      <c r="AH205" s="70" t="str">
        <f>_xlfn.XLOOKUP($D205,'[1]Res (3)'!$G:$G,'[1]Res (3)'!Y:Y,"",0)</f>
        <v/>
      </c>
      <c r="AI205" s="70" t="str">
        <f>_xlfn.XLOOKUP($D205,'[1]Res (3)'!$G:$G,'[1]Res (3)'!Z:Z,"",0)</f>
        <v/>
      </c>
      <c r="AJ205" s="70" t="str">
        <f>_xlfn.XLOOKUP($D205,'[1]Res (3)'!$G:$G,'[1]Res (3)'!AA:AA,"",0)</f>
        <v/>
      </c>
      <c r="AK205" s="70" t="str">
        <f>_xlfn.XLOOKUP($D205,'[1]Res (3)'!$G:$G,'[1]Res (3)'!AB:AB,"",0)</f>
        <v>-</v>
      </c>
      <c r="AL205" s="71">
        <f t="shared" si="74"/>
        <v>0</v>
      </c>
      <c r="AM205" s="72" t="str">
        <f t="shared" si="75"/>
        <v/>
      </c>
      <c r="AO205" s="71" t="e">
        <f t="shared" si="73"/>
        <v>#VALUE!</v>
      </c>
      <c r="AP205" s="70" t="s">
        <v>26</v>
      </c>
      <c r="AQ205" s="70" t="s">
        <v>26</v>
      </c>
      <c r="AR205" s="70" t="s">
        <v>26</v>
      </c>
      <c r="AS205" s="70" t="s">
        <v>26</v>
      </c>
      <c r="AT205" s="70" t="s">
        <v>26</v>
      </c>
      <c r="AU205" s="70" t="s">
        <v>26</v>
      </c>
      <c r="AV205" s="70" t="s">
        <v>26</v>
      </c>
      <c r="AW205" s="70" t="s">
        <v>26</v>
      </c>
      <c r="AX205" s="70" t="s">
        <v>26</v>
      </c>
      <c r="AY205" s="71" t="e">
        <f t="shared" si="76"/>
        <v>#VALUE!</v>
      </c>
      <c r="AZ205" s="72" t="e">
        <f t="shared" si="77"/>
        <v>#VALUE!</v>
      </c>
      <c r="BA205" s="71">
        <v>0</v>
      </c>
      <c r="BB205" s="70" t="s">
        <v>26</v>
      </c>
      <c r="BC205" s="70" t="s">
        <v>26</v>
      </c>
      <c r="BD205" s="70" t="s">
        <v>26</v>
      </c>
      <c r="BE205" s="70" t="s">
        <v>26</v>
      </c>
      <c r="BF205" s="70" t="s">
        <v>26</v>
      </c>
      <c r="BG205" s="70" t="s">
        <v>26</v>
      </c>
      <c r="BH205" s="70" t="s">
        <v>26</v>
      </c>
      <c r="BI205" s="70" t="s">
        <v>26</v>
      </c>
      <c r="BJ205" s="70" t="s">
        <v>26</v>
      </c>
      <c r="BK205" s="74">
        <f t="shared" si="78"/>
        <v>0</v>
      </c>
      <c r="BL205" s="75">
        <f t="shared" si="79"/>
        <v>0</v>
      </c>
      <c r="BM205" s="71">
        <v>0</v>
      </c>
      <c r="BN205" s="70" t="s">
        <v>26</v>
      </c>
      <c r="BO205" s="70" t="s">
        <v>26</v>
      </c>
      <c r="BP205" s="70" t="s">
        <v>26</v>
      </c>
      <c r="BQ205" s="70" t="s">
        <v>26</v>
      </c>
      <c r="BR205" s="70" t="s">
        <v>26</v>
      </c>
      <c r="BS205" s="70" t="s">
        <v>26</v>
      </c>
      <c r="BT205" s="70" t="s">
        <v>26</v>
      </c>
      <c r="BU205" s="70" t="s">
        <v>26</v>
      </c>
      <c r="BV205" s="70" t="s">
        <v>26</v>
      </c>
      <c r="BW205" s="74">
        <f t="shared" si="80"/>
        <v>0</v>
      </c>
      <c r="BX205" s="76">
        <f t="shared" si="81"/>
        <v>0</v>
      </c>
      <c r="BY205" s="71">
        <v>0</v>
      </c>
      <c r="BZ205" s="70" t="s">
        <v>26</v>
      </c>
      <c r="CA205" s="70" t="s">
        <v>26</v>
      </c>
      <c r="CB205" s="70" t="s">
        <v>26</v>
      </c>
      <c r="CC205" s="70" t="s">
        <v>26</v>
      </c>
      <c r="CD205" s="70" t="s">
        <v>26</v>
      </c>
      <c r="CE205" s="70" t="s">
        <v>26</v>
      </c>
      <c r="CF205" s="70" t="s">
        <v>26</v>
      </c>
      <c r="CG205" s="70" t="s">
        <v>26</v>
      </c>
      <c r="CH205" s="70" t="s">
        <v>26</v>
      </c>
      <c r="CI205" s="77">
        <f t="shared" si="82"/>
        <v>0</v>
      </c>
      <c r="CJ205" s="76">
        <f t="shared" si="83"/>
        <v>0</v>
      </c>
      <c r="CK205" s="78"/>
      <c r="CL205" s="57"/>
      <c r="CM205" s="57"/>
      <c r="CN205" s="57"/>
      <c r="CO205" s="57"/>
      <c r="CP205" s="57"/>
      <c r="CQ205" s="57"/>
      <c r="CR205" s="57"/>
      <c r="CS205" s="79"/>
      <c r="CT205" s="80"/>
      <c r="CU205" s="81">
        <f t="shared" si="84"/>
        <v>0</v>
      </c>
      <c r="CV205" s="82">
        <f t="shared" si="85"/>
        <v>0</v>
      </c>
      <c r="CW205" s="83" t="e">
        <f>SUMIF(Склад!#REF!,E205,Склад!#REF!)</f>
        <v>#REF!</v>
      </c>
    </row>
    <row r="206" spans="1:101" s="73" customFormat="1" ht="116.65" customHeight="1" thickBot="1" x14ac:dyDescent="0.3">
      <c r="A206" s="34">
        <v>203</v>
      </c>
      <c r="B206" s="168" t="s">
        <v>140</v>
      </c>
      <c r="C206" s="57" t="s">
        <v>4187</v>
      </c>
      <c r="D206" s="34" t="str">
        <f t="shared" si="86"/>
        <v>622310162</v>
      </c>
      <c r="E206" s="35" t="s">
        <v>3893</v>
      </c>
      <c r="F206" s="35">
        <v>62</v>
      </c>
      <c r="G206" s="165" t="str">
        <f>IFERROR(VLOOKUP(VALUE(E206),Склад!#REF!,6,0),"-")</f>
        <v>-</v>
      </c>
      <c r="H206" s="57"/>
      <c r="I206" s="194" t="s">
        <v>4343</v>
      </c>
      <c r="J206" s="59">
        <v>30.4</v>
      </c>
      <c r="K206" s="63">
        <v>79</v>
      </c>
      <c r="L206" s="60"/>
      <c r="M206" s="61"/>
      <c r="N206" s="62"/>
      <c r="O206" s="64"/>
      <c r="P206" s="65"/>
      <c r="Q206" s="66"/>
      <c r="R206" s="67"/>
      <c r="S206" s="65"/>
      <c r="T206" s="66"/>
      <c r="U206" s="68"/>
      <c r="V206" s="69"/>
      <c r="W206" s="65"/>
      <c r="X206" s="66"/>
      <c r="Y206" s="70" t="str">
        <f>_xlfn.XLOOKUP($D206,'[1]Res (3)'!$G:$G,'[1]Res (3)'!P:P,"",0)</f>
        <v>-</v>
      </c>
      <c r="Z206" s="70" t="str">
        <f>_xlfn.XLOOKUP($D206,'[1]Res (3)'!$G:$G,'[1]Res (3)'!Q:Q,"",0)</f>
        <v>-</v>
      </c>
      <c r="AA206" s="70" t="str">
        <f>_xlfn.XLOOKUP($D206,'[1]Res (3)'!$G:$G,'[1]Res (3)'!R:R,"",0)</f>
        <v>-</v>
      </c>
      <c r="AB206" s="70" t="str">
        <f>_xlfn.XLOOKUP($D206,'[1]Res (3)'!$G:$G,'[1]Res (3)'!S:S,"",0)</f>
        <v/>
      </c>
      <c r="AC206" s="70" t="str">
        <f>_xlfn.XLOOKUP($D206,'[1]Res (3)'!$G:$G,'[1]Res (3)'!T:T,"",0)</f>
        <v/>
      </c>
      <c r="AD206" s="70" t="str">
        <f>_xlfn.XLOOKUP($D206,'[1]Res (3)'!$G:$G,'[1]Res (3)'!U:U,"",0)</f>
        <v/>
      </c>
      <c r="AE206" s="70" t="str">
        <f>_xlfn.XLOOKUP($D206,'[1]Res (3)'!$G:$G,'[1]Res (3)'!V:V,"",0)</f>
        <v/>
      </c>
      <c r="AF206" s="70" t="str">
        <f>_xlfn.XLOOKUP($D206,'[1]Res (3)'!$G:$G,'[1]Res (3)'!W:W,"",0)</f>
        <v/>
      </c>
      <c r="AG206" s="70" t="str">
        <f>_xlfn.XLOOKUP($D206,'[1]Res (3)'!$G:$G,'[1]Res (3)'!X:X,"",0)</f>
        <v/>
      </c>
      <c r="AH206" s="70" t="str">
        <f>_xlfn.XLOOKUP($D206,'[1]Res (3)'!$G:$G,'[1]Res (3)'!Y:Y,"",0)</f>
        <v/>
      </c>
      <c r="AI206" s="70" t="str">
        <f>_xlfn.XLOOKUP($D206,'[1]Res (3)'!$G:$G,'[1]Res (3)'!Z:Z,"",0)</f>
        <v/>
      </c>
      <c r="AJ206" s="70" t="str">
        <f>_xlfn.XLOOKUP($D206,'[1]Res (3)'!$G:$G,'[1]Res (3)'!AA:AA,"",0)</f>
        <v/>
      </c>
      <c r="AK206" s="70" t="str">
        <f>_xlfn.XLOOKUP($D206,'[1]Res (3)'!$G:$G,'[1]Res (3)'!AB:AB,"",0)</f>
        <v>-</v>
      </c>
      <c r="AL206" s="71">
        <f t="shared" si="74"/>
        <v>0</v>
      </c>
      <c r="AM206" s="72" t="str">
        <f t="shared" si="75"/>
        <v/>
      </c>
      <c r="AO206" s="71" t="e">
        <f t="shared" si="73"/>
        <v>#VALUE!</v>
      </c>
      <c r="AP206" s="70" t="s">
        <v>26</v>
      </c>
      <c r="AQ206" s="70" t="s">
        <v>26</v>
      </c>
      <c r="AR206" s="70" t="s">
        <v>26</v>
      </c>
      <c r="AS206" s="70" t="s">
        <v>26</v>
      </c>
      <c r="AT206" s="70" t="s">
        <v>26</v>
      </c>
      <c r="AU206" s="70" t="s">
        <v>26</v>
      </c>
      <c r="AV206" s="70" t="s">
        <v>26</v>
      </c>
      <c r="AW206" s="70" t="s">
        <v>26</v>
      </c>
      <c r="AX206" s="70" t="s">
        <v>26</v>
      </c>
      <c r="AY206" s="71" t="e">
        <f t="shared" si="76"/>
        <v>#VALUE!</v>
      </c>
      <c r="AZ206" s="72" t="e">
        <f t="shared" si="77"/>
        <v>#VALUE!</v>
      </c>
      <c r="BA206" s="71">
        <v>0</v>
      </c>
      <c r="BB206" s="70" t="s">
        <v>26</v>
      </c>
      <c r="BC206" s="70" t="s">
        <v>26</v>
      </c>
      <c r="BD206" s="70" t="s">
        <v>26</v>
      </c>
      <c r="BE206" s="70" t="s">
        <v>26</v>
      </c>
      <c r="BF206" s="70" t="s">
        <v>26</v>
      </c>
      <c r="BG206" s="70" t="s">
        <v>26</v>
      </c>
      <c r="BH206" s="70" t="s">
        <v>26</v>
      </c>
      <c r="BI206" s="70" t="s">
        <v>26</v>
      </c>
      <c r="BJ206" s="70" t="s">
        <v>26</v>
      </c>
      <c r="BK206" s="74">
        <f t="shared" si="78"/>
        <v>0</v>
      </c>
      <c r="BL206" s="75">
        <f t="shared" si="79"/>
        <v>0</v>
      </c>
      <c r="BM206" s="71">
        <v>0</v>
      </c>
      <c r="BN206" s="70" t="s">
        <v>26</v>
      </c>
      <c r="BO206" s="70" t="s">
        <v>26</v>
      </c>
      <c r="BP206" s="70" t="s">
        <v>26</v>
      </c>
      <c r="BQ206" s="70" t="s">
        <v>26</v>
      </c>
      <c r="BR206" s="70" t="s">
        <v>26</v>
      </c>
      <c r="BS206" s="70" t="s">
        <v>26</v>
      </c>
      <c r="BT206" s="70" t="s">
        <v>26</v>
      </c>
      <c r="BU206" s="70" t="s">
        <v>26</v>
      </c>
      <c r="BV206" s="70" t="s">
        <v>26</v>
      </c>
      <c r="BW206" s="74">
        <f t="shared" si="80"/>
        <v>0</v>
      </c>
      <c r="BX206" s="76">
        <f t="shared" si="81"/>
        <v>0</v>
      </c>
      <c r="BY206" s="71">
        <v>0</v>
      </c>
      <c r="BZ206" s="70" t="s">
        <v>26</v>
      </c>
      <c r="CA206" s="70" t="s">
        <v>26</v>
      </c>
      <c r="CB206" s="70" t="s">
        <v>26</v>
      </c>
      <c r="CC206" s="70" t="s">
        <v>26</v>
      </c>
      <c r="CD206" s="70" t="s">
        <v>26</v>
      </c>
      <c r="CE206" s="70" t="s">
        <v>26</v>
      </c>
      <c r="CF206" s="70" t="s">
        <v>26</v>
      </c>
      <c r="CG206" s="70" t="s">
        <v>26</v>
      </c>
      <c r="CH206" s="70" t="s">
        <v>26</v>
      </c>
      <c r="CI206" s="77">
        <f t="shared" si="82"/>
        <v>0</v>
      </c>
      <c r="CJ206" s="76">
        <f t="shared" si="83"/>
        <v>0</v>
      </c>
      <c r="CK206" s="78"/>
      <c r="CL206" s="57"/>
      <c r="CM206" s="57"/>
      <c r="CN206" s="57"/>
      <c r="CO206" s="57"/>
      <c r="CP206" s="57"/>
      <c r="CQ206" s="57"/>
      <c r="CR206" s="57"/>
      <c r="CS206" s="79"/>
      <c r="CT206" s="80"/>
      <c r="CU206" s="81">
        <f t="shared" si="84"/>
        <v>0</v>
      </c>
      <c r="CV206" s="82">
        <f t="shared" si="85"/>
        <v>0</v>
      </c>
      <c r="CW206" s="83" t="e">
        <f>SUMIF(Склад!#REF!,E206,Склад!#REF!)</f>
        <v>#REF!</v>
      </c>
    </row>
    <row r="207" spans="1:101" s="73" customFormat="1" ht="121.35" customHeight="1" thickBot="1" x14ac:dyDescent="0.3">
      <c r="A207" s="57">
        <v>204</v>
      </c>
      <c r="B207" s="168" t="s">
        <v>140</v>
      </c>
      <c r="C207" s="57" t="s">
        <v>4187</v>
      </c>
      <c r="D207" s="34" t="str">
        <f t="shared" si="86"/>
        <v>62231017</v>
      </c>
      <c r="E207" s="35" t="s">
        <v>3893</v>
      </c>
      <c r="F207" s="35">
        <v>7</v>
      </c>
      <c r="G207" s="165" t="str">
        <f>IFERROR(VLOOKUP(VALUE(E207),Склад!#REF!,6,0),"-")</f>
        <v>-</v>
      </c>
      <c r="H207" s="57"/>
      <c r="I207" s="194" t="s">
        <v>4343</v>
      </c>
      <c r="J207" s="59">
        <v>30.4</v>
      </c>
      <c r="K207" s="63">
        <v>79</v>
      </c>
      <c r="L207" s="60"/>
      <c r="M207" s="61"/>
      <c r="N207" s="62"/>
      <c r="O207" s="64"/>
      <c r="P207" s="65"/>
      <c r="Q207" s="66"/>
      <c r="R207" s="67"/>
      <c r="S207" s="65"/>
      <c r="T207" s="66"/>
      <c r="U207" s="68"/>
      <c r="V207" s="69"/>
      <c r="W207" s="65"/>
      <c r="X207" s="66"/>
      <c r="Y207" s="70" t="str">
        <f>_xlfn.XLOOKUP($D207,'[1]Res (3)'!$G:$G,'[1]Res (3)'!P:P,"",0)</f>
        <v>-</v>
      </c>
      <c r="Z207" s="70" t="str">
        <f>_xlfn.XLOOKUP($D207,'[1]Res (3)'!$G:$G,'[1]Res (3)'!Q:Q,"",0)</f>
        <v>-</v>
      </c>
      <c r="AA207" s="70" t="str">
        <f>_xlfn.XLOOKUP($D207,'[1]Res (3)'!$G:$G,'[1]Res (3)'!R:R,"",0)</f>
        <v>-</v>
      </c>
      <c r="AB207" s="70" t="str">
        <f>_xlfn.XLOOKUP($D207,'[1]Res (3)'!$G:$G,'[1]Res (3)'!S:S,"",0)</f>
        <v/>
      </c>
      <c r="AC207" s="70" t="str">
        <f>_xlfn.XLOOKUP($D207,'[1]Res (3)'!$G:$G,'[1]Res (3)'!T:T,"",0)</f>
        <v/>
      </c>
      <c r="AD207" s="70" t="str">
        <f>_xlfn.XLOOKUP($D207,'[1]Res (3)'!$G:$G,'[1]Res (3)'!U:U,"",0)</f>
        <v/>
      </c>
      <c r="AE207" s="70" t="str">
        <f>_xlfn.XLOOKUP($D207,'[1]Res (3)'!$G:$G,'[1]Res (3)'!V:V,"",0)</f>
        <v/>
      </c>
      <c r="AF207" s="70" t="str">
        <f>_xlfn.XLOOKUP($D207,'[1]Res (3)'!$G:$G,'[1]Res (3)'!W:W,"",0)</f>
        <v/>
      </c>
      <c r="AG207" s="70" t="str">
        <f>_xlfn.XLOOKUP($D207,'[1]Res (3)'!$G:$G,'[1]Res (3)'!X:X,"",0)</f>
        <v/>
      </c>
      <c r="AH207" s="70" t="str">
        <f>_xlfn.XLOOKUP($D207,'[1]Res (3)'!$G:$G,'[1]Res (3)'!Y:Y,"",0)</f>
        <v/>
      </c>
      <c r="AI207" s="70" t="str">
        <f>_xlfn.XLOOKUP($D207,'[1]Res (3)'!$G:$G,'[1]Res (3)'!Z:Z,"",0)</f>
        <v/>
      </c>
      <c r="AJ207" s="70" t="str">
        <f>_xlfn.XLOOKUP($D207,'[1]Res (3)'!$G:$G,'[1]Res (3)'!AA:AA,"",0)</f>
        <v/>
      </c>
      <c r="AK207" s="70" t="str">
        <f>_xlfn.XLOOKUP($D207,'[1]Res (3)'!$G:$G,'[1]Res (3)'!AB:AB,"",0)</f>
        <v>-</v>
      </c>
      <c r="AL207" s="71">
        <f t="shared" si="74"/>
        <v>0</v>
      </c>
      <c r="AM207" s="72" t="str">
        <f t="shared" si="75"/>
        <v/>
      </c>
      <c r="AO207" s="71" t="e">
        <f t="shared" si="73"/>
        <v>#VALUE!</v>
      </c>
      <c r="AP207" s="70" t="s">
        <v>26</v>
      </c>
      <c r="AQ207" s="70" t="s">
        <v>26</v>
      </c>
      <c r="AR207" s="70" t="s">
        <v>26</v>
      </c>
      <c r="AS207" s="70" t="s">
        <v>26</v>
      </c>
      <c r="AT207" s="70" t="s">
        <v>26</v>
      </c>
      <c r="AU207" s="70" t="s">
        <v>26</v>
      </c>
      <c r="AV207" s="70" t="s">
        <v>26</v>
      </c>
      <c r="AW207" s="70" t="s">
        <v>26</v>
      </c>
      <c r="AX207" s="70" t="s">
        <v>26</v>
      </c>
      <c r="AY207" s="71" t="e">
        <f t="shared" si="76"/>
        <v>#VALUE!</v>
      </c>
      <c r="AZ207" s="72" t="e">
        <f t="shared" si="77"/>
        <v>#VALUE!</v>
      </c>
      <c r="BA207" s="71">
        <v>0</v>
      </c>
      <c r="BB207" s="70" t="s">
        <v>26</v>
      </c>
      <c r="BC207" s="70" t="s">
        <v>26</v>
      </c>
      <c r="BD207" s="70" t="s">
        <v>26</v>
      </c>
      <c r="BE207" s="70" t="s">
        <v>26</v>
      </c>
      <c r="BF207" s="70" t="s">
        <v>26</v>
      </c>
      <c r="BG207" s="70" t="s">
        <v>26</v>
      </c>
      <c r="BH207" s="70" t="s">
        <v>26</v>
      </c>
      <c r="BI207" s="70" t="s">
        <v>26</v>
      </c>
      <c r="BJ207" s="70" t="s">
        <v>26</v>
      </c>
      <c r="BK207" s="74">
        <f t="shared" si="78"/>
        <v>0</v>
      </c>
      <c r="BL207" s="75">
        <f t="shared" si="79"/>
        <v>0</v>
      </c>
      <c r="BM207" s="71">
        <v>0</v>
      </c>
      <c r="BN207" s="70" t="s">
        <v>26</v>
      </c>
      <c r="BO207" s="70" t="s">
        <v>26</v>
      </c>
      <c r="BP207" s="70" t="s">
        <v>26</v>
      </c>
      <c r="BQ207" s="70" t="s">
        <v>26</v>
      </c>
      <c r="BR207" s="70" t="s">
        <v>26</v>
      </c>
      <c r="BS207" s="70" t="s">
        <v>26</v>
      </c>
      <c r="BT207" s="70" t="s">
        <v>26</v>
      </c>
      <c r="BU207" s="70" t="s">
        <v>26</v>
      </c>
      <c r="BV207" s="70" t="s">
        <v>26</v>
      </c>
      <c r="BW207" s="74">
        <f t="shared" si="80"/>
        <v>0</v>
      </c>
      <c r="BX207" s="76">
        <f t="shared" si="81"/>
        <v>0</v>
      </c>
      <c r="BY207" s="71">
        <v>0</v>
      </c>
      <c r="BZ207" s="70" t="s">
        <v>26</v>
      </c>
      <c r="CA207" s="70" t="s">
        <v>26</v>
      </c>
      <c r="CB207" s="70" t="s">
        <v>26</v>
      </c>
      <c r="CC207" s="70" t="s">
        <v>26</v>
      </c>
      <c r="CD207" s="70" t="s">
        <v>26</v>
      </c>
      <c r="CE207" s="70" t="s">
        <v>26</v>
      </c>
      <c r="CF207" s="70" t="s">
        <v>26</v>
      </c>
      <c r="CG207" s="70" t="s">
        <v>26</v>
      </c>
      <c r="CH207" s="70" t="s">
        <v>26</v>
      </c>
      <c r="CI207" s="77">
        <f t="shared" si="82"/>
        <v>0</v>
      </c>
      <c r="CJ207" s="76">
        <f t="shared" si="83"/>
        <v>0</v>
      </c>
      <c r="CK207" s="78"/>
      <c r="CL207" s="57"/>
      <c r="CM207" s="57"/>
      <c r="CN207" s="57"/>
      <c r="CO207" s="57"/>
      <c r="CP207" s="57"/>
      <c r="CQ207" s="57"/>
      <c r="CR207" s="57"/>
      <c r="CS207" s="79"/>
      <c r="CT207" s="80"/>
      <c r="CU207" s="81">
        <f t="shared" si="84"/>
        <v>0</v>
      </c>
      <c r="CV207" s="82">
        <f t="shared" si="85"/>
        <v>0</v>
      </c>
      <c r="CW207" s="83" t="e">
        <f>SUMIF(Склад!#REF!,E207,Склад!#REF!)</f>
        <v>#REF!</v>
      </c>
    </row>
    <row r="208" spans="1:101" s="73" customFormat="1" ht="147.94999999999999" customHeight="1" thickBot="1" x14ac:dyDescent="0.3">
      <c r="A208" s="34">
        <v>205</v>
      </c>
      <c r="B208" s="168" t="s">
        <v>140</v>
      </c>
      <c r="C208" s="57" t="s">
        <v>4188</v>
      </c>
      <c r="D208" s="34" t="str">
        <f t="shared" si="86"/>
        <v>66131062</v>
      </c>
      <c r="E208" s="35" t="s">
        <v>3894</v>
      </c>
      <c r="F208" s="35">
        <v>2</v>
      </c>
      <c r="G208" s="165" t="str">
        <f>IFERROR(VLOOKUP(VALUE(E208),Склад!#REF!,6,0),"-")</f>
        <v>-</v>
      </c>
      <c r="H208" s="57"/>
      <c r="I208" s="194" t="s">
        <v>4343</v>
      </c>
      <c r="J208" s="59">
        <v>26.5</v>
      </c>
      <c r="K208" s="63">
        <v>69</v>
      </c>
      <c r="L208" s="60"/>
      <c r="M208" s="61"/>
      <c r="N208" s="62"/>
      <c r="O208" s="64"/>
      <c r="P208" s="65"/>
      <c r="Q208" s="66"/>
      <c r="R208" s="67"/>
      <c r="S208" s="65"/>
      <c r="T208" s="66"/>
      <c r="U208" s="68"/>
      <c r="V208" s="69"/>
      <c r="W208" s="65"/>
      <c r="X208" s="66"/>
      <c r="Y208" s="70" t="str">
        <f>_xlfn.XLOOKUP($D208,'[1]Res (3)'!$G:$G,'[1]Res (3)'!P:P,"",0)</f>
        <v>-</v>
      </c>
      <c r="Z208" s="70" t="str">
        <f>_xlfn.XLOOKUP($D208,'[1]Res (3)'!$G:$G,'[1]Res (3)'!Q:Q,"",0)</f>
        <v>-</v>
      </c>
      <c r="AA208" s="70" t="str">
        <f>_xlfn.XLOOKUP($D208,'[1]Res (3)'!$G:$G,'[1]Res (3)'!R:R,"",0)</f>
        <v>-</v>
      </c>
      <c r="AB208" s="70" t="str">
        <f>_xlfn.XLOOKUP($D208,'[1]Res (3)'!$G:$G,'[1]Res (3)'!S:S,"",0)</f>
        <v/>
      </c>
      <c r="AC208" s="70" t="str">
        <f>_xlfn.XLOOKUP($D208,'[1]Res (3)'!$G:$G,'[1]Res (3)'!T:T,"",0)</f>
        <v/>
      </c>
      <c r="AD208" s="70" t="str">
        <f>_xlfn.XLOOKUP($D208,'[1]Res (3)'!$G:$G,'[1]Res (3)'!U:U,"",0)</f>
        <v/>
      </c>
      <c r="AE208" s="70" t="str">
        <f>_xlfn.XLOOKUP($D208,'[1]Res (3)'!$G:$G,'[1]Res (3)'!V:V,"",0)</f>
        <v/>
      </c>
      <c r="AF208" s="70" t="str">
        <f>_xlfn.XLOOKUP($D208,'[1]Res (3)'!$G:$G,'[1]Res (3)'!W:W,"",0)</f>
        <v/>
      </c>
      <c r="AG208" s="70" t="str">
        <f>_xlfn.XLOOKUP($D208,'[1]Res (3)'!$G:$G,'[1]Res (3)'!X:X,"",0)</f>
        <v/>
      </c>
      <c r="AH208" s="70" t="str">
        <f>_xlfn.XLOOKUP($D208,'[1]Res (3)'!$G:$G,'[1]Res (3)'!Y:Y,"",0)</f>
        <v/>
      </c>
      <c r="AI208" s="70" t="str">
        <f>_xlfn.XLOOKUP($D208,'[1]Res (3)'!$G:$G,'[1]Res (3)'!Z:Z,"",0)</f>
        <v/>
      </c>
      <c r="AJ208" s="70" t="str">
        <f>_xlfn.XLOOKUP($D208,'[1]Res (3)'!$G:$G,'[1]Res (3)'!AA:AA,"",0)</f>
        <v/>
      </c>
      <c r="AK208" s="70" t="str">
        <f>_xlfn.XLOOKUP($D208,'[1]Res (3)'!$G:$G,'[1]Res (3)'!AB:AB,"",0)</f>
        <v>-</v>
      </c>
      <c r="AL208" s="71">
        <f t="shared" si="74"/>
        <v>0</v>
      </c>
      <c r="AM208" s="72" t="str">
        <f t="shared" si="75"/>
        <v/>
      </c>
      <c r="AO208" s="71" t="e">
        <f t="shared" si="73"/>
        <v>#VALUE!</v>
      </c>
      <c r="AP208" s="70" t="s">
        <v>26</v>
      </c>
      <c r="AQ208" s="70" t="s">
        <v>26</v>
      </c>
      <c r="AR208" s="70" t="s">
        <v>26</v>
      </c>
      <c r="AS208" s="70" t="s">
        <v>26</v>
      </c>
      <c r="AT208" s="70" t="s">
        <v>26</v>
      </c>
      <c r="AU208" s="70" t="s">
        <v>26</v>
      </c>
      <c r="AV208" s="70" t="s">
        <v>26</v>
      </c>
      <c r="AW208" s="70" t="s">
        <v>26</v>
      </c>
      <c r="AX208" s="70" t="s">
        <v>26</v>
      </c>
      <c r="AY208" s="71" t="e">
        <f t="shared" si="76"/>
        <v>#VALUE!</v>
      </c>
      <c r="AZ208" s="72" t="e">
        <f t="shared" si="77"/>
        <v>#VALUE!</v>
      </c>
      <c r="BA208" s="71">
        <v>0</v>
      </c>
      <c r="BB208" s="70" t="s">
        <v>26</v>
      </c>
      <c r="BC208" s="70" t="s">
        <v>26</v>
      </c>
      <c r="BD208" s="70" t="s">
        <v>26</v>
      </c>
      <c r="BE208" s="70" t="s">
        <v>26</v>
      </c>
      <c r="BF208" s="70" t="s">
        <v>26</v>
      </c>
      <c r="BG208" s="70" t="s">
        <v>26</v>
      </c>
      <c r="BH208" s="70" t="s">
        <v>26</v>
      </c>
      <c r="BI208" s="70" t="s">
        <v>26</v>
      </c>
      <c r="BJ208" s="70" t="s">
        <v>26</v>
      </c>
      <c r="BK208" s="74">
        <f t="shared" si="78"/>
        <v>0</v>
      </c>
      <c r="BL208" s="75">
        <f t="shared" si="79"/>
        <v>0</v>
      </c>
      <c r="BM208" s="71">
        <v>0</v>
      </c>
      <c r="BN208" s="70" t="s">
        <v>26</v>
      </c>
      <c r="BO208" s="70" t="s">
        <v>26</v>
      </c>
      <c r="BP208" s="70" t="s">
        <v>26</v>
      </c>
      <c r="BQ208" s="70" t="s">
        <v>26</v>
      </c>
      <c r="BR208" s="70" t="s">
        <v>26</v>
      </c>
      <c r="BS208" s="70" t="s">
        <v>26</v>
      </c>
      <c r="BT208" s="70" t="s">
        <v>26</v>
      </c>
      <c r="BU208" s="70" t="s">
        <v>26</v>
      </c>
      <c r="BV208" s="70" t="s">
        <v>26</v>
      </c>
      <c r="BW208" s="74">
        <f t="shared" si="80"/>
        <v>0</v>
      </c>
      <c r="BX208" s="76">
        <f t="shared" si="81"/>
        <v>0</v>
      </c>
      <c r="BY208" s="71">
        <v>0</v>
      </c>
      <c r="BZ208" s="70" t="s">
        <v>26</v>
      </c>
      <c r="CA208" s="70" t="s">
        <v>26</v>
      </c>
      <c r="CB208" s="70" t="s">
        <v>26</v>
      </c>
      <c r="CC208" s="70" t="s">
        <v>26</v>
      </c>
      <c r="CD208" s="70" t="s">
        <v>26</v>
      </c>
      <c r="CE208" s="70" t="s">
        <v>26</v>
      </c>
      <c r="CF208" s="70" t="s">
        <v>26</v>
      </c>
      <c r="CG208" s="70" t="s">
        <v>26</v>
      </c>
      <c r="CH208" s="70" t="s">
        <v>26</v>
      </c>
      <c r="CI208" s="77">
        <f t="shared" si="82"/>
        <v>0</v>
      </c>
      <c r="CJ208" s="76">
        <f t="shared" si="83"/>
        <v>0</v>
      </c>
      <c r="CK208" s="78"/>
      <c r="CL208" s="57"/>
      <c r="CM208" s="57"/>
      <c r="CN208" s="57"/>
      <c r="CO208" s="57"/>
      <c r="CP208" s="57"/>
      <c r="CQ208" s="57"/>
      <c r="CR208" s="57"/>
      <c r="CS208" s="79"/>
      <c r="CT208" s="80"/>
      <c r="CU208" s="81">
        <f t="shared" si="84"/>
        <v>0</v>
      </c>
      <c r="CV208" s="82">
        <f t="shared" si="85"/>
        <v>0</v>
      </c>
      <c r="CW208" s="83" t="e">
        <f>SUMIF(Склад!#REF!,E208,Склад!#REF!)</f>
        <v>#REF!</v>
      </c>
    </row>
    <row r="209" spans="1:101" s="73" customFormat="1" ht="147.94999999999999" customHeight="1" thickBot="1" x14ac:dyDescent="0.3">
      <c r="A209" s="57">
        <v>206</v>
      </c>
      <c r="B209" s="168" t="s">
        <v>140</v>
      </c>
      <c r="C209" s="34" t="s">
        <v>4188</v>
      </c>
      <c r="D209" s="34" t="str">
        <f t="shared" si="86"/>
        <v>661310620</v>
      </c>
      <c r="E209" s="33" t="s">
        <v>3894</v>
      </c>
      <c r="F209" s="33">
        <v>20</v>
      </c>
      <c r="G209" s="165" t="str">
        <f>IFERROR(VLOOKUP(VALUE(E209),Склад!#REF!,6,0),"-")</f>
        <v>-</v>
      </c>
      <c r="H209" s="58"/>
      <c r="I209" s="194" t="s">
        <v>4343</v>
      </c>
      <c r="J209" s="59">
        <v>26.5</v>
      </c>
      <c r="K209" s="63">
        <v>69</v>
      </c>
      <c r="L209" s="60"/>
      <c r="M209" s="61"/>
      <c r="N209" s="62"/>
      <c r="O209" s="64"/>
      <c r="P209" s="65"/>
      <c r="Q209" s="66"/>
      <c r="R209" s="67"/>
      <c r="S209" s="65"/>
      <c r="T209" s="66"/>
      <c r="U209" s="68"/>
      <c r="V209" s="69"/>
      <c r="W209" s="65"/>
      <c r="X209" s="66"/>
      <c r="Y209" s="70" t="str">
        <f>_xlfn.XLOOKUP($D209,'[1]Res (3)'!$G:$G,'[1]Res (3)'!P:P,"",0)</f>
        <v>-</v>
      </c>
      <c r="Z209" s="70" t="str">
        <f>_xlfn.XLOOKUP($D209,'[1]Res (3)'!$G:$G,'[1]Res (3)'!Q:Q,"",0)</f>
        <v>-</v>
      </c>
      <c r="AA209" s="70" t="str">
        <f>_xlfn.XLOOKUP($D209,'[1]Res (3)'!$G:$G,'[1]Res (3)'!R:R,"",0)</f>
        <v>-</v>
      </c>
      <c r="AB209" s="70" t="str">
        <f>_xlfn.XLOOKUP($D209,'[1]Res (3)'!$G:$G,'[1]Res (3)'!S:S,"",0)</f>
        <v/>
      </c>
      <c r="AC209" s="70" t="str">
        <f>_xlfn.XLOOKUP($D209,'[1]Res (3)'!$G:$G,'[1]Res (3)'!T:T,"",0)</f>
        <v/>
      </c>
      <c r="AD209" s="70" t="str">
        <f>_xlfn.XLOOKUP($D209,'[1]Res (3)'!$G:$G,'[1]Res (3)'!U:U,"",0)</f>
        <v/>
      </c>
      <c r="AE209" s="70" t="str">
        <f>_xlfn.XLOOKUP($D209,'[1]Res (3)'!$G:$G,'[1]Res (3)'!V:V,"",0)</f>
        <v/>
      </c>
      <c r="AF209" s="70" t="str">
        <f>_xlfn.XLOOKUP($D209,'[1]Res (3)'!$G:$G,'[1]Res (3)'!W:W,"",0)</f>
        <v/>
      </c>
      <c r="AG209" s="70" t="str">
        <f>_xlfn.XLOOKUP($D209,'[1]Res (3)'!$G:$G,'[1]Res (3)'!X:X,"",0)</f>
        <v/>
      </c>
      <c r="AH209" s="70" t="str">
        <f>_xlfn.XLOOKUP($D209,'[1]Res (3)'!$G:$G,'[1]Res (3)'!Y:Y,"",0)</f>
        <v/>
      </c>
      <c r="AI209" s="70" t="str">
        <f>_xlfn.XLOOKUP($D209,'[1]Res (3)'!$G:$G,'[1]Res (3)'!Z:Z,"",0)</f>
        <v/>
      </c>
      <c r="AJ209" s="70" t="str">
        <f>_xlfn.XLOOKUP($D209,'[1]Res (3)'!$G:$G,'[1]Res (3)'!AA:AA,"",0)</f>
        <v/>
      </c>
      <c r="AK209" s="70" t="str">
        <f>_xlfn.XLOOKUP($D209,'[1]Res (3)'!$G:$G,'[1]Res (3)'!AB:AB,"",0)</f>
        <v>-</v>
      </c>
      <c r="AL209" s="71">
        <f t="shared" si="74"/>
        <v>0</v>
      </c>
      <c r="AM209" s="72" t="str">
        <f t="shared" si="75"/>
        <v/>
      </c>
      <c r="AO209" s="71" t="e">
        <f t="shared" si="73"/>
        <v>#VALUE!</v>
      </c>
      <c r="AP209" s="70" t="s">
        <v>26</v>
      </c>
      <c r="AQ209" s="70" t="s">
        <v>26</v>
      </c>
      <c r="AR209" s="70" t="s">
        <v>26</v>
      </c>
      <c r="AS209" s="70" t="s">
        <v>26</v>
      </c>
      <c r="AT209" s="70" t="s">
        <v>26</v>
      </c>
      <c r="AU209" s="70" t="s">
        <v>26</v>
      </c>
      <c r="AV209" s="70" t="s">
        <v>26</v>
      </c>
      <c r="AW209" s="70" t="s">
        <v>26</v>
      </c>
      <c r="AX209" s="70" t="s">
        <v>26</v>
      </c>
      <c r="AY209" s="71" t="e">
        <f t="shared" si="76"/>
        <v>#VALUE!</v>
      </c>
      <c r="AZ209" s="72" t="e">
        <f t="shared" si="77"/>
        <v>#VALUE!</v>
      </c>
      <c r="BA209" s="71">
        <v>0</v>
      </c>
      <c r="BB209" s="70" t="s">
        <v>26</v>
      </c>
      <c r="BC209" s="70" t="s">
        <v>26</v>
      </c>
      <c r="BD209" s="70" t="s">
        <v>26</v>
      </c>
      <c r="BE209" s="70" t="s">
        <v>26</v>
      </c>
      <c r="BF209" s="70" t="s">
        <v>26</v>
      </c>
      <c r="BG209" s="70" t="s">
        <v>26</v>
      </c>
      <c r="BH209" s="70" t="s">
        <v>26</v>
      </c>
      <c r="BI209" s="70" t="s">
        <v>26</v>
      </c>
      <c r="BJ209" s="70" t="s">
        <v>26</v>
      </c>
      <c r="BK209" s="74">
        <f t="shared" si="78"/>
        <v>0</v>
      </c>
      <c r="BL209" s="75">
        <f t="shared" si="79"/>
        <v>0</v>
      </c>
      <c r="BM209" s="71">
        <v>0</v>
      </c>
      <c r="BN209" s="70" t="s">
        <v>26</v>
      </c>
      <c r="BO209" s="70" t="s">
        <v>26</v>
      </c>
      <c r="BP209" s="70" t="s">
        <v>26</v>
      </c>
      <c r="BQ209" s="70" t="s">
        <v>26</v>
      </c>
      <c r="BR209" s="70" t="s">
        <v>26</v>
      </c>
      <c r="BS209" s="70" t="s">
        <v>26</v>
      </c>
      <c r="BT209" s="70" t="s">
        <v>26</v>
      </c>
      <c r="BU209" s="70" t="s">
        <v>26</v>
      </c>
      <c r="BV209" s="70" t="s">
        <v>26</v>
      </c>
      <c r="BW209" s="74">
        <f t="shared" si="80"/>
        <v>0</v>
      </c>
      <c r="BX209" s="76">
        <f t="shared" si="81"/>
        <v>0</v>
      </c>
      <c r="BY209" s="71">
        <v>0</v>
      </c>
      <c r="BZ209" s="70" t="s">
        <v>26</v>
      </c>
      <c r="CA209" s="70" t="s">
        <v>26</v>
      </c>
      <c r="CB209" s="70" t="s">
        <v>26</v>
      </c>
      <c r="CC209" s="70" t="s">
        <v>26</v>
      </c>
      <c r="CD209" s="70" t="s">
        <v>26</v>
      </c>
      <c r="CE209" s="70" t="s">
        <v>26</v>
      </c>
      <c r="CF209" s="70" t="s">
        <v>26</v>
      </c>
      <c r="CG209" s="70" t="s">
        <v>26</v>
      </c>
      <c r="CH209" s="70" t="s">
        <v>26</v>
      </c>
      <c r="CI209" s="77">
        <f t="shared" si="82"/>
        <v>0</v>
      </c>
      <c r="CJ209" s="76">
        <f t="shared" si="83"/>
        <v>0</v>
      </c>
      <c r="CK209" s="78"/>
      <c r="CL209" s="57"/>
      <c r="CM209" s="57"/>
      <c r="CN209" s="57"/>
      <c r="CO209" s="57"/>
      <c r="CP209" s="57"/>
      <c r="CQ209" s="57"/>
      <c r="CR209" s="57"/>
      <c r="CS209" s="79"/>
      <c r="CT209" s="80"/>
      <c r="CU209" s="81">
        <f t="shared" si="84"/>
        <v>0</v>
      </c>
      <c r="CV209" s="82">
        <f t="shared" si="85"/>
        <v>0</v>
      </c>
      <c r="CW209" s="83" t="e">
        <f>SUMIF(Склад!#REF!,E209,Склад!#REF!)</f>
        <v>#REF!</v>
      </c>
    </row>
    <row r="210" spans="1:101" s="73" customFormat="1" ht="89.1" customHeight="1" thickBot="1" x14ac:dyDescent="0.3">
      <c r="A210" s="34">
        <v>207</v>
      </c>
      <c r="B210" s="168" t="s">
        <v>140</v>
      </c>
      <c r="C210" s="34" t="s">
        <v>4188</v>
      </c>
      <c r="D210" s="34" t="str">
        <f t="shared" si="86"/>
        <v>661310662</v>
      </c>
      <c r="E210" s="33" t="s">
        <v>3894</v>
      </c>
      <c r="F210" s="33">
        <v>62</v>
      </c>
      <c r="G210" s="165" t="str">
        <f>IFERROR(VLOOKUP(VALUE(E210),Склад!#REF!,6,0),"-")</f>
        <v>-</v>
      </c>
      <c r="H210" s="58"/>
      <c r="I210" s="194" t="s">
        <v>4343</v>
      </c>
      <c r="J210" s="59">
        <v>26.5</v>
      </c>
      <c r="K210" s="63">
        <v>69</v>
      </c>
      <c r="L210" s="60"/>
      <c r="M210" s="61"/>
      <c r="N210" s="62"/>
      <c r="O210" s="64"/>
      <c r="P210" s="65"/>
      <c r="Q210" s="66"/>
      <c r="R210" s="67"/>
      <c r="S210" s="65"/>
      <c r="T210" s="66"/>
      <c r="U210" s="68"/>
      <c r="V210" s="69"/>
      <c r="W210" s="65"/>
      <c r="X210" s="66"/>
      <c r="Y210" s="70" t="str">
        <f>_xlfn.XLOOKUP($D210,'[1]Res (3)'!$G:$G,'[1]Res (3)'!P:P,"",0)</f>
        <v>-</v>
      </c>
      <c r="Z210" s="70" t="str">
        <f>_xlfn.XLOOKUP($D210,'[1]Res (3)'!$G:$G,'[1]Res (3)'!Q:Q,"",0)</f>
        <v>-</v>
      </c>
      <c r="AA210" s="70" t="str">
        <f>_xlfn.XLOOKUP($D210,'[1]Res (3)'!$G:$G,'[1]Res (3)'!R:R,"",0)</f>
        <v>-</v>
      </c>
      <c r="AB210" s="70" t="str">
        <f>_xlfn.XLOOKUP($D210,'[1]Res (3)'!$G:$G,'[1]Res (3)'!S:S,"",0)</f>
        <v/>
      </c>
      <c r="AC210" s="70" t="str">
        <f>_xlfn.XLOOKUP($D210,'[1]Res (3)'!$G:$G,'[1]Res (3)'!T:T,"",0)</f>
        <v/>
      </c>
      <c r="AD210" s="70" t="str">
        <f>_xlfn.XLOOKUP($D210,'[1]Res (3)'!$G:$G,'[1]Res (3)'!U:U,"",0)</f>
        <v/>
      </c>
      <c r="AE210" s="70" t="str">
        <f>_xlfn.XLOOKUP($D210,'[1]Res (3)'!$G:$G,'[1]Res (3)'!V:V,"",0)</f>
        <v/>
      </c>
      <c r="AF210" s="70" t="str">
        <f>_xlfn.XLOOKUP($D210,'[1]Res (3)'!$G:$G,'[1]Res (3)'!W:W,"",0)</f>
        <v/>
      </c>
      <c r="AG210" s="70" t="str">
        <f>_xlfn.XLOOKUP($D210,'[1]Res (3)'!$G:$G,'[1]Res (3)'!X:X,"",0)</f>
        <v/>
      </c>
      <c r="AH210" s="70" t="str">
        <f>_xlfn.XLOOKUP($D210,'[1]Res (3)'!$G:$G,'[1]Res (3)'!Y:Y,"",0)</f>
        <v/>
      </c>
      <c r="AI210" s="70" t="str">
        <f>_xlfn.XLOOKUP($D210,'[1]Res (3)'!$G:$G,'[1]Res (3)'!Z:Z,"",0)</f>
        <v/>
      </c>
      <c r="AJ210" s="70" t="str">
        <f>_xlfn.XLOOKUP($D210,'[1]Res (3)'!$G:$G,'[1]Res (3)'!AA:AA,"",0)</f>
        <v/>
      </c>
      <c r="AK210" s="70" t="str">
        <f>_xlfn.XLOOKUP($D210,'[1]Res (3)'!$G:$G,'[1]Res (3)'!AB:AB,"",0)</f>
        <v>-</v>
      </c>
      <c r="AL210" s="71">
        <f t="shared" si="74"/>
        <v>0</v>
      </c>
      <c r="AM210" s="72" t="str">
        <f t="shared" si="75"/>
        <v/>
      </c>
      <c r="AO210" s="71" t="e">
        <f t="shared" si="73"/>
        <v>#VALUE!</v>
      </c>
      <c r="AP210" s="70" t="s">
        <v>26</v>
      </c>
      <c r="AQ210" s="70" t="s">
        <v>26</v>
      </c>
      <c r="AR210" s="70" t="s">
        <v>26</v>
      </c>
      <c r="AS210" s="70" t="s">
        <v>26</v>
      </c>
      <c r="AT210" s="70" t="s">
        <v>26</v>
      </c>
      <c r="AU210" s="70" t="s">
        <v>26</v>
      </c>
      <c r="AV210" s="70" t="s">
        <v>26</v>
      </c>
      <c r="AW210" s="70" t="s">
        <v>26</v>
      </c>
      <c r="AX210" s="70" t="s">
        <v>26</v>
      </c>
      <c r="AY210" s="71" t="e">
        <f t="shared" si="76"/>
        <v>#VALUE!</v>
      </c>
      <c r="AZ210" s="72" t="e">
        <f t="shared" si="77"/>
        <v>#VALUE!</v>
      </c>
      <c r="BA210" s="71">
        <v>0</v>
      </c>
      <c r="BB210" s="70" t="s">
        <v>26</v>
      </c>
      <c r="BC210" s="70" t="s">
        <v>26</v>
      </c>
      <c r="BD210" s="70" t="s">
        <v>26</v>
      </c>
      <c r="BE210" s="70" t="s">
        <v>26</v>
      </c>
      <c r="BF210" s="70" t="s">
        <v>26</v>
      </c>
      <c r="BG210" s="70" t="s">
        <v>26</v>
      </c>
      <c r="BH210" s="70" t="s">
        <v>26</v>
      </c>
      <c r="BI210" s="70" t="s">
        <v>26</v>
      </c>
      <c r="BJ210" s="70" t="s">
        <v>26</v>
      </c>
      <c r="BK210" s="74">
        <f t="shared" si="78"/>
        <v>0</v>
      </c>
      <c r="BL210" s="75">
        <f t="shared" si="79"/>
        <v>0</v>
      </c>
      <c r="BM210" s="71">
        <v>0</v>
      </c>
      <c r="BN210" s="70" t="s">
        <v>26</v>
      </c>
      <c r="BO210" s="70" t="s">
        <v>26</v>
      </c>
      <c r="BP210" s="70" t="s">
        <v>26</v>
      </c>
      <c r="BQ210" s="70" t="s">
        <v>26</v>
      </c>
      <c r="BR210" s="70" t="s">
        <v>26</v>
      </c>
      <c r="BS210" s="70" t="s">
        <v>26</v>
      </c>
      <c r="BT210" s="70" t="s">
        <v>26</v>
      </c>
      <c r="BU210" s="70" t="s">
        <v>26</v>
      </c>
      <c r="BV210" s="70" t="s">
        <v>26</v>
      </c>
      <c r="BW210" s="74">
        <f t="shared" si="80"/>
        <v>0</v>
      </c>
      <c r="BX210" s="76">
        <f t="shared" si="81"/>
        <v>0</v>
      </c>
      <c r="BY210" s="71">
        <v>0</v>
      </c>
      <c r="BZ210" s="70" t="s">
        <v>26</v>
      </c>
      <c r="CA210" s="70" t="s">
        <v>26</v>
      </c>
      <c r="CB210" s="70" t="s">
        <v>26</v>
      </c>
      <c r="CC210" s="70" t="s">
        <v>26</v>
      </c>
      <c r="CD210" s="70" t="s">
        <v>26</v>
      </c>
      <c r="CE210" s="70" t="s">
        <v>26</v>
      </c>
      <c r="CF210" s="70" t="s">
        <v>26</v>
      </c>
      <c r="CG210" s="70" t="s">
        <v>26</v>
      </c>
      <c r="CH210" s="70" t="s">
        <v>26</v>
      </c>
      <c r="CI210" s="77">
        <f t="shared" si="82"/>
        <v>0</v>
      </c>
      <c r="CJ210" s="76">
        <f t="shared" si="83"/>
        <v>0</v>
      </c>
      <c r="CK210" s="78"/>
      <c r="CL210" s="57"/>
      <c r="CM210" s="57"/>
      <c r="CN210" s="57"/>
      <c r="CO210" s="57"/>
      <c r="CP210" s="57"/>
      <c r="CQ210" s="57"/>
      <c r="CR210" s="57"/>
      <c r="CS210" s="79"/>
      <c r="CT210" s="80"/>
      <c r="CU210" s="81">
        <f t="shared" si="84"/>
        <v>0</v>
      </c>
      <c r="CV210" s="82">
        <f t="shared" si="85"/>
        <v>0</v>
      </c>
      <c r="CW210" s="83" t="e">
        <f>SUMIF(Склад!#REF!,E210,Склад!#REF!)</f>
        <v>#REF!</v>
      </c>
    </row>
    <row r="211" spans="1:101" s="73" customFormat="1" ht="86.45" customHeight="1" thickBot="1" x14ac:dyDescent="0.3">
      <c r="A211" s="57">
        <v>208</v>
      </c>
      <c r="B211" s="168" t="s">
        <v>140</v>
      </c>
      <c r="C211" s="57" t="s">
        <v>4188</v>
      </c>
      <c r="D211" s="34" t="str">
        <f t="shared" si="86"/>
        <v>66131067</v>
      </c>
      <c r="E211" s="35" t="s">
        <v>3894</v>
      </c>
      <c r="F211" s="35">
        <v>7</v>
      </c>
      <c r="G211" s="165" t="str">
        <f>IFERROR(VLOOKUP(VALUE(E211),Склад!#REF!,6,0),"-")</f>
        <v>-</v>
      </c>
      <c r="H211" s="57"/>
      <c r="I211" s="194" t="s">
        <v>4343</v>
      </c>
      <c r="J211" s="59">
        <v>26.5</v>
      </c>
      <c r="K211" s="63">
        <v>69</v>
      </c>
      <c r="L211" s="60"/>
      <c r="M211" s="61"/>
      <c r="N211" s="62"/>
      <c r="O211" s="64"/>
      <c r="P211" s="65"/>
      <c r="Q211" s="66"/>
      <c r="R211" s="67"/>
      <c r="S211" s="65"/>
      <c r="T211" s="66"/>
      <c r="U211" s="68"/>
      <c r="V211" s="69"/>
      <c r="W211" s="65"/>
      <c r="X211" s="66"/>
      <c r="Y211" s="70" t="str">
        <f>_xlfn.XLOOKUP($D211,'[1]Res (3)'!$G:$G,'[1]Res (3)'!P:P,"",0)</f>
        <v>-</v>
      </c>
      <c r="Z211" s="70" t="str">
        <f>_xlfn.XLOOKUP($D211,'[1]Res (3)'!$G:$G,'[1]Res (3)'!Q:Q,"",0)</f>
        <v>-</v>
      </c>
      <c r="AA211" s="70" t="str">
        <f>_xlfn.XLOOKUP($D211,'[1]Res (3)'!$G:$G,'[1]Res (3)'!R:R,"",0)</f>
        <v>-</v>
      </c>
      <c r="AB211" s="70" t="str">
        <f>_xlfn.XLOOKUP($D211,'[1]Res (3)'!$G:$G,'[1]Res (3)'!S:S,"",0)</f>
        <v/>
      </c>
      <c r="AC211" s="70" t="str">
        <f>_xlfn.XLOOKUP($D211,'[1]Res (3)'!$G:$G,'[1]Res (3)'!T:T,"",0)</f>
        <v/>
      </c>
      <c r="AD211" s="70" t="str">
        <f>_xlfn.XLOOKUP($D211,'[1]Res (3)'!$G:$G,'[1]Res (3)'!U:U,"",0)</f>
        <v/>
      </c>
      <c r="AE211" s="70" t="str">
        <f>_xlfn.XLOOKUP($D211,'[1]Res (3)'!$G:$G,'[1]Res (3)'!V:V,"",0)</f>
        <v/>
      </c>
      <c r="AF211" s="70" t="str">
        <f>_xlfn.XLOOKUP($D211,'[1]Res (3)'!$G:$G,'[1]Res (3)'!W:W,"",0)</f>
        <v/>
      </c>
      <c r="AG211" s="70" t="str">
        <f>_xlfn.XLOOKUP($D211,'[1]Res (3)'!$G:$G,'[1]Res (3)'!X:X,"",0)</f>
        <v/>
      </c>
      <c r="AH211" s="70" t="str">
        <f>_xlfn.XLOOKUP($D211,'[1]Res (3)'!$G:$G,'[1]Res (3)'!Y:Y,"",0)</f>
        <v/>
      </c>
      <c r="AI211" s="70" t="str">
        <f>_xlfn.XLOOKUP($D211,'[1]Res (3)'!$G:$G,'[1]Res (3)'!Z:Z,"",0)</f>
        <v/>
      </c>
      <c r="AJ211" s="70" t="str">
        <f>_xlfn.XLOOKUP($D211,'[1]Res (3)'!$G:$G,'[1]Res (3)'!AA:AA,"",0)</f>
        <v/>
      </c>
      <c r="AK211" s="70" t="str">
        <f>_xlfn.XLOOKUP($D211,'[1]Res (3)'!$G:$G,'[1]Res (3)'!AB:AB,"",0)</f>
        <v>-</v>
      </c>
      <c r="AL211" s="71">
        <f t="shared" si="74"/>
        <v>0</v>
      </c>
      <c r="AM211" s="72" t="str">
        <f t="shared" si="75"/>
        <v/>
      </c>
      <c r="AO211" s="71" t="e">
        <f t="shared" si="73"/>
        <v>#VALUE!</v>
      </c>
      <c r="AP211" s="70" t="s">
        <v>26</v>
      </c>
      <c r="AQ211" s="70" t="s">
        <v>26</v>
      </c>
      <c r="AR211" s="70" t="s">
        <v>26</v>
      </c>
      <c r="AS211" s="70" t="s">
        <v>26</v>
      </c>
      <c r="AT211" s="70" t="s">
        <v>26</v>
      </c>
      <c r="AU211" s="70" t="s">
        <v>26</v>
      </c>
      <c r="AV211" s="70" t="s">
        <v>26</v>
      </c>
      <c r="AW211" s="70" t="s">
        <v>26</v>
      </c>
      <c r="AX211" s="70" t="s">
        <v>26</v>
      </c>
      <c r="AY211" s="71" t="e">
        <f t="shared" si="76"/>
        <v>#VALUE!</v>
      </c>
      <c r="AZ211" s="72" t="e">
        <f t="shared" si="77"/>
        <v>#VALUE!</v>
      </c>
      <c r="BA211" s="71">
        <v>0</v>
      </c>
      <c r="BB211" s="70" t="s">
        <v>26</v>
      </c>
      <c r="BC211" s="70" t="s">
        <v>26</v>
      </c>
      <c r="BD211" s="70" t="s">
        <v>26</v>
      </c>
      <c r="BE211" s="70" t="s">
        <v>26</v>
      </c>
      <c r="BF211" s="70" t="s">
        <v>26</v>
      </c>
      <c r="BG211" s="70" t="s">
        <v>26</v>
      </c>
      <c r="BH211" s="70" t="s">
        <v>26</v>
      </c>
      <c r="BI211" s="70" t="s">
        <v>26</v>
      </c>
      <c r="BJ211" s="70" t="s">
        <v>26</v>
      </c>
      <c r="BK211" s="74">
        <f t="shared" si="78"/>
        <v>0</v>
      </c>
      <c r="BL211" s="75">
        <f t="shared" si="79"/>
        <v>0</v>
      </c>
      <c r="BM211" s="71">
        <v>0</v>
      </c>
      <c r="BN211" s="70" t="s">
        <v>26</v>
      </c>
      <c r="BO211" s="70" t="s">
        <v>26</v>
      </c>
      <c r="BP211" s="70" t="s">
        <v>26</v>
      </c>
      <c r="BQ211" s="70" t="s">
        <v>26</v>
      </c>
      <c r="BR211" s="70" t="s">
        <v>26</v>
      </c>
      <c r="BS211" s="70" t="s">
        <v>26</v>
      </c>
      <c r="BT211" s="70" t="s">
        <v>26</v>
      </c>
      <c r="BU211" s="70" t="s">
        <v>26</v>
      </c>
      <c r="BV211" s="70" t="s">
        <v>26</v>
      </c>
      <c r="BW211" s="74">
        <f t="shared" si="80"/>
        <v>0</v>
      </c>
      <c r="BX211" s="76">
        <f t="shared" si="81"/>
        <v>0</v>
      </c>
      <c r="BY211" s="71">
        <v>0</v>
      </c>
      <c r="BZ211" s="70" t="s">
        <v>26</v>
      </c>
      <c r="CA211" s="70" t="s">
        <v>26</v>
      </c>
      <c r="CB211" s="70" t="s">
        <v>26</v>
      </c>
      <c r="CC211" s="70" t="s">
        <v>26</v>
      </c>
      <c r="CD211" s="70" t="s">
        <v>26</v>
      </c>
      <c r="CE211" s="70" t="s">
        <v>26</v>
      </c>
      <c r="CF211" s="70" t="s">
        <v>26</v>
      </c>
      <c r="CG211" s="70" t="s">
        <v>26</v>
      </c>
      <c r="CH211" s="70" t="s">
        <v>26</v>
      </c>
      <c r="CI211" s="77">
        <f t="shared" si="82"/>
        <v>0</v>
      </c>
      <c r="CJ211" s="76">
        <f t="shared" si="83"/>
        <v>0</v>
      </c>
      <c r="CK211" s="78"/>
      <c r="CL211" s="57"/>
      <c r="CM211" s="57"/>
      <c r="CN211" s="57"/>
      <c r="CO211" s="57"/>
      <c r="CP211" s="57"/>
      <c r="CQ211" s="57"/>
      <c r="CR211" s="57"/>
      <c r="CS211" s="79"/>
      <c r="CT211" s="80"/>
      <c r="CU211" s="81">
        <f t="shared" si="84"/>
        <v>0</v>
      </c>
      <c r="CV211" s="82">
        <f t="shared" si="85"/>
        <v>0</v>
      </c>
      <c r="CW211" s="83" t="e">
        <f>SUMIF(Склад!#REF!,E211,Склад!#REF!)</f>
        <v>#REF!</v>
      </c>
    </row>
    <row r="212" spans="1:101" s="73" customFormat="1" ht="147.94999999999999" customHeight="1" thickBot="1" x14ac:dyDescent="0.3">
      <c r="A212" s="34">
        <v>209</v>
      </c>
      <c r="B212" s="168" t="s">
        <v>140</v>
      </c>
      <c r="C212" s="57" t="s">
        <v>4189</v>
      </c>
      <c r="D212" s="34" t="str">
        <f t="shared" si="86"/>
        <v>68431162</v>
      </c>
      <c r="E212" s="35" t="s">
        <v>3895</v>
      </c>
      <c r="F212" s="35">
        <v>2</v>
      </c>
      <c r="G212" s="165" t="str">
        <f>IFERROR(VLOOKUP(VALUE(E212),Склад!#REF!,6,0),"-")</f>
        <v>-</v>
      </c>
      <c r="H212" s="57"/>
      <c r="I212" s="194" t="s">
        <v>4343</v>
      </c>
      <c r="J212" s="59">
        <v>34.200000000000003</v>
      </c>
      <c r="K212" s="63">
        <v>89</v>
      </c>
      <c r="L212" s="60"/>
      <c r="M212" s="61"/>
      <c r="N212" s="62"/>
      <c r="O212" s="64"/>
      <c r="P212" s="65"/>
      <c r="Q212" s="66"/>
      <c r="R212" s="67"/>
      <c r="S212" s="65"/>
      <c r="T212" s="66"/>
      <c r="U212" s="68"/>
      <c r="V212" s="69"/>
      <c r="W212" s="65"/>
      <c r="X212" s="66"/>
      <c r="Y212" s="70" t="str">
        <f>_xlfn.XLOOKUP($D212,'[1]Res (3)'!$G:$G,'[1]Res (3)'!P:P,"",0)</f>
        <v>-</v>
      </c>
      <c r="Z212" s="70" t="str">
        <f>_xlfn.XLOOKUP($D212,'[1]Res (3)'!$G:$G,'[1]Res (3)'!Q:Q,"",0)</f>
        <v>-</v>
      </c>
      <c r="AA212" s="70" t="str">
        <f>_xlfn.XLOOKUP($D212,'[1]Res (3)'!$G:$G,'[1]Res (3)'!R:R,"",0)</f>
        <v>-</v>
      </c>
      <c r="AB212" s="70" t="str">
        <f>_xlfn.XLOOKUP($D212,'[1]Res (3)'!$G:$G,'[1]Res (3)'!S:S,"",0)</f>
        <v/>
      </c>
      <c r="AC212" s="70" t="str">
        <f>_xlfn.XLOOKUP($D212,'[1]Res (3)'!$G:$G,'[1]Res (3)'!T:T,"",0)</f>
        <v/>
      </c>
      <c r="AD212" s="70" t="str">
        <f>_xlfn.XLOOKUP($D212,'[1]Res (3)'!$G:$G,'[1]Res (3)'!U:U,"",0)</f>
        <v/>
      </c>
      <c r="AE212" s="70" t="str">
        <f>_xlfn.XLOOKUP($D212,'[1]Res (3)'!$G:$G,'[1]Res (3)'!V:V,"",0)</f>
        <v/>
      </c>
      <c r="AF212" s="70" t="str">
        <f>_xlfn.XLOOKUP($D212,'[1]Res (3)'!$G:$G,'[1]Res (3)'!W:W,"",0)</f>
        <v/>
      </c>
      <c r="AG212" s="70" t="str">
        <f>_xlfn.XLOOKUP($D212,'[1]Res (3)'!$G:$G,'[1]Res (3)'!X:X,"",0)</f>
        <v/>
      </c>
      <c r="AH212" s="70" t="str">
        <f>_xlfn.XLOOKUP($D212,'[1]Res (3)'!$G:$G,'[1]Res (3)'!Y:Y,"",0)</f>
        <v/>
      </c>
      <c r="AI212" s="70" t="str">
        <f>_xlfn.XLOOKUP($D212,'[1]Res (3)'!$G:$G,'[1]Res (3)'!Z:Z,"",0)</f>
        <v/>
      </c>
      <c r="AJ212" s="70" t="str">
        <f>_xlfn.XLOOKUP($D212,'[1]Res (3)'!$G:$G,'[1]Res (3)'!AA:AA,"",0)</f>
        <v/>
      </c>
      <c r="AK212" s="70" t="str">
        <f>_xlfn.XLOOKUP($D212,'[1]Res (3)'!$G:$G,'[1]Res (3)'!AB:AB,"",0)</f>
        <v>-</v>
      </c>
      <c r="AL212" s="71">
        <f t="shared" si="74"/>
        <v>0</v>
      </c>
      <c r="AM212" s="72" t="str">
        <f t="shared" si="75"/>
        <v/>
      </c>
      <c r="AO212" s="71" t="e">
        <f t="shared" si="73"/>
        <v>#VALUE!</v>
      </c>
      <c r="AP212" s="70" t="s">
        <v>26</v>
      </c>
      <c r="AQ212" s="70" t="s">
        <v>26</v>
      </c>
      <c r="AR212" s="70" t="s">
        <v>26</v>
      </c>
      <c r="AS212" s="70" t="s">
        <v>26</v>
      </c>
      <c r="AT212" s="70" t="s">
        <v>26</v>
      </c>
      <c r="AU212" s="70" t="s">
        <v>26</v>
      </c>
      <c r="AV212" s="70" t="s">
        <v>26</v>
      </c>
      <c r="AW212" s="70" t="s">
        <v>26</v>
      </c>
      <c r="AX212" s="70" t="s">
        <v>26</v>
      </c>
      <c r="AY212" s="71" t="e">
        <f t="shared" si="76"/>
        <v>#VALUE!</v>
      </c>
      <c r="AZ212" s="72" t="e">
        <f t="shared" si="77"/>
        <v>#VALUE!</v>
      </c>
      <c r="BA212" s="71">
        <v>0</v>
      </c>
      <c r="BB212" s="70" t="s">
        <v>26</v>
      </c>
      <c r="BC212" s="70" t="s">
        <v>26</v>
      </c>
      <c r="BD212" s="70" t="s">
        <v>26</v>
      </c>
      <c r="BE212" s="70" t="s">
        <v>26</v>
      </c>
      <c r="BF212" s="70" t="s">
        <v>26</v>
      </c>
      <c r="BG212" s="70" t="s">
        <v>26</v>
      </c>
      <c r="BH212" s="70" t="s">
        <v>26</v>
      </c>
      <c r="BI212" s="70" t="s">
        <v>26</v>
      </c>
      <c r="BJ212" s="70" t="s">
        <v>26</v>
      </c>
      <c r="BK212" s="74">
        <f t="shared" si="78"/>
        <v>0</v>
      </c>
      <c r="BL212" s="75">
        <f t="shared" si="79"/>
        <v>0</v>
      </c>
      <c r="BM212" s="71">
        <v>0</v>
      </c>
      <c r="BN212" s="70" t="s">
        <v>26</v>
      </c>
      <c r="BO212" s="70" t="s">
        <v>26</v>
      </c>
      <c r="BP212" s="70" t="s">
        <v>26</v>
      </c>
      <c r="BQ212" s="70" t="s">
        <v>26</v>
      </c>
      <c r="BR212" s="70" t="s">
        <v>26</v>
      </c>
      <c r="BS212" s="70" t="s">
        <v>26</v>
      </c>
      <c r="BT212" s="70" t="s">
        <v>26</v>
      </c>
      <c r="BU212" s="70" t="s">
        <v>26</v>
      </c>
      <c r="BV212" s="70" t="s">
        <v>26</v>
      </c>
      <c r="BW212" s="74">
        <f t="shared" si="80"/>
        <v>0</v>
      </c>
      <c r="BX212" s="76">
        <f t="shared" si="81"/>
        <v>0</v>
      </c>
      <c r="BY212" s="71">
        <v>0</v>
      </c>
      <c r="BZ212" s="70" t="s">
        <v>26</v>
      </c>
      <c r="CA212" s="70" t="s">
        <v>26</v>
      </c>
      <c r="CB212" s="70" t="s">
        <v>26</v>
      </c>
      <c r="CC212" s="70" t="s">
        <v>26</v>
      </c>
      <c r="CD212" s="70" t="s">
        <v>26</v>
      </c>
      <c r="CE212" s="70" t="s">
        <v>26</v>
      </c>
      <c r="CF212" s="70" t="s">
        <v>26</v>
      </c>
      <c r="CG212" s="70" t="s">
        <v>26</v>
      </c>
      <c r="CH212" s="70" t="s">
        <v>26</v>
      </c>
      <c r="CI212" s="77">
        <f t="shared" si="82"/>
        <v>0</v>
      </c>
      <c r="CJ212" s="76">
        <f t="shared" si="83"/>
        <v>0</v>
      </c>
      <c r="CK212" s="78"/>
      <c r="CL212" s="57"/>
      <c r="CM212" s="57"/>
      <c r="CN212" s="57"/>
      <c r="CO212" s="57"/>
      <c r="CP212" s="57"/>
      <c r="CQ212" s="57"/>
      <c r="CR212" s="57"/>
      <c r="CS212" s="79"/>
      <c r="CT212" s="80"/>
      <c r="CU212" s="81">
        <f t="shared" si="84"/>
        <v>0</v>
      </c>
      <c r="CV212" s="82">
        <f t="shared" si="85"/>
        <v>0</v>
      </c>
      <c r="CW212" s="83" t="e">
        <f>SUMIF(Склад!#REF!,E212,Склад!#REF!)</f>
        <v>#REF!</v>
      </c>
    </row>
    <row r="213" spans="1:101" s="73" customFormat="1" ht="93.6" customHeight="1" thickBot="1" x14ac:dyDescent="0.3">
      <c r="A213" s="57">
        <v>210</v>
      </c>
      <c r="B213" s="168" t="s">
        <v>140</v>
      </c>
      <c r="C213" s="57" t="s">
        <v>4189</v>
      </c>
      <c r="D213" s="34" t="str">
        <f t="shared" si="86"/>
        <v>684311620</v>
      </c>
      <c r="E213" s="35" t="s">
        <v>3895</v>
      </c>
      <c r="F213" s="35">
        <v>20</v>
      </c>
      <c r="G213" s="165" t="str">
        <f>IFERROR(VLOOKUP(VALUE(E213),Склад!#REF!,6,0),"-")</f>
        <v>-</v>
      </c>
      <c r="H213" s="57"/>
      <c r="I213" s="194" t="s">
        <v>4343</v>
      </c>
      <c r="J213" s="59">
        <v>34.200000000000003</v>
      </c>
      <c r="K213" s="63">
        <v>89</v>
      </c>
      <c r="L213" s="60"/>
      <c r="M213" s="61"/>
      <c r="N213" s="62"/>
      <c r="O213" s="64"/>
      <c r="P213" s="65"/>
      <c r="Q213" s="66"/>
      <c r="R213" s="67"/>
      <c r="S213" s="65"/>
      <c r="T213" s="66"/>
      <c r="U213" s="68"/>
      <c r="V213" s="69"/>
      <c r="W213" s="65"/>
      <c r="X213" s="66"/>
      <c r="Y213" s="70" t="str">
        <f>_xlfn.XLOOKUP($D213,'[1]Res (3)'!$G:$G,'[1]Res (3)'!P:P,"",0)</f>
        <v>-</v>
      </c>
      <c r="Z213" s="70" t="str">
        <f>_xlfn.XLOOKUP($D213,'[1]Res (3)'!$G:$G,'[1]Res (3)'!Q:Q,"",0)</f>
        <v>-</v>
      </c>
      <c r="AA213" s="70" t="str">
        <f>_xlfn.XLOOKUP($D213,'[1]Res (3)'!$G:$G,'[1]Res (3)'!R:R,"",0)</f>
        <v>-</v>
      </c>
      <c r="AB213" s="70" t="str">
        <f>_xlfn.XLOOKUP($D213,'[1]Res (3)'!$G:$G,'[1]Res (3)'!S:S,"",0)</f>
        <v/>
      </c>
      <c r="AC213" s="70" t="str">
        <f>_xlfn.XLOOKUP($D213,'[1]Res (3)'!$G:$G,'[1]Res (3)'!T:T,"",0)</f>
        <v/>
      </c>
      <c r="AD213" s="70" t="str">
        <f>_xlfn.XLOOKUP($D213,'[1]Res (3)'!$G:$G,'[1]Res (3)'!U:U,"",0)</f>
        <v/>
      </c>
      <c r="AE213" s="70" t="str">
        <f>_xlfn.XLOOKUP($D213,'[1]Res (3)'!$G:$G,'[1]Res (3)'!V:V,"",0)</f>
        <v/>
      </c>
      <c r="AF213" s="70" t="str">
        <f>_xlfn.XLOOKUP($D213,'[1]Res (3)'!$G:$G,'[1]Res (3)'!W:W,"",0)</f>
        <v/>
      </c>
      <c r="AG213" s="70" t="str">
        <f>_xlfn.XLOOKUP($D213,'[1]Res (3)'!$G:$G,'[1]Res (3)'!X:X,"",0)</f>
        <v/>
      </c>
      <c r="AH213" s="70" t="str">
        <f>_xlfn.XLOOKUP($D213,'[1]Res (3)'!$G:$G,'[1]Res (3)'!Y:Y,"",0)</f>
        <v/>
      </c>
      <c r="AI213" s="70" t="str">
        <f>_xlfn.XLOOKUP($D213,'[1]Res (3)'!$G:$G,'[1]Res (3)'!Z:Z,"",0)</f>
        <v/>
      </c>
      <c r="AJ213" s="70" t="str">
        <f>_xlfn.XLOOKUP($D213,'[1]Res (3)'!$G:$G,'[1]Res (3)'!AA:AA,"",0)</f>
        <v/>
      </c>
      <c r="AK213" s="70" t="str">
        <f>_xlfn.XLOOKUP($D213,'[1]Res (3)'!$G:$G,'[1]Res (3)'!AB:AB,"",0)</f>
        <v>-</v>
      </c>
      <c r="AL213" s="71">
        <f t="shared" si="74"/>
        <v>0</v>
      </c>
      <c r="AM213" s="72" t="str">
        <f t="shared" si="75"/>
        <v/>
      </c>
      <c r="AO213" s="71" t="e">
        <f t="shared" si="73"/>
        <v>#VALUE!</v>
      </c>
      <c r="AP213" s="70" t="s">
        <v>26</v>
      </c>
      <c r="AQ213" s="70" t="s">
        <v>26</v>
      </c>
      <c r="AR213" s="70" t="s">
        <v>26</v>
      </c>
      <c r="AS213" s="70" t="s">
        <v>26</v>
      </c>
      <c r="AT213" s="70" t="s">
        <v>26</v>
      </c>
      <c r="AU213" s="70" t="s">
        <v>26</v>
      </c>
      <c r="AV213" s="70" t="s">
        <v>26</v>
      </c>
      <c r="AW213" s="70" t="s">
        <v>26</v>
      </c>
      <c r="AX213" s="70" t="s">
        <v>26</v>
      </c>
      <c r="AY213" s="71" t="e">
        <f t="shared" si="76"/>
        <v>#VALUE!</v>
      </c>
      <c r="AZ213" s="72" t="e">
        <f t="shared" si="77"/>
        <v>#VALUE!</v>
      </c>
      <c r="BA213" s="71">
        <v>0</v>
      </c>
      <c r="BB213" s="70" t="s">
        <v>26</v>
      </c>
      <c r="BC213" s="70" t="s">
        <v>26</v>
      </c>
      <c r="BD213" s="70" t="s">
        <v>26</v>
      </c>
      <c r="BE213" s="70" t="s">
        <v>26</v>
      </c>
      <c r="BF213" s="70" t="s">
        <v>26</v>
      </c>
      <c r="BG213" s="70" t="s">
        <v>26</v>
      </c>
      <c r="BH213" s="70" t="s">
        <v>26</v>
      </c>
      <c r="BI213" s="70" t="s">
        <v>26</v>
      </c>
      <c r="BJ213" s="70" t="s">
        <v>26</v>
      </c>
      <c r="BK213" s="74">
        <f t="shared" si="78"/>
        <v>0</v>
      </c>
      <c r="BL213" s="75">
        <f t="shared" si="79"/>
        <v>0</v>
      </c>
      <c r="BM213" s="71">
        <v>0</v>
      </c>
      <c r="BN213" s="70" t="s">
        <v>26</v>
      </c>
      <c r="BO213" s="70" t="s">
        <v>26</v>
      </c>
      <c r="BP213" s="70" t="s">
        <v>26</v>
      </c>
      <c r="BQ213" s="70" t="s">
        <v>26</v>
      </c>
      <c r="BR213" s="70" t="s">
        <v>26</v>
      </c>
      <c r="BS213" s="70" t="s">
        <v>26</v>
      </c>
      <c r="BT213" s="70" t="s">
        <v>26</v>
      </c>
      <c r="BU213" s="70" t="s">
        <v>26</v>
      </c>
      <c r="BV213" s="70" t="s">
        <v>26</v>
      </c>
      <c r="BW213" s="74">
        <f t="shared" si="80"/>
        <v>0</v>
      </c>
      <c r="BX213" s="76">
        <f t="shared" si="81"/>
        <v>0</v>
      </c>
      <c r="BY213" s="71">
        <v>0</v>
      </c>
      <c r="BZ213" s="70" t="s">
        <v>26</v>
      </c>
      <c r="CA213" s="70" t="s">
        <v>26</v>
      </c>
      <c r="CB213" s="70" t="s">
        <v>26</v>
      </c>
      <c r="CC213" s="70" t="s">
        <v>26</v>
      </c>
      <c r="CD213" s="70" t="s">
        <v>26</v>
      </c>
      <c r="CE213" s="70" t="s">
        <v>26</v>
      </c>
      <c r="CF213" s="70" t="s">
        <v>26</v>
      </c>
      <c r="CG213" s="70" t="s">
        <v>26</v>
      </c>
      <c r="CH213" s="70" t="s">
        <v>26</v>
      </c>
      <c r="CI213" s="77">
        <f t="shared" si="82"/>
        <v>0</v>
      </c>
      <c r="CJ213" s="76">
        <f t="shared" si="83"/>
        <v>0</v>
      </c>
      <c r="CK213" s="78"/>
      <c r="CL213" s="57"/>
      <c r="CM213" s="57"/>
      <c r="CN213" s="57"/>
      <c r="CO213" s="57"/>
      <c r="CP213" s="57"/>
      <c r="CQ213" s="57"/>
      <c r="CR213" s="57"/>
      <c r="CS213" s="79"/>
      <c r="CT213" s="80"/>
      <c r="CU213" s="81">
        <f t="shared" si="84"/>
        <v>0</v>
      </c>
      <c r="CV213" s="82">
        <f t="shared" si="85"/>
        <v>0</v>
      </c>
      <c r="CW213" s="83" t="e">
        <f>SUMIF(Склад!#REF!,E213,Склад!#REF!)</f>
        <v>#REF!</v>
      </c>
    </row>
    <row r="214" spans="1:101" s="73" customFormat="1" ht="75.599999999999994" customHeight="1" thickBot="1" x14ac:dyDescent="0.3">
      <c r="A214" s="34">
        <v>211</v>
      </c>
      <c r="B214" s="168" t="s">
        <v>140</v>
      </c>
      <c r="C214" s="57" t="s">
        <v>4189</v>
      </c>
      <c r="D214" s="34" t="str">
        <f t="shared" si="86"/>
        <v>684311662</v>
      </c>
      <c r="E214" s="35" t="s">
        <v>3895</v>
      </c>
      <c r="F214" s="35">
        <v>62</v>
      </c>
      <c r="G214" s="165" t="str">
        <f>IFERROR(VLOOKUP(VALUE(E214),Склад!#REF!,6,0),"-")</f>
        <v>-</v>
      </c>
      <c r="H214" s="57"/>
      <c r="I214" s="194" t="s">
        <v>4343</v>
      </c>
      <c r="J214" s="59">
        <v>34.200000000000003</v>
      </c>
      <c r="K214" s="63">
        <v>89</v>
      </c>
      <c r="L214" s="60"/>
      <c r="M214" s="61"/>
      <c r="N214" s="62"/>
      <c r="O214" s="64"/>
      <c r="P214" s="65"/>
      <c r="Q214" s="66"/>
      <c r="R214" s="67"/>
      <c r="S214" s="65"/>
      <c r="T214" s="66"/>
      <c r="U214" s="68"/>
      <c r="V214" s="69"/>
      <c r="W214" s="65"/>
      <c r="X214" s="66"/>
      <c r="Y214" s="70" t="str">
        <f>_xlfn.XLOOKUP($D214,'[1]Res (3)'!$G:$G,'[1]Res (3)'!P:P,"",0)</f>
        <v>-</v>
      </c>
      <c r="Z214" s="70" t="str">
        <f>_xlfn.XLOOKUP($D214,'[1]Res (3)'!$G:$G,'[1]Res (3)'!Q:Q,"",0)</f>
        <v>-</v>
      </c>
      <c r="AA214" s="70" t="str">
        <f>_xlfn.XLOOKUP($D214,'[1]Res (3)'!$G:$G,'[1]Res (3)'!R:R,"",0)</f>
        <v>-</v>
      </c>
      <c r="AB214" s="70" t="str">
        <f>_xlfn.XLOOKUP($D214,'[1]Res (3)'!$G:$G,'[1]Res (3)'!S:S,"",0)</f>
        <v/>
      </c>
      <c r="AC214" s="70" t="str">
        <f>_xlfn.XLOOKUP($D214,'[1]Res (3)'!$G:$G,'[1]Res (3)'!T:T,"",0)</f>
        <v/>
      </c>
      <c r="AD214" s="70" t="str">
        <f>_xlfn.XLOOKUP($D214,'[1]Res (3)'!$G:$G,'[1]Res (3)'!U:U,"",0)</f>
        <v/>
      </c>
      <c r="AE214" s="70" t="str">
        <f>_xlfn.XLOOKUP($D214,'[1]Res (3)'!$G:$G,'[1]Res (3)'!V:V,"",0)</f>
        <v/>
      </c>
      <c r="AF214" s="70" t="str">
        <f>_xlfn.XLOOKUP($D214,'[1]Res (3)'!$G:$G,'[1]Res (3)'!W:W,"",0)</f>
        <v/>
      </c>
      <c r="AG214" s="70" t="str">
        <f>_xlfn.XLOOKUP($D214,'[1]Res (3)'!$G:$G,'[1]Res (3)'!X:X,"",0)</f>
        <v/>
      </c>
      <c r="AH214" s="70" t="str">
        <f>_xlfn.XLOOKUP($D214,'[1]Res (3)'!$G:$G,'[1]Res (3)'!Y:Y,"",0)</f>
        <v/>
      </c>
      <c r="AI214" s="70" t="str">
        <f>_xlfn.XLOOKUP($D214,'[1]Res (3)'!$G:$G,'[1]Res (3)'!Z:Z,"",0)</f>
        <v/>
      </c>
      <c r="AJ214" s="70" t="str">
        <f>_xlfn.XLOOKUP($D214,'[1]Res (3)'!$G:$G,'[1]Res (3)'!AA:AA,"",0)</f>
        <v/>
      </c>
      <c r="AK214" s="70" t="str">
        <f>_xlfn.XLOOKUP($D214,'[1]Res (3)'!$G:$G,'[1]Res (3)'!AB:AB,"",0)</f>
        <v>-</v>
      </c>
      <c r="AL214" s="71">
        <f t="shared" si="74"/>
        <v>0</v>
      </c>
      <c r="AM214" s="72" t="str">
        <f t="shared" si="75"/>
        <v/>
      </c>
      <c r="AO214" s="71" t="e">
        <f t="shared" si="73"/>
        <v>#VALUE!</v>
      </c>
      <c r="AP214" s="70" t="s">
        <v>26</v>
      </c>
      <c r="AQ214" s="70" t="s">
        <v>26</v>
      </c>
      <c r="AR214" s="70" t="s">
        <v>26</v>
      </c>
      <c r="AS214" s="70" t="s">
        <v>26</v>
      </c>
      <c r="AT214" s="70" t="s">
        <v>26</v>
      </c>
      <c r="AU214" s="70" t="s">
        <v>26</v>
      </c>
      <c r="AV214" s="70" t="s">
        <v>26</v>
      </c>
      <c r="AW214" s="70" t="s">
        <v>26</v>
      </c>
      <c r="AX214" s="70" t="s">
        <v>26</v>
      </c>
      <c r="AY214" s="71" t="e">
        <f t="shared" si="76"/>
        <v>#VALUE!</v>
      </c>
      <c r="AZ214" s="72" t="e">
        <f t="shared" si="77"/>
        <v>#VALUE!</v>
      </c>
      <c r="BA214" s="71">
        <v>0</v>
      </c>
      <c r="BB214" s="70" t="s">
        <v>26</v>
      </c>
      <c r="BC214" s="70" t="s">
        <v>26</v>
      </c>
      <c r="BD214" s="70" t="s">
        <v>26</v>
      </c>
      <c r="BE214" s="70" t="s">
        <v>26</v>
      </c>
      <c r="BF214" s="70" t="s">
        <v>26</v>
      </c>
      <c r="BG214" s="70" t="s">
        <v>26</v>
      </c>
      <c r="BH214" s="70" t="s">
        <v>26</v>
      </c>
      <c r="BI214" s="70" t="s">
        <v>26</v>
      </c>
      <c r="BJ214" s="70" t="s">
        <v>26</v>
      </c>
      <c r="BK214" s="74">
        <f t="shared" si="78"/>
        <v>0</v>
      </c>
      <c r="BL214" s="75">
        <f t="shared" si="79"/>
        <v>0</v>
      </c>
      <c r="BM214" s="71">
        <v>0</v>
      </c>
      <c r="BN214" s="70" t="s">
        <v>26</v>
      </c>
      <c r="BO214" s="70" t="s">
        <v>26</v>
      </c>
      <c r="BP214" s="70" t="s">
        <v>26</v>
      </c>
      <c r="BQ214" s="70" t="s">
        <v>26</v>
      </c>
      <c r="BR214" s="70" t="s">
        <v>26</v>
      </c>
      <c r="BS214" s="70" t="s">
        <v>26</v>
      </c>
      <c r="BT214" s="70" t="s">
        <v>26</v>
      </c>
      <c r="BU214" s="70" t="s">
        <v>26</v>
      </c>
      <c r="BV214" s="70" t="s">
        <v>26</v>
      </c>
      <c r="BW214" s="74">
        <f t="shared" si="80"/>
        <v>0</v>
      </c>
      <c r="BX214" s="76">
        <f t="shared" si="81"/>
        <v>0</v>
      </c>
      <c r="BY214" s="71">
        <v>0</v>
      </c>
      <c r="BZ214" s="70" t="s">
        <v>26</v>
      </c>
      <c r="CA214" s="70" t="s">
        <v>26</v>
      </c>
      <c r="CB214" s="70" t="s">
        <v>26</v>
      </c>
      <c r="CC214" s="70" t="s">
        <v>26</v>
      </c>
      <c r="CD214" s="70" t="s">
        <v>26</v>
      </c>
      <c r="CE214" s="70" t="s">
        <v>26</v>
      </c>
      <c r="CF214" s="70" t="s">
        <v>26</v>
      </c>
      <c r="CG214" s="70" t="s">
        <v>26</v>
      </c>
      <c r="CH214" s="70" t="s">
        <v>26</v>
      </c>
      <c r="CI214" s="77">
        <f t="shared" si="82"/>
        <v>0</v>
      </c>
      <c r="CJ214" s="76">
        <f t="shared" si="83"/>
        <v>0</v>
      </c>
      <c r="CK214" s="78"/>
      <c r="CL214" s="57"/>
      <c r="CM214" s="57"/>
      <c r="CN214" s="57"/>
      <c r="CO214" s="57"/>
      <c r="CP214" s="57"/>
      <c r="CQ214" s="57"/>
      <c r="CR214" s="57"/>
      <c r="CS214" s="79"/>
      <c r="CT214" s="80"/>
      <c r="CU214" s="81">
        <f t="shared" si="84"/>
        <v>0</v>
      </c>
      <c r="CV214" s="82">
        <f t="shared" si="85"/>
        <v>0</v>
      </c>
      <c r="CW214" s="83" t="e">
        <f>SUMIF(Склад!#REF!,E214,Склад!#REF!)</f>
        <v>#REF!</v>
      </c>
    </row>
    <row r="215" spans="1:101" s="73" customFormat="1" ht="82.35" customHeight="1" thickBot="1" x14ac:dyDescent="0.3">
      <c r="A215" s="57">
        <v>212</v>
      </c>
      <c r="B215" s="168" t="s">
        <v>140</v>
      </c>
      <c r="C215" s="34" t="s">
        <v>4189</v>
      </c>
      <c r="D215" s="34" t="str">
        <f t="shared" si="86"/>
        <v>68431167</v>
      </c>
      <c r="E215" s="33" t="s">
        <v>3895</v>
      </c>
      <c r="F215" s="33">
        <v>7</v>
      </c>
      <c r="G215" s="165" t="str">
        <f>IFERROR(VLOOKUP(VALUE(E215),Склад!#REF!,6,0),"-")</f>
        <v>-</v>
      </c>
      <c r="H215" s="58"/>
      <c r="I215" s="194" t="s">
        <v>4343</v>
      </c>
      <c r="J215" s="59">
        <v>34.200000000000003</v>
      </c>
      <c r="K215" s="63">
        <v>89</v>
      </c>
      <c r="L215" s="60"/>
      <c r="M215" s="61"/>
      <c r="N215" s="62"/>
      <c r="O215" s="64"/>
      <c r="P215" s="65"/>
      <c r="Q215" s="66"/>
      <c r="R215" s="67"/>
      <c r="S215" s="65"/>
      <c r="T215" s="66"/>
      <c r="U215" s="68"/>
      <c r="V215" s="69"/>
      <c r="W215" s="65"/>
      <c r="X215" s="66"/>
      <c r="Y215" s="70" t="str">
        <f>_xlfn.XLOOKUP($D215,'[1]Res (3)'!$G:$G,'[1]Res (3)'!P:P,"",0)</f>
        <v>-</v>
      </c>
      <c r="Z215" s="70" t="str">
        <f>_xlfn.XLOOKUP($D215,'[1]Res (3)'!$G:$G,'[1]Res (3)'!Q:Q,"",0)</f>
        <v>-</v>
      </c>
      <c r="AA215" s="70" t="str">
        <f>_xlfn.XLOOKUP($D215,'[1]Res (3)'!$G:$G,'[1]Res (3)'!R:R,"",0)</f>
        <v>-</v>
      </c>
      <c r="AB215" s="70" t="str">
        <f>_xlfn.XLOOKUP($D215,'[1]Res (3)'!$G:$G,'[1]Res (3)'!S:S,"",0)</f>
        <v/>
      </c>
      <c r="AC215" s="70" t="str">
        <f>_xlfn.XLOOKUP($D215,'[1]Res (3)'!$G:$G,'[1]Res (3)'!T:T,"",0)</f>
        <v/>
      </c>
      <c r="AD215" s="70" t="str">
        <f>_xlfn.XLOOKUP($D215,'[1]Res (3)'!$G:$G,'[1]Res (3)'!U:U,"",0)</f>
        <v/>
      </c>
      <c r="AE215" s="70" t="str">
        <f>_xlfn.XLOOKUP($D215,'[1]Res (3)'!$G:$G,'[1]Res (3)'!V:V,"",0)</f>
        <v/>
      </c>
      <c r="AF215" s="70" t="str">
        <f>_xlfn.XLOOKUP($D215,'[1]Res (3)'!$G:$G,'[1]Res (3)'!W:W,"",0)</f>
        <v/>
      </c>
      <c r="AG215" s="70" t="str">
        <f>_xlfn.XLOOKUP($D215,'[1]Res (3)'!$G:$G,'[1]Res (3)'!X:X,"",0)</f>
        <v/>
      </c>
      <c r="AH215" s="70" t="str">
        <f>_xlfn.XLOOKUP($D215,'[1]Res (3)'!$G:$G,'[1]Res (3)'!Y:Y,"",0)</f>
        <v/>
      </c>
      <c r="AI215" s="70" t="str">
        <f>_xlfn.XLOOKUP($D215,'[1]Res (3)'!$G:$G,'[1]Res (3)'!Z:Z,"",0)</f>
        <v/>
      </c>
      <c r="AJ215" s="70" t="str">
        <f>_xlfn.XLOOKUP($D215,'[1]Res (3)'!$G:$G,'[1]Res (3)'!AA:AA,"",0)</f>
        <v/>
      </c>
      <c r="AK215" s="70" t="str">
        <f>_xlfn.XLOOKUP($D215,'[1]Res (3)'!$G:$G,'[1]Res (3)'!AB:AB,"",0)</f>
        <v>-</v>
      </c>
      <c r="AL215" s="71">
        <f t="shared" si="74"/>
        <v>0</v>
      </c>
      <c r="AM215" s="72" t="str">
        <f t="shared" si="75"/>
        <v/>
      </c>
      <c r="AO215" s="71" t="e">
        <f t="shared" si="73"/>
        <v>#VALUE!</v>
      </c>
      <c r="AP215" s="70" t="s">
        <v>26</v>
      </c>
      <c r="AQ215" s="70" t="s">
        <v>26</v>
      </c>
      <c r="AR215" s="70" t="s">
        <v>26</v>
      </c>
      <c r="AS215" s="70" t="s">
        <v>26</v>
      </c>
      <c r="AT215" s="70" t="s">
        <v>26</v>
      </c>
      <c r="AU215" s="70" t="s">
        <v>26</v>
      </c>
      <c r="AV215" s="70" t="s">
        <v>26</v>
      </c>
      <c r="AW215" s="70" t="s">
        <v>26</v>
      </c>
      <c r="AX215" s="70" t="s">
        <v>26</v>
      </c>
      <c r="AY215" s="71" t="e">
        <f t="shared" si="76"/>
        <v>#VALUE!</v>
      </c>
      <c r="AZ215" s="72" t="e">
        <f t="shared" si="77"/>
        <v>#VALUE!</v>
      </c>
      <c r="BA215" s="71">
        <v>0</v>
      </c>
      <c r="BB215" s="70" t="s">
        <v>26</v>
      </c>
      <c r="BC215" s="70" t="s">
        <v>26</v>
      </c>
      <c r="BD215" s="70" t="s">
        <v>26</v>
      </c>
      <c r="BE215" s="70" t="s">
        <v>26</v>
      </c>
      <c r="BF215" s="70" t="s">
        <v>26</v>
      </c>
      <c r="BG215" s="70" t="s">
        <v>26</v>
      </c>
      <c r="BH215" s="70" t="s">
        <v>26</v>
      </c>
      <c r="BI215" s="70" t="s">
        <v>26</v>
      </c>
      <c r="BJ215" s="70" t="s">
        <v>26</v>
      </c>
      <c r="BK215" s="74">
        <f t="shared" si="78"/>
        <v>0</v>
      </c>
      <c r="BL215" s="75">
        <f t="shared" si="79"/>
        <v>0</v>
      </c>
      <c r="BM215" s="71">
        <v>0</v>
      </c>
      <c r="BN215" s="70" t="s">
        <v>26</v>
      </c>
      <c r="BO215" s="70" t="s">
        <v>26</v>
      </c>
      <c r="BP215" s="70" t="s">
        <v>26</v>
      </c>
      <c r="BQ215" s="70" t="s">
        <v>26</v>
      </c>
      <c r="BR215" s="70" t="s">
        <v>26</v>
      </c>
      <c r="BS215" s="70" t="s">
        <v>26</v>
      </c>
      <c r="BT215" s="70" t="s">
        <v>26</v>
      </c>
      <c r="BU215" s="70" t="s">
        <v>26</v>
      </c>
      <c r="BV215" s="70" t="s">
        <v>26</v>
      </c>
      <c r="BW215" s="74">
        <f t="shared" si="80"/>
        <v>0</v>
      </c>
      <c r="BX215" s="76">
        <f t="shared" si="81"/>
        <v>0</v>
      </c>
      <c r="BY215" s="71">
        <v>0</v>
      </c>
      <c r="BZ215" s="70" t="s">
        <v>26</v>
      </c>
      <c r="CA215" s="70" t="s">
        <v>26</v>
      </c>
      <c r="CB215" s="70" t="s">
        <v>26</v>
      </c>
      <c r="CC215" s="70" t="s">
        <v>26</v>
      </c>
      <c r="CD215" s="70" t="s">
        <v>26</v>
      </c>
      <c r="CE215" s="70" t="s">
        <v>26</v>
      </c>
      <c r="CF215" s="70" t="s">
        <v>26</v>
      </c>
      <c r="CG215" s="70" t="s">
        <v>26</v>
      </c>
      <c r="CH215" s="70" t="s">
        <v>26</v>
      </c>
      <c r="CI215" s="77">
        <f t="shared" si="82"/>
        <v>0</v>
      </c>
      <c r="CJ215" s="76">
        <f t="shared" si="83"/>
        <v>0</v>
      </c>
      <c r="CK215" s="78"/>
      <c r="CL215" s="57"/>
      <c r="CM215" s="57"/>
      <c r="CN215" s="57"/>
      <c r="CO215" s="57"/>
      <c r="CP215" s="57"/>
      <c r="CQ215" s="57"/>
      <c r="CR215" s="57"/>
      <c r="CS215" s="79"/>
      <c r="CT215" s="80"/>
      <c r="CU215" s="81">
        <f t="shared" si="84"/>
        <v>0</v>
      </c>
      <c r="CV215" s="82">
        <f t="shared" si="85"/>
        <v>0</v>
      </c>
      <c r="CW215" s="83" t="e">
        <f>SUMIF(Склад!#REF!,E215,Склад!#REF!)</f>
        <v>#REF!</v>
      </c>
    </row>
    <row r="216" spans="1:101" s="73" customFormat="1" ht="71.099999999999994" customHeight="1" thickBot="1" x14ac:dyDescent="0.3">
      <c r="A216" s="34">
        <v>213</v>
      </c>
      <c r="B216" s="168" t="s">
        <v>140</v>
      </c>
      <c r="C216" s="57" t="s">
        <v>4190</v>
      </c>
      <c r="D216" s="34" t="str">
        <f t="shared" si="86"/>
        <v>6382505322</v>
      </c>
      <c r="E216" s="35" t="s">
        <v>3896</v>
      </c>
      <c r="F216" s="35">
        <v>322</v>
      </c>
      <c r="G216" s="165" t="str">
        <f>IFERROR(VLOOKUP(VALUE(E216),Склад!#REF!,6,0),"-")</f>
        <v>-</v>
      </c>
      <c r="H216" s="57"/>
      <c r="I216" s="194" t="s">
        <v>4344</v>
      </c>
      <c r="J216" s="59">
        <v>34.200000000000003</v>
      </c>
      <c r="K216" s="63">
        <v>89</v>
      </c>
      <c r="L216" s="60"/>
      <c r="M216" s="61"/>
      <c r="N216" s="62"/>
      <c r="O216" s="64"/>
      <c r="P216" s="65"/>
      <c r="Q216" s="66"/>
      <c r="R216" s="67"/>
      <c r="S216" s="65"/>
      <c r="T216" s="66"/>
      <c r="U216" s="68"/>
      <c r="V216" s="69"/>
      <c r="W216" s="65"/>
      <c r="X216" s="66"/>
      <c r="Y216" s="70" t="str">
        <f>_xlfn.XLOOKUP($D216,'[1]Res (3)'!$G:$G,'[1]Res (3)'!P:P,"",0)</f>
        <v>-</v>
      </c>
      <c r="Z216" s="70" t="str">
        <f>_xlfn.XLOOKUP($D216,'[1]Res (3)'!$G:$G,'[1]Res (3)'!Q:Q,"",0)</f>
        <v>-</v>
      </c>
      <c r="AA216" s="70" t="str">
        <f>_xlfn.XLOOKUP($D216,'[1]Res (3)'!$G:$G,'[1]Res (3)'!R:R,"",0)</f>
        <v>-</v>
      </c>
      <c r="AB216" s="70" t="str">
        <f>_xlfn.XLOOKUP($D216,'[1]Res (3)'!$G:$G,'[1]Res (3)'!S:S,"",0)</f>
        <v/>
      </c>
      <c r="AC216" s="70" t="str">
        <f>_xlfn.XLOOKUP($D216,'[1]Res (3)'!$G:$G,'[1]Res (3)'!T:T,"",0)</f>
        <v/>
      </c>
      <c r="AD216" s="70" t="str">
        <f>_xlfn.XLOOKUP($D216,'[1]Res (3)'!$G:$G,'[1]Res (3)'!U:U,"",0)</f>
        <v/>
      </c>
      <c r="AE216" s="70" t="str">
        <f>_xlfn.XLOOKUP($D216,'[1]Res (3)'!$G:$G,'[1]Res (3)'!V:V,"",0)</f>
        <v/>
      </c>
      <c r="AF216" s="70" t="str">
        <f>_xlfn.XLOOKUP($D216,'[1]Res (3)'!$G:$G,'[1]Res (3)'!W:W,"",0)</f>
        <v/>
      </c>
      <c r="AG216" s="70" t="str">
        <f>_xlfn.XLOOKUP($D216,'[1]Res (3)'!$G:$G,'[1]Res (3)'!X:X,"",0)</f>
        <v/>
      </c>
      <c r="AH216" s="70" t="str">
        <f>_xlfn.XLOOKUP($D216,'[1]Res (3)'!$G:$G,'[1]Res (3)'!Y:Y,"",0)</f>
        <v/>
      </c>
      <c r="AI216" s="70" t="str">
        <f>_xlfn.XLOOKUP($D216,'[1]Res (3)'!$G:$G,'[1]Res (3)'!Z:Z,"",0)</f>
        <v/>
      </c>
      <c r="AJ216" s="70" t="str">
        <f>_xlfn.XLOOKUP($D216,'[1]Res (3)'!$G:$G,'[1]Res (3)'!AA:AA,"",0)</f>
        <v/>
      </c>
      <c r="AK216" s="70" t="str">
        <f>_xlfn.XLOOKUP($D216,'[1]Res (3)'!$G:$G,'[1]Res (3)'!AB:AB,"",0)</f>
        <v>-</v>
      </c>
      <c r="AL216" s="71">
        <f t="shared" si="74"/>
        <v>0</v>
      </c>
      <c r="AM216" s="72" t="str">
        <f t="shared" si="75"/>
        <v/>
      </c>
      <c r="AO216" s="71" t="e">
        <f t="shared" si="73"/>
        <v>#VALUE!</v>
      </c>
      <c r="AP216" s="70" t="s">
        <v>26</v>
      </c>
      <c r="AQ216" s="70" t="s">
        <v>26</v>
      </c>
      <c r="AR216" s="70" t="s">
        <v>26</v>
      </c>
      <c r="AS216" s="70" t="s">
        <v>26</v>
      </c>
      <c r="AT216" s="70" t="s">
        <v>26</v>
      </c>
      <c r="AU216" s="70" t="s">
        <v>26</v>
      </c>
      <c r="AV216" s="70" t="s">
        <v>26</v>
      </c>
      <c r="AW216" s="70" t="s">
        <v>26</v>
      </c>
      <c r="AX216" s="70" t="s">
        <v>26</v>
      </c>
      <c r="AY216" s="71" t="e">
        <f t="shared" si="76"/>
        <v>#VALUE!</v>
      </c>
      <c r="AZ216" s="72" t="e">
        <f t="shared" si="77"/>
        <v>#VALUE!</v>
      </c>
      <c r="BA216" s="71">
        <v>0</v>
      </c>
      <c r="BB216" s="70" t="s">
        <v>26</v>
      </c>
      <c r="BC216" s="70" t="s">
        <v>26</v>
      </c>
      <c r="BD216" s="70" t="s">
        <v>26</v>
      </c>
      <c r="BE216" s="70" t="s">
        <v>26</v>
      </c>
      <c r="BF216" s="70" t="s">
        <v>26</v>
      </c>
      <c r="BG216" s="70" t="s">
        <v>26</v>
      </c>
      <c r="BH216" s="70" t="s">
        <v>26</v>
      </c>
      <c r="BI216" s="70" t="s">
        <v>26</v>
      </c>
      <c r="BJ216" s="70" t="s">
        <v>26</v>
      </c>
      <c r="BK216" s="74">
        <f t="shared" si="78"/>
        <v>0</v>
      </c>
      <c r="BL216" s="75">
        <f t="shared" si="79"/>
        <v>0</v>
      </c>
      <c r="BM216" s="71">
        <v>0</v>
      </c>
      <c r="BN216" s="70" t="s">
        <v>26</v>
      </c>
      <c r="BO216" s="70" t="s">
        <v>26</v>
      </c>
      <c r="BP216" s="70" t="s">
        <v>26</v>
      </c>
      <c r="BQ216" s="70" t="s">
        <v>26</v>
      </c>
      <c r="BR216" s="70" t="s">
        <v>26</v>
      </c>
      <c r="BS216" s="70" t="s">
        <v>26</v>
      </c>
      <c r="BT216" s="70" t="s">
        <v>26</v>
      </c>
      <c r="BU216" s="70" t="s">
        <v>26</v>
      </c>
      <c r="BV216" s="70" t="s">
        <v>26</v>
      </c>
      <c r="BW216" s="74">
        <f t="shared" si="80"/>
        <v>0</v>
      </c>
      <c r="BX216" s="76">
        <f t="shared" si="81"/>
        <v>0</v>
      </c>
      <c r="BY216" s="71">
        <v>0</v>
      </c>
      <c r="BZ216" s="70" t="s">
        <v>26</v>
      </c>
      <c r="CA216" s="70" t="s">
        <v>26</v>
      </c>
      <c r="CB216" s="70" t="s">
        <v>26</v>
      </c>
      <c r="CC216" s="70" t="s">
        <v>26</v>
      </c>
      <c r="CD216" s="70" t="s">
        <v>26</v>
      </c>
      <c r="CE216" s="70" t="s">
        <v>26</v>
      </c>
      <c r="CF216" s="70" t="s">
        <v>26</v>
      </c>
      <c r="CG216" s="70" t="s">
        <v>26</v>
      </c>
      <c r="CH216" s="70" t="s">
        <v>26</v>
      </c>
      <c r="CI216" s="77">
        <f t="shared" si="82"/>
        <v>0</v>
      </c>
      <c r="CJ216" s="76">
        <f t="shared" si="83"/>
        <v>0</v>
      </c>
      <c r="CK216" s="78"/>
      <c r="CL216" s="57"/>
      <c r="CM216" s="57"/>
      <c r="CN216" s="57"/>
      <c r="CO216" s="57"/>
      <c r="CP216" s="57"/>
      <c r="CQ216" s="57"/>
      <c r="CR216" s="57"/>
      <c r="CS216" s="79"/>
      <c r="CT216" s="80"/>
      <c r="CU216" s="81">
        <f t="shared" si="84"/>
        <v>0</v>
      </c>
      <c r="CV216" s="82">
        <f t="shared" si="85"/>
        <v>0</v>
      </c>
      <c r="CW216" s="83" t="e">
        <f>SUMIF(Склад!#REF!,E216,Склад!#REF!)</f>
        <v>#REF!</v>
      </c>
    </row>
    <row r="217" spans="1:101" s="73" customFormat="1" ht="71.099999999999994" customHeight="1" thickBot="1" x14ac:dyDescent="0.3">
      <c r="A217" s="57">
        <v>214</v>
      </c>
      <c r="B217" s="168" t="s">
        <v>140</v>
      </c>
      <c r="C217" s="57" t="s">
        <v>4190</v>
      </c>
      <c r="D217" s="34" t="str">
        <f t="shared" si="86"/>
        <v>6382505376</v>
      </c>
      <c r="E217" s="35" t="s">
        <v>3896</v>
      </c>
      <c r="F217" s="35">
        <v>376</v>
      </c>
      <c r="G217" s="165" t="str">
        <f>IFERROR(VLOOKUP(VALUE(E217),Склад!#REF!,6,0),"-")</f>
        <v>-</v>
      </c>
      <c r="H217" s="57"/>
      <c r="I217" s="194" t="s">
        <v>4344</v>
      </c>
      <c r="J217" s="59">
        <v>34.200000000000003</v>
      </c>
      <c r="K217" s="63">
        <v>89</v>
      </c>
      <c r="L217" s="60"/>
      <c r="M217" s="61"/>
      <c r="N217" s="62"/>
      <c r="O217" s="64"/>
      <c r="P217" s="65"/>
      <c r="Q217" s="66"/>
      <c r="R217" s="67"/>
      <c r="S217" s="65"/>
      <c r="T217" s="66"/>
      <c r="U217" s="68"/>
      <c r="V217" s="69"/>
      <c r="W217" s="65"/>
      <c r="X217" s="66"/>
      <c r="Y217" s="70" t="str">
        <f>_xlfn.XLOOKUP($D217,'[1]Res (3)'!$G:$G,'[1]Res (3)'!P:P,"",0)</f>
        <v>-</v>
      </c>
      <c r="Z217" s="70" t="str">
        <f>_xlfn.XLOOKUP($D217,'[1]Res (3)'!$G:$G,'[1]Res (3)'!Q:Q,"",0)</f>
        <v>-</v>
      </c>
      <c r="AA217" s="70" t="str">
        <f>_xlfn.XLOOKUP($D217,'[1]Res (3)'!$G:$G,'[1]Res (3)'!R:R,"",0)</f>
        <v>-</v>
      </c>
      <c r="AB217" s="70" t="str">
        <f>_xlfn.XLOOKUP($D217,'[1]Res (3)'!$G:$G,'[1]Res (3)'!S:S,"",0)</f>
        <v/>
      </c>
      <c r="AC217" s="70" t="str">
        <f>_xlfn.XLOOKUP($D217,'[1]Res (3)'!$G:$G,'[1]Res (3)'!T:T,"",0)</f>
        <v/>
      </c>
      <c r="AD217" s="70" t="str">
        <f>_xlfn.XLOOKUP($D217,'[1]Res (3)'!$G:$G,'[1]Res (3)'!U:U,"",0)</f>
        <v/>
      </c>
      <c r="AE217" s="70" t="str">
        <f>_xlfn.XLOOKUP($D217,'[1]Res (3)'!$G:$G,'[1]Res (3)'!V:V,"",0)</f>
        <v/>
      </c>
      <c r="AF217" s="70" t="str">
        <f>_xlfn.XLOOKUP($D217,'[1]Res (3)'!$G:$G,'[1]Res (3)'!W:W,"",0)</f>
        <v/>
      </c>
      <c r="AG217" s="70" t="str">
        <f>_xlfn.XLOOKUP($D217,'[1]Res (3)'!$G:$G,'[1]Res (3)'!X:X,"",0)</f>
        <v/>
      </c>
      <c r="AH217" s="70" t="str">
        <f>_xlfn.XLOOKUP($D217,'[1]Res (3)'!$G:$G,'[1]Res (3)'!Y:Y,"",0)</f>
        <v/>
      </c>
      <c r="AI217" s="70" t="str">
        <f>_xlfn.XLOOKUP($D217,'[1]Res (3)'!$G:$G,'[1]Res (3)'!Z:Z,"",0)</f>
        <v/>
      </c>
      <c r="AJ217" s="70" t="str">
        <f>_xlfn.XLOOKUP($D217,'[1]Res (3)'!$G:$G,'[1]Res (3)'!AA:AA,"",0)</f>
        <v/>
      </c>
      <c r="AK217" s="70" t="str">
        <f>_xlfn.XLOOKUP($D217,'[1]Res (3)'!$G:$G,'[1]Res (3)'!AB:AB,"",0)</f>
        <v>-</v>
      </c>
      <c r="AL217" s="71">
        <f t="shared" si="74"/>
        <v>0</v>
      </c>
      <c r="AM217" s="72" t="str">
        <f t="shared" si="75"/>
        <v/>
      </c>
      <c r="AO217" s="71" t="e">
        <f t="shared" si="73"/>
        <v>#VALUE!</v>
      </c>
      <c r="AP217" s="70" t="s">
        <v>26</v>
      </c>
      <c r="AQ217" s="70" t="s">
        <v>26</v>
      </c>
      <c r="AR217" s="70" t="s">
        <v>26</v>
      </c>
      <c r="AS217" s="70" t="s">
        <v>26</v>
      </c>
      <c r="AT217" s="70" t="s">
        <v>26</v>
      </c>
      <c r="AU217" s="70" t="s">
        <v>26</v>
      </c>
      <c r="AV217" s="70" t="s">
        <v>26</v>
      </c>
      <c r="AW217" s="70" t="s">
        <v>26</v>
      </c>
      <c r="AX217" s="70" t="s">
        <v>26</v>
      </c>
      <c r="AY217" s="71" t="e">
        <f t="shared" si="76"/>
        <v>#VALUE!</v>
      </c>
      <c r="AZ217" s="72" t="e">
        <f t="shared" si="77"/>
        <v>#VALUE!</v>
      </c>
      <c r="BA217" s="71">
        <v>0</v>
      </c>
      <c r="BB217" s="70" t="s">
        <v>26</v>
      </c>
      <c r="BC217" s="70" t="s">
        <v>26</v>
      </c>
      <c r="BD217" s="70" t="s">
        <v>26</v>
      </c>
      <c r="BE217" s="70" t="s">
        <v>26</v>
      </c>
      <c r="BF217" s="70" t="s">
        <v>26</v>
      </c>
      <c r="BG217" s="70" t="s">
        <v>26</v>
      </c>
      <c r="BH217" s="70" t="s">
        <v>26</v>
      </c>
      <c r="BI217" s="70" t="s">
        <v>26</v>
      </c>
      <c r="BJ217" s="70" t="s">
        <v>26</v>
      </c>
      <c r="BK217" s="74">
        <f t="shared" si="78"/>
        <v>0</v>
      </c>
      <c r="BL217" s="75">
        <f t="shared" si="79"/>
        <v>0</v>
      </c>
      <c r="BM217" s="71">
        <v>0</v>
      </c>
      <c r="BN217" s="70" t="s">
        <v>26</v>
      </c>
      <c r="BO217" s="70" t="s">
        <v>26</v>
      </c>
      <c r="BP217" s="70" t="s">
        <v>26</v>
      </c>
      <c r="BQ217" s="70" t="s">
        <v>26</v>
      </c>
      <c r="BR217" s="70" t="s">
        <v>26</v>
      </c>
      <c r="BS217" s="70" t="s">
        <v>26</v>
      </c>
      <c r="BT217" s="70" t="s">
        <v>26</v>
      </c>
      <c r="BU217" s="70" t="s">
        <v>26</v>
      </c>
      <c r="BV217" s="70" t="s">
        <v>26</v>
      </c>
      <c r="BW217" s="74">
        <f t="shared" si="80"/>
        <v>0</v>
      </c>
      <c r="BX217" s="76">
        <f t="shared" si="81"/>
        <v>0</v>
      </c>
      <c r="BY217" s="71">
        <v>0</v>
      </c>
      <c r="BZ217" s="70" t="s">
        <v>26</v>
      </c>
      <c r="CA217" s="70" t="s">
        <v>26</v>
      </c>
      <c r="CB217" s="70" t="s">
        <v>26</v>
      </c>
      <c r="CC217" s="70" t="s">
        <v>26</v>
      </c>
      <c r="CD217" s="70" t="s">
        <v>26</v>
      </c>
      <c r="CE217" s="70" t="s">
        <v>26</v>
      </c>
      <c r="CF217" s="70" t="s">
        <v>26</v>
      </c>
      <c r="CG217" s="70" t="s">
        <v>26</v>
      </c>
      <c r="CH217" s="70" t="s">
        <v>26</v>
      </c>
      <c r="CI217" s="77">
        <f t="shared" si="82"/>
        <v>0</v>
      </c>
      <c r="CJ217" s="76">
        <f t="shared" si="83"/>
        <v>0</v>
      </c>
      <c r="CK217" s="78"/>
      <c r="CL217" s="57"/>
      <c r="CM217" s="57"/>
      <c r="CN217" s="57"/>
      <c r="CO217" s="57"/>
      <c r="CP217" s="57"/>
      <c r="CQ217" s="57"/>
      <c r="CR217" s="57"/>
      <c r="CS217" s="79"/>
      <c r="CT217" s="80"/>
      <c r="CU217" s="81">
        <f t="shared" si="84"/>
        <v>0</v>
      </c>
      <c r="CV217" s="82">
        <f t="shared" si="85"/>
        <v>0</v>
      </c>
      <c r="CW217" s="83" t="e">
        <f>SUMIF(Склад!#REF!,E217,Склад!#REF!)</f>
        <v>#REF!</v>
      </c>
    </row>
    <row r="218" spans="1:101" s="73" customFormat="1" ht="83.85" customHeight="1" thickBot="1" x14ac:dyDescent="0.3">
      <c r="A218" s="34">
        <v>215</v>
      </c>
      <c r="B218" s="168" t="s">
        <v>140</v>
      </c>
      <c r="C218" s="34" t="s">
        <v>4191</v>
      </c>
      <c r="D218" s="34" t="str">
        <f t="shared" si="86"/>
        <v>6872501322</v>
      </c>
      <c r="E218" s="33" t="s">
        <v>3897</v>
      </c>
      <c r="F218" s="33">
        <v>322</v>
      </c>
      <c r="G218" s="165" t="str">
        <f>IFERROR(VLOOKUP(VALUE(E218),Склад!#REF!,6,0),"-")</f>
        <v>-</v>
      </c>
      <c r="H218" s="58"/>
      <c r="I218" s="194" t="s">
        <v>4344</v>
      </c>
      <c r="J218" s="59">
        <v>38.1</v>
      </c>
      <c r="K218" s="63">
        <v>99</v>
      </c>
      <c r="L218" s="60"/>
      <c r="M218" s="61"/>
      <c r="N218" s="62"/>
      <c r="O218" s="64"/>
      <c r="P218" s="65"/>
      <c r="Q218" s="66"/>
      <c r="R218" s="67"/>
      <c r="S218" s="65"/>
      <c r="T218" s="66"/>
      <c r="U218" s="68"/>
      <c r="V218" s="69"/>
      <c r="W218" s="65"/>
      <c r="X218" s="66"/>
      <c r="Y218" s="70" t="str">
        <f>_xlfn.XLOOKUP($D218,'[1]Res (3)'!$G:$G,'[1]Res (3)'!P:P,"",0)</f>
        <v>-</v>
      </c>
      <c r="Z218" s="70" t="str">
        <f>_xlfn.XLOOKUP($D218,'[1]Res (3)'!$G:$G,'[1]Res (3)'!Q:Q,"",0)</f>
        <v>-</v>
      </c>
      <c r="AA218" s="70" t="str">
        <f>_xlfn.XLOOKUP($D218,'[1]Res (3)'!$G:$G,'[1]Res (3)'!R:R,"",0)</f>
        <v>-</v>
      </c>
      <c r="AB218" s="70" t="str">
        <f>_xlfn.XLOOKUP($D218,'[1]Res (3)'!$G:$G,'[1]Res (3)'!S:S,"",0)</f>
        <v/>
      </c>
      <c r="AC218" s="70" t="str">
        <f>_xlfn.XLOOKUP($D218,'[1]Res (3)'!$G:$G,'[1]Res (3)'!T:T,"",0)</f>
        <v/>
      </c>
      <c r="AD218" s="70" t="str">
        <f>_xlfn.XLOOKUP($D218,'[1]Res (3)'!$G:$G,'[1]Res (3)'!U:U,"",0)</f>
        <v/>
      </c>
      <c r="AE218" s="70" t="str">
        <f>_xlfn.XLOOKUP($D218,'[1]Res (3)'!$G:$G,'[1]Res (3)'!V:V,"",0)</f>
        <v/>
      </c>
      <c r="AF218" s="70" t="str">
        <f>_xlfn.XLOOKUP($D218,'[1]Res (3)'!$G:$G,'[1]Res (3)'!W:W,"",0)</f>
        <v/>
      </c>
      <c r="AG218" s="70" t="str">
        <f>_xlfn.XLOOKUP($D218,'[1]Res (3)'!$G:$G,'[1]Res (3)'!X:X,"",0)</f>
        <v/>
      </c>
      <c r="AH218" s="70" t="str">
        <f>_xlfn.XLOOKUP($D218,'[1]Res (3)'!$G:$G,'[1]Res (3)'!Y:Y,"",0)</f>
        <v/>
      </c>
      <c r="AI218" s="70" t="str">
        <f>_xlfn.XLOOKUP($D218,'[1]Res (3)'!$G:$G,'[1]Res (3)'!Z:Z,"",0)</f>
        <v/>
      </c>
      <c r="AJ218" s="70" t="str">
        <f>_xlfn.XLOOKUP($D218,'[1]Res (3)'!$G:$G,'[1]Res (3)'!AA:AA,"",0)</f>
        <v/>
      </c>
      <c r="AK218" s="70" t="str">
        <f>_xlfn.XLOOKUP($D218,'[1]Res (3)'!$G:$G,'[1]Res (3)'!AB:AB,"",0)</f>
        <v>-</v>
      </c>
      <c r="AL218" s="71">
        <f t="shared" si="74"/>
        <v>0</v>
      </c>
      <c r="AM218" s="72" t="str">
        <f t="shared" si="75"/>
        <v/>
      </c>
      <c r="AO218" s="71" t="s">
        <v>26</v>
      </c>
      <c r="AP218" s="70" t="e">
        <f>CL218+Z218-BB218-BN218-BZ218</f>
        <v>#VALUE!</v>
      </c>
      <c r="AQ218" s="70"/>
      <c r="AR218" s="70" t="e">
        <f t="shared" ref="AR218:AR249" si="87">CN218+AB218-BD218-BP218-CB218</f>
        <v>#VALUE!</v>
      </c>
      <c r="AS218" s="70"/>
      <c r="AT218" s="70" t="e">
        <f t="shared" ref="AT218:AT249" si="88">CP218+AD218-BF218-BR218-CD218</f>
        <v>#VALUE!</v>
      </c>
      <c r="AU218" s="70"/>
      <c r="AV218" s="70" t="e">
        <f t="shared" ref="AV218:AV249" si="89">CR218+AF218-BH218-BT218-CF218</f>
        <v>#VALUE!</v>
      </c>
      <c r="AW218" s="70"/>
      <c r="AX218" s="70" t="e">
        <f t="shared" ref="AX218:AX225" si="90">CT218+AK218-BJ218-BV218-CH218</f>
        <v>#VALUE!</v>
      </c>
      <c r="AY218" s="71" t="e">
        <f t="shared" si="76"/>
        <v>#VALUE!</v>
      </c>
      <c r="AZ218" s="72" t="e">
        <f t="shared" si="77"/>
        <v>#VALUE!</v>
      </c>
      <c r="BA218" s="71" t="s">
        <v>26</v>
      </c>
      <c r="BB218" s="70">
        <v>0</v>
      </c>
      <c r="BC218" s="70" t="s">
        <v>26</v>
      </c>
      <c r="BD218" s="70">
        <v>0</v>
      </c>
      <c r="BE218" s="70" t="s">
        <v>26</v>
      </c>
      <c r="BF218" s="70">
        <v>0</v>
      </c>
      <c r="BG218" s="70" t="s">
        <v>26</v>
      </c>
      <c r="BH218" s="70">
        <v>0</v>
      </c>
      <c r="BI218" s="70" t="s">
        <v>26</v>
      </c>
      <c r="BJ218" s="70">
        <v>0</v>
      </c>
      <c r="BK218" s="74">
        <f t="shared" si="78"/>
        <v>0</v>
      </c>
      <c r="BL218" s="75">
        <f t="shared" si="79"/>
        <v>0</v>
      </c>
      <c r="BM218" s="71" t="s">
        <v>26</v>
      </c>
      <c r="BN218" s="70">
        <v>0</v>
      </c>
      <c r="BO218" s="70" t="s">
        <v>26</v>
      </c>
      <c r="BP218" s="70">
        <v>0</v>
      </c>
      <c r="BQ218" s="70" t="s">
        <v>26</v>
      </c>
      <c r="BR218" s="70">
        <v>0</v>
      </c>
      <c r="BS218" s="70" t="s">
        <v>26</v>
      </c>
      <c r="BT218" s="70">
        <v>0</v>
      </c>
      <c r="BU218" s="70" t="s">
        <v>26</v>
      </c>
      <c r="BV218" s="70">
        <v>0</v>
      </c>
      <c r="BW218" s="74">
        <f t="shared" si="80"/>
        <v>0</v>
      </c>
      <c r="BX218" s="76">
        <f t="shared" si="81"/>
        <v>0</v>
      </c>
      <c r="BY218" s="71" t="s">
        <v>26</v>
      </c>
      <c r="BZ218" s="70">
        <v>0</v>
      </c>
      <c r="CA218" s="70" t="s">
        <v>26</v>
      </c>
      <c r="CB218" s="70">
        <v>0</v>
      </c>
      <c r="CC218" s="70" t="s">
        <v>26</v>
      </c>
      <c r="CD218" s="70">
        <v>0</v>
      </c>
      <c r="CE218" s="70" t="s">
        <v>26</v>
      </c>
      <c r="CF218" s="70">
        <v>0</v>
      </c>
      <c r="CG218" s="70" t="s">
        <v>26</v>
      </c>
      <c r="CH218" s="70">
        <v>0</v>
      </c>
      <c r="CI218" s="77">
        <f t="shared" si="82"/>
        <v>0</v>
      </c>
      <c r="CJ218" s="76">
        <f t="shared" si="83"/>
        <v>0</v>
      </c>
      <c r="CK218" s="78"/>
      <c r="CL218" s="57"/>
      <c r="CM218" s="57"/>
      <c r="CN218" s="57"/>
      <c r="CO218" s="57"/>
      <c r="CP218" s="57"/>
      <c r="CQ218" s="57"/>
      <c r="CR218" s="57"/>
      <c r="CS218" s="79"/>
      <c r="CT218" s="80"/>
      <c r="CU218" s="81">
        <f t="shared" si="84"/>
        <v>0</v>
      </c>
      <c r="CV218" s="82">
        <f t="shared" si="85"/>
        <v>0</v>
      </c>
      <c r="CW218" s="83" t="e">
        <f>SUMIF(Склад!#REF!,E218,Склад!#REF!)</f>
        <v>#REF!</v>
      </c>
    </row>
    <row r="219" spans="1:101" s="73" customFormat="1" ht="73.900000000000006" customHeight="1" thickBot="1" x14ac:dyDescent="0.3">
      <c r="A219" s="57">
        <v>216</v>
      </c>
      <c r="B219" s="168" t="s">
        <v>140</v>
      </c>
      <c r="C219" s="34" t="s">
        <v>4191</v>
      </c>
      <c r="D219" s="34" t="str">
        <f t="shared" si="86"/>
        <v>6872501376</v>
      </c>
      <c r="E219" s="33" t="s">
        <v>3897</v>
      </c>
      <c r="F219" s="33">
        <v>376</v>
      </c>
      <c r="G219" s="165" t="str">
        <f>IFERROR(VLOOKUP(VALUE(E219),Склад!#REF!,6,0),"-")</f>
        <v>-</v>
      </c>
      <c r="H219" s="58"/>
      <c r="I219" s="194" t="s">
        <v>4344</v>
      </c>
      <c r="J219" s="59">
        <v>38.1</v>
      </c>
      <c r="K219" s="63">
        <v>99</v>
      </c>
      <c r="L219" s="60"/>
      <c r="M219" s="61"/>
      <c r="N219" s="62"/>
      <c r="O219" s="64"/>
      <c r="P219" s="65"/>
      <c r="Q219" s="66"/>
      <c r="R219" s="67"/>
      <c r="S219" s="65"/>
      <c r="T219" s="66"/>
      <c r="U219" s="68"/>
      <c r="V219" s="69"/>
      <c r="W219" s="65"/>
      <c r="X219" s="66"/>
      <c r="Y219" s="70" t="str">
        <f>_xlfn.XLOOKUP($D219,'[1]Res (3)'!$G:$G,'[1]Res (3)'!P:P,"",0)</f>
        <v>-</v>
      </c>
      <c r="Z219" s="70" t="str">
        <f>_xlfn.XLOOKUP($D219,'[1]Res (3)'!$G:$G,'[1]Res (3)'!Q:Q,"",0)</f>
        <v>-</v>
      </c>
      <c r="AA219" s="70" t="str">
        <f>_xlfn.XLOOKUP($D219,'[1]Res (3)'!$G:$G,'[1]Res (3)'!R:R,"",0)</f>
        <v>-</v>
      </c>
      <c r="AB219" s="70" t="str">
        <f>_xlfn.XLOOKUP($D219,'[1]Res (3)'!$G:$G,'[1]Res (3)'!S:S,"",0)</f>
        <v/>
      </c>
      <c r="AC219" s="70" t="str">
        <f>_xlfn.XLOOKUP($D219,'[1]Res (3)'!$G:$G,'[1]Res (3)'!T:T,"",0)</f>
        <v/>
      </c>
      <c r="AD219" s="70" t="str">
        <f>_xlfn.XLOOKUP($D219,'[1]Res (3)'!$G:$G,'[1]Res (3)'!U:U,"",0)</f>
        <v/>
      </c>
      <c r="AE219" s="70" t="str">
        <f>_xlfn.XLOOKUP($D219,'[1]Res (3)'!$G:$G,'[1]Res (3)'!V:V,"",0)</f>
        <v/>
      </c>
      <c r="AF219" s="70" t="str">
        <f>_xlfn.XLOOKUP($D219,'[1]Res (3)'!$G:$G,'[1]Res (3)'!W:W,"",0)</f>
        <v/>
      </c>
      <c r="AG219" s="70" t="str">
        <f>_xlfn.XLOOKUP($D219,'[1]Res (3)'!$G:$G,'[1]Res (3)'!X:X,"",0)</f>
        <v/>
      </c>
      <c r="AH219" s="70" t="str">
        <f>_xlfn.XLOOKUP($D219,'[1]Res (3)'!$G:$G,'[1]Res (3)'!Y:Y,"",0)</f>
        <v/>
      </c>
      <c r="AI219" s="70" t="str">
        <f>_xlfn.XLOOKUP($D219,'[1]Res (3)'!$G:$G,'[1]Res (3)'!Z:Z,"",0)</f>
        <v/>
      </c>
      <c r="AJ219" s="70" t="str">
        <f>_xlfn.XLOOKUP($D219,'[1]Res (3)'!$G:$G,'[1]Res (3)'!AA:AA,"",0)</f>
        <v/>
      </c>
      <c r="AK219" s="70" t="str">
        <f>_xlfn.XLOOKUP($D219,'[1]Res (3)'!$G:$G,'[1]Res (3)'!AB:AB,"",0)</f>
        <v>-</v>
      </c>
      <c r="AL219" s="71">
        <f t="shared" si="74"/>
        <v>0</v>
      </c>
      <c r="AM219" s="72" t="str">
        <f t="shared" si="75"/>
        <v/>
      </c>
      <c r="AO219" s="71" t="s">
        <v>26</v>
      </c>
      <c r="AP219" s="70" t="e">
        <f>CL219+Z219-BB219-BN219-BZ219</f>
        <v>#VALUE!</v>
      </c>
      <c r="AQ219" s="70"/>
      <c r="AR219" s="70" t="e">
        <f t="shared" si="87"/>
        <v>#VALUE!</v>
      </c>
      <c r="AS219" s="70"/>
      <c r="AT219" s="70" t="e">
        <f t="shared" si="88"/>
        <v>#VALUE!</v>
      </c>
      <c r="AU219" s="70"/>
      <c r="AV219" s="70" t="e">
        <f t="shared" si="89"/>
        <v>#VALUE!</v>
      </c>
      <c r="AW219" s="70"/>
      <c r="AX219" s="70" t="e">
        <f t="shared" si="90"/>
        <v>#VALUE!</v>
      </c>
      <c r="AY219" s="71" t="e">
        <f t="shared" si="76"/>
        <v>#VALUE!</v>
      </c>
      <c r="AZ219" s="72" t="e">
        <f t="shared" si="77"/>
        <v>#VALUE!</v>
      </c>
      <c r="BA219" s="71" t="s">
        <v>26</v>
      </c>
      <c r="BB219" s="70">
        <v>0</v>
      </c>
      <c r="BC219" s="70" t="s">
        <v>26</v>
      </c>
      <c r="BD219" s="70">
        <v>0</v>
      </c>
      <c r="BE219" s="70" t="s">
        <v>26</v>
      </c>
      <c r="BF219" s="70">
        <v>0</v>
      </c>
      <c r="BG219" s="70" t="s">
        <v>26</v>
      </c>
      <c r="BH219" s="70">
        <v>0</v>
      </c>
      <c r="BI219" s="70" t="s">
        <v>26</v>
      </c>
      <c r="BJ219" s="70">
        <v>0</v>
      </c>
      <c r="BK219" s="74">
        <f t="shared" si="78"/>
        <v>0</v>
      </c>
      <c r="BL219" s="75">
        <f t="shared" si="79"/>
        <v>0</v>
      </c>
      <c r="BM219" s="71" t="s">
        <v>26</v>
      </c>
      <c r="BN219" s="70">
        <v>0</v>
      </c>
      <c r="BO219" s="70" t="s">
        <v>26</v>
      </c>
      <c r="BP219" s="70">
        <v>0</v>
      </c>
      <c r="BQ219" s="70" t="s">
        <v>26</v>
      </c>
      <c r="BR219" s="70">
        <v>0</v>
      </c>
      <c r="BS219" s="70" t="s">
        <v>26</v>
      </c>
      <c r="BT219" s="70">
        <v>0</v>
      </c>
      <c r="BU219" s="70" t="s">
        <v>26</v>
      </c>
      <c r="BV219" s="70">
        <v>0</v>
      </c>
      <c r="BW219" s="74">
        <f t="shared" si="80"/>
        <v>0</v>
      </c>
      <c r="BX219" s="76">
        <f t="shared" si="81"/>
        <v>0</v>
      </c>
      <c r="BY219" s="71" t="s">
        <v>26</v>
      </c>
      <c r="BZ219" s="70">
        <v>0</v>
      </c>
      <c r="CA219" s="70" t="s">
        <v>26</v>
      </c>
      <c r="CB219" s="70">
        <v>0</v>
      </c>
      <c r="CC219" s="70" t="s">
        <v>26</v>
      </c>
      <c r="CD219" s="70">
        <v>0</v>
      </c>
      <c r="CE219" s="70" t="s">
        <v>26</v>
      </c>
      <c r="CF219" s="70">
        <v>0</v>
      </c>
      <c r="CG219" s="70" t="s">
        <v>26</v>
      </c>
      <c r="CH219" s="70">
        <v>0</v>
      </c>
      <c r="CI219" s="77">
        <f t="shared" si="82"/>
        <v>0</v>
      </c>
      <c r="CJ219" s="76">
        <f t="shared" si="83"/>
        <v>0</v>
      </c>
      <c r="CK219" s="78"/>
      <c r="CL219" s="57"/>
      <c r="CM219" s="57"/>
      <c r="CN219" s="57"/>
      <c r="CO219" s="57"/>
      <c r="CP219" s="57"/>
      <c r="CQ219" s="57"/>
      <c r="CR219" s="57"/>
      <c r="CS219" s="79"/>
      <c r="CT219" s="80"/>
      <c r="CU219" s="81">
        <f t="shared" si="84"/>
        <v>0</v>
      </c>
      <c r="CV219" s="82">
        <f t="shared" si="85"/>
        <v>0</v>
      </c>
      <c r="CW219" s="83" t="e">
        <f>SUMIF(Склад!#REF!,E219,Склад!#REF!)</f>
        <v>#REF!</v>
      </c>
    </row>
    <row r="220" spans="1:101" s="73" customFormat="1" ht="71.849999999999994" customHeight="1" thickBot="1" x14ac:dyDescent="0.3">
      <c r="A220" s="34">
        <v>217</v>
      </c>
      <c r="B220" s="168" t="s">
        <v>140</v>
      </c>
      <c r="C220" s="34" t="s">
        <v>4192</v>
      </c>
      <c r="D220" s="34" t="str">
        <f t="shared" si="86"/>
        <v>6383303242</v>
      </c>
      <c r="E220" s="33" t="s">
        <v>3898</v>
      </c>
      <c r="F220" s="33">
        <v>242</v>
      </c>
      <c r="G220" s="165" t="str">
        <f>IFERROR(VLOOKUP(VALUE(E220),Склад!#REF!,6,0),"-")</f>
        <v>-</v>
      </c>
      <c r="H220" s="58"/>
      <c r="I220" s="194" t="s">
        <v>4345</v>
      </c>
      <c r="J220" s="59">
        <v>38.1</v>
      </c>
      <c r="K220" s="63">
        <v>99</v>
      </c>
      <c r="L220" s="60"/>
      <c r="M220" s="61"/>
      <c r="N220" s="62"/>
      <c r="O220" s="64"/>
      <c r="P220" s="65"/>
      <c r="Q220" s="66"/>
      <c r="R220" s="67"/>
      <c r="S220" s="65"/>
      <c r="T220" s="66"/>
      <c r="U220" s="68"/>
      <c r="V220" s="69"/>
      <c r="W220" s="65"/>
      <c r="X220" s="66"/>
      <c r="Y220" s="70" t="str">
        <f>_xlfn.XLOOKUP($D220,'[1]Res (3)'!$G:$G,'[1]Res (3)'!P:P,"",0)</f>
        <v>-</v>
      </c>
      <c r="Z220" s="70" t="str">
        <f>_xlfn.XLOOKUP($D220,'[1]Res (3)'!$G:$G,'[1]Res (3)'!Q:Q,"",0)</f>
        <v>-</v>
      </c>
      <c r="AA220" s="70" t="str">
        <f>_xlfn.XLOOKUP($D220,'[1]Res (3)'!$G:$G,'[1]Res (3)'!R:R,"",0)</f>
        <v>-</v>
      </c>
      <c r="AB220" s="70" t="str">
        <f>_xlfn.XLOOKUP($D220,'[1]Res (3)'!$G:$G,'[1]Res (3)'!S:S,"",0)</f>
        <v/>
      </c>
      <c r="AC220" s="70" t="str">
        <f>_xlfn.XLOOKUP($D220,'[1]Res (3)'!$G:$G,'[1]Res (3)'!T:T,"",0)</f>
        <v/>
      </c>
      <c r="AD220" s="70" t="str">
        <f>_xlfn.XLOOKUP($D220,'[1]Res (3)'!$G:$G,'[1]Res (3)'!U:U,"",0)</f>
        <v/>
      </c>
      <c r="AE220" s="70" t="str">
        <f>_xlfn.XLOOKUP($D220,'[1]Res (3)'!$G:$G,'[1]Res (3)'!V:V,"",0)</f>
        <v/>
      </c>
      <c r="AF220" s="70" t="str">
        <f>_xlfn.XLOOKUP($D220,'[1]Res (3)'!$G:$G,'[1]Res (3)'!W:W,"",0)</f>
        <v/>
      </c>
      <c r="AG220" s="70" t="str">
        <f>_xlfn.XLOOKUP($D220,'[1]Res (3)'!$G:$G,'[1]Res (3)'!X:X,"",0)</f>
        <v/>
      </c>
      <c r="AH220" s="70" t="str">
        <f>_xlfn.XLOOKUP($D220,'[1]Res (3)'!$G:$G,'[1]Res (3)'!Y:Y,"",0)</f>
        <v/>
      </c>
      <c r="AI220" s="70" t="str">
        <f>_xlfn.XLOOKUP($D220,'[1]Res (3)'!$G:$G,'[1]Res (3)'!Z:Z,"",0)</f>
        <v/>
      </c>
      <c r="AJ220" s="70" t="str">
        <f>_xlfn.XLOOKUP($D220,'[1]Res (3)'!$G:$G,'[1]Res (3)'!AA:AA,"",0)</f>
        <v/>
      </c>
      <c r="AK220" s="70" t="str">
        <f>_xlfn.XLOOKUP($D220,'[1]Res (3)'!$G:$G,'[1]Res (3)'!AB:AB,"",0)</f>
        <v>-</v>
      </c>
      <c r="AL220" s="71">
        <f t="shared" si="74"/>
        <v>0</v>
      </c>
      <c r="AM220" s="72" t="str">
        <f t="shared" si="75"/>
        <v/>
      </c>
      <c r="AO220" s="71" t="s">
        <v>26</v>
      </c>
      <c r="AP220" s="70" t="e">
        <f>CL220+Z220-BB220-BN220-BZ220</f>
        <v>#VALUE!</v>
      </c>
      <c r="AQ220" s="70"/>
      <c r="AR220" s="70" t="e">
        <f t="shared" si="87"/>
        <v>#VALUE!</v>
      </c>
      <c r="AS220" s="70"/>
      <c r="AT220" s="70" t="e">
        <f t="shared" si="88"/>
        <v>#VALUE!</v>
      </c>
      <c r="AU220" s="70"/>
      <c r="AV220" s="70" t="e">
        <f t="shared" si="89"/>
        <v>#VALUE!</v>
      </c>
      <c r="AW220" s="70"/>
      <c r="AX220" s="70" t="e">
        <f t="shared" si="90"/>
        <v>#VALUE!</v>
      </c>
      <c r="AY220" s="71" t="e">
        <f t="shared" si="76"/>
        <v>#VALUE!</v>
      </c>
      <c r="AZ220" s="72" t="e">
        <f t="shared" si="77"/>
        <v>#VALUE!</v>
      </c>
      <c r="BA220" s="71" t="s">
        <v>26</v>
      </c>
      <c r="BB220" s="70">
        <v>0</v>
      </c>
      <c r="BC220" s="70" t="s">
        <v>26</v>
      </c>
      <c r="BD220" s="70">
        <v>0</v>
      </c>
      <c r="BE220" s="70" t="s">
        <v>26</v>
      </c>
      <c r="BF220" s="70">
        <v>0</v>
      </c>
      <c r="BG220" s="70" t="s">
        <v>26</v>
      </c>
      <c r="BH220" s="70">
        <v>0</v>
      </c>
      <c r="BI220" s="70" t="s">
        <v>26</v>
      </c>
      <c r="BJ220" s="70">
        <v>0</v>
      </c>
      <c r="BK220" s="74">
        <f t="shared" si="78"/>
        <v>0</v>
      </c>
      <c r="BL220" s="75">
        <f t="shared" si="79"/>
        <v>0</v>
      </c>
      <c r="BM220" s="71" t="s">
        <v>26</v>
      </c>
      <c r="BN220" s="70">
        <v>0</v>
      </c>
      <c r="BO220" s="70" t="s">
        <v>26</v>
      </c>
      <c r="BP220" s="70">
        <v>0</v>
      </c>
      <c r="BQ220" s="70" t="s">
        <v>26</v>
      </c>
      <c r="BR220" s="70">
        <v>0</v>
      </c>
      <c r="BS220" s="70" t="s">
        <v>26</v>
      </c>
      <c r="BT220" s="70">
        <v>0</v>
      </c>
      <c r="BU220" s="70" t="s">
        <v>26</v>
      </c>
      <c r="BV220" s="70">
        <v>0</v>
      </c>
      <c r="BW220" s="74">
        <f t="shared" si="80"/>
        <v>0</v>
      </c>
      <c r="BX220" s="76">
        <f t="shared" si="81"/>
        <v>0</v>
      </c>
      <c r="BY220" s="71" t="s">
        <v>26</v>
      </c>
      <c r="BZ220" s="70">
        <v>0</v>
      </c>
      <c r="CA220" s="70" t="s">
        <v>26</v>
      </c>
      <c r="CB220" s="70">
        <v>0</v>
      </c>
      <c r="CC220" s="70" t="s">
        <v>26</v>
      </c>
      <c r="CD220" s="70">
        <v>0</v>
      </c>
      <c r="CE220" s="70" t="s">
        <v>26</v>
      </c>
      <c r="CF220" s="70">
        <v>0</v>
      </c>
      <c r="CG220" s="70" t="s">
        <v>26</v>
      </c>
      <c r="CH220" s="70">
        <v>0</v>
      </c>
      <c r="CI220" s="77">
        <f t="shared" si="82"/>
        <v>0</v>
      </c>
      <c r="CJ220" s="76">
        <f t="shared" si="83"/>
        <v>0</v>
      </c>
      <c r="CK220" s="78"/>
      <c r="CL220" s="57"/>
      <c r="CM220" s="57"/>
      <c r="CN220" s="57"/>
      <c r="CO220" s="57"/>
      <c r="CP220" s="57"/>
      <c r="CQ220" s="57"/>
      <c r="CR220" s="57"/>
      <c r="CS220" s="79"/>
      <c r="CT220" s="80"/>
      <c r="CU220" s="81">
        <f t="shared" si="84"/>
        <v>0</v>
      </c>
      <c r="CV220" s="82">
        <f t="shared" si="85"/>
        <v>0</v>
      </c>
      <c r="CW220" s="83" t="e">
        <f>SUMIF(Склад!#REF!,E220,Склад!#REF!)</f>
        <v>#REF!</v>
      </c>
    </row>
    <row r="221" spans="1:101" s="73" customFormat="1" ht="72.95" customHeight="1" thickBot="1" x14ac:dyDescent="0.3">
      <c r="A221" s="57">
        <v>218</v>
      </c>
      <c r="B221" s="168" t="s">
        <v>140</v>
      </c>
      <c r="C221" s="34" t="s">
        <v>4193</v>
      </c>
      <c r="D221" s="34" t="str">
        <f t="shared" si="86"/>
        <v>6873302242</v>
      </c>
      <c r="E221" s="33" t="s">
        <v>3899</v>
      </c>
      <c r="F221" s="33">
        <v>242</v>
      </c>
      <c r="G221" s="165" t="str">
        <f>IFERROR(VLOOKUP(VALUE(E221),Склад!#REF!,6,0),"-")</f>
        <v>-</v>
      </c>
      <c r="H221" s="58"/>
      <c r="I221" s="194" t="s">
        <v>4345</v>
      </c>
      <c r="J221" s="59">
        <v>41.9</v>
      </c>
      <c r="K221" s="63">
        <v>109</v>
      </c>
      <c r="L221" s="60"/>
      <c r="M221" s="61"/>
      <c r="N221" s="62"/>
      <c r="O221" s="64"/>
      <c r="P221" s="65"/>
      <c r="Q221" s="66"/>
      <c r="R221" s="67"/>
      <c r="S221" s="65"/>
      <c r="T221" s="66"/>
      <c r="U221" s="68"/>
      <c r="V221" s="69"/>
      <c r="W221" s="65"/>
      <c r="X221" s="66"/>
      <c r="Y221" s="70" t="str">
        <f>_xlfn.XLOOKUP($D221,'[1]Res (3)'!$G:$G,'[1]Res (3)'!P:P,"",0)</f>
        <v>-</v>
      </c>
      <c r="Z221" s="70" t="str">
        <f>_xlfn.XLOOKUP($D221,'[1]Res (3)'!$G:$G,'[1]Res (3)'!Q:Q,"",0)</f>
        <v>-</v>
      </c>
      <c r="AA221" s="70" t="str">
        <f>_xlfn.XLOOKUP($D221,'[1]Res (3)'!$G:$G,'[1]Res (3)'!R:R,"",0)</f>
        <v>-</v>
      </c>
      <c r="AB221" s="70" t="str">
        <f>_xlfn.XLOOKUP($D221,'[1]Res (3)'!$G:$G,'[1]Res (3)'!S:S,"",0)</f>
        <v/>
      </c>
      <c r="AC221" s="70" t="str">
        <f>_xlfn.XLOOKUP($D221,'[1]Res (3)'!$G:$G,'[1]Res (3)'!T:T,"",0)</f>
        <v/>
      </c>
      <c r="AD221" s="70" t="str">
        <f>_xlfn.XLOOKUP($D221,'[1]Res (3)'!$G:$G,'[1]Res (3)'!U:U,"",0)</f>
        <v/>
      </c>
      <c r="AE221" s="70" t="str">
        <f>_xlfn.XLOOKUP($D221,'[1]Res (3)'!$G:$G,'[1]Res (3)'!V:V,"",0)</f>
        <v/>
      </c>
      <c r="AF221" s="70" t="str">
        <f>_xlfn.XLOOKUP($D221,'[1]Res (3)'!$G:$G,'[1]Res (3)'!W:W,"",0)</f>
        <v/>
      </c>
      <c r="AG221" s="70" t="str">
        <f>_xlfn.XLOOKUP($D221,'[1]Res (3)'!$G:$G,'[1]Res (3)'!X:X,"",0)</f>
        <v/>
      </c>
      <c r="AH221" s="70" t="str">
        <f>_xlfn.XLOOKUP($D221,'[1]Res (3)'!$G:$G,'[1]Res (3)'!Y:Y,"",0)</f>
        <v/>
      </c>
      <c r="AI221" s="70" t="str">
        <f>_xlfn.XLOOKUP($D221,'[1]Res (3)'!$G:$G,'[1]Res (3)'!Z:Z,"",0)</f>
        <v/>
      </c>
      <c r="AJ221" s="70" t="str">
        <f>_xlfn.XLOOKUP($D221,'[1]Res (3)'!$G:$G,'[1]Res (3)'!AA:AA,"",0)</f>
        <v/>
      </c>
      <c r="AK221" s="70" t="str">
        <f>_xlfn.XLOOKUP($D221,'[1]Res (3)'!$G:$G,'[1]Res (3)'!AB:AB,"",0)</f>
        <v>-</v>
      </c>
      <c r="AL221" s="71">
        <f t="shared" si="74"/>
        <v>0</v>
      </c>
      <c r="AM221" s="72" t="str">
        <f t="shared" si="75"/>
        <v/>
      </c>
      <c r="AO221" s="71" t="s">
        <v>26</v>
      </c>
      <c r="AP221" s="70" t="e">
        <f>CL221+Z221-BB221-BN221-BZ221</f>
        <v>#VALUE!</v>
      </c>
      <c r="AQ221" s="70"/>
      <c r="AR221" s="70" t="e">
        <f t="shared" si="87"/>
        <v>#VALUE!</v>
      </c>
      <c r="AS221" s="70"/>
      <c r="AT221" s="70" t="e">
        <f t="shared" si="88"/>
        <v>#VALUE!</v>
      </c>
      <c r="AU221" s="70"/>
      <c r="AV221" s="70" t="e">
        <f t="shared" si="89"/>
        <v>#VALUE!</v>
      </c>
      <c r="AW221" s="70"/>
      <c r="AX221" s="70" t="e">
        <f t="shared" si="90"/>
        <v>#VALUE!</v>
      </c>
      <c r="AY221" s="71" t="e">
        <f t="shared" si="76"/>
        <v>#VALUE!</v>
      </c>
      <c r="AZ221" s="72" t="e">
        <f t="shared" si="77"/>
        <v>#VALUE!</v>
      </c>
      <c r="BA221" s="71" t="s">
        <v>26</v>
      </c>
      <c r="BB221" s="70">
        <v>0</v>
      </c>
      <c r="BC221" s="70" t="s">
        <v>26</v>
      </c>
      <c r="BD221" s="70">
        <v>0</v>
      </c>
      <c r="BE221" s="70" t="s">
        <v>26</v>
      </c>
      <c r="BF221" s="70">
        <v>0</v>
      </c>
      <c r="BG221" s="70" t="s">
        <v>26</v>
      </c>
      <c r="BH221" s="70">
        <v>0</v>
      </c>
      <c r="BI221" s="70" t="s">
        <v>26</v>
      </c>
      <c r="BJ221" s="70">
        <v>0</v>
      </c>
      <c r="BK221" s="74">
        <f t="shared" si="78"/>
        <v>0</v>
      </c>
      <c r="BL221" s="75">
        <f t="shared" si="79"/>
        <v>0</v>
      </c>
      <c r="BM221" s="71" t="s">
        <v>26</v>
      </c>
      <c r="BN221" s="70">
        <v>0</v>
      </c>
      <c r="BO221" s="70" t="s">
        <v>26</v>
      </c>
      <c r="BP221" s="70">
        <v>0</v>
      </c>
      <c r="BQ221" s="70" t="s">
        <v>26</v>
      </c>
      <c r="BR221" s="70">
        <v>0</v>
      </c>
      <c r="BS221" s="70" t="s">
        <v>26</v>
      </c>
      <c r="BT221" s="70">
        <v>0</v>
      </c>
      <c r="BU221" s="70" t="s">
        <v>26</v>
      </c>
      <c r="BV221" s="70">
        <v>0</v>
      </c>
      <c r="BW221" s="74">
        <f t="shared" si="80"/>
        <v>0</v>
      </c>
      <c r="BX221" s="76">
        <f t="shared" si="81"/>
        <v>0</v>
      </c>
      <c r="BY221" s="71" t="s">
        <v>26</v>
      </c>
      <c r="BZ221" s="70">
        <v>0</v>
      </c>
      <c r="CA221" s="70" t="s">
        <v>26</v>
      </c>
      <c r="CB221" s="70">
        <v>0</v>
      </c>
      <c r="CC221" s="70" t="s">
        <v>26</v>
      </c>
      <c r="CD221" s="70">
        <v>0</v>
      </c>
      <c r="CE221" s="70" t="s">
        <v>26</v>
      </c>
      <c r="CF221" s="70">
        <v>0</v>
      </c>
      <c r="CG221" s="70" t="s">
        <v>26</v>
      </c>
      <c r="CH221" s="70">
        <v>0</v>
      </c>
      <c r="CI221" s="77">
        <f t="shared" si="82"/>
        <v>0</v>
      </c>
      <c r="CJ221" s="76">
        <f t="shared" si="83"/>
        <v>0</v>
      </c>
      <c r="CK221" s="78"/>
      <c r="CL221" s="57"/>
      <c r="CM221" s="57"/>
      <c r="CN221" s="57"/>
      <c r="CO221" s="57"/>
      <c r="CP221" s="57"/>
      <c r="CQ221" s="57"/>
      <c r="CR221" s="57"/>
      <c r="CS221" s="79"/>
      <c r="CT221" s="80"/>
      <c r="CU221" s="81">
        <f t="shared" si="84"/>
        <v>0</v>
      </c>
      <c r="CV221" s="82">
        <f t="shared" si="85"/>
        <v>0</v>
      </c>
      <c r="CW221" s="83" t="e">
        <f>SUMIF(Склад!#REF!,E221,Склад!#REF!)</f>
        <v>#REF!</v>
      </c>
    </row>
    <row r="222" spans="1:101" s="73" customFormat="1" ht="65.45" customHeight="1" thickBot="1" x14ac:dyDescent="0.3">
      <c r="A222" s="34">
        <v>219</v>
      </c>
      <c r="B222" s="168" t="s">
        <v>140</v>
      </c>
      <c r="C222" s="34" t="s">
        <v>4194</v>
      </c>
      <c r="D222" s="34" t="str">
        <f t="shared" si="86"/>
        <v>6312501310</v>
      </c>
      <c r="E222" s="33" t="s">
        <v>3900</v>
      </c>
      <c r="F222" s="33">
        <v>310</v>
      </c>
      <c r="G222" s="165" t="str">
        <f>IFERROR(VLOOKUP(VALUE(E222),Склад!#REF!,6,0),"-")</f>
        <v>-</v>
      </c>
      <c r="H222" s="58"/>
      <c r="I222" s="194" t="s">
        <v>4344</v>
      </c>
      <c r="J222" s="59">
        <v>38.1</v>
      </c>
      <c r="K222" s="63">
        <v>99</v>
      </c>
      <c r="L222" s="60"/>
      <c r="M222" s="61"/>
      <c r="N222" s="62"/>
      <c r="O222" s="64"/>
      <c r="P222" s="65"/>
      <c r="Q222" s="66"/>
      <c r="R222" s="67"/>
      <c r="S222" s="65"/>
      <c r="T222" s="66"/>
      <c r="U222" s="68"/>
      <c r="V222" s="69"/>
      <c r="W222" s="65"/>
      <c r="X222" s="66"/>
      <c r="Y222" s="70" t="str">
        <f>_xlfn.XLOOKUP($D222,'[1]Res (3)'!$G:$G,'[1]Res (3)'!P:P,"",0)</f>
        <v>-</v>
      </c>
      <c r="Z222" s="70" t="str">
        <f>_xlfn.XLOOKUP($D222,'[1]Res (3)'!$G:$G,'[1]Res (3)'!Q:Q,"",0)</f>
        <v>-</v>
      </c>
      <c r="AA222" s="70" t="str">
        <f>_xlfn.XLOOKUP($D222,'[1]Res (3)'!$G:$G,'[1]Res (3)'!R:R,"",0)</f>
        <v/>
      </c>
      <c r="AB222" s="70" t="str">
        <f>_xlfn.XLOOKUP($D222,'[1]Res (3)'!$G:$G,'[1]Res (3)'!S:S,"",0)</f>
        <v/>
      </c>
      <c r="AC222" s="70" t="str">
        <f>_xlfn.XLOOKUP($D222,'[1]Res (3)'!$G:$G,'[1]Res (3)'!T:T,"",0)</f>
        <v/>
      </c>
      <c r="AD222" s="70" t="str">
        <f>_xlfn.XLOOKUP($D222,'[1]Res (3)'!$G:$G,'[1]Res (3)'!U:U,"",0)</f>
        <v/>
      </c>
      <c r="AE222" s="70" t="str">
        <f>_xlfn.XLOOKUP($D222,'[1]Res (3)'!$G:$G,'[1]Res (3)'!V:V,"",0)</f>
        <v/>
      </c>
      <c r="AF222" s="70" t="str">
        <f>_xlfn.XLOOKUP($D222,'[1]Res (3)'!$G:$G,'[1]Res (3)'!W:W,"",0)</f>
        <v/>
      </c>
      <c r="AG222" s="70" t="str">
        <f>_xlfn.XLOOKUP($D222,'[1]Res (3)'!$G:$G,'[1]Res (3)'!X:X,"",0)</f>
        <v/>
      </c>
      <c r="AH222" s="70" t="str">
        <f>_xlfn.XLOOKUP($D222,'[1]Res (3)'!$G:$G,'[1]Res (3)'!Y:Y,"",0)</f>
        <v/>
      </c>
      <c r="AI222" s="70" t="str">
        <f>_xlfn.XLOOKUP($D222,'[1]Res (3)'!$G:$G,'[1]Res (3)'!Z:Z,"",0)</f>
        <v/>
      </c>
      <c r="AJ222" s="70" t="str">
        <f>_xlfn.XLOOKUP($D222,'[1]Res (3)'!$G:$G,'[1]Res (3)'!AA:AA,"",0)</f>
        <v/>
      </c>
      <c r="AK222" s="70" t="str">
        <f>_xlfn.XLOOKUP($D222,'[1]Res (3)'!$G:$G,'[1]Res (3)'!AB:AB,"",0)</f>
        <v/>
      </c>
      <c r="AL222" s="71">
        <f t="shared" si="74"/>
        <v>0</v>
      </c>
      <c r="AM222" s="72" t="str">
        <f t="shared" si="75"/>
        <v/>
      </c>
      <c r="AO222" s="71" t="s">
        <v>26</v>
      </c>
      <c r="AP222" s="70" t="e">
        <f>CL222+Z222-BB222-BN222-BZ222</f>
        <v>#VALUE!</v>
      </c>
      <c r="AQ222" s="70"/>
      <c r="AR222" s="70" t="e">
        <f t="shared" si="87"/>
        <v>#VALUE!</v>
      </c>
      <c r="AS222" s="70"/>
      <c r="AT222" s="70" t="e">
        <f t="shared" si="88"/>
        <v>#VALUE!</v>
      </c>
      <c r="AU222" s="70"/>
      <c r="AV222" s="70" t="e">
        <f t="shared" si="89"/>
        <v>#VALUE!</v>
      </c>
      <c r="AW222" s="70"/>
      <c r="AX222" s="70" t="e">
        <f t="shared" si="90"/>
        <v>#VALUE!</v>
      </c>
      <c r="AY222" s="71" t="e">
        <f t="shared" si="76"/>
        <v>#VALUE!</v>
      </c>
      <c r="AZ222" s="72" t="e">
        <f t="shared" si="77"/>
        <v>#VALUE!</v>
      </c>
      <c r="BA222" s="71" t="s">
        <v>26</v>
      </c>
      <c r="BB222" s="70">
        <v>0</v>
      </c>
      <c r="BC222" s="70" t="s">
        <v>26</v>
      </c>
      <c r="BD222" s="70">
        <v>0</v>
      </c>
      <c r="BE222" s="70" t="s">
        <v>26</v>
      </c>
      <c r="BF222" s="70">
        <v>0</v>
      </c>
      <c r="BG222" s="70" t="s">
        <v>26</v>
      </c>
      <c r="BH222" s="70">
        <v>0</v>
      </c>
      <c r="BI222" s="70" t="s">
        <v>26</v>
      </c>
      <c r="BJ222" s="70">
        <v>0</v>
      </c>
      <c r="BK222" s="74">
        <f t="shared" si="78"/>
        <v>0</v>
      </c>
      <c r="BL222" s="75">
        <f t="shared" si="79"/>
        <v>0</v>
      </c>
      <c r="BM222" s="71" t="s">
        <v>26</v>
      </c>
      <c r="BN222" s="70">
        <v>0</v>
      </c>
      <c r="BO222" s="70" t="s">
        <v>26</v>
      </c>
      <c r="BP222" s="70">
        <v>0</v>
      </c>
      <c r="BQ222" s="70" t="s">
        <v>26</v>
      </c>
      <c r="BR222" s="70">
        <v>0</v>
      </c>
      <c r="BS222" s="70" t="s">
        <v>26</v>
      </c>
      <c r="BT222" s="70">
        <v>0</v>
      </c>
      <c r="BU222" s="70" t="s">
        <v>26</v>
      </c>
      <c r="BV222" s="70">
        <v>0</v>
      </c>
      <c r="BW222" s="74">
        <f t="shared" si="80"/>
        <v>0</v>
      </c>
      <c r="BX222" s="76">
        <f t="shared" si="81"/>
        <v>0</v>
      </c>
      <c r="BY222" s="71" t="s">
        <v>26</v>
      </c>
      <c r="BZ222" s="70">
        <v>0</v>
      </c>
      <c r="CA222" s="70" t="s">
        <v>26</v>
      </c>
      <c r="CB222" s="70">
        <v>0</v>
      </c>
      <c r="CC222" s="70" t="s">
        <v>26</v>
      </c>
      <c r="CD222" s="70">
        <v>0</v>
      </c>
      <c r="CE222" s="70" t="s">
        <v>26</v>
      </c>
      <c r="CF222" s="70">
        <v>0</v>
      </c>
      <c r="CG222" s="70" t="s">
        <v>26</v>
      </c>
      <c r="CH222" s="70">
        <v>0</v>
      </c>
      <c r="CI222" s="77">
        <f t="shared" si="82"/>
        <v>0</v>
      </c>
      <c r="CJ222" s="76">
        <f t="shared" si="83"/>
        <v>0</v>
      </c>
      <c r="CK222" s="78"/>
      <c r="CL222" s="57"/>
      <c r="CM222" s="57"/>
      <c r="CN222" s="57"/>
      <c r="CO222" s="57"/>
      <c r="CP222" s="57"/>
      <c r="CQ222" s="57"/>
      <c r="CR222" s="57"/>
      <c r="CS222" s="79"/>
      <c r="CT222" s="80"/>
      <c r="CU222" s="81">
        <f t="shared" si="84"/>
        <v>0</v>
      </c>
      <c r="CV222" s="82">
        <f t="shared" si="85"/>
        <v>0</v>
      </c>
      <c r="CW222" s="83" t="e">
        <f>SUMIF(Склад!#REF!,E222,Склад!#REF!)</f>
        <v>#REF!</v>
      </c>
    </row>
    <row r="223" spans="1:101" s="73" customFormat="1" ht="64.900000000000006" customHeight="1" thickBot="1" x14ac:dyDescent="0.3">
      <c r="A223" s="57">
        <v>220</v>
      </c>
      <c r="B223" s="168" t="s">
        <v>140</v>
      </c>
      <c r="C223" s="34" t="s">
        <v>4194</v>
      </c>
      <c r="D223" s="34" t="str">
        <f t="shared" si="86"/>
        <v>6312501316</v>
      </c>
      <c r="E223" s="33" t="s">
        <v>3900</v>
      </c>
      <c r="F223" s="33">
        <v>316</v>
      </c>
      <c r="G223" s="165" t="str">
        <f>IFERROR(VLOOKUP(VALUE(E223),Склад!#REF!,6,0),"-")</f>
        <v>-</v>
      </c>
      <c r="H223" s="58"/>
      <c r="I223" s="194" t="s">
        <v>4344</v>
      </c>
      <c r="J223" s="59">
        <v>38.1</v>
      </c>
      <c r="K223" s="63">
        <v>99</v>
      </c>
      <c r="L223" s="60"/>
      <c r="M223" s="61"/>
      <c r="N223" s="62"/>
      <c r="O223" s="64"/>
      <c r="P223" s="65"/>
      <c r="Q223" s="66"/>
      <c r="R223" s="67"/>
      <c r="S223" s="65"/>
      <c r="T223" s="66"/>
      <c r="U223" s="68"/>
      <c r="V223" s="69"/>
      <c r="W223" s="65"/>
      <c r="X223" s="66"/>
      <c r="Y223" s="70" t="str">
        <f>_xlfn.XLOOKUP($D223,'[1]Res (3)'!$G:$G,'[1]Res (3)'!P:P,"",0)</f>
        <v>-</v>
      </c>
      <c r="Z223" s="70" t="str">
        <f>_xlfn.XLOOKUP($D223,'[1]Res (3)'!$G:$G,'[1]Res (3)'!Q:Q,"",0)</f>
        <v>-</v>
      </c>
      <c r="AA223" s="70" t="str">
        <f>_xlfn.XLOOKUP($D223,'[1]Res (3)'!$G:$G,'[1]Res (3)'!R:R,"",0)</f>
        <v/>
      </c>
      <c r="AB223" s="70" t="str">
        <f>_xlfn.XLOOKUP($D223,'[1]Res (3)'!$G:$G,'[1]Res (3)'!S:S,"",0)</f>
        <v/>
      </c>
      <c r="AC223" s="70" t="str">
        <f>_xlfn.XLOOKUP($D223,'[1]Res (3)'!$G:$G,'[1]Res (3)'!T:T,"",0)</f>
        <v/>
      </c>
      <c r="AD223" s="70" t="str">
        <f>_xlfn.XLOOKUP($D223,'[1]Res (3)'!$G:$G,'[1]Res (3)'!U:U,"",0)</f>
        <v/>
      </c>
      <c r="AE223" s="70" t="str">
        <f>_xlfn.XLOOKUP($D223,'[1]Res (3)'!$G:$G,'[1]Res (3)'!V:V,"",0)</f>
        <v/>
      </c>
      <c r="AF223" s="70" t="str">
        <f>_xlfn.XLOOKUP($D223,'[1]Res (3)'!$G:$G,'[1]Res (3)'!W:W,"",0)</f>
        <v/>
      </c>
      <c r="AG223" s="70" t="str">
        <f>_xlfn.XLOOKUP($D223,'[1]Res (3)'!$G:$G,'[1]Res (3)'!X:X,"",0)</f>
        <v/>
      </c>
      <c r="AH223" s="70" t="str">
        <f>_xlfn.XLOOKUP($D223,'[1]Res (3)'!$G:$G,'[1]Res (3)'!Y:Y,"",0)</f>
        <v/>
      </c>
      <c r="AI223" s="70" t="str">
        <f>_xlfn.XLOOKUP($D223,'[1]Res (3)'!$G:$G,'[1]Res (3)'!Z:Z,"",0)</f>
        <v/>
      </c>
      <c r="AJ223" s="70" t="str">
        <f>_xlfn.XLOOKUP($D223,'[1]Res (3)'!$G:$G,'[1]Res (3)'!AA:AA,"",0)</f>
        <v/>
      </c>
      <c r="AK223" s="70" t="str">
        <f>_xlfn.XLOOKUP($D223,'[1]Res (3)'!$G:$G,'[1]Res (3)'!AB:AB,"",0)</f>
        <v/>
      </c>
      <c r="AL223" s="71">
        <f t="shared" si="74"/>
        <v>0</v>
      </c>
      <c r="AM223" s="72" t="str">
        <f t="shared" si="75"/>
        <v/>
      </c>
      <c r="AO223" s="71" t="s">
        <v>26</v>
      </c>
      <c r="AP223" s="70"/>
      <c r="AQ223" s="70"/>
      <c r="AR223" s="70" t="e">
        <f t="shared" si="87"/>
        <v>#VALUE!</v>
      </c>
      <c r="AS223" s="70"/>
      <c r="AT223" s="70" t="e">
        <f t="shared" si="88"/>
        <v>#VALUE!</v>
      </c>
      <c r="AU223" s="70"/>
      <c r="AV223" s="70" t="e">
        <f t="shared" si="89"/>
        <v>#VALUE!</v>
      </c>
      <c r="AW223" s="70"/>
      <c r="AX223" s="70" t="e">
        <f t="shared" si="90"/>
        <v>#VALUE!</v>
      </c>
      <c r="AY223" s="71" t="e">
        <f t="shared" si="76"/>
        <v>#VALUE!</v>
      </c>
      <c r="AZ223" s="72" t="e">
        <f t="shared" si="77"/>
        <v>#VALUE!</v>
      </c>
      <c r="BA223" s="71" t="s">
        <v>26</v>
      </c>
      <c r="BB223" s="70" t="s">
        <v>26</v>
      </c>
      <c r="BC223" s="70" t="s">
        <v>26</v>
      </c>
      <c r="BD223" s="70">
        <v>0</v>
      </c>
      <c r="BE223" s="70" t="s">
        <v>26</v>
      </c>
      <c r="BF223" s="70">
        <v>0</v>
      </c>
      <c r="BG223" s="70" t="s">
        <v>26</v>
      </c>
      <c r="BH223" s="70">
        <v>0</v>
      </c>
      <c r="BI223" s="70" t="s">
        <v>26</v>
      </c>
      <c r="BJ223" s="70">
        <v>0</v>
      </c>
      <c r="BK223" s="74">
        <f t="shared" si="78"/>
        <v>0</v>
      </c>
      <c r="BL223" s="75">
        <f t="shared" si="79"/>
        <v>0</v>
      </c>
      <c r="BM223" s="71" t="s">
        <v>26</v>
      </c>
      <c r="BN223" s="70" t="s">
        <v>26</v>
      </c>
      <c r="BO223" s="70" t="s">
        <v>26</v>
      </c>
      <c r="BP223" s="70">
        <v>0</v>
      </c>
      <c r="BQ223" s="70" t="s">
        <v>26</v>
      </c>
      <c r="BR223" s="70">
        <v>0</v>
      </c>
      <c r="BS223" s="70" t="s">
        <v>26</v>
      </c>
      <c r="BT223" s="70">
        <v>0</v>
      </c>
      <c r="BU223" s="70" t="s">
        <v>26</v>
      </c>
      <c r="BV223" s="70">
        <v>0</v>
      </c>
      <c r="BW223" s="74">
        <f t="shared" si="80"/>
        <v>0</v>
      </c>
      <c r="BX223" s="76">
        <f t="shared" si="81"/>
        <v>0</v>
      </c>
      <c r="BY223" s="71" t="s">
        <v>26</v>
      </c>
      <c r="BZ223" s="70" t="s">
        <v>26</v>
      </c>
      <c r="CA223" s="70" t="s">
        <v>26</v>
      </c>
      <c r="CB223" s="70">
        <v>0</v>
      </c>
      <c r="CC223" s="70" t="s">
        <v>26</v>
      </c>
      <c r="CD223" s="70">
        <v>0</v>
      </c>
      <c r="CE223" s="70" t="s">
        <v>26</v>
      </c>
      <c r="CF223" s="70">
        <v>0</v>
      </c>
      <c r="CG223" s="70" t="s">
        <v>26</v>
      </c>
      <c r="CH223" s="70">
        <v>0</v>
      </c>
      <c r="CI223" s="77">
        <f t="shared" si="82"/>
        <v>0</v>
      </c>
      <c r="CJ223" s="76">
        <f t="shared" si="83"/>
        <v>0</v>
      </c>
      <c r="CK223" s="78"/>
      <c r="CL223" s="57"/>
      <c r="CM223" s="57"/>
      <c r="CN223" s="57">
        <v>6</v>
      </c>
      <c r="CO223" s="57"/>
      <c r="CP223" s="57">
        <v>4</v>
      </c>
      <c r="CQ223" s="57"/>
      <c r="CR223" s="57"/>
      <c r="CS223" s="79"/>
      <c r="CT223" s="80"/>
      <c r="CU223" s="81">
        <f t="shared" si="84"/>
        <v>10</v>
      </c>
      <c r="CV223" s="82">
        <f t="shared" si="85"/>
        <v>0</v>
      </c>
      <c r="CW223" s="83" t="e">
        <f>SUMIF(Склад!#REF!,E223,Склад!#REF!)</f>
        <v>#REF!</v>
      </c>
    </row>
    <row r="224" spans="1:101" s="73" customFormat="1" ht="63" customHeight="1" thickBot="1" x14ac:dyDescent="0.3">
      <c r="A224" s="34">
        <v>221</v>
      </c>
      <c r="B224" s="168" t="s">
        <v>140</v>
      </c>
      <c r="C224" s="57" t="s">
        <v>4194</v>
      </c>
      <c r="D224" s="34" t="str">
        <f t="shared" si="86"/>
        <v>6312501321</v>
      </c>
      <c r="E224" s="35" t="s">
        <v>3900</v>
      </c>
      <c r="F224" s="35">
        <v>321</v>
      </c>
      <c r="G224" s="165" t="str">
        <f>IFERROR(VLOOKUP(VALUE(E224),Склад!#REF!,6,0),"-")</f>
        <v>-</v>
      </c>
      <c r="H224" s="57"/>
      <c r="I224" s="194" t="s">
        <v>4344</v>
      </c>
      <c r="J224" s="59">
        <v>38.1</v>
      </c>
      <c r="K224" s="63">
        <v>99</v>
      </c>
      <c r="L224" s="60"/>
      <c r="M224" s="61"/>
      <c r="N224" s="62"/>
      <c r="O224" s="64"/>
      <c r="P224" s="65"/>
      <c r="Q224" s="66"/>
      <c r="R224" s="67"/>
      <c r="S224" s="65"/>
      <c r="T224" s="66"/>
      <c r="U224" s="68"/>
      <c r="V224" s="69"/>
      <c r="W224" s="65"/>
      <c r="X224" s="66"/>
      <c r="Y224" s="70" t="str">
        <f>_xlfn.XLOOKUP($D224,'[1]Res (3)'!$G:$G,'[1]Res (3)'!P:P,"",0)</f>
        <v>-</v>
      </c>
      <c r="Z224" s="70" t="str">
        <f>_xlfn.XLOOKUP($D224,'[1]Res (3)'!$G:$G,'[1]Res (3)'!Q:Q,"",0)</f>
        <v>-</v>
      </c>
      <c r="AA224" s="70" t="str">
        <f>_xlfn.XLOOKUP($D224,'[1]Res (3)'!$G:$G,'[1]Res (3)'!R:R,"",0)</f>
        <v/>
      </c>
      <c r="AB224" s="70" t="str">
        <f>_xlfn.XLOOKUP($D224,'[1]Res (3)'!$G:$G,'[1]Res (3)'!S:S,"",0)</f>
        <v/>
      </c>
      <c r="AC224" s="70" t="str">
        <f>_xlfn.XLOOKUP($D224,'[1]Res (3)'!$G:$G,'[1]Res (3)'!T:T,"",0)</f>
        <v/>
      </c>
      <c r="AD224" s="70" t="str">
        <f>_xlfn.XLOOKUP($D224,'[1]Res (3)'!$G:$G,'[1]Res (3)'!U:U,"",0)</f>
        <v/>
      </c>
      <c r="AE224" s="70" t="str">
        <f>_xlfn.XLOOKUP($D224,'[1]Res (3)'!$G:$G,'[1]Res (3)'!V:V,"",0)</f>
        <v/>
      </c>
      <c r="AF224" s="70" t="str">
        <f>_xlfn.XLOOKUP($D224,'[1]Res (3)'!$G:$G,'[1]Res (3)'!W:W,"",0)</f>
        <v/>
      </c>
      <c r="AG224" s="70" t="str">
        <f>_xlfn.XLOOKUP($D224,'[1]Res (3)'!$G:$G,'[1]Res (3)'!X:X,"",0)</f>
        <v/>
      </c>
      <c r="AH224" s="70" t="str">
        <f>_xlfn.XLOOKUP($D224,'[1]Res (3)'!$G:$G,'[1]Res (3)'!Y:Y,"",0)</f>
        <v/>
      </c>
      <c r="AI224" s="70" t="str">
        <f>_xlfn.XLOOKUP($D224,'[1]Res (3)'!$G:$G,'[1]Res (3)'!Z:Z,"",0)</f>
        <v/>
      </c>
      <c r="AJ224" s="70" t="str">
        <f>_xlfn.XLOOKUP($D224,'[1]Res (3)'!$G:$G,'[1]Res (3)'!AA:AA,"",0)</f>
        <v/>
      </c>
      <c r="AK224" s="70" t="str">
        <f>_xlfn.XLOOKUP($D224,'[1]Res (3)'!$G:$G,'[1]Res (3)'!AB:AB,"",0)</f>
        <v/>
      </c>
      <c r="AL224" s="71">
        <f t="shared" si="74"/>
        <v>0</v>
      </c>
      <c r="AM224" s="72" t="str">
        <f t="shared" si="75"/>
        <v/>
      </c>
      <c r="AO224" s="71" t="s">
        <v>26</v>
      </c>
      <c r="AP224" s="70" t="e">
        <f t="shared" ref="AP224:AP255" si="91">CL224+Z224-BB224-BN224-BZ224</f>
        <v>#VALUE!</v>
      </c>
      <c r="AQ224" s="70"/>
      <c r="AR224" s="70" t="e">
        <f t="shared" si="87"/>
        <v>#VALUE!</v>
      </c>
      <c r="AS224" s="70"/>
      <c r="AT224" s="70" t="e">
        <f t="shared" si="88"/>
        <v>#VALUE!</v>
      </c>
      <c r="AU224" s="70"/>
      <c r="AV224" s="70" t="e">
        <f t="shared" si="89"/>
        <v>#VALUE!</v>
      </c>
      <c r="AW224" s="70"/>
      <c r="AX224" s="70" t="e">
        <f t="shared" si="90"/>
        <v>#VALUE!</v>
      </c>
      <c r="AY224" s="71" t="e">
        <f t="shared" si="76"/>
        <v>#VALUE!</v>
      </c>
      <c r="AZ224" s="72" t="e">
        <f t="shared" si="77"/>
        <v>#VALUE!</v>
      </c>
      <c r="BA224" s="71" t="s">
        <v>26</v>
      </c>
      <c r="BB224" s="70">
        <v>0</v>
      </c>
      <c r="BC224" s="70" t="s">
        <v>26</v>
      </c>
      <c r="BD224" s="70">
        <v>1</v>
      </c>
      <c r="BE224" s="70" t="s">
        <v>26</v>
      </c>
      <c r="BF224" s="70">
        <v>1</v>
      </c>
      <c r="BG224" s="70" t="s">
        <v>26</v>
      </c>
      <c r="BH224" s="70">
        <v>1</v>
      </c>
      <c r="BI224" s="70" t="s">
        <v>26</v>
      </c>
      <c r="BJ224" s="70">
        <v>0</v>
      </c>
      <c r="BK224" s="74">
        <f t="shared" si="78"/>
        <v>3</v>
      </c>
      <c r="BL224" s="75">
        <f t="shared" si="79"/>
        <v>0</v>
      </c>
      <c r="BM224" s="71" t="s">
        <v>26</v>
      </c>
      <c r="BN224" s="70">
        <v>0</v>
      </c>
      <c r="BO224" s="70" t="s">
        <v>26</v>
      </c>
      <c r="BP224" s="70">
        <v>1</v>
      </c>
      <c r="BQ224" s="70" t="s">
        <v>26</v>
      </c>
      <c r="BR224" s="70">
        <v>1</v>
      </c>
      <c r="BS224" s="70" t="s">
        <v>26</v>
      </c>
      <c r="BT224" s="70">
        <v>1</v>
      </c>
      <c r="BU224" s="70" t="s">
        <v>26</v>
      </c>
      <c r="BV224" s="70">
        <v>0</v>
      </c>
      <c r="BW224" s="74">
        <f t="shared" si="80"/>
        <v>3</v>
      </c>
      <c r="BX224" s="76">
        <f t="shared" si="81"/>
        <v>0</v>
      </c>
      <c r="BY224" s="71" t="s">
        <v>26</v>
      </c>
      <c r="BZ224" s="70">
        <v>0</v>
      </c>
      <c r="CA224" s="70" t="s">
        <v>26</v>
      </c>
      <c r="CB224" s="70">
        <v>0</v>
      </c>
      <c r="CC224" s="70" t="s">
        <v>26</v>
      </c>
      <c r="CD224" s="70">
        <v>0</v>
      </c>
      <c r="CE224" s="70" t="s">
        <v>26</v>
      </c>
      <c r="CF224" s="70">
        <v>0</v>
      </c>
      <c r="CG224" s="70" t="s">
        <v>26</v>
      </c>
      <c r="CH224" s="70">
        <v>0</v>
      </c>
      <c r="CI224" s="77">
        <f t="shared" si="82"/>
        <v>0</v>
      </c>
      <c r="CJ224" s="76">
        <f t="shared" si="83"/>
        <v>0</v>
      </c>
      <c r="CK224" s="78"/>
      <c r="CL224" s="57"/>
      <c r="CM224" s="57"/>
      <c r="CN224" s="57"/>
      <c r="CO224" s="57"/>
      <c r="CP224" s="57"/>
      <c r="CQ224" s="57"/>
      <c r="CR224" s="57"/>
      <c r="CS224" s="79"/>
      <c r="CT224" s="80"/>
      <c r="CU224" s="81">
        <f t="shared" si="84"/>
        <v>0</v>
      </c>
      <c r="CV224" s="82">
        <f t="shared" si="85"/>
        <v>0</v>
      </c>
      <c r="CW224" s="83" t="e">
        <f>SUMIF(Склад!#REF!,E224,Склад!#REF!)</f>
        <v>#REF!</v>
      </c>
    </row>
    <row r="225" spans="1:101" s="73" customFormat="1" ht="62.85" customHeight="1" thickBot="1" x14ac:dyDescent="0.3">
      <c r="A225" s="57">
        <v>222</v>
      </c>
      <c r="B225" s="168" t="s">
        <v>140</v>
      </c>
      <c r="C225" s="57" t="s">
        <v>4194</v>
      </c>
      <c r="D225" s="34" t="str">
        <f t="shared" si="86"/>
        <v>6312501332</v>
      </c>
      <c r="E225" s="35" t="s">
        <v>3900</v>
      </c>
      <c r="F225" s="35">
        <v>332</v>
      </c>
      <c r="G225" s="165" t="str">
        <f>IFERROR(VLOOKUP(VALUE(E225),Склад!#REF!,6,0),"-")</f>
        <v>-</v>
      </c>
      <c r="H225" s="57"/>
      <c r="I225" s="194" t="s">
        <v>4344</v>
      </c>
      <c r="J225" s="59">
        <v>38.1</v>
      </c>
      <c r="K225" s="63">
        <v>99</v>
      </c>
      <c r="L225" s="60"/>
      <c r="M225" s="61"/>
      <c r="N225" s="62"/>
      <c r="O225" s="64"/>
      <c r="P225" s="65"/>
      <c r="Q225" s="66"/>
      <c r="R225" s="67"/>
      <c r="S225" s="65"/>
      <c r="T225" s="66"/>
      <c r="U225" s="68"/>
      <c r="V225" s="69"/>
      <c r="W225" s="65"/>
      <c r="X225" s="66"/>
      <c r="Y225" s="70" t="str">
        <f>_xlfn.XLOOKUP($D225,'[1]Res (3)'!$G:$G,'[1]Res (3)'!P:P,"",0)</f>
        <v>-</v>
      </c>
      <c r="Z225" s="70" t="str">
        <f>_xlfn.XLOOKUP($D225,'[1]Res (3)'!$G:$G,'[1]Res (3)'!Q:Q,"",0)</f>
        <v>-</v>
      </c>
      <c r="AA225" s="70" t="str">
        <f>_xlfn.XLOOKUP($D225,'[1]Res (3)'!$G:$G,'[1]Res (3)'!R:R,"",0)</f>
        <v/>
      </c>
      <c r="AB225" s="70" t="str">
        <f>_xlfn.XLOOKUP($D225,'[1]Res (3)'!$G:$G,'[1]Res (3)'!S:S,"",0)</f>
        <v/>
      </c>
      <c r="AC225" s="70" t="str">
        <f>_xlfn.XLOOKUP($D225,'[1]Res (3)'!$G:$G,'[1]Res (3)'!T:T,"",0)</f>
        <v/>
      </c>
      <c r="AD225" s="70" t="str">
        <f>_xlfn.XLOOKUP($D225,'[1]Res (3)'!$G:$G,'[1]Res (3)'!U:U,"",0)</f>
        <v/>
      </c>
      <c r="AE225" s="70" t="str">
        <f>_xlfn.XLOOKUP($D225,'[1]Res (3)'!$G:$G,'[1]Res (3)'!V:V,"",0)</f>
        <v/>
      </c>
      <c r="AF225" s="70" t="str">
        <f>_xlfn.XLOOKUP($D225,'[1]Res (3)'!$G:$G,'[1]Res (3)'!W:W,"",0)</f>
        <v/>
      </c>
      <c r="AG225" s="70" t="str">
        <f>_xlfn.XLOOKUP($D225,'[1]Res (3)'!$G:$G,'[1]Res (3)'!X:X,"",0)</f>
        <v/>
      </c>
      <c r="AH225" s="70" t="str">
        <f>_xlfn.XLOOKUP($D225,'[1]Res (3)'!$G:$G,'[1]Res (3)'!Y:Y,"",0)</f>
        <v/>
      </c>
      <c r="AI225" s="70" t="str">
        <f>_xlfn.XLOOKUP($D225,'[1]Res (3)'!$G:$G,'[1]Res (3)'!Z:Z,"",0)</f>
        <v/>
      </c>
      <c r="AJ225" s="70" t="str">
        <f>_xlfn.XLOOKUP($D225,'[1]Res (3)'!$G:$G,'[1]Res (3)'!AA:AA,"",0)</f>
        <v/>
      </c>
      <c r="AK225" s="70" t="str">
        <f>_xlfn.XLOOKUP($D225,'[1]Res (3)'!$G:$G,'[1]Res (3)'!AB:AB,"",0)</f>
        <v/>
      </c>
      <c r="AL225" s="71">
        <f t="shared" si="74"/>
        <v>0</v>
      </c>
      <c r="AM225" s="72" t="str">
        <f t="shared" si="75"/>
        <v/>
      </c>
      <c r="AO225" s="71" t="s">
        <v>26</v>
      </c>
      <c r="AP225" s="70" t="e">
        <f t="shared" si="91"/>
        <v>#VALUE!</v>
      </c>
      <c r="AQ225" s="70"/>
      <c r="AR225" s="70" t="e">
        <f t="shared" si="87"/>
        <v>#VALUE!</v>
      </c>
      <c r="AS225" s="70"/>
      <c r="AT225" s="70" t="e">
        <f t="shared" si="88"/>
        <v>#VALUE!</v>
      </c>
      <c r="AU225" s="70"/>
      <c r="AV225" s="70" t="e">
        <f t="shared" si="89"/>
        <v>#VALUE!</v>
      </c>
      <c r="AW225" s="70"/>
      <c r="AX225" s="70" t="e">
        <f t="shared" si="90"/>
        <v>#VALUE!</v>
      </c>
      <c r="AY225" s="71" t="e">
        <f t="shared" si="76"/>
        <v>#VALUE!</v>
      </c>
      <c r="AZ225" s="72" t="e">
        <f t="shared" si="77"/>
        <v>#VALUE!</v>
      </c>
      <c r="BA225" s="71" t="s">
        <v>26</v>
      </c>
      <c r="BB225" s="70">
        <v>0</v>
      </c>
      <c r="BC225" s="70" t="s">
        <v>26</v>
      </c>
      <c r="BD225" s="70">
        <v>2</v>
      </c>
      <c r="BE225" s="70" t="s">
        <v>26</v>
      </c>
      <c r="BF225" s="70">
        <v>3</v>
      </c>
      <c r="BG225" s="70" t="s">
        <v>26</v>
      </c>
      <c r="BH225" s="70">
        <v>2</v>
      </c>
      <c r="BI225" s="70" t="s">
        <v>26</v>
      </c>
      <c r="BJ225" s="70">
        <v>0</v>
      </c>
      <c r="BK225" s="74">
        <f t="shared" si="78"/>
        <v>7</v>
      </c>
      <c r="BL225" s="75">
        <f t="shared" si="79"/>
        <v>0</v>
      </c>
      <c r="BM225" s="71" t="s">
        <v>26</v>
      </c>
      <c r="BN225" s="70">
        <v>0</v>
      </c>
      <c r="BO225" s="70" t="s">
        <v>26</v>
      </c>
      <c r="BP225" s="70">
        <v>2</v>
      </c>
      <c r="BQ225" s="70" t="s">
        <v>26</v>
      </c>
      <c r="BR225" s="70">
        <v>2</v>
      </c>
      <c r="BS225" s="70" t="s">
        <v>26</v>
      </c>
      <c r="BT225" s="70">
        <v>2</v>
      </c>
      <c r="BU225" s="70" t="s">
        <v>26</v>
      </c>
      <c r="BV225" s="70">
        <v>0</v>
      </c>
      <c r="BW225" s="74">
        <f t="shared" si="80"/>
        <v>6</v>
      </c>
      <c r="BX225" s="76">
        <f t="shared" si="81"/>
        <v>0</v>
      </c>
      <c r="BY225" s="71" t="s">
        <v>26</v>
      </c>
      <c r="BZ225" s="70">
        <v>0</v>
      </c>
      <c r="CA225" s="70" t="s">
        <v>26</v>
      </c>
      <c r="CB225" s="70">
        <v>0</v>
      </c>
      <c r="CC225" s="70" t="s">
        <v>26</v>
      </c>
      <c r="CD225" s="70">
        <v>0</v>
      </c>
      <c r="CE225" s="70" t="s">
        <v>26</v>
      </c>
      <c r="CF225" s="70">
        <v>0</v>
      </c>
      <c r="CG225" s="70" t="s">
        <v>26</v>
      </c>
      <c r="CH225" s="70">
        <v>0</v>
      </c>
      <c r="CI225" s="77">
        <f t="shared" si="82"/>
        <v>0</v>
      </c>
      <c r="CJ225" s="76">
        <f t="shared" si="83"/>
        <v>0</v>
      </c>
      <c r="CK225" s="78"/>
      <c r="CL225" s="57">
        <v>1</v>
      </c>
      <c r="CM225" s="57"/>
      <c r="CN225" s="57">
        <v>6</v>
      </c>
      <c r="CO225" s="57"/>
      <c r="CP225" s="57">
        <v>7</v>
      </c>
      <c r="CQ225" s="57"/>
      <c r="CR225" s="57">
        <v>5</v>
      </c>
      <c r="CS225" s="79"/>
      <c r="CT225" s="80"/>
      <c r="CU225" s="81">
        <f t="shared" si="84"/>
        <v>19</v>
      </c>
      <c r="CV225" s="82">
        <f t="shared" si="85"/>
        <v>0</v>
      </c>
      <c r="CW225" s="83" t="e">
        <f>SUMIF(Склад!#REF!,E225,Склад!#REF!)</f>
        <v>#REF!</v>
      </c>
    </row>
    <row r="226" spans="1:101" s="73" customFormat="1" ht="64.900000000000006" customHeight="1" thickBot="1" x14ac:dyDescent="0.3">
      <c r="A226" s="34">
        <v>223</v>
      </c>
      <c r="B226" s="168" t="s">
        <v>140</v>
      </c>
      <c r="C226" s="34" t="s">
        <v>4194</v>
      </c>
      <c r="D226" s="34" t="str">
        <f t="shared" si="86"/>
        <v>6312501333</v>
      </c>
      <c r="E226" s="33" t="s">
        <v>3900</v>
      </c>
      <c r="F226" s="33">
        <v>333</v>
      </c>
      <c r="G226" s="165" t="str">
        <f>IFERROR(VLOOKUP(VALUE(E226),Склад!#REF!,6,0),"-")</f>
        <v>-</v>
      </c>
      <c r="H226" s="58"/>
      <c r="I226" s="194" t="s">
        <v>4344</v>
      </c>
      <c r="J226" s="59">
        <v>38.1</v>
      </c>
      <c r="K226" s="63">
        <v>99</v>
      </c>
      <c r="L226" s="60"/>
      <c r="M226" s="61"/>
      <c r="N226" s="62"/>
      <c r="O226" s="64"/>
      <c r="P226" s="65"/>
      <c r="Q226" s="66"/>
      <c r="R226" s="67"/>
      <c r="S226" s="65"/>
      <c r="T226" s="66"/>
      <c r="U226" s="68"/>
      <c r="V226" s="69"/>
      <c r="W226" s="65"/>
      <c r="X226" s="66"/>
      <c r="Y226" s="70" t="str">
        <f>_xlfn.XLOOKUP($D226,'[1]Res (3)'!$G:$G,'[1]Res (3)'!P:P,"",0)</f>
        <v>-</v>
      </c>
      <c r="Z226" s="70" t="str">
        <f>_xlfn.XLOOKUP($D226,'[1]Res (3)'!$G:$G,'[1]Res (3)'!Q:Q,"",0)</f>
        <v>-</v>
      </c>
      <c r="AA226" s="70" t="str">
        <f>_xlfn.XLOOKUP($D226,'[1]Res (3)'!$G:$G,'[1]Res (3)'!R:R,"",0)</f>
        <v/>
      </c>
      <c r="AB226" s="70" t="str">
        <f>_xlfn.XLOOKUP($D226,'[1]Res (3)'!$G:$G,'[1]Res (3)'!S:S,"",0)</f>
        <v/>
      </c>
      <c r="AC226" s="70" t="str">
        <f>_xlfn.XLOOKUP($D226,'[1]Res (3)'!$G:$G,'[1]Res (3)'!T:T,"",0)</f>
        <v/>
      </c>
      <c r="AD226" s="70" t="str">
        <f>_xlfn.XLOOKUP($D226,'[1]Res (3)'!$G:$G,'[1]Res (3)'!U:U,"",0)</f>
        <v/>
      </c>
      <c r="AE226" s="70" t="str">
        <f>_xlfn.XLOOKUP($D226,'[1]Res (3)'!$G:$G,'[1]Res (3)'!V:V,"",0)</f>
        <v/>
      </c>
      <c r="AF226" s="70" t="str">
        <f>_xlfn.XLOOKUP($D226,'[1]Res (3)'!$G:$G,'[1]Res (3)'!W:W,"",0)</f>
        <v/>
      </c>
      <c r="AG226" s="70" t="str">
        <f>_xlfn.XLOOKUP($D226,'[1]Res (3)'!$G:$G,'[1]Res (3)'!X:X,"",0)</f>
        <v/>
      </c>
      <c r="AH226" s="70" t="str">
        <f>_xlfn.XLOOKUP($D226,'[1]Res (3)'!$G:$G,'[1]Res (3)'!Y:Y,"",0)</f>
        <v/>
      </c>
      <c r="AI226" s="70" t="str">
        <f>_xlfn.XLOOKUP($D226,'[1]Res (3)'!$G:$G,'[1]Res (3)'!Z:Z,"",0)</f>
        <v/>
      </c>
      <c r="AJ226" s="70" t="str">
        <f>_xlfn.XLOOKUP($D226,'[1]Res (3)'!$G:$G,'[1]Res (3)'!AA:AA,"",0)</f>
        <v/>
      </c>
      <c r="AK226" s="70" t="str">
        <f>_xlfn.XLOOKUP($D226,'[1]Res (3)'!$G:$G,'[1]Res (3)'!AB:AB,"",0)</f>
        <v/>
      </c>
      <c r="AL226" s="71">
        <f t="shared" si="74"/>
        <v>0</v>
      </c>
      <c r="AM226" s="72" t="str">
        <f t="shared" si="75"/>
        <v/>
      </c>
      <c r="AO226" s="71" t="s">
        <v>26</v>
      </c>
      <c r="AP226" s="70" t="e">
        <f t="shared" si="91"/>
        <v>#VALUE!</v>
      </c>
      <c r="AQ226" s="70"/>
      <c r="AR226" s="70" t="e">
        <f t="shared" si="87"/>
        <v>#VALUE!</v>
      </c>
      <c r="AS226" s="70"/>
      <c r="AT226" s="70" t="e">
        <f t="shared" si="88"/>
        <v>#VALUE!</v>
      </c>
      <c r="AU226" s="70"/>
      <c r="AV226" s="70" t="e">
        <f t="shared" si="89"/>
        <v>#VALUE!</v>
      </c>
      <c r="AW226" s="70"/>
      <c r="AX226" s="70"/>
      <c r="AY226" s="71" t="e">
        <f t="shared" si="76"/>
        <v>#VALUE!</v>
      </c>
      <c r="AZ226" s="72" t="e">
        <f t="shared" si="77"/>
        <v>#VALUE!</v>
      </c>
      <c r="BA226" s="71" t="s">
        <v>26</v>
      </c>
      <c r="BB226" s="70">
        <v>0</v>
      </c>
      <c r="BC226" s="70" t="s">
        <v>26</v>
      </c>
      <c r="BD226" s="70">
        <v>0</v>
      </c>
      <c r="BE226" s="70" t="s">
        <v>26</v>
      </c>
      <c r="BF226" s="70">
        <v>0</v>
      </c>
      <c r="BG226" s="70" t="s">
        <v>26</v>
      </c>
      <c r="BH226" s="70">
        <v>0</v>
      </c>
      <c r="BI226" s="70" t="s">
        <v>26</v>
      </c>
      <c r="BJ226" s="70" t="s">
        <v>26</v>
      </c>
      <c r="BK226" s="74">
        <f t="shared" si="78"/>
        <v>0</v>
      </c>
      <c r="BL226" s="75">
        <f t="shared" si="79"/>
        <v>0</v>
      </c>
      <c r="BM226" s="71" t="s">
        <v>26</v>
      </c>
      <c r="BN226" s="70">
        <v>0</v>
      </c>
      <c r="BO226" s="70" t="s">
        <v>26</v>
      </c>
      <c r="BP226" s="70">
        <v>0</v>
      </c>
      <c r="BQ226" s="70" t="s">
        <v>26</v>
      </c>
      <c r="BR226" s="70">
        <v>0</v>
      </c>
      <c r="BS226" s="70" t="s">
        <v>26</v>
      </c>
      <c r="BT226" s="70">
        <v>0</v>
      </c>
      <c r="BU226" s="70" t="s">
        <v>26</v>
      </c>
      <c r="BV226" s="70" t="s">
        <v>26</v>
      </c>
      <c r="BW226" s="74">
        <f t="shared" si="80"/>
        <v>0</v>
      </c>
      <c r="BX226" s="76">
        <f t="shared" si="81"/>
        <v>0</v>
      </c>
      <c r="BY226" s="71" t="s">
        <v>26</v>
      </c>
      <c r="BZ226" s="70">
        <v>0</v>
      </c>
      <c r="CA226" s="70" t="s">
        <v>26</v>
      </c>
      <c r="CB226" s="70">
        <v>0</v>
      </c>
      <c r="CC226" s="70" t="s">
        <v>26</v>
      </c>
      <c r="CD226" s="70">
        <v>0</v>
      </c>
      <c r="CE226" s="70" t="s">
        <v>26</v>
      </c>
      <c r="CF226" s="70">
        <v>0</v>
      </c>
      <c r="CG226" s="70" t="s">
        <v>26</v>
      </c>
      <c r="CH226" s="70" t="s">
        <v>26</v>
      </c>
      <c r="CI226" s="77">
        <f t="shared" si="82"/>
        <v>0</v>
      </c>
      <c r="CJ226" s="76">
        <f t="shared" si="83"/>
        <v>0</v>
      </c>
      <c r="CK226" s="78"/>
      <c r="CL226" s="57"/>
      <c r="CM226" s="57"/>
      <c r="CN226" s="57"/>
      <c r="CO226" s="57"/>
      <c r="CP226" s="57"/>
      <c r="CQ226" s="57"/>
      <c r="CR226" s="57"/>
      <c r="CS226" s="79"/>
      <c r="CT226" s="80"/>
      <c r="CU226" s="81">
        <f t="shared" si="84"/>
        <v>0</v>
      </c>
      <c r="CV226" s="82">
        <f t="shared" si="85"/>
        <v>0</v>
      </c>
      <c r="CW226" s="83" t="e">
        <f>SUMIF(Склад!#REF!,E226,Склад!#REF!)</f>
        <v>#REF!</v>
      </c>
    </row>
    <row r="227" spans="1:101" s="73" customFormat="1" ht="62.85" customHeight="1" thickBot="1" x14ac:dyDescent="0.3">
      <c r="A227" s="57">
        <v>224</v>
      </c>
      <c r="B227" s="168" t="s">
        <v>140</v>
      </c>
      <c r="C227" s="34" t="s">
        <v>4194</v>
      </c>
      <c r="D227" s="34" t="str">
        <f t="shared" si="86"/>
        <v>6312501361</v>
      </c>
      <c r="E227" s="33" t="s">
        <v>3900</v>
      </c>
      <c r="F227" s="33">
        <v>361</v>
      </c>
      <c r="G227" s="165" t="str">
        <f>IFERROR(VLOOKUP(VALUE(E227),Склад!#REF!,6,0),"-")</f>
        <v>-</v>
      </c>
      <c r="H227" s="58"/>
      <c r="I227" s="194" t="s">
        <v>4344</v>
      </c>
      <c r="J227" s="59">
        <v>38.1</v>
      </c>
      <c r="K227" s="63">
        <v>99</v>
      </c>
      <c r="L227" s="60"/>
      <c r="M227" s="61"/>
      <c r="N227" s="62"/>
      <c r="O227" s="64"/>
      <c r="P227" s="65"/>
      <c r="Q227" s="66"/>
      <c r="R227" s="67"/>
      <c r="S227" s="65"/>
      <c r="T227" s="66"/>
      <c r="U227" s="68"/>
      <c r="V227" s="69"/>
      <c r="W227" s="65"/>
      <c r="X227" s="66"/>
      <c r="Y227" s="70" t="str">
        <f>_xlfn.XLOOKUP($D227,'[1]Res (3)'!$G:$G,'[1]Res (3)'!P:P,"",0)</f>
        <v>-</v>
      </c>
      <c r="Z227" s="70" t="str">
        <f>_xlfn.XLOOKUP($D227,'[1]Res (3)'!$G:$G,'[1]Res (3)'!Q:Q,"",0)</f>
        <v>-</v>
      </c>
      <c r="AA227" s="70" t="str">
        <f>_xlfn.XLOOKUP($D227,'[1]Res (3)'!$G:$G,'[1]Res (3)'!R:R,"",0)</f>
        <v/>
      </c>
      <c r="AB227" s="70" t="str">
        <f>_xlfn.XLOOKUP($D227,'[1]Res (3)'!$G:$G,'[1]Res (3)'!S:S,"",0)</f>
        <v/>
      </c>
      <c r="AC227" s="70" t="str">
        <f>_xlfn.XLOOKUP($D227,'[1]Res (3)'!$G:$G,'[1]Res (3)'!T:T,"",0)</f>
        <v/>
      </c>
      <c r="AD227" s="70" t="str">
        <f>_xlfn.XLOOKUP($D227,'[1]Res (3)'!$G:$G,'[1]Res (3)'!U:U,"",0)</f>
        <v/>
      </c>
      <c r="AE227" s="70" t="str">
        <f>_xlfn.XLOOKUP($D227,'[1]Res (3)'!$G:$G,'[1]Res (3)'!V:V,"",0)</f>
        <v/>
      </c>
      <c r="AF227" s="70" t="str">
        <f>_xlfn.XLOOKUP($D227,'[1]Res (3)'!$G:$G,'[1]Res (3)'!W:W,"",0)</f>
        <v/>
      </c>
      <c r="AG227" s="70" t="str">
        <f>_xlfn.XLOOKUP($D227,'[1]Res (3)'!$G:$G,'[1]Res (3)'!X:X,"",0)</f>
        <v/>
      </c>
      <c r="AH227" s="70" t="str">
        <f>_xlfn.XLOOKUP($D227,'[1]Res (3)'!$G:$G,'[1]Res (3)'!Y:Y,"",0)</f>
        <v/>
      </c>
      <c r="AI227" s="70" t="str">
        <f>_xlfn.XLOOKUP($D227,'[1]Res (3)'!$G:$G,'[1]Res (3)'!Z:Z,"",0)</f>
        <v/>
      </c>
      <c r="AJ227" s="70" t="str">
        <f>_xlfn.XLOOKUP($D227,'[1]Res (3)'!$G:$G,'[1]Res (3)'!AA:AA,"",0)</f>
        <v/>
      </c>
      <c r="AK227" s="70" t="str">
        <f>_xlfn.XLOOKUP($D227,'[1]Res (3)'!$G:$G,'[1]Res (3)'!AB:AB,"",0)</f>
        <v/>
      </c>
      <c r="AL227" s="71">
        <f t="shared" si="74"/>
        <v>0</v>
      </c>
      <c r="AM227" s="72" t="str">
        <f t="shared" si="75"/>
        <v/>
      </c>
      <c r="AO227" s="71" t="s">
        <v>26</v>
      </c>
      <c r="AP227" s="70" t="e">
        <f t="shared" si="91"/>
        <v>#VALUE!</v>
      </c>
      <c r="AQ227" s="70"/>
      <c r="AR227" s="70" t="e">
        <f t="shared" si="87"/>
        <v>#VALUE!</v>
      </c>
      <c r="AS227" s="70"/>
      <c r="AT227" s="70" t="e">
        <f t="shared" si="88"/>
        <v>#VALUE!</v>
      </c>
      <c r="AU227" s="70"/>
      <c r="AV227" s="70" t="e">
        <f t="shared" si="89"/>
        <v>#VALUE!</v>
      </c>
      <c r="AW227" s="70"/>
      <c r="AX227" s="70"/>
      <c r="AY227" s="71" t="e">
        <f t="shared" si="76"/>
        <v>#VALUE!</v>
      </c>
      <c r="AZ227" s="72" t="e">
        <f t="shared" si="77"/>
        <v>#VALUE!</v>
      </c>
      <c r="BA227" s="71" t="s">
        <v>26</v>
      </c>
      <c r="BB227" s="70">
        <v>0</v>
      </c>
      <c r="BC227" s="70" t="s">
        <v>26</v>
      </c>
      <c r="BD227" s="70">
        <v>1</v>
      </c>
      <c r="BE227" s="70" t="s">
        <v>26</v>
      </c>
      <c r="BF227" s="70">
        <v>2</v>
      </c>
      <c r="BG227" s="70" t="s">
        <v>26</v>
      </c>
      <c r="BH227" s="70">
        <v>1</v>
      </c>
      <c r="BI227" s="70" t="s">
        <v>26</v>
      </c>
      <c r="BJ227" s="70" t="s">
        <v>26</v>
      </c>
      <c r="BK227" s="74">
        <f t="shared" si="78"/>
        <v>4</v>
      </c>
      <c r="BL227" s="75">
        <f t="shared" si="79"/>
        <v>0</v>
      </c>
      <c r="BM227" s="71" t="s">
        <v>26</v>
      </c>
      <c r="BN227" s="70">
        <v>0</v>
      </c>
      <c r="BO227" s="70" t="s">
        <v>26</v>
      </c>
      <c r="BP227" s="70">
        <v>1</v>
      </c>
      <c r="BQ227" s="70" t="s">
        <v>26</v>
      </c>
      <c r="BR227" s="70">
        <v>2</v>
      </c>
      <c r="BS227" s="70" t="s">
        <v>26</v>
      </c>
      <c r="BT227" s="70">
        <v>1</v>
      </c>
      <c r="BU227" s="70" t="s">
        <v>26</v>
      </c>
      <c r="BV227" s="70" t="s">
        <v>26</v>
      </c>
      <c r="BW227" s="74">
        <f t="shared" si="80"/>
        <v>4</v>
      </c>
      <c r="BX227" s="76">
        <f t="shared" si="81"/>
        <v>0</v>
      </c>
      <c r="BY227" s="71" t="s">
        <v>26</v>
      </c>
      <c r="BZ227" s="70">
        <v>0</v>
      </c>
      <c r="CA227" s="70" t="s">
        <v>26</v>
      </c>
      <c r="CB227" s="70">
        <v>0</v>
      </c>
      <c r="CC227" s="70" t="s">
        <v>26</v>
      </c>
      <c r="CD227" s="70">
        <v>0</v>
      </c>
      <c r="CE227" s="70" t="s">
        <v>26</v>
      </c>
      <c r="CF227" s="70">
        <v>0</v>
      </c>
      <c r="CG227" s="70" t="s">
        <v>26</v>
      </c>
      <c r="CH227" s="70" t="s">
        <v>26</v>
      </c>
      <c r="CI227" s="77">
        <f t="shared" si="82"/>
        <v>0</v>
      </c>
      <c r="CJ227" s="76">
        <f t="shared" si="83"/>
        <v>0</v>
      </c>
      <c r="CK227" s="78"/>
      <c r="CL227" s="57"/>
      <c r="CM227" s="57"/>
      <c r="CN227" s="57">
        <v>3</v>
      </c>
      <c r="CO227" s="57"/>
      <c r="CP227" s="57"/>
      <c r="CQ227" s="57"/>
      <c r="CR227" s="57"/>
      <c r="CS227" s="79"/>
      <c r="CT227" s="80"/>
      <c r="CU227" s="81">
        <f t="shared" si="84"/>
        <v>3</v>
      </c>
      <c r="CV227" s="82">
        <f t="shared" si="85"/>
        <v>0</v>
      </c>
      <c r="CW227" s="83" t="e">
        <f>SUMIF(Склад!#REF!,E227,Склад!#REF!)</f>
        <v>#REF!</v>
      </c>
    </row>
    <row r="228" spans="1:101" s="73" customFormat="1" ht="67.900000000000006" customHeight="1" thickBot="1" x14ac:dyDescent="0.3">
      <c r="A228" s="34">
        <v>225</v>
      </c>
      <c r="B228" s="168" t="s">
        <v>140</v>
      </c>
      <c r="C228" s="34" t="s">
        <v>4194</v>
      </c>
      <c r="D228" s="34" t="str">
        <f t="shared" si="86"/>
        <v>6382501310</v>
      </c>
      <c r="E228" s="33" t="s">
        <v>3901</v>
      </c>
      <c r="F228" s="33">
        <v>310</v>
      </c>
      <c r="G228" s="165" t="str">
        <f>IFERROR(VLOOKUP(VALUE(E228),Склад!#REF!,6,0),"-")</f>
        <v>-</v>
      </c>
      <c r="H228" s="58"/>
      <c r="I228" s="194" t="s">
        <v>4344</v>
      </c>
      <c r="J228" s="59">
        <v>38.1</v>
      </c>
      <c r="K228" s="63">
        <v>99</v>
      </c>
      <c r="L228" s="60"/>
      <c r="M228" s="61"/>
      <c r="N228" s="62"/>
      <c r="O228" s="64"/>
      <c r="P228" s="65"/>
      <c r="Q228" s="66"/>
      <c r="R228" s="67"/>
      <c r="S228" s="65"/>
      <c r="T228" s="66"/>
      <c r="U228" s="68"/>
      <c r="V228" s="69"/>
      <c r="W228" s="65"/>
      <c r="X228" s="66"/>
      <c r="Y228" s="70" t="str">
        <f>_xlfn.XLOOKUP($D228,'[1]Res (3)'!$G:$G,'[1]Res (3)'!P:P,"",0)</f>
        <v>-</v>
      </c>
      <c r="Z228" s="70" t="str">
        <f>_xlfn.XLOOKUP($D228,'[1]Res (3)'!$G:$G,'[1]Res (3)'!Q:Q,"",0)</f>
        <v>-</v>
      </c>
      <c r="AA228" s="70" t="str">
        <f>_xlfn.XLOOKUP($D228,'[1]Res (3)'!$G:$G,'[1]Res (3)'!R:R,"",0)</f>
        <v/>
      </c>
      <c r="AB228" s="70" t="str">
        <f>_xlfn.XLOOKUP($D228,'[1]Res (3)'!$G:$G,'[1]Res (3)'!S:S,"",0)</f>
        <v/>
      </c>
      <c r="AC228" s="70" t="str">
        <f>_xlfn.XLOOKUP($D228,'[1]Res (3)'!$G:$G,'[1]Res (3)'!T:T,"",0)</f>
        <v/>
      </c>
      <c r="AD228" s="70" t="str">
        <f>_xlfn.XLOOKUP($D228,'[1]Res (3)'!$G:$G,'[1]Res (3)'!U:U,"",0)</f>
        <v/>
      </c>
      <c r="AE228" s="70" t="str">
        <f>_xlfn.XLOOKUP($D228,'[1]Res (3)'!$G:$G,'[1]Res (3)'!V:V,"",0)</f>
        <v/>
      </c>
      <c r="AF228" s="70" t="str">
        <f>_xlfn.XLOOKUP($D228,'[1]Res (3)'!$G:$G,'[1]Res (3)'!W:W,"",0)</f>
        <v/>
      </c>
      <c r="AG228" s="70" t="str">
        <f>_xlfn.XLOOKUP($D228,'[1]Res (3)'!$G:$G,'[1]Res (3)'!X:X,"",0)</f>
        <v/>
      </c>
      <c r="AH228" s="70" t="str">
        <f>_xlfn.XLOOKUP($D228,'[1]Res (3)'!$G:$G,'[1]Res (3)'!Y:Y,"",0)</f>
        <v/>
      </c>
      <c r="AI228" s="70" t="str">
        <f>_xlfn.XLOOKUP($D228,'[1]Res (3)'!$G:$G,'[1]Res (3)'!Z:Z,"",0)</f>
        <v/>
      </c>
      <c r="AJ228" s="70" t="str">
        <f>_xlfn.XLOOKUP($D228,'[1]Res (3)'!$G:$G,'[1]Res (3)'!AA:AA,"",0)</f>
        <v/>
      </c>
      <c r="AK228" s="70" t="str">
        <f>_xlfn.XLOOKUP($D228,'[1]Res (3)'!$G:$G,'[1]Res (3)'!AB:AB,"",0)</f>
        <v/>
      </c>
      <c r="AL228" s="71">
        <f t="shared" si="74"/>
        <v>0</v>
      </c>
      <c r="AM228" s="72" t="str">
        <f t="shared" si="75"/>
        <v/>
      </c>
      <c r="AO228" s="71" t="s">
        <v>26</v>
      </c>
      <c r="AP228" s="70" t="e">
        <f t="shared" si="91"/>
        <v>#VALUE!</v>
      </c>
      <c r="AQ228" s="70"/>
      <c r="AR228" s="70" t="e">
        <f t="shared" si="87"/>
        <v>#VALUE!</v>
      </c>
      <c r="AS228" s="70"/>
      <c r="AT228" s="70" t="e">
        <f t="shared" si="88"/>
        <v>#VALUE!</v>
      </c>
      <c r="AU228" s="70"/>
      <c r="AV228" s="70" t="e">
        <f t="shared" si="89"/>
        <v>#VALUE!</v>
      </c>
      <c r="AW228" s="70"/>
      <c r="AX228" s="70"/>
      <c r="AY228" s="71" t="e">
        <f t="shared" si="76"/>
        <v>#VALUE!</v>
      </c>
      <c r="AZ228" s="72" t="e">
        <f t="shared" si="77"/>
        <v>#VALUE!</v>
      </c>
      <c r="BA228" s="71" t="s">
        <v>26</v>
      </c>
      <c r="BB228" s="70">
        <v>0</v>
      </c>
      <c r="BC228" s="70" t="s">
        <v>26</v>
      </c>
      <c r="BD228" s="70">
        <v>1</v>
      </c>
      <c r="BE228" s="70" t="s">
        <v>26</v>
      </c>
      <c r="BF228" s="70">
        <v>1</v>
      </c>
      <c r="BG228" s="70" t="s">
        <v>26</v>
      </c>
      <c r="BH228" s="70">
        <v>0</v>
      </c>
      <c r="BI228" s="70" t="s">
        <v>26</v>
      </c>
      <c r="BJ228" s="70" t="s">
        <v>26</v>
      </c>
      <c r="BK228" s="74">
        <f t="shared" si="78"/>
        <v>2</v>
      </c>
      <c r="BL228" s="75">
        <f t="shared" si="79"/>
        <v>0</v>
      </c>
      <c r="BM228" s="71" t="s">
        <v>26</v>
      </c>
      <c r="BN228" s="70">
        <v>0</v>
      </c>
      <c r="BO228" s="70" t="s">
        <v>26</v>
      </c>
      <c r="BP228" s="70">
        <v>0</v>
      </c>
      <c r="BQ228" s="70" t="s">
        <v>26</v>
      </c>
      <c r="BR228" s="70">
        <v>1</v>
      </c>
      <c r="BS228" s="70" t="s">
        <v>26</v>
      </c>
      <c r="BT228" s="70">
        <v>1</v>
      </c>
      <c r="BU228" s="70" t="s">
        <v>26</v>
      </c>
      <c r="BV228" s="70" t="s">
        <v>26</v>
      </c>
      <c r="BW228" s="74">
        <f t="shared" si="80"/>
        <v>2</v>
      </c>
      <c r="BX228" s="76">
        <f t="shared" si="81"/>
        <v>0</v>
      </c>
      <c r="BY228" s="71" t="s">
        <v>26</v>
      </c>
      <c r="BZ228" s="70">
        <v>0</v>
      </c>
      <c r="CA228" s="70" t="s">
        <v>26</v>
      </c>
      <c r="CB228" s="70">
        <v>0</v>
      </c>
      <c r="CC228" s="70" t="s">
        <v>26</v>
      </c>
      <c r="CD228" s="70">
        <v>0</v>
      </c>
      <c r="CE228" s="70" t="s">
        <v>26</v>
      </c>
      <c r="CF228" s="70">
        <v>0</v>
      </c>
      <c r="CG228" s="70" t="s">
        <v>26</v>
      </c>
      <c r="CH228" s="70" t="s">
        <v>26</v>
      </c>
      <c r="CI228" s="77">
        <f t="shared" si="82"/>
        <v>0</v>
      </c>
      <c r="CJ228" s="76">
        <f t="shared" si="83"/>
        <v>0</v>
      </c>
      <c r="CK228" s="78"/>
      <c r="CL228" s="57"/>
      <c r="CM228" s="57"/>
      <c r="CN228" s="57"/>
      <c r="CO228" s="57"/>
      <c r="CP228" s="57"/>
      <c r="CQ228" s="57"/>
      <c r="CR228" s="57"/>
      <c r="CS228" s="79"/>
      <c r="CT228" s="80"/>
      <c r="CU228" s="81">
        <f t="shared" si="84"/>
        <v>0</v>
      </c>
      <c r="CV228" s="82">
        <f t="shared" si="85"/>
        <v>0</v>
      </c>
      <c r="CW228" s="83" t="e">
        <f>SUMIF(Склад!#REF!,E228,Склад!#REF!)</f>
        <v>#REF!</v>
      </c>
    </row>
    <row r="229" spans="1:101" s="73" customFormat="1" ht="66.95" customHeight="1" thickBot="1" x14ac:dyDescent="0.3">
      <c r="A229" s="57">
        <v>226</v>
      </c>
      <c r="B229" s="168" t="s">
        <v>140</v>
      </c>
      <c r="C229" s="34" t="s">
        <v>4194</v>
      </c>
      <c r="D229" s="34" t="str">
        <f t="shared" si="86"/>
        <v>6382501316</v>
      </c>
      <c r="E229" s="33" t="s">
        <v>3901</v>
      </c>
      <c r="F229" s="33">
        <v>316</v>
      </c>
      <c r="G229" s="165" t="str">
        <f>IFERROR(VLOOKUP(VALUE(E229),Склад!#REF!,6,0),"-")</f>
        <v>-</v>
      </c>
      <c r="H229" s="58"/>
      <c r="I229" s="194" t="s">
        <v>4344</v>
      </c>
      <c r="J229" s="59">
        <v>38.1</v>
      </c>
      <c r="K229" s="63">
        <v>99</v>
      </c>
      <c r="L229" s="60"/>
      <c r="M229" s="61"/>
      <c r="N229" s="62"/>
      <c r="O229" s="64"/>
      <c r="P229" s="65"/>
      <c r="Q229" s="66"/>
      <c r="R229" s="67"/>
      <c r="S229" s="65"/>
      <c r="T229" s="66"/>
      <c r="U229" s="68"/>
      <c r="V229" s="69"/>
      <c r="W229" s="65"/>
      <c r="X229" s="66"/>
      <c r="Y229" s="70" t="str">
        <f>_xlfn.XLOOKUP($D229,'[1]Res (3)'!$G:$G,'[1]Res (3)'!P:P,"",0)</f>
        <v>-</v>
      </c>
      <c r="Z229" s="70" t="str">
        <f>_xlfn.XLOOKUP($D229,'[1]Res (3)'!$G:$G,'[1]Res (3)'!Q:Q,"",0)</f>
        <v>-</v>
      </c>
      <c r="AA229" s="70" t="str">
        <f>_xlfn.XLOOKUP($D229,'[1]Res (3)'!$G:$G,'[1]Res (3)'!R:R,"",0)</f>
        <v/>
      </c>
      <c r="AB229" s="70" t="str">
        <f>_xlfn.XLOOKUP($D229,'[1]Res (3)'!$G:$G,'[1]Res (3)'!S:S,"",0)</f>
        <v/>
      </c>
      <c r="AC229" s="70" t="str">
        <f>_xlfn.XLOOKUP($D229,'[1]Res (3)'!$G:$G,'[1]Res (3)'!T:T,"",0)</f>
        <v/>
      </c>
      <c r="AD229" s="70" t="str">
        <f>_xlfn.XLOOKUP($D229,'[1]Res (3)'!$G:$G,'[1]Res (3)'!U:U,"",0)</f>
        <v/>
      </c>
      <c r="AE229" s="70" t="str">
        <f>_xlfn.XLOOKUP($D229,'[1]Res (3)'!$G:$G,'[1]Res (3)'!V:V,"",0)</f>
        <v/>
      </c>
      <c r="AF229" s="70" t="str">
        <f>_xlfn.XLOOKUP($D229,'[1]Res (3)'!$G:$G,'[1]Res (3)'!W:W,"",0)</f>
        <v/>
      </c>
      <c r="AG229" s="70" t="str">
        <f>_xlfn.XLOOKUP($D229,'[1]Res (3)'!$G:$G,'[1]Res (3)'!X:X,"",0)</f>
        <v/>
      </c>
      <c r="AH229" s="70" t="str">
        <f>_xlfn.XLOOKUP($D229,'[1]Res (3)'!$G:$G,'[1]Res (3)'!Y:Y,"",0)</f>
        <v/>
      </c>
      <c r="AI229" s="70" t="str">
        <f>_xlfn.XLOOKUP($D229,'[1]Res (3)'!$G:$G,'[1]Res (3)'!Z:Z,"",0)</f>
        <v/>
      </c>
      <c r="AJ229" s="70" t="str">
        <f>_xlfn.XLOOKUP($D229,'[1]Res (3)'!$G:$G,'[1]Res (3)'!AA:AA,"",0)</f>
        <v/>
      </c>
      <c r="AK229" s="70" t="str">
        <f>_xlfn.XLOOKUP($D229,'[1]Res (3)'!$G:$G,'[1]Res (3)'!AB:AB,"",0)</f>
        <v/>
      </c>
      <c r="AL229" s="71">
        <f t="shared" si="74"/>
        <v>0</v>
      </c>
      <c r="AM229" s="72" t="str">
        <f t="shared" si="75"/>
        <v/>
      </c>
      <c r="AO229" s="71" t="s">
        <v>26</v>
      </c>
      <c r="AP229" s="70" t="e">
        <f t="shared" si="91"/>
        <v>#VALUE!</v>
      </c>
      <c r="AQ229" s="70"/>
      <c r="AR229" s="70" t="e">
        <f t="shared" si="87"/>
        <v>#VALUE!</v>
      </c>
      <c r="AS229" s="70"/>
      <c r="AT229" s="70" t="e">
        <f t="shared" si="88"/>
        <v>#VALUE!</v>
      </c>
      <c r="AU229" s="70"/>
      <c r="AV229" s="70" t="e">
        <f t="shared" si="89"/>
        <v>#VALUE!</v>
      </c>
      <c r="AW229" s="70"/>
      <c r="AX229" s="70"/>
      <c r="AY229" s="71" t="e">
        <f t="shared" si="76"/>
        <v>#VALUE!</v>
      </c>
      <c r="AZ229" s="72" t="e">
        <f t="shared" si="77"/>
        <v>#VALUE!</v>
      </c>
      <c r="BA229" s="71" t="s">
        <v>26</v>
      </c>
      <c r="BB229" s="70">
        <v>0</v>
      </c>
      <c r="BC229" s="70" t="s">
        <v>26</v>
      </c>
      <c r="BD229" s="70">
        <v>0</v>
      </c>
      <c r="BE229" s="70" t="s">
        <v>26</v>
      </c>
      <c r="BF229" s="70">
        <v>1</v>
      </c>
      <c r="BG229" s="70" t="s">
        <v>26</v>
      </c>
      <c r="BH229" s="70">
        <v>1</v>
      </c>
      <c r="BI229" s="70" t="s">
        <v>26</v>
      </c>
      <c r="BJ229" s="70" t="s">
        <v>26</v>
      </c>
      <c r="BK229" s="74">
        <f t="shared" si="78"/>
        <v>2</v>
      </c>
      <c r="BL229" s="75">
        <f t="shared" si="79"/>
        <v>0</v>
      </c>
      <c r="BM229" s="71" t="s">
        <v>26</v>
      </c>
      <c r="BN229" s="70">
        <v>0</v>
      </c>
      <c r="BO229" s="70" t="s">
        <v>26</v>
      </c>
      <c r="BP229" s="70">
        <v>1</v>
      </c>
      <c r="BQ229" s="70" t="s">
        <v>26</v>
      </c>
      <c r="BR229" s="70">
        <v>1</v>
      </c>
      <c r="BS229" s="70" t="s">
        <v>26</v>
      </c>
      <c r="BT229" s="70">
        <v>0</v>
      </c>
      <c r="BU229" s="70" t="s">
        <v>26</v>
      </c>
      <c r="BV229" s="70" t="s">
        <v>26</v>
      </c>
      <c r="BW229" s="74">
        <f t="shared" si="80"/>
        <v>2</v>
      </c>
      <c r="BX229" s="76">
        <f t="shared" si="81"/>
        <v>0</v>
      </c>
      <c r="BY229" s="71" t="s">
        <v>26</v>
      </c>
      <c r="BZ229" s="70">
        <v>0</v>
      </c>
      <c r="CA229" s="70" t="s">
        <v>26</v>
      </c>
      <c r="CB229" s="70">
        <v>0</v>
      </c>
      <c r="CC229" s="70" t="s">
        <v>26</v>
      </c>
      <c r="CD229" s="70">
        <v>0</v>
      </c>
      <c r="CE229" s="70" t="s">
        <v>26</v>
      </c>
      <c r="CF229" s="70">
        <v>0</v>
      </c>
      <c r="CG229" s="70" t="s">
        <v>26</v>
      </c>
      <c r="CH229" s="70" t="s">
        <v>26</v>
      </c>
      <c r="CI229" s="77">
        <f t="shared" si="82"/>
        <v>0</v>
      </c>
      <c r="CJ229" s="76">
        <f t="shared" si="83"/>
        <v>0</v>
      </c>
      <c r="CK229" s="78"/>
      <c r="CL229" s="57"/>
      <c r="CM229" s="57"/>
      <c r="CN229" s="57"/>
      <c r="CO229" s="57"/>
      <c r="CP229" s="57"/>
      <c r="CQ229" s="57"/>
      <c r="CR229" s="57"/>
      <c r="CS229" s="79"/>
      <c r="CT229" s="80"/>
      <c r="CU229" s="81">
        <f t="shared" si="84"/>
        <v>0</v>
      </c>
      <c r="CV229" s="82">
        <f t="shared" si="85"/>
        <v>0</v>
      </c>
      <c r="CW229" s="83" t="e">
        <f>SUMIF(Склад!#REF!,E229,Склад!#REF!)</f>
        <v>#REF!</v>
      </c>
    </row>
    <row r="230" spans="1:101" s="73" customFormat="1" ht="72.2" customHeight="1" thickBot="1" x14ac:dyDescent="0.3">
      <c r="A230" s="34">
        <v>227</v>
      </c>
      <c r="B230" s="168" t="s">
        <v>140</v>
      </c>
      <c r="C230" s="34" t="s">
        <v>4194</v>
      </c>
      <c r="D230" s="34" t="str">
        <f t="shared" si="86"/>
        <v>6382501321</v>
      </c>
      <c r="E230" s="33" t="s">
        <v>3901</v>
      </c>
      <c r="F230" s="33">
        <v>321</v>
      </c>
      <c r="G230" s="165" t="str">
        <f>IFERROR(VLOOKUP(VALUE(E230),Склад!#REF!,6,0),"-")</f>
        <v>-</v>
      </c>
      <c r="H230" s="58"/>
      <c r="I230" s="194" t="s">
        <v>4344</v>
      </c>
      <c r="J230" s="59">
        <v>38.1</v>
      </c>
      <c r="K230" s="63">
        <v>99</v>
      </c>
      <c r="L230" s="60"/>
      <c r="M230" s="61"/>
      <c r="N230" s="62"/>
      <c r="O230" s="64"/>
      <c r="P230" s="65"/>
      <c r="Q230" s="66"/>
      <c r="R230" s="67"/>
      <c r="S230" s="65"/>
      <c r="T230" s="66"/>
      <c r="U230" s="68"/>
      <c r="V230" s="69"/>
      <c r="W230" s="65"/>
      <c r="X230" s="66"/>
      <c r="Y230" s="70" t="str">
        <f>_xlfn.XLOOKUP($D230,'[1]Res (3)'!$G:$G,'[1]Res (3)'!P:P,"",0)</f>
        <v>-</v>
      </c>
      <c r="Z230" s="70" t="str">
        <f>_xlfn.XLOOKUP($D230,'[1]Res (3)'!$G:$G,'[1]Res (3)'!Q:Q,"",0)</f>
        <v>-</v>
      </c>
      <c r="AA230" s="70" t="str">
        <f>_xlfn.XLOOKUP($D230,'[1]Res (3)'!$G:$G,'[1]Res (3)'!R:R,"",0)</f>
        <v/>
      </c>
      <c r="AB230" s="70" t="str">
        <f>_xlfn.XLOOKUP($D230,'[1]Res (3)'!$G:$G,'[1]Res (3)'!S:S,"",0)</f>
        <v/>
      </c>
      <c r="AC230" s="70" t="str">
        <f>_xlfn.XLOOKUP($D230,'[1]Res (3)'!$G:$G,'[1]Res (3)'!T:T,"",0)</f>
        <v/>
      </c>
      <c r="AD230" s="70" t="str">
        <f>_xlfn.XLOOKUP($D230,'[1]Res (3)'!$G:$G,'[1]Res (3)'!U:U,"",0)</f>
        <v/>
      </c>
      <c r="AE230" s="70" t="str">
        <f>_xlfn.XLOOKUP($D230,'[1]Res (3)'!$G:$G,'[1]Res (3)'!V:V,"",0)</f>
        <v/>
      </c>
      <c r="AF230" s="70" t="str">
        <f>_xlfn.XLOOKUP($D230,'[1]Res (3)'!$G:$G,'[1]Res (3)'!W:W,"",0)</f>
        <v/>
      </c>
      <c r="AG230" s="70" t="str">
        <f>_xlfn.XLOOKUP($D230,'[1]Res (3)'!$G:$G,'[1]Res (3)'!X:X,"",0)</f>
        <v/>
      </c>
      <c r="AH230" s="70" t="str">
        <f>_xlfn.XLOOKUP($D230,'[1]Res (3)'!$G:$G,'[1]Res (3)'!Y:Y,"",0)</f>
        <v/>
      </c>
      <c r="AI230" s="70" t="str">
        <f>_xlfn.XLOOKUP($D230,'[1]Res (3)'!$G:$G,'[1]Res (3)'!Z:Z,"",0)</f>
        <v/>
      </c>
      <c r="AJ230" s="70" t="str">
        <f>_xlfn.XLOOKUP($D230,'[1]Res (3)'!$G:$G,'[1]Res (3)'!AA:AA,"",0)</f>
        <v/>
      </c>
      <c r="AK230" s="70" t="str">
        <f>_xlfn.XLOOKUP($D230,'[1]Res (3)'!$G:$G,'[1]Res (3)'!AB:AB,"",0)</f>
        <v/>
      </c>
      <c r="AL230" s="71">
        <f t="shared" si="74"/>
        <v>0</v>
      </c>
      <c r="AM230" s="72" t="str">
        <f t="shared" si="75"/>
        <v/>
      </c>
      <c r="AO230" s="71" t="s">
        <v>26</v>
      </c>
      <c r="AP230" s="70" t="e">
        <f t="shared" si="91"/>
        <v>#VALUE!</v>
      </c>
      <c r="AQ230" s="70"/>
      <c r="AR230" s="70" t="e">
        <f t="shared" si="87"/>
        <v>#VALUE!</v>
      </c>
      <c r="AS230" s="70"/>
      <c r="AT230" s="70" t="e">
        <f t="shared" si="88"/>
        <v>#VALUE!</v>
      </c>
      <c r="AU230" s="70"/>
      <c r="AV230" s="70" t="e">
        <f t="shared" si="89"/>
        <v>#VALUE!</v>
      </c>
      <c r="AW230" s="70"/>
      <c r="AX230" s="70" t="e">
        <f t="shared" ref="AX230:AX261" si="92">CT230+AK230-BJ230-BV230-CH230</f>
        <v>#VALUE!</v>
      </c>
      <c r="AY230" s="71" t="e">
        <f t="shared" si="76"/>
        <v>#VALUE!</v>
      </c>
      <c r="AZ230" s="72" t="e">
        <f t="shared" si="77"/>
        <v>#VALUE!</v>
      </c>
      <c r="BA230" s="71" t="s">
        <v>26</v>
      </c>
      <c r="BB230" s="70">
        <v>0</v>
      </c>
      <c r="BC230" s="70" t="s">
        <v>26</v>
      </c>
      <c r="BD230" s="70">
        <v>1</v>
      </c>
      <c r="BE230" s="70" t="s">
        <v>26</v>
      </c>
      <c r="BF230" s="70">
        <v>2</v>
      </c>
      <c r="BG230" s="70" t="s">
        <v>26</v>
      </c>
      <c r="BH230" s="70">
        <v>1</v>
      </c>
      <c r="BI230" s="70" t="s">
        <v>26</v>
      </c>
      <c r="BJ230" s="70">
        <v>0</v>
      </c>
      <c r="BK230" s="74">
        <f t="shared" si="78"/>
        <v>4</v>
      </c>
      <c r="BL230" s="75">
        <f t="shared" si="79"/>
        <v>0</v>
      </c>
      <c r="BM230" s="71" t="s">
        <v>26</v>
      </c>
      <c r="BN230" s="70">
        <v>0</v>
      </c>
      <c r="BO230" s="70" t="s">
        <v>26</v>
      </c>
      <c r="BP230" s="70">
        <v>1</v>
      </c>
      <c r="BQ230" s="70" t="s">
        <v>26</v>
      </c>
      <c r="BR230" s="70">
        <v>1</v>
      </c>
      <c r="BS230" s="70" t="s">
        <v>26</v>
      </c>
      <c r="BT230" s="70">
        <v>1</v>
      </c>
      <c r="BU230" s="70" t="s">
        <v>26</v>
      </c>
      <c r="BV230" s="70">
        <v>0</v>
      </c>
      <c r="BW230" s="74">
        <f t="shared" si="80"/>
        <v>3</v>
      </c>
      <c r="BX230" s="76">
        <f t="shared" si="81"/>
        <v>0</v>
      </c>
      <c r="BY230" s="71" t="s">
        <v>26</v>
      </c>
      <c r="BZ230" s="70">
        <v>0</v>
      </c>
      <c r="CA230" s="70" t="s">
        <v>26</v>
      </c>
      <c r="CB230" s="70">
        <v>0</v>
      </c>
      <c r="CC230" s="70" t="s">
        <v>26</v>
      </c>
      <c r="CD230" s="70">
        <v>0</v>
      </c>
      <c r="CE230" s="70" t="s">
        <v>26</v>
      </c>
      <c r="CF230" s="70">
        <v>0</v>
      </c>
      <c r="CG230" s="70" t="s">
        <v>26</v>
      </c>
      <c r="CH230" s="70">
        <v>0</v>
      </c>
      <c r="CI230" s="77">
        <f t="shared" si="82"/>
        <v>0</v>
      </c>
      <c r="CJ230" s="76">
        <f t="shared" si="83"/>
        <v>0</v>
      </c>
      <c r="CK230" s="78"/>
      <c r="CL230" s="57"/>
      <c r="CM230" s="57"/>
      <c r="CN230" s="57"/>
      <c r="CO230" s="57"/>
      <c r="CP230" s="57"/>
      <c r="CQ230" s="57"/>
      <c r="CR230" s="57"/>
      <c r="CS230" s="79"/>
      <c r="CT230" s="80"/>
      <c r="CU230" s="81">
        <f t="shared" si="84"/>
        <v>0</v>
      </c>
      <c r="CV230" s="82">
        <f t="shared" si="85"/>
        <v>0</v>
      </c>
      <c r="CW230" s="83" t="e">
        <f>SUMIF(Склад!#REF!,E230,Склад!#REF!)</f>
        <v>#REF!</v>
      </c>
    </row>
    <row r="231" spans="1:101" s="73" customFormat="1" ht="66.75" customHeight="1" thickBot="1" x14ac:dyDescent="0.3">
      <c r="A231" s="57">
        <v>228</v>
      </c>
      <c r="B231" s="168" t="s">
        <v>140</v>
      </c>
      <c r="C231" s="34" t="s">
        <v>4194</v>
      </c>
      <c r="D231" s="34" t="str">
        <f t="shared" si="86"/>
        <v>6382501332</v>
      </c>
      <c r="E231" s="33" t="s">
        <v>3901</v>
      </c>
      <c r="F231" s="33">
        <v>332</v>
      </c>
      <c r="G231" s="165" t="str">
        <f>IFERROR(VLOOKUP(VALUE(E231),Склад!#REF!,6,0),"-")</f>
        <v>-</v>
      </c>
      <c r="H231" s="58"/>
      <c r="I231" s="194" t="s">
        <v>4344</v>
      </c>
      <c r="J231" s="59">
        <v>38.1</v>
      </c>
      <c r="K231" s="63">
        <v>99</v>
      </c>
      <c r="L231" s="60"/>
      <c r="M231" s="61"/>
      <c r="N231" s="62"/>
      <c r="O231" s="64"/>
      <c r="P231" s="65"/>
      <c r="Q231" s="66"/>
      <c r="R231" s="67"/>
      <c r="S231" s="65"/>
      <c r="T231" s="66"/>
      <c r="U231" s="68"/>
      <c r="V231" s="69"/>
      <c r="W231" s="65"/>
      <c r="X231" s="66"/>
      <c r="Y231" s="70" t="str">
        <f>_xlfn.XLOOKUP($D231,'[1]Res (3)'!$G:$G,'[1]Res (3)'!P:P,"",0)</f>
        <v>-</v>
      </c>
      <c r="Z231" s="70" t="str">
        <f>_xlfn.XLOOKUP($D231,'[1]Res (3)'!$G:$G,'[1]Res (3)'!Q:Q,"",0)</f>
        <v>-</v>
      </c>
      <c r="AA231" s="70" t="str">
        <f>_xlfn.XLOOKUP($D231,'[1]Res (3)'!$G:$G,'[1]Res (3)'!R:R,"",0)</f>
        <v/>
      </c>
      <c r="AB231" s="70" t="str">
        <f>_xlfn.XLOOKUP($D231,'[1]Res (3)'!$G:$G,'[1]Res (3)'!S:S,"",0)</f>
        <v/>
      </c>
      <c r="AC231" s="70" t="str">
        <f>_xlfn.XLOOKUP($D231,'[1]Res (3)'!$G:$G,'[1]Res (3)'!T:T,"",0)</f>
        <v/>
      </c>
      <c r="AD231" s="70" t="str">
        <f>_xlfn.XLOOKUP($D231,'[1]Res (3)'!$G:$G,'[1]Res (3)'!U:U,"",0)</f>
        <v/>
      </c>
      <c r="AE231" s="70" t="str">
        <f>_xlfn.XLOOKUP($D231,'[1]Res (3)'!$G:$G,'[1]Res (3)'!V:V,"",0)</f>
        <v/>
      </c>
      <c r="AF231" s="70" t="str">
        <f>_xlfn.XLOOKUP($D231,'[1]Res (3)'!$G:$G,'[1]Res (3)'!W:W,"",0)</f>
        <v/>
      </c>
      <c r="AG231" s="70" t="str">
        <f>_xlfn.XLOOKUP($D231,'[1]Res (3)'!$G:$G,'[1]Res (3)'!X:X,"",0)</f>
        <v/>
      </c>
      <c r="AH231" s="70" t="str">
        <f>_xlfn.XLOOKUP($D231,'[1]Res (3)'!$G:$G,'[1]Res (3)'!Y:Y,"",0)</f>
        <v/>
      </c>
      <c r="AI231" s="70" t="str">
        <f>_xlfn.XLOOKUP($D231,'[1]Res (3)'!$G:$G,'[1]Res (3)'!Z:Z,"",0)</f>
        <v/>
      </c>
      <c r="AJ231" s="70" t="str">
        <f>_xlfn.XLOOKUP($D231,'[1]Res (3)'!$G:$G,'[1]Res (3)'!AA:AA,"",0)</f>
        <v/>
      </c>
      <c r="AK231" s="70" t="str">
        <f>_xlfn.XLOOKUP($D231,'[1]Res (3)'!$G:$G,'[1]Res (3)'!AB:AB,"",0)</f>
        <v/>
      </c>
      <c r="AL231" s="71">
        <f t="shared" si="74"/>
        <v>0</v>
      </c>
      <c r="AM231" s="72" t="str">
        <f t="shared" si="75"/>
        <v/>
      </c>
      <c r="AO231" s="71" t="s">
        <v>26</v>
      </c>
      <c r="AP231" s="70" t="e">
        <f t="shared" si="91"/>
        <v>#VALUE!</v>
      </c>
      <c r="AQ231" s="70"/>
      <c r="AR231" s="70" t="e">
        <f t="shared" si="87"/>
        <v>#VALUE!</v>
      </c>
      <c r="AS231" s="70"/>
      <c r="AT231" s="70" t="e">
        <f t="shared" si="88"/>
        <v>#VALUE!</v>
      </c>
      <c r="AU231" s="70"/>
      <c r="AV231" s="70" t="e">
        <f t="shared" si="89"/>
        <v>#VALUE!</v>
      </c>
      <c r="AW231" s="70"/>
      <c r="AX231" s="70" t="e">
        <f t="shared" si="92"/>
        <v>#VALUE!</v>
      </c>
      <c r="AY231" s="71" t="e">
        <f t="shared" si="76"/>
        <v>#VALUE!</v>
      </c>
      <c r="AZ231" s="72" t="e">
        <f t="shared" si="77"/>
        <v>#VALUE!</v>
      </c>
      <c r="BA231" s="71" t="s">
        <v>26</v>
      </c>
      <c r="BB231" s="70">
        <v>0</v>
      </c>
      <c r="BC231" s="70" t="s">
        <v>26</v>
      </c>
      <c r="BD231" s="70">
        <v>1</v>
      </c>
      <c r="BE231" s="70" t="s">
        <v>26</v>
      </c>
      <c r="BF231" s="70">
        <v>2</v>
      </c>
      <c r="BG231" s="70" t="s">
        <v>26</v>
      </c>
      <c r="BH231" s="70">
        <v>1</v>
      </c>
      <c r="BI231" s="70" t="s">
        <v>26</v>
      </c>
      <c r="BJ231" s="70">
        <v>0</v>
      </c>
      <c r="BK231" s="74">
        <f t="shared" si="78"/>
        <v>4</v>
      </c>
      <c r="BL231" s="75">
        <f t="shared" si="79"/>
        <v>0</v>
      </c>
      <c r="BM231" s="71" t="s">
        <v>26</v>
      </c>
      <c r="BN231" s="70">
        <v>0</v>
      </c>
      <c r="BO231" s="70" t="s">
        <v>26</v>
      </c>
      <c r="BP231" s="70">
        <v>1</v>
      </c>
      <c r="BQ231" s="70" t="s">
        <v>26</v>
      </c>
      <c r="BR231" s="70">
        <v>1</v>
      </c>
      <c r="BS231" s="70" t="s">
        <v>26</v>
      </c>
      <c r="BT231" s="70">
        <v>1</v>
      </c>
      <c r="BU231" s="70" t="s">
        <v>26</v>
      </c>
      <c r="BV231" s="70">
        <v>0</v>
      </c>
      <c r="BW231" s="74">
        <f t="shared" si="80"/>
        <v>3</v>
      </c>
      <c r="BX231" s="76">
        <f t="shared" si="81"/>
        <v>0</v>
      </c>
      <c r="BY231" s="71" t="s">
        <v>26</v>
      </c>
      <c r="BZ231" s="70">
        <v>0</v>
      </c>
      <c r="CA231" s="70" t="s">
        <v>26</v>
      </c>
      <c r="CB231" s="70">
        <v>0</v>
      </c>
      <c r="CC231" s="70" t="s">
        <v>26</v>
      </c>
      <c r="CD231" s="70">
        <v>0</v>
      </c>
      <c r="CE231" s="70" t="s">
        <v>26</v>
      </c>
      <c r="CF231" s="70">
        <v>0</v>
      </c>
      <c r="CG231" s="70" t="s">
        <v>26</v>
      </c>
      <c r="CH231" s="70">
        <v>0</v>
      </c>
      <c r="CI231" s="77">
        <f t="shared" si="82"/>
        <v>0</v>
      </c>
      <c r="CJ231" s="76">
        <f t="shared" si="83"/>
        <v>0</v>
      </c>
      <c r="CK231" s="78"/>
      <c r="CL231" s="57"/>
      <c r="CM231" s="57"/>
      <c r="CN231" s="57"/>
      <c r="CO231" s="57"/>
      <c r="CP231" s="57"/>
      <c r="CQ231" s="57"/>
      <c r="CR231" s="57"/>
      <c r="CS231" s="79"/>
      <c r="CT231" s="80"/>
      <c r="CU231" s="81">
        <f t="shared" si="84"/>
        <v>0</v>
      </c>
      <c r="CV231" s="82">
        <f t="shared" si="85"/>
        <v>0</v>
      </c>
      <c r="CW231" s="83" t="e">
        <f>SUMIF(Склад!#REF!,E231,Склад!#REF!)</f>
        <v>#REF!</v>
      </c>
    </row>
    <row r="232" spans="1:101" s="73" customFormat="1" ht="66.2" customHeight="1" thickBot="1" x14ac:dyDescent="0.3">
      <c r="A232" s="34">
        <v>229</v>
      </c>
      <c r="B232" s="168" t="s">
        <v>140</v>
      </c>
      <c r="C232" s="34" t="s">
        <v>4194</v>
      </c>
      <c r="D232" s="34" t="str">
        <f t="shared" si="86"/>
        <v>6382501333</v>
      </c>
      <c r="E232" s="33" t="s">
        <v>3901</v>
      </c>
      <c r="F232" s="33">
        <v>333</v>
      </c>
      <c r="G232" s="165" t="str">
        <f>IFERROR(VLOOKUP(VALUE(E232),Склад!#REF!,6,0),"-")</f>
        <v>-</v>
      </c>
      <c r="H232" s="58"/>
      <c r="I232" s="194" t="s">
        <v>4344</v>
      </c>
      <c r="J232" s="59">
        <v>38.1</v>
      </c>
      <c r="K232" s="63">
        <v>99</v>
      </c>
      <c r="L232" s="60"/>
      <c r="M232" s="61"/>
      <c r="N232" s="62"/>
      <c r="O232" s="64"/>
      <c r="P232" s="65"/>
      <c r="Q232" s="66"/>
      <c r="R232" s="67"/>
      <c r="S232" s="65"/>
      <c r="T232" s="66"/>
      <c r="U232" s="68"/>
      <c r="V232" s="69"/>
      <c r="W232" s="65"/>
      <c r="X232" s="66"/>
      <c r="Y232" s="70" t="str">
        <f>_xlfn.XLOOKUP($D232,'[1]Res (3)'!$G:$G,'[1]Res (3)'!P:P,"",0)</f>
        <v>-</v>
      </c>
      <c r="Z232" s="70" t="str">
        <f>_xlfn.XLOOKUP($D232,'[1]Res (3)'!$G:$G,'[1]Res (3)'!Q:Q,"",0)</f>
        <v>-</v>
      </c>
      <c r="AA232" s="70" t="str">
        <f>_xlfn.XLOOKUP($D232,'[1]Res (3)'!$G:$G,'[1]Res (3)'!R:R,"",0)</f>
        <v/>
      </c>
      <c r="AB232" s="70" t="str">
        <f>_xlfn.XLOOKUP($D232,'[1]Res (3)'!$G:$G,'[1]Res (3)'!S:S,"",0)</f>
        <v/>
      </c>
      <c r="AC232" s="70" t="str">
        <f>_xlfn.XLOOKUP($D232,'[1]Res (3)'!$G:$G,'[1]Res (3)'!T:T,"",0)</f>
        <v/>
      </c>
      <c r="AD232" s="70" t="str">
        <f>_xlfn.XLOOKUP($D232,'[1]Res (3)'!$G:$G,'[1]Res (3)'!U:U,"",0)</f>
        <v/>
      </c>
      <c r="AE232" s="70" t="str">
        <f>_xlfn.XLOOKUP($D232,'[1]Res (3)'!$G:$G,'[1]Res (3)'!V:V,"",0)</f>
        <v/>
      </c>
      <c r="AF232" s="70" t="str">
        <f>_xlfn.XLOOKUP($D232,'[1]Res (3)'!$G:$G,'[1]Res (3)'!W:W,"",0)</f>
        <v/>
      </c>
      <c r="AG232" s="70" t="str">
        <f>_xlfn.XLOOKUP($D232,'[1]Res (3)'!$G:$G,'[1]Res (3)'!X:X,"",0)</f>
        <v/>
      </c>
      <c r="AH232" s="70" t="str">
        <f>_xlfn.XLOOKUP($D232,'[1]Res (3)'!$G:$G,'[1]Res (3)'!Y:Y,"",0)</f>
        <v/>
      </c>
      <c r="AI232" s="70" t="str">
        <f>_xlfn.XLOOKUP($D232,'[1]Res (3)'!$G:$G,'[1]Res (3)'!Z:Z,"",0)</f>
        <v/>
      </c>
      <c r="AJ232" s="70" t="str">
        <f>_xlfn.XLOOKUP($D232,'[1]Res (3)'!$G:$G,'[1]Res (3)'!AA:AA,"",0)</f>
        <v/>
      </c>
      <c r="AK232" s="70" t="str">
        <f>_xlfn.XLOOKUP($D232,'[1]Res (3)'!$G:$G,'[1]Res (3)'!AB:AB,"",0)</f>
        <v/>
      </c>
      <c r="AL232" s="71">
        <f t="shared" si="74"/>
        <v>0</v>
      </c>
      <c r="AM232" s="72" t="str">
        <f t="shared" si="75"/>
        <v/>
      </c>
      <c r="AO232" s="71" t="s">
        <v>26</v>
      </c>
      <c r="AP232" s="70" t="e">
        <f t="shared" si="91"/>
        <v>#VALUE!</v>
      </c>
      <c r="AQ232" s="70"/>
      <c r="AR232" s="70" t="e">
        <f t="shared" si="87"/>
        <v>#VALUE!</v>
      </c>
      <c r="AS232" s="70"/>
      <c r="AT232" s="70" t="e">
        <f t="shared" si="88"/>
        <v>#VALUE!</v>
      </c>
      <c r="AU232" s="70"/>
      <c r="AV232" s="70" t="e">
        <f t="shared" si="89"/>
        <v>#VALUE!</v>
      </c>
      <c r="AW232" s="70"/>
      <c r="AX232" s="70" t="e">
        <f t="shared" si="92"/>
        <v>#VALUE!</v>
      </c>
      <c r="AY232" s="71" t="e">
        <f t="shared" si="76"/>
        <v>#VALUE!</v>
      </c>
      <c r="AZ232" s="72" t="e">
        <f t="shared" si="77"/>
        <v>#VALUE!</v>
      </c>
      <c r="BA232" s="71" t="s">
        <v>26</v>
      </c>
      <c r="BB232" s="70">
        <v>0</v>
      </c>
      <c r="BC232" s="70" t="s">
        <v>26</v>
      </c>
      <c r="BD232" s="70">
        <v>0</v>
      </c>
      <c r="BE232" s="70" t="s">
        <v>26</v>
      </c>
      <c r="BF232" s="70">
        <v>0</v>
      </c>
      <c r="BG232" s="70" t="s">
        <v>26</v>
      </c>
      <c r="BH232" s="70">
        <v>0</v>
      </c>
      <c r="BI232" s="70" t="s">
        <v>26</v>
      </c>
      <c r="BJ232" s="70">
        <v>0</v>
      </c>
      <c r="BK232" s="74">
        <f t="shared" si="78"/>
        <v>0</v>
      </c>
      <c r="BL232" s="75">
        <f t="shared" si="79"/>
        <v>0</v>
      </c>
      <c r="BM232" s="71" t="s">
        <v>26</v>
      </c>
      <c r="BN232" s="70">
        <v>0</v>
      </c>
      <c r="BO232" s="70" t="s">
        <v>26</v>
      </c>
      <c r="BP232" s="70">
        <v>0</v>
      </c>
      <c r="BQ232" s="70" t="s">
        <v>26</v>
      </c>
      <c r="BR232" s="70">
        <v>0</v>
      </c>
      <c r="BS232" s="70" t="s">
        <v>26</v>
      </c>
      <c r="BT232" s="70">
        <v>0</v>
      </c>
      <c r="BU232" s="70" t="s">
        <v>26</v>
      </c>
      <c r="BV232" s="70">
        <v>0</v>
      </c>
      <c r="BW232" s="74">
        <f t="shared" si="80"/>
        <v>0</v>
      </c>
      <c r="BX232" s="76">
        <f t="shared" si="81"/>
        <v>0</v>
      </c>
      <c r="BY232" s="71" t="s">
        <v>26</v>
      </c>
      <c r="BZ232" s="70">
        <v>0</v>
      </c>
      <c r="CA232" s="70" t="s">
        <v>26</v>
      </c>
      <c r="CB232" s="70">
        <v>0</v>
      </c>
      <c r="CC232" s="70" t="s">
        <v>26</v>
      </c>
      <c r="CD232" s="70">
        <v>0</v>
      </c>
      <c r="CE232" s="70" t="s">
        <v>26</v>
      </c>
      <c r="CF232" s="70">
        <v>0</v>
      </c>
      <c r="CG232" s="70" t="s">
        <v>26</v>
      </c>
      <c r="CH232" s="70">
        <v>0</v>
      </c>
      <c r="CI232" s="77">
        <f t="shared" si="82"/>
        <v>0</v>
      </c>
      <c r="CJ232" s="76">
        <f t="shared" si="83"/>
        <v>0</v>
      </c>
      <c r="CK232" s="78"/>
      <c r="CL232" s="57"/>
      <c r="CM232" s="57"/>
      <c r="CN232" s="57"/>
      <c r="CO232" s="57"/>
      <c r="CP232" s="57"/>
      <c r="CQ232" s="57"/>
      <c r="CR232" s="57"/>
      <c r="CS232" s="79"/>
      <c r="CT232" s="80"/>
      <c r="CU232" s="81">
        <f t="shared" si="84"/>
        <v>0</v>
      </c>
      <c r="CV232" s="82">
        <f t="shared" si="85"/>
        <v>0</v>
      </c>
      <c r="CW232" s="83" t="e">
        <f>SUMIF(Склад!#REF!,E232,Склад!#REF!)</f>
        <v>#REF!</v>
      </c>
    </row>
    <row r="233" spans="1:101" s="73" customFormat="1" ht="69.599999999999994" customHeight="1" thickBot="1" x14ac:dyDescent="0.3">
      <c r="A233" s="57">
        <v>230</v>
      </c>
      <c r="B233" s="168" t="s">
        <v>140</v>
      </c>
      <c r="C233" s="34" t="s">
        <v>4194</v>
      </c>
      <c r="D233" s="34" t="str">
        <f t="shared" si="86"/>
        <v>6382501361</v>
      </c>
      <c r="E233" s="33" t="s">
        <v>3901</v>
      </c>
      <c r="F233" s="33">
        <v>361</v>
      </c>
      <c r="G233" s="165" t="str">
        <f>IFERROR(VLOOKUP(VALUE(E233),Склад!#REF!,6,0),"-")</f>
        <v>-</v>
      </c>
      <c r="H233" s="58"/>
      <c r="I233" s="194" t="s">
        <v>4344</v>
      </c>
      <c r="J233" s="59">
        <v>38.1</v>
      </c>
      <c r="K233" s="63">
        <v>99</v>
      </c>
      <c r="L233" s="60"/>
      <c r="M233" s="61"/>
      <c r="N233" s="62"/>
      <c r="O233" s="64"/>
      <c r="P233" s="65"/>
      <c r="Q233" s="66"/>
      <c r="R233" s="67"/>
      <c r="S233" s="65"/>
      <c r="T233" s="66"/>
      <c r="U233" s="68"/>
      <c r="V233" s="69"/>
      <c r="W233" s="65"/>
      <c r="X233" s="66"/>
      <c r="Y233" s="70" t="str">
        <f>_xlfn.XLOOKUP($D233,'[1]Res (3)'!$G:$G,'[1]Res (3)'!P:P,"",0)</f>
        <v>-</v>
      </c>
      <c r="Z233" s="70" t="str">
        <f>_xlfn.XLOOKUP($D233,'[1]Res (3)'!$G:$G,'[1]Res (3)'!Q:Q,"",0)</f>
        <v>-</v>
      </c>
      <c r="AA233" s="70" t="str">
        <f>_xlfn.XLOOKUP($D233,'[1]Res (3)'!$G:$G,'[1]Res (3)'!R:R,"",0)</f>
        <v/>
      </c>
      <c r="AB233" s="70" t="str">
        <f>_xlfn.XLOOKUP($D233,'[1]Res (3)'!$G:$G,'[1]Res (3)'!S:S,"",0)</f>
        <v/>
      </c>
      <c r="AC233" s="70" t="str">
        <f>_xlfn.XLOOKUP($D233,'[1]Res (3)'!$G:$G,'[1]Res (3)'!T:T,"",0)</f>
        <v/>
      </c>
      <c r="AD233" s="70" t="str">
        <f>_xlfn.XLOOKUP($D233,'[1]Res (3)'!$G:$G,'[1]Res (3)'!U:U,"",0)</f>
        <v/>
      </c>
      <c r="AE233" s="70" t="str">
        <f>_xlfn.XLOOKUP($D233,'[1]Res (3)'!$G:$G,'[1]Res (3)'!V:V,"",0)</f>
        <v/>
      </c>
      <c r="AF233" s="70" t="str">
        <f>_xlfn.XLOOKUP($D233,'[1]Res (3)'!$G:$G,'[1]Res (3)'!W:W,"",0)</f>
        <v/>
      </c>
      <c r="AG233" s="70" t="str">
        <f>_xlfn.XLOOKUP($D233,'[1]Res (3)'!$G:$G,'[1]Res (3)'!X:X,"",0)</f>
        <v/>
      </c>
      <c r="AH233" s="70" t="str">
        <f>_xlfn.XLOOKUP($D233,'[1]Res (3)'!$G:$G,'[1]Res (3)'!Y:Y,"",0)</f>
        <v/>
      </c>
      <c r="AI233" s="70" t="str">
        <f>_xlfn.XLOOKUP($D233,'[1]Res (3)'!$G:$G,'[1]Res (3)'!Z:Z,"",0)</f>
        <v/>
      </c>
      <c r="AJ233" s="70" t="str">
        <f>_xlfn.XLOOKUP($D233,'[1]Res (3)'!$G:$G,'[1]Res (3)'!AA:AA,"",0)</f>
        <v/>
      </c>
      <c r="AK233" s="70" t="str">
        <f>_xlfn.XLOOKUP($D233,'[1]Res (3)'!$G:$G,'[1]Res (3)'!AB:AB,"",0)</f>
        <v/>
      </c>
      <c r="AL233" s="71">
        <f t="shared" si="74"/>
        <v>0</v>
      </c>
      <c r="AM233" s="72" t="str">
        <f t="shared" si="75"/>
        <v/>
      </c>
      <c r="AO233" s="71" t="s">
        <v>26</v>
      </c>
      <c r="AP233" s="70" t="e">
        <f t="shared" si="91"/>
        <v>#VALUE!</v>
      </c>
      <c r="AQ233" s="70"/>
      <c r="AR233" s="70" t="e">
        <f t="shared" si="87"/>
        <v>#VALUE!</v>
      </c>
      <c r="AS233" s="70"/>
      <c r="AT233" s="70" t="e">
        <f t="shared" si="88"/>
        <v>#VALUE!</v>
      </c>
      <c r="AU233" s="70"/>
      <c r="AV233" s="70" t="e">
        <f t="shared" si="89"/>
        <v>#VALUE!</v>
      </c>
      <c r="AW233" s="70"/>
      <c r="AX233" s="70" t="e">
        <f t="shared" si="92"/>
        <v>#VALUE!</v>
      </c>
      <c r="AY233" s="71" t="e">
        <f t="shared" si="76"/>
        <v>#VALUE!</v>
      </c>
      <c r="AZ233" s="72" t="e">
        <f t="shared" si="77"/>
        <v>#VALUE!</v>
      </c>
      <c r="BA233" s="71" t="s">
        <v>26</v>
      </c>
      <c r="BB233" s="70">
        <v>0</v>
      </c>
      <c r="BC233" s="70" t="s">
        <v>26</v>
      </c>
      <c r="BD233" s="70">
        <v>0</v>
      </c>
      <c r="BE233" s="70" t="s">
        <v>26</v>
      </c>
      <c r="BF233" s="70">
        <v>0</v>
      </c>
      <c r="BG233" s="70" t="s">
        <v>26</v>
      </c>
      <c r="BH233" s="70">
        <v>0</v>
      </c>
      <c r="BI233" s="70" t="s">
        <v>26</v>
      </c>
      <c r="BJ233" s="70">
        <v>0</v>
      </c>
      <c r="BK233" s="74">
        <f t="shared" si="78"/>
        <v>0</v>
      </c>
      <c r="BL233" s="75">
        <f t="shared" si="79"/>
        <v>0</v>
      </c>
      <c r="BM233" s="71" t="s">
        <v>26</v>
      </c>
      <c r="BN233" s="70">
        <v>0</v>
      </c>
      <c r="BO233" s="70" t="s">
        <v>26</v>
      </c>
      <c r="BP233" s="70">
        <v>0</v>
      </c>
      <c r="BQ233" s="70" t="s">
        <v>26</v>
      </c>
      <c r="BR233" s="70">
        <v>0</v>
      </c>
      <c r="BS233" s="70" t="s">
        <v>26</v>
      </c>
      <c r="BT233" s="70">
        <v>0</v>
      </c>
      <c r="BU233" s="70" t="s">
        <v>26</v>
      </c>
      <c r="BV233" s="70">
        <v>0</v>
      </c>
      <c r="BW233" s="74">
        <f t="shared" si="80"/>
        <v>0</v>
      </c>
      <c r="BX233" s="76">
        <f t="shared" si="81"/>
        <v>0</v>
      </c>
      <c r="BY233" s="71" t="s">
        <v>26</v>
      </c>
      <c r="BZ233" s="70">
        <v>0</v>
      </c>
      <c r="CA233" s="70" t="s">
        <v>26</v>
      </c>
      <c r="CB233" s="70">
        <v>0</v>
      </c>
      <c r="CC233" s="70" t="s">
        <v>26</v>
      </c>
      <c r="CD233" s="70">
        <v>0</v>
      </c>
      <c r="CE233" s="70" t="s">
        <v>26</v>
      </c>
      <c r="CF233" s="70">
        <v>0</v>
      </c>
      <c r="CG233" s="70" t="s">
        <v>26</v>
      </c>
      <c r="CH233" s="70">
        <v>0</v>
      </c>
      <c r="CI233" s="77">
        <f t="shared" si="82"/>
        <v>0</v>
      </c>
      <c r="CJ233" s="76">
        <f t="shared" si="83"/>
        <v>0</v>
      </c>
      <c r="CK233" s="78"/>
      <c r="CL233" s="57"/>
      <c r="CM233" s="57"/>
      <c r="CN233" s="57"/>
      <c r="CO233" s="57"/>
      <c r="CP233" s="57"/>
      <c r="CQ233" s="57"/>
      <c r="CR233" s="57"/>
      <c r="CS233" s="79"/>
      <c r="CT233" s="80"/>
      <c r="CU233" s="81">
        <f t="shared" si="84"/>
        <v>0</v>
      </c>
      <c r="CV233" s="82">
        <f t="shared" si="85"/>
        <v>0</v>
      </c>
      <c r="CW233" s="83" t="e">
        <f>SUMIF(Склад!#REF!,E233,Склад!#REF!)</f>
        <v>#REF!</v>
      </c>
    </row>
    <row r="234" spans="1:101" s="73" customFormat="1" ht="72.400000000000006" customHeight="1" thickBot="1" x14ac:dyDescent="0.3">
      <c r="A234" s="34">
        <v>231</v>
      </c>
      <c r="B234" s="168" t="s">
        <v>140</v>
      </c>
      <c r="C234" s="34" t="s">
        <v>4195</v>
      </c>
      <c r="D234" s="34" t="str">
        <f t="shared" si="86"/>
        <v>6642501310</v>
      </c>
      <c r="E234" s="33" t="s">
        <v>3902</v>
      </c>
      <c r="F234" s="33">
        <v>310</v>
      </c>
      <c r="G234" s="165" t="str">
        <f>IFERROR(VLOOKUP(VALUE(E234),Склад!#REF!,6,0),"-")</f>
        <v>-</v>
      </c>
      <c r="H234" s="58"/>
      <c r="I234" s="194" t="s">
        <v>4344</v>
      </c>
      <c r="J234" s="59">
        <v>38.1</v>
      </c>
      <c r="K234" s="63">
        <v>99</v>
      </c>
      <c r="L234" s="60"/>
      <c r="M234" s="61"/>
      <c r="N234" s="62"/>
      <c r="O234" s="64"/>
      <c r="P234" s="65"/>
      <c r="Q234" s="66"/>
      <c r="R234" s="67"/>
      <c r="S234" s="65"/>
      <c r="T234" s="66"/>
      <c r="U234" s="68"/>
      <c r="V234" s="69"/>
      <c r="W234" s="65"/>
      <c r="X234" s="66"/>
      <c r="Y234" s="70" t="str">
        <f>_xlfn.XLOOKUP($D234,'[1]Res (3)'!$G:$G,'[1]Res (3)'!P:P,"",0)</f>
        <v>-</v>
      </c>
      <c r="Z234" s="70" t="str">
        <f>_xlfn.XLOOKUP($D234,'[1]Res (3)'!$G:$G,'[1]Res (3)'!Q:Q,"",0)</f>
        <v>-</v>
      </c>
      <c r="AA234" s="70" t="str">
        <f>_xlfn.XLOOKUP($D234,'[1]Res (3)'!$G:$G,'[1]Res (3)'!R:R,"",0)</f>
        <v/>
      </c>
      <c r="AB234" s="70" t="str">
        <f>_xlfn.XLOOKUP($D234,'[1]Res (3)'!$G:$G,'[1]Res (3)'!S:S,"",0)</f>
        <v/>
      </c>
      <c r="AC234" s="70" t="str">
        <f>_xlfn.XLOOKUP($D234,'[1]Res (3)'!$G:$G,'[1]Res (3)'!T:T,"",0)</f>
        <v/>
      </c>
      <c r="AD234" s="70" t="str">
        <f>_xlfn.XLOOKUP($D234,'[1]Res (3)'!$G:$G,'[1]Res (3)'!U:U,"",0)</f>
        <v/>
      </c>
      <c r="AE234" s="70" t="str">
        <f>_xlfn.XLOOKUP($D234,'[1]Res (3)'!$G:$G,'[1]Res (3)'!V:V,"",0)</f>
        <v/>
      </c>
      <c r="AF234" s="70" t="str">
        <f>_xlfn.XLOOKUP($D234,'[1]Res (3)'!$G:$G,'[1]Res (3)'!W:W,"",0)</f>
        <v/>
      </c>
      <c r="AG234" s="70" t="str">
        <f>_xlfn.XLOOKUP($D234,'[1]Res (3)'!$G:$G,'[1]Res (3)'!X:X,"",0)</f>
        <v/>
      </c>
      <c r="AH234" s="70" t="str">
        <f>_xlfn.XLOOKUP($D234,'[1]Res (3)'!$G:$G,'[1]Res (3)'!Y:Y,"",0)</f>
        <v/>
      </c>
      <c r="AI234" s="70" t="str">
        <f>_xlfn.XLOOKUP($D234,'[1]Res (3)'!$G:$G,'[1]Res (3)'!Z:Z,"",0)</f>
        <v/>
      </c>
      <c r="AJ234" s="70" t="str">
        <f>_xlfn.XLOOKUP($D234,'[1]Res (3)'!$G:$G,'[1]Res (3)'!AA:AA,"",0)</f>
        <v/>
      </c>
      <c r="AK234" s="70" t="str">
        <f>_xlfn.XLOOKUP($D234,'[1]Res (3)'!$G:$G,'[1]Res (3)'!AB:AB,"",0)</f>
        <v/>
      </c>
      <c r="AL234" s="71">
        <f t="shared" si="74"/>
        <v>0</v>
      </c>
      <c r="AM234" s="72" t="str">
        <f t="shared" si="75"/>
        <v/>
      </c>
      <c r="AO234" s="71" t="s">
        <v>26</v>
      </c>
      <c r="AP234" s="70" t="e">
        <f t="shared" si="91"/>
        <v>#VALUE!</v>
      </c>
      <c r="AQ234" s="70"/>
      <c r="AR234" s="70" t="e">
        <f t="shared" si="87"/>
        <v>#VALUE!</v>
      </c>
      <c r="AS234" s="70"/>
      <c r="AT234" s="70" t="e">
        <f t="shared" si="88"/>
        <v>#VALUE!</v>
      </c>
      <c r="AU234" s="70"/>
      <c r="AV234" s="70" t="e">
        <f t="shared" si="89"/>
        <v>#VALUE!</v>
      </c>
      <c r="AW234" s="70"/>
      <c r="AX234" s="70" t="e">
        <f t="shared" si="92"/>
        <v>#VALUE!</v>
      </c>
      <c r="AY234" s="71" t="e">
        <f t="shared" si="76"/>
        <v>#VALUE!</v>
      </c>
      <c r="AZ234" s="72" t="e">
        <f t="shared" si="77"/>
        <v>#VALUE!</v>
      </c>
      <c r="BA234" s="71" t="s">
        <v>26</v>
      </c>
      <c r="BB234" s="70">
        <v>0</v>
      </c>
      <c r="BC234" s="70" t="s">
        <v>26</v>
      </c>
      <c r="BD234" s="70">
        <v>0</v>
      </c>
      <c r="BE234" s="70" t="s">
        <v>26</v>
      </c>
      <c r="BF234" s="70">
        <v>0</v>
      </c>
      <c r="BG234" s="70" t="s">
        <v>26</v>
      </c>
      <c r="BH234" s="70">
        <v>0</v>
      </c>
      <c r="BI234" s="70" t="s">
        <v>26</v>
      </c>
      <c r="BJ234" s="70">
        <v>0</v>
      </c>
      <c r="BK234" s="74">
        <f t="shared" si="78"/>
        <v>0</v>
      </c>
      <c r="BL234" s="75">
        <f t="shared" si="79"/>
        <v>0</v>
      </c>
      <c r="BM234" s="71" t="s">
        <v>26</v>
      </c>
      <c r="BN234" s="70">
        <v>0</v>
      </c>
      <c r="BO234" s="70" t="s">
        <v>26</v>
      </c>
      <c r="BP234" s="70">
        <v>0</v>
      </c>
      <c r="BQ234" s="70" t="s">
        <v>26</v>
      </c>
      <c r="BR234" s="70">
        <v>0</v>
      </c>
      <c r="BS234" s="70" t="s">
        <v>26</v>
      </c>
      <c r="BT234" s="70">
        <v>0</v>
      </c>
      <c r="BU234" s="70" t="s">
        <v>26</v>
      </c>
      <c r="BV234" s="70">
        <v>0</v>
      </c>
      <c r="BW234" s="74">
        <f t="shared" si="80"/>
        <v>0</v>
      </c>
      <c r="BX234" s="76">
        <f t="shared" si="81"/>
        <v>0</v>
      </c>
      <c r="BY234" s="71" t="s">
        <v>26</v>
      </c>
      <c r="BZ234" s="70">
        <v>0</v>
      </c>
      <c r="CA234" s="70" t="s">
        <v>26</v>
      </c>
      <c r="CB234" s="70">
        <v>0</v>
      </c>
      <c r="CC234" s="70" t="s">
        <v>26</v>
      </c>
      <c r="CD234" s="70">
        <v>0</v>
      </c>
      <c r="CE234" s="70" t="s">
        <v>26</v>
      </c>
      <c r="CF234" s="70">
        <v>0</v>
      </c>
      <c r="CG234" s="70" t="s">
        <v>26</v>
      </c>
      <c r="CH234" s="70">
        <v>0</v>
      </c>
      <c r="CI234" s="77">
        <f t="shared" si="82"/>
        <v>0</v>
      </c>
      <c r="CJ234" s="76">
        <f t="shared" si="83"/>
        <v>0</v>
      </c>
      <c r="CK234" s="78"/>
      <c r="CL234" s="57"/>
      <c r="CM234" s="57"/>
      <c r="CN234" s="57">
        <v>2</v>
      </c>
      <c r="CO234" s="57"/>
      <c r="CP234" s="57">
        <v>2</v>
      </c>
      <c r="CQ234" s="57"/>
      <c r="CR234" s="57">
        <v>1</v>
      </c>
      <c r="CS234" s="79"/>
      <c r="CT234" s="80">
        <v>1</v>
      </c>
      <c r="CU234" s="81">
        <f t="shared" si="84"/>
        <v>6</v>
      </c>
      <c r="CV234" s="82">
        <f t="shared" si="85"/>
        <v>0</v>
      </c>
      <c r="CW234" s="83" t="e">
        <f>SUMIF(Склад!#REF!,E234,Склад!#REF!)</f>
        <v>#REF!</v>
      </c>
    </row>
    <row r="235" spans="1:101" s="73" customFormat="1" ht="70.7" customHeight="1" thickBot="1" x14ac:dyDescent="0.3">
      <c r="A235" s="57">
        <v>232</v>
      </c>
      <c r="B235" s="168" t="s">
        <v>140</v>
      </c>
      <c r="C235" s="34" t="s">
        <v>4195</v>
      </c>
      <c r="D235" s="34" t="str">
        <f t="shared" si="86"/>
        <v>6642501316</v>
      </c>
      <c r="E235" s="33" t="s">
        <v>3902</v>
      </c>
      <c r="F235" s="33">
        <v>316</v>
      </c>
      <c r="G235" s="165" t="str">
        <f>IFERROR(VLOOKUP(VALUE(E235),Склад!#REF!,6,0),"-")</f>
        <v>-</v>
      </c>
      <c r="H235" s="58"/>
      <c r="I235" s="194" t="s">
        <v>4344</v>
      </c>
      <c r="J235" s="59">
        <v>38.1</v>
      </c>
      <c r="K235" s="63">
        <v>99</v>
      </c>
      <c r="L235" s="60"/>
      <c r="M235" s="61"/>
      <c r="N235" s="62"/>
      <c r="O235" s="64"/>
      <c r="P235" s="65"/>
      <c r="Q235" s="66"/>
      <c r="R235" s="67"/>
      <c r="S235" s="65"/>
      <c r="T235" s="66"/>
      <c r="U235" s="68"/>
      <c r="V235" s="69"/>
      <c r="W235" s="65"/>
      <c r="X235" s="66"/>
      <c r="Y235" s="70" t="str">
        <f>_xlfn.XLOOKUP($D235,'[1]Res (3)'!$G:$G,'[1]Res (3)'!P:P,"",0)</f>
        <v>-</v>
      </c>
      <c r="Z235" s="70" t="str">
        <f>_xlfn.XLOOKUP($D235,'[1]Res (3)'!$G:$G,'[1]Res (3)'!Q:Q,"",0)</f>
        <v>-</v>
      </c>
      <c r="AA235" s="70" t="str">
        <f>_xlfn.XLOOKUP($D235,'[1]Res (3)'!$G:$G,'[1]Res (3)'!R:R,"",0)</f>
        <v/>
      </c>
      <c r="AB235" s="70" t="str">
        <f>_xlfn.XLOOKUP($D235,'[1]Res (3)'!$G:$G,'[1]Res (3)'!S:S,"",0)</f>
        <v/>
      </c>
      <c r="AC235" s="70" t="str">
        <f>_xlfn.XLOOKUP($D235,'[1]Res (3)'!$G:$G,'[1]Res (3)'!T:T,"",0)</f>
        <v/>
      </c>
      <c r="AD235" s="70" t="str">
        <f>_xlfn.XLOOKUP($D235,'[1]Res (3)'!$G:$G,'[1]Res (3)'!U:U,"",0)</f>
        <v/>
      </c>
      <c r="AE235" s="70" t="str">
        <f>_xlfn.XLOOKUP($D235,'[1]Res (3)'!$G:$G,'[1]Res (3)'!V:V,"",0)</f>
        <v/>
      </c>
      <c r="AF235" s="70" t="str">
        <f>_xlfn.XLOOKUP($D235,'[1]Res (3)'!$G:$G,'[1]Res (3)'!W:W,"",0)</f>
        <v/>
      </c>
      <c r="AG235" s="70" t="str">
        <f>_xlfn.XLOOKUP($D235,'[1]Res (3)'!$G:$G,'[1]Res (3)'!X:X,"",0)</f>
        <v/>
      </c>
      <c r="AH235" s="70" t="str">
        <f>_xlfn.XLOOKUP($D235,'[1]Res (3)'!$G:$G,'[1]Res (3)'!Y:Y,"",0)</f>
        <v/>
      </c>
      <c r="AI235" s="70" t="str">
        <f>_xlfn.XLOOKUP($D235,'[1]Res (3)'!$G:$G,'[1]Res (3)'!Z:Z,"",0)</f>
        <v/>
      </c>
      <c r="AJ235" s="70" t="str">
        <f>_xlfn.XLOOKUP($D235,'[1]Res (3)'!$G:$G,'[1]Res (3)'!AA:AA,"",0)</f>
        <v/>
      </c>
      <c r="AK235" s="70" t="str">
        <f>_xlfn.XLOOKUP($D235,'[1]Res (3)'!$G:$G,'[1]Res (3)'!AB:AB,"",0)</f>
        <v/>
      </c>
      <c r="AL235" s="71">
        <f t="shared" si="74"/>
        <v>0</v>
      </c>
      <c r="AM235" s="72" t="str">
        <f t="shared" si="75"/>
        <v/>
      </c>
      <c r="AO235" s="71" t="s">
        <v>26</v>
      </c>
      <c r="AP235" s="70" t="e">
        <f t="shared" si="91"/>
        <v>#VALUE!</v>
      </c>
      <c r="AQ235" s="70"/>
      <c r="AR235" s="70" t="e">
        <f t="shared" si="87"/>
        <v>#VALUE!</v>
      </c>
      <c r="AS235" s="70"/>
      <c r="AT235" s="70" t="e">
        <f t="shared" si="88"/>
        <v>#VALUE!</v>
      </c>
      <c r="AU235" s="70"/>
      <c r="AV235" s="70" t="e">
        <f t="shared" si="89"/>
        <v>#VALUE!</v>
      </c>
      <c r="AW235" s="70"/>
      <c r="AX235" s="70" t="e">
        <f t="shared" si="92"/>
        <v>#VALUE!</v>
      </c>
      <c r="AY235" s="71" t="e">
        <f t="shared" si="76"/>
        <v>#VALUE!</v>
      </c>
      <c r="AZ235" s="72" t="e">
        <f t="shared" si="77"/>
        <v>#VALUE!</v>
      </c>
      <c r="BA235" s="71" t="s">
        <v>26</v>
      </c>
      <c r="BB235" s="70">
        <v>0</v>
      </c>
      <c r="BC235" s="70" t="s">
        <v>26</v>
      </c>
      <c r="BD235" s="70">
        <v>1</v>
      </c>
      <c r="BE235" s="70" t="s">
        <v>26</v>
      </c>
      <c r="BF235" s="70">
        <v>3</v>
      </c>
      <c r="BG235" s="70" t="s">
        <v>26</v>
      </c>
      <c r="BH235" s="70">
        <v>1</v>
      </c>
      <c r="BI235" s="70" t="s">
        <v>26</v>
      </c>
      <c r="BJ235" s="70">
        <v>0</v>
      </c>
      <c r="BK235" s="74">
        <f t="shared" si="78"/>
        <v>5</v>
      </c>
      <c r="BL235" s="75">
        <f t="shared" si="79"/>
        <v>0</v>
      </c>
      <c r="BM235" s="71" t="s">
        <v>26</v>
      </c>
      <c r="BN235" s="70">
        <v>0</v>
      </c>
      <c r="BO235" s="70" t="s">
        <v>26</v>
      </c>
      <c r="BP235" s="70">
        <v>1</v>
      </c>
      <c r="BQ235" s="70" t="s">
        <v>26</v>
      </c>
      <c r="BR235" s="70">
        <v>2</v>
      </c>
      <c r="BS235" s="70" t="s">
        <v>26</v>
      </c>
      <c r="BT235" s="70">
        <v>1</v>
      </c>
      <c r="BU235" s="70" t="s">
        <v>26</v>
      </c>
      <c r="BV235" s="70">
        <v>0</v>
      </c>
      <c r="BW235" s="74">
        <f t="shared" si="80"/>
        <v>4</v>
      </c>
      <c r="BX235" s="76">
        <f t="shared" si="81"/>
        <v>0</v>
      </c>
      <c r="BY235" s="71" t="s">
        <v>26</v>
      </c>
      <c r="BZ235" s="70">
        <v>0</v>
      </c>
      <c r="CA235" s="70" t="s">
        <v>26</v>
      </c>
      <c r="CB235" s="70">
        <v>0</v>
      </c>
      <c r="CC235" s="70" t="s">
        <v>26</v>
      </c>
      <c r="CD235" s="70">
        <v>0</v>
      </c>
      <c r="CE235" s="70" t="s">
        <v>26</v>
      </c>
      <c r="CF235" s="70">
        <v>0</v>
      </c>
      <c r="CG235" s="70" t="s">
        <v>26</v>
      </c>
      <c r="CH235" s="70">
        <v>0</v>
      </c>
      <c r="CI235" s="77">
        <f t="shared" si="82"/>
        <v>0</v>
      </c>
      <c r="CJ235" s="76">
        <f t="shared" si="83"/>
        <v>0</v>
      </c>
      <c r="CK235" s="78"/>
      <c r="CL235" s="57"/>
      <c r="CM235" s="57"/>
      <c r="CN235" s="57">
        <v>1</v>
      </c>
      <c r="CO235" s="57"/>
      <c r="CP235" s="57"/>
      <c r="CQ235" s="57"/>
      <c r="CR235" s="57"/>
      <c r="CS235" s="79"/>
      <c r="CT235" s="80"/>
      <c r="CU235" s="81">
        <f t="shared" si="84"/>
        <v>1</v>
      </c>
      <c r="CV235" s="82">
        <f t="shared" si="85"/>
        <v>0</v>
      </c>
      <c r="CW235" s="83" t="e">
        <f>SUMIF(Склад!#REF!,E235,Склад!#REF!)</f>
        <v>#REF!</v>
      </c>
    </row>
    <row r="236" spans="1:101" s="73" customFormat="1" ht="72.2" customHeight="1" thickBot="1" x14ac:dyDescent="0.3">
      <c r="A236" s="34">
        <v>233</v>
      </c>
      <c r="B236" s="168" t="s">
        <v>140</v>
      </c>
      <c r="C236" s="34" t="s">
        <v>4195</v>
      </c>
      <c r="D236" s="34" t="str">
        <f t="shared" si="86"/>
        <v>6642501321</v>
      </c>
      <c r="E236" s="33" t="s">
        <v>3902</v>
      </c>
      <c r="F236" s="33">
        <v>321</v>
      </c>
      <c r="G236" s="165" t="str">
        <f>IFERROR(VLOOKUP(VALUE(E236),Склад!#REF!,6,0),"-")</f>
        <v>-</v>
      </c>
      <c r="H236" s="58"/>
      <c r="I236" s="194" t="s">
        <v>4344</v>
      </c>
      <c r="J236" s="59">
        <v>38.1</v>
      </c>
      <c r="K236" s="63">
        <v>99</v>
      </c>
      <c r="L236" s="60"/>
      <c r="M236" s="61"/>
      <c r="N236" s="62"/>
      <c r="O236" s="64"/>
      <c r="P236" s="65"/>
      <c r="Q236" s="66"/>
      <c r="R236" s="67"/>
      <c r="S236" s="65"/>
      <c r="T236" s="66"/>
      <c r="U236" s="68"/>
      <c r="V236" s="69"/>
      <c r="W236" s="65"/>
      <c r="X236" s="66"/>
      <c r="Y236" s="70" t="str">
        <f>_xlfn.XLOOKUP($D236,'[1]Res (3)'!$G:$G,'[1]Res (3)'!P:P,"",0)</f>
        <v>-</v>
      </c>
      <c r="Z236" s="70" t="str">
        <f>_xlfn.XLOOKUP($D236,'[1]Res (3)'!$G:$G,'[1]Res (3)'!Q:Q,"",0)</f>
        <v>-</v>
      </c>
      <c r="AA236" s="70" t="str">
        <f>_xlfn.XLOOKUP($D236,'[1]Res (3)'!$G:$G,'[1]Res (3)'!R:R,"",0)</f>
        <v/>
      </c>
      <c r="AB236" s="70" t="str">
        <f>_xlfn.XLOOKUP($D236,'[1]Res (3)'!$G:$G,'[1]Res (3)'!S:S,"",0)</f>
        <v/>
      </c>
      <c r="AC236" s="70" t="str">
        <f>_xlfn.XLOOKUP($D236,'[1]Res (3)'!$G:$G,'[1]Res (3)'!T:T,"",0)</f>
        <v/>
      </c>
      <c r="AD236" s="70" t="str">
        <f>_xlfn.XLOOKUP($D236,'[1]Res (3)'!$G:$G,'[1]Res (3)'!U:U,"",0)</f>
        <v/>
      </c>
      <c r="AE236" s="70" t="str">
        <f>_xlfn.XLOOKUP($D236,'[1]Res (3)'!$G:$G,'[1]Res (3)'!V:V,"",0)</f>
        <v/>
      </c>
      <c r="AF236" s="70" t="str">
        <f>_xlfn.XLOOKUP($D236,'[1]Res (3)'!$G:$G,'[1]Res (3)'!W:W,"",0)</f>
        <v/>
      </c>
      <c r="AG236" s="70" t="str">
        <f>_xlfn.XLOOKUP($D236,'[1]Res (3)'!$G:$G,'[1]Res (3)'!X:X,"",0)</f>
        <v/>
      </c>
      <c r="AH236" s="70" t="str">
        <f>_xlfn.XLOOKUP($D236,'[1]Res (3)'!$G:$G,'[1]Res (3)'!Y:Y,"",0)</f>
        <v/>
      </c>
      <c r="AI236" s="70" t="str">
        <f>_xlfn.XLOOKUP($D236,'[1]Res (3)'!$G:$G,'[1]Res (3)'!Z:Z,"",0)</f>
        <v/>
      </c>
      <c r="AJ236" s="70" t="str">
        <f>_xlfn.XLOOKUP($D236,'[1]Res (3)'!$G:$G,'[1]Res (3)'!AA:AA,"",0)</f>
        <v/>
      </c>
      <c r="AK236" s="70" t="str">
        <f>_xlfn.XLOOKUP($D236,'[1]Res (3)'!$G:$G,'[1]Res (3)'!AB:AB,"",0)</f>
        <v/>
      </c>
      <c r="AL236" s="71">
        <f t="shared" si="74"/>
        <v>0</v>
      </c>
      <c r="AM236" s="72" t="str">
        <f t="shared" si="75"/>
        <v/>
      </c>
      <c r="AO236" s="71" t="s">
        <v>26</v>
      </c>
      <c r="AP236" s="70" t="e">
        <f t="shared" si="91"/>
        <v>#VALUE!</v>
      </c>
      <c r="AQ236" s="70"/>
      <c r="AR236" s="70" t="e">
        <f t="shared" si="87"/>
        <v>#VALUE!</v>
      </c>
      <c r="AS236" s="70"/>
      <c r="AT236" s="70" t="e">
        <f t="shared" si="88"/>
        <v>#VALUE!</v>
      </c>
      <c r="AU236" s="70"/>
      <c r="AV236" s="70" t="e">
        <f t="shared" si="89"/>
        <v>#VALUE!</v>
      </c>
      <c r="AW236" s="70"/>
      <c r="AX236" s="70" t="e">
        <f t="shared" si="92"/>
        <v>#VALUE!</v>
      </c>
      <c r="AY236" s="71" t="e">
        <f t="shared" si="76"/>
        <v>#VALUE!</v>
      </c>
      <c r="AZ236" s="72" t="e">
        <f t="shared" si="77"/>
        <v>#VALUE!</v>
      </c>
      <c r="BA236" s="71" t="s">
        <v>26</v>
      </c>
      <c r="BB236" s="70">
        <v>0</v>
      </c>
      <c r="BC236" s="70" t="s">
        <v>26</v>
      </c>
      <c r="BD236" s="70">
        <v>0</v>
      </c>
      <c r="BE236" s="70" t="s">
        <v>26</v>
      </c>
      <c r="BF236" s="70">
        <v>0</v>
      </c>
      <c r="BG236" s="70" t="s">
        <v>26</v>
      </c>
      <c r="BH236" s="70">
        <v>0</v>
      </c>
      <c r="BI236" s="70" t="s">
        <v>26</v>
      </c>
      <c r="BJ236" s="70">
        <v>0</v>
      </c>
      <c r="BK236" s="74">
        <f t="shared" si="78"/>
        <v>0</v>
      </c>
      <c r="BL236" s="75">
        <f t="shared" si="79"/>
        <v>0</v>
      </c>
      <c r="BM236" s="71" t="s">
        <v>26</v>
      </c>
      <c r="BN236" s="70">
        <v>0</v>
      </c>
      <c r="BO236" s="70" t="s">
        <v>26</v>
      </c>
      <c r="BP236" s="70">
        <v>0</v>
      </c>
      <c r="BQ236" s="70" t="s">
        <v>26</v>
      </c>
      <c r="BR236" s="70">
        <v>0</v>
      </c>
      <c r="BS236" s="70" t="s">
        <v>26</v>
      </c>
      <c r="BT236" s="70">
        <v>0</v>
      </c>
      <c r="BU236" s="70" t="s">
        <v>26</v>
      </c>
      <c r="BV236" s="70">
        <v>0</v>
      </c>
      <c r="BW236" s="74">
        <f t="shared" si="80"/>
        <v>0</v>
      </c>
      <c r="BX236" s="76">
        <f t="shared" si="81"/>
        <v>0</v>
      </c>
      <c r="BY236" s="71" t="s">
        <v>26</v>
      </c>
      <c r="BZ236" s="70">
        <v>0</v>
      </c>
      <c r="CA236" s="70" t="s">
        <v>26</v>
      </c>
      <c r="CB236" s="70">
        <v>0</v>
      </c>
      <c r="CC236" s="70" t="s">
        <v>26</v>
      </c>
      <c r="CD236" s="70">
        <v>0</v>
      </c>
      <c r="CE236" s="70" t="s">
        <v>26</v>
      </c>
      <c r="CF236" s="70">
        <v>0</v>
      </c>
      <c r="CG236" s="70" t="s">
        <v>26</v>
      </c>
      <c r="CH236" s="70">
        <v>0</v>
      </c>
      <c r="CI236" s="77">
        <f t="shared" si="82"/>
        <v>0</v>
      </c>
      <c r="CJ236" s="76">
        <f t="shared" si="83"/>
        <v>0</v>
      </c>
      <c r="CK236" s="78"/>
      <c r="CL236" s="57"/>
      <c r="CM236" s="57"/>
      <c r="CN236" s="57">
        <v>2</v>
      </c>
      <c r="CO236" s="57"/>
      <c r="CP236" s="57">
        <v>1</v>
      </c>
      <c r="CQ236" s="57"/>
      <c r="CR236" s="57">
        <v>3</v>
      </c>
      <c r="CS236" s="79"/>
      <c r="CT236" s="80">
        <v>1</v>
      </c>
      <c r="CU236" s="81">
        <f t="shared" si="84"/>
        <v>7</v>
      </c>
      <c r="CV236" s="82">
        <f t="shared" si="85"/>
        <v>0</v>
      </c>
      <c r="CW236" s="83" t="e">
        <f>SUMIF(Склад!#REF!,E236,Склад!#REF!)</f>
        <v>#REF!</v>
      </c>
    </row>
    <row r="237" spans="1:101" s="73" customFormat="1" ht="71.650000000000006" customHeight="1" thickBot="1" x14ac:dyDescent="0.3">
      <c r="A237" s="57">
        <v>234</v>
      </c>
      <c r="B237" s="168" t="s">
        <v>140</v>
      </c>
      <c r="C237" s="34" t="s">
        <v>4195</v>
      </c>
      <c r="D237" s="34" t="str">
        <f t="shared" si="86"/>
        <v>6642501332</v>
      </c>
      <c r="E237" s="33" t="s">
        <v>3902</v>
      </c>
      <c r="F237" s="33">
        <v>332</v>
      </c>
      <c r="G237" s="165" t="str">
        <f>IFERROR(VLOOKUP(VALUE(E237),Склад!#REF!,6,0),"-")</f>
        <v>-</v>
      </c>
      <c r="H237" s="58"/>
      <c r="I237" s="194" t="s">
        <v>4344</v>
      </c>
      <c r="J237" s="59">
        <v>38.1</v>
      </c>
      <c r="K237" s="63">
        <v>99</v>
      </c>
      <c r="L237" s="60"/>
      <c r="M237" s="61"/>
      <c r="N237" s="62"/>
      <c r="O237" s="64"/>
      <c r="P237" s="65"/>
      <c r="Q237" s="66"/>
      <c r="R237" s="67"/>
      <c r="S237" s="65"/>
      <c r="T237" s="66"/>
      <c r="U237" s="68"/>
      <c r="V237" s="69"/>
      <c r="W237" s="65"/>
      <c r="X237" s="66"/>
      <c r="Y237" s="70" t="str">
        <f>_xlfn.XLOOKUP($D237,'[1]Res (3)'!$G:$G,'[1]Res (3)'!P:P,"",0)</f>
        <v>-</v>
      </c>
      <c r="Z237" s="70" t="str">
        <f>_xlfn.XLOOKUP($D237,'[1]Res (3)'!$G:$G,'[1]Res (3)'!Q:Q,"",0)</f>
        <v>-</v>
      </c>
      <c r="AA237" s="70" t="str">
        <f>_xlfn.XLOOKUP($D237,'[1]Res (3)'!$G:$G,'[1]Res (3)'!R:R,"",0)</f>
        <v/>
      </c>
      <c r="AB237" s="70" t="str">
        <f>_xlfn.XLOOKUP($D237,'[1]Res (3)'!$G:$G,'[1]Res (3)'!S:S,"",0)</f>
        <v/>
      </c>
      <c r="AC237" s="70" t="str">
        <f>_xlfn.XLOOKUP($D237,'[1]Res (3)'!$G:$G,'[1]Res (3)'!T:T,"",0)</f>
        <v/>
      </c>
      <c r="AD237" s="70" t="str">
        <f>_xlfn.XLOOKUP($D237,'[1]Res (3)'!$G:$G,'[1]Res (3)'!U:U,"",0)</f>
        <v/>
      </c>
      <c r="AE237" s="70" t="str">
        <f>_xlfn.XLOOKUP($D237,'[1]Res (3)'!$G:$G,'[1]Res (3)'!V:V,"",0)</f>
        <v/>
      </c>
      <c r="AF237" s="70" t="str">
        <f>_xlfn.XLOOKUP($D237,'[1]Res (3)'!$G:$G,'[1]Res (3)'!W:W,"",0)</f>
        <v/>
      </c>
      <c r="AG237" s="70" t="str">
        <f>_xlfn.XLOOKUP($D237,'[1]Res (3)'!$G:$G,'[1]Res (3)'!X:X,"",0)</f>
        <v/>
      </c>
      <c r="AH237" s="70" t="str">
        <f>_xlfn.XLOOKUP($D237,'[1]Res (3)'!$G:$G,'[1]Res (3)'!Y:Y,"",0)</f>
        <v/>
      </c>
      <c r="AI237" s="70" t="str">
        <f>_xlfn.XLOOKUP($D237,'[1]Res (3)'!$G:$G,'[1]Res (3)'!Z:Z,"",0)</f>
        <v/>
      </c>
      <c r="AJ237" s="70" t="str">
        <f>_xlfn.XLOOKUP($D237,'[1]Res (3)'!$G:$G,'[1]Res (3)'!AA:AA,"",0)</f>
        <v/>
      </c>
      <c r="AK237" s="70" t="str">
        <f>_xlfn.XLOOKUP($D237,'[1]Res (3)'!$G:$G,'[1]Res (3)'!AB:AB,"",0)</f>
        <v/>
      </c>
      <c r="AL237" s="71">
        <f t="shared" si="74"/>
        <v>0</v>
      </c>
      <c r="AM237" s="72" t="str">
        <f t="shared" si="75"/>
        <v/>
      </c>
      <c r="AO237" s="71" t="s">
        <v>26</v>
      </c>
      <c r="AP237" s="70" t="e">
        <f t="shared" si="91"/>
        <v>#VALUE!</v>
      </c>
      <c r="AQ237" s="70"/>
      <c r="AR237" s="70" t="e">
        <f t="shared" si="87"/>
        <v>#VALUE!</v>
      </c>
      <c r="AS237" s="70"/>
      <c r="AT237" s="70" t="e">
        <f t="shared" si="88"/>
        <v>#VALUE!</v>
      </c>
      <c r="AU237" s="70"/>
      <c r="AV237" s="70" t="e">
        <f t="shared" si="89"/>
        <v>#VALUE!</v>
      </c>
      <c r="AW237" s="70"/>
      <c r="AX237" s="70" t="e">
        <f t="shared" si="92"/>
        <v>#VALUE!</v>
      </c>
      <c r="AY237" s="71" t="e">
        <f t="shared" si="76"/>
        <v>#VALUE!</v>
      </c>
      <c r="AZ237" s="72" t="e">
        <f t="shared" si="77"/>
        <v>#VALUE!</v>
      </c>
      <c r="BA237" s="71" t="s">
        <v>26</v>
      </c>
      <c r="BB237" s="70">
        <v>0</v>
      </c>
      <c r="BC237" s="70" t="s">
        <v>26</v>
      </c>
      <c r="BD237" s="70">
        <v>0</v>
      </c>
      <c r="BE237" s="70" t="s">
        <v>26</v>
      </c>
      <c r="BF237" s="70">
        <v>0</v>
      </c>
      <c r="BG237" s="70" t="s">
        <v>26</v>
      </c>
      <c r="BH237" s="70">
        <v>0</v>
      </c>
      <c r="BI237" s="70" t="s">
        <v>26</v>
      </c>
      <c r="BJ237" s="70">
        <v>0</v>
      </c>
      <c r="BK237" s="74">
        <f t="shared" si="78"/>
        <v>0</v>
      </c>
      <c r="BL237" s="75">
        <f t="shared" si="79"/>
        <v>0</v>
      </c>
      <c r="BM237" s="71" t="s">
        <v>26</v>
      </c>
      <c r="BN237" s="70">
        <v>0</v>
      </c>
      <c r="BO237" s="70" t="s">
        <v>26</v>
      </c>
      <c r="BP237" s="70">
        <v>0</v>
      </c>
      <c r="BQ237" s="70" t="s">
        <v>26</v>
      </c>
      <c r="BR237" s="70">
        <v>0</v>
      </c>
      <c r="BS237" s="70" t="s">
        <v>26</v>
      </c>
      <c r="BT237" s="70">
        <v>0</v>
      </c>
      <c r="BU237" s="70" t="s">
        <v>26</v>
      </c>
      <c r="BV237" s="70">
        <v>0</v>
      </c>
      <c r="BW237" s="74">
        <f t="shared" si="80"/>
        <v>0</v>
      </c>
      <c r="BX237" s="76">
        <f t="shared" si="81"/>
        <v>0</v>
      </c>
      <c r="BY237" s="71" t="s">
        <v>26</v>
      </c>
      <c r="BZ237" s="70">
        <v>0</v>
      </c>
      <c r="CA237" s="70" t="s">
        <v>26</v>
      </c>
      <c r="CB237" s="70">
        <v>0</v>
      </c>
      <c r="CC237" s="70" t="s">
        <v>26</v>
      </c>
      <c r="CD237" s="70">
        <v>0</v>
      </c>
      <c r="CE237" s="70" t="s">
        <v>26</v>
      </c>
      <c r="CF237" s="70">
        <v>0</v>
      </c>
      <c r="CG237" s="70" t="s">
        <v>26</v>
      </c>
      <c r="CH237" s="70">
        <v>0</v>
      </c>
      <c r="CI237" s="77">
        <f t="shared" si="82"/>
        <v>0</v>
      </c>
      <c r="CJ237" s="76">
        <f t="shared" si="83"/>
        <v>0</v>
      </c>
      <c r="CK237" s="78"/>
      <c r="CL237" s="57"/>
      <c r="CM237" s="57"/>
      <c r="CN237" s="57"/>
      <c r="CO237" s="57"/>
      <c r="CP237" s="57"/>
      <c r="CQ237" s="57"/>
      <c r="CR237" s="57"/>
      <c r="CS237" s="79"/>
      <c r="CT237" s="80"/>
      <c r="CU237" s="81">
        <f t="shared" si="84"/>
        <v>0</v>
      </c>
      <c r="CV237" s="82">
        <f t="shared" si="85"/>
        <v>0</v>
      </c>
      <c r="CW237" s="83" t="e">
        <f>SUMIF(Склад!#REF!,E237,Склад!#REF!)</f>
        <v>#REF!</v>
      </c>
    </row>
    <row r="238" spans="1:101" s="73" customFormat="1" ht="147.94999999999999" customHeight="1" thickBot="1" x14ac:dyDescent="0.3">
      <c r="A238" s="34">
        <v>235</v>
      </c>
      <c r="B238" s="168" t="s">
        <v>140</v>
      </c>
      <c r="C238" s="34" t="s">
        <v>4195</v>
      </c>
      <c r="D238" s="34" t="str">
        <f t="shared" si="86"/>
        <v>6642501333</v>
      </c>
      <c r="E238" s="33" t="s">
        <v>3902</v>
      </c>
      <c r="F238" s="33">
        <v>333</v>
      </c>
      <c r="G238" s="165" t="str">
        <f>IFERROR(VLOOKUP(VALUE(E238),Склад!#REF!,6,0),"-")</f>
        <v>-</v>
      </c>
      <c r="H238" s="58"/>
      <c r="I238" s="194" t="s">
        <v>4344</v>
      </c>
      <c r="J238" s="59">
        <v>38.1</v>
      </c>
      <c r="K238" s="63">
        <v>99</v>
      </c>
      <c r="L238" s="60"/>
      <c r="M238" s="61"/>
      <c r="N238" s="62"/>
      <c r="O238" s="64"/>
      <c r="P238" s="65"/>
      <c r="Q238" s="66"/>
      <c r="R238" s="67"/>
      <c r="S238" s="65"/>
      <c r="T238" s="66"/>
      <c r="U238" s="68"/>
      <c r="V238" s="69"/>
      <c r="W238" s="65"/>
      <c r="X238" s="66"/>
      <c r="Y238" s="70" t="str">
        <f>_xlfn.XLOOKUP($D238,'[1]Res (3)'!$G:$G,'[1]Res (3)'!P:P,"",0)</f>
        <v>-</v>
      </c>
      <c r="Z238" s="70" t="str">
        <f>_xlfn.XLOOKUP($D238,'[1]Res (3)'!$G:$G,'[1]Res (3)'!Q:Q,"",0)</f>
        <v>-</v>
      </c>
      <c r="AA238" s="70" t="str">
        <f>_xlfn.XLOOKUP($D238,'[1]Res (3)'!$G:$G,'[1]Res (3)'!R:R,"",0)</f>
        <v/>
      </c>
      <c r="AB238" s="70" t="str">
        <f>_xlfn.XLOOKUP($D238,'[1]Res (3)'!$G:$G,'[1]Res (3)'!S:S,"",0)</f>
        <v/>
      </c>
      <c r="AC238" s="70" t="str">
        <f>_xlfn.XLOOKUP($D238,'[1]Res (3)'!$G:$G,'[1]Res (3)'!T:T,"",0)</f>
        <v/>
      </c>
      <c r="AD238" s="70" t="str">
        <f>_xlfn.XLOOKUP($D238,'[1]Res (3)'!$G:$G,'[1]Res (3)'!U:U,"",0)</f>
        <v/>
      </c>
      <c r="AE238" s="70" t="str">
        <f>_xlfn.XLOOKUP($D238,'[1]Res (3)'!$G:$G,'[1]Res (3)'!V:V,"",0)</f>
        <v/>
      </c>
      <c r="AF238" s="70" t="str">
        <f>_xlfn.XLOOKUP($D238,'[1]Res (3)'!$G:$G,'[1]Res (3)'!W:W,"",0)</f>
        <v/>
      </c>
      <c r="AG238" s="70" t="str">
        <f>_xlfn.XLOOKUP($D238,'[1]Res (3)'!$G:$G,'[1]Res (3)'!X:X,"",0)</f>
        <v/>
      </c>
      <c r="AH238" s="70" t="str">
        <f>_xlfn.XLOOKUP($D238,'[1]Res (3)'!$G:$G,'[1]Res (3)'!Y:Y,"",0)</f>
        <v/>
      </c>
      <c r="AI238" s="70" t="str">
        <f>_xlfn.XLOOKUP($D238,'[1]Res (3)'!$G:$G,'[1]Res (3)'!Z:Z,"",0)</f>
        <v/>
      </c>
      <c r="AJ238" s="70" t="str">
        <f>_xlfn.XLOOKUP($D238,'[1]Res (3)'!$G:$G,'[1]Res (3)'!AA:AA,"",0)</f>
        <v/>
      </c>
      <c r="AK238" s="70" t="str">
        <f>_xlfn.XLOOKUP($D238,'[1]Res (3)'!$G:$G,'[1]Res (3)'!AB:AB,"",0)</f>
        <v/>
      </c>
      <c r="AL238" s="71">
        <f t="shared" si="74"/>
        <v>0</v>
      </c>
      <c r="AM238" s="72" t="str">
        <f t="shared" si="75"/>
        <v/>
      </c>
      <c r="AO238" s="71" t="s">
        <v>26</v>
      </c>
      <c r="AP238" s="70" t="e">
        <f t="shared" si="91"/>
        <v>#VALUE!</v>
      </c>
      <c r="AQ238" s="70"/>
      <c r="AR238" s="70" t="e">
        <f t="shared" si="87"/>
        <v>#VALUE!</v>
      </c>
      <c r="AS238" s="70"/>
      <c r="AT238" s="70" t="e">
        <f t="shared" si="88"/>
        <v>#VALUE!</v>
      </c>
      <c r="AU238" s="70"/>
      <c r="AV238" s="70" t="e">
        <f t="shared" si="89"/>
        <v>#VALUE!</v>
      </c>
      <c r="AW238" s="70"/>
      <c r="AX238" s="70" t="e">
        <f t="shared" si="92"/>
        <v>#VALUE!</v>
      </c>
      <c r="AY238" s="71" t="e">
        <f t="shared" si="76"/>
        <v>#VALUE!</v>
      </c>
      <c r="AZ238" s="72" t="e">
        <f t="shared" si="77"/>
        <v>#VALUE!</v>
      </c>
      <c r="BA238" s="71" t="s">
        <v>26</v>
      </c>
      <c r="BB238" s="70">
        <v>0</v>
      </c>
      <c r="BC238" s="70" t="s">
        <v>26</v>
      </c>
      <c r="BD238" s="70">
        <v>0</v>
      </c>
      <c r="BE238" s="70" t="s">
        <v>26</v>
      </c>
      <c r="BF238" s="70">
        <v>0</v>
      </c>
      <c r="BG238" s="70" t="s">
        <v>26</v>
      </c>
      <c r="BH238" s="70">
        <v>0</v>
      </c>
      <c r="BI238" s="70" t="s">
        <v>26</v>
      </c>
      <c r="BJ238" s="70">
        <v>0</v>
      </c>
      <c r="BK238" s="74">
        <f t="shared" si="78"/>
        <v>0</v>
      </c>
      <c r="BL238" s="75">
        <f t="shared" si="79"/>
        <v>0</v>
      </c>
      <c r="BM238" s="71" t="s">
        <v>26</v>
      </c>
      <c r="BN238" s="70">
        <v>0</v>
      </c>
      <c r="BO238" s="70" t="s">
        <v>26</v>
      </c>
      <c r="BP238" s="70">
        <v>0</v>
      </c>
      <c r="BQ238" s="70" t="s">
        <v>26</v>
      </c>
      <c r="BR238" s="70">
        <v>0</v>
      </c>
      <c r="BS238" s="70" t="s">
        <v>26</v>
      </c>
      <c r="BT238" s="70">
        <v>0</v>
      </c>
      <c r="BU238" s="70" t="s">
        <v>26</v>
      </c>
      <c r="BV238" s="70">
        <v>0</v>
      </c>
      <c r="BW238" s="74">
        <f t="shared" si="80"/>
        <v>0</v>
      </c>
      <c r="BX238" s="76">
        <f t="shared" si="81"/>
        <v>0</v>
      </c>
      <c r="BY238" s="71" t="s">
        <v>26</v>
      </c>
      <c r="BZ238" s="70">
        <v>0</v>
      </c>
      <c r="CA238" s="70" t="s">
        <v>26</v>
      </c>
      <c r="CB238" s="70">
        <v>0</v>
      </c>
      <c r="CC238" s="70" t="s">
        <v>26</v>
      </c>
      <c r="CD238" s="70">
        <v>0</v>
      </c>
      <c r="CE238" s="70" t="s">
        <v>26</v>
      </c>
      <c r="CF238" s="70">
        <v>0</v>
      </c>
      <c r="CG238" s="70" t="s">
        <v>26</v>
      </c>
      <c r="CH238" s="70">
        <v>0</v>
      </c>
      <c r="CI238" s="77">
        <f t="shared" si="82"/>
        <v>0</v>
      </c>
      <c r="CJ238" s="76">
        <f t="shared" si="83"/>
        <v>0</v>
      </c>
      <c r="CK238" s="78"/>
      <c r="CL238" s="57"/>
      <c r="CM238" s="57"/>
      <c r="CN238" s="57"/>
      <c r="CO238" s="57"/>
      <c r="CP238" s="57"/>
      <c r="CQ238" s="57"/>
      <c r="CR238" s="57"/>
      <c r="CS238" s="79"/>
      <c r="CT238" s="80"/>
      <c r="CU238" s="81">
        <f t="shared" si="84"/>
        <v>0</v>
      </c>
      <c r="CV238" s="82">
        <f t="shared" si="85"/>
        <v>0</v>
      </c>
      <c r="CW238" s="83" t="e">
        <f>SUMIF(Склад!#REF!,E238,Склад!#REF!)</f>
        <v>#REF!</v>
      </c>
    </row>
    <row r="239" spans="1:101" s="73" customFormat="1" ht="72.2" customHeight="1" thickBot="1" x14ac:dyDescent="0.3">
      <c r="A239" s="57">
        <v>236</v>
      </c>
      <c r="B239" s="168" t="s">
        <v>140</v>
      </c>
      <c r="C239" s="34" t="s">
        <v>4195</v>
      </c>
      <c r="D239" s="34" t="str">
        <f t="shared" si="86"/>
        <v>6642501361</v>
      </c>
      <c r="E239" s="33" t="s">
        <v>3902</v>
      </c>
      <c r="F239" s="33">
        <v>361</v>
      </c>
      <c r="G239" s="165" t="str">
        <f>IFERROR(VLOOKUP(VALUE(E239),Склад!#REF!,6,0),"-")</f>
        <v>-</v>
      </c>
      <c r="H239" s="58"/>
      <c r="I239" s="194" t="s">
        <v>4344</v>
      </c>
      <c r="J239" s="59">
        <v>38.1</v>
      </c>
      <c r="K239" s="63">
        <v>99</v>
      </c>
      <c r="L239" s="60"/>
      <c r="M239" s="61"/>
      <c r="N239" s="62"/>
      <c r="O239" s="64"/>
      <c r="P239" s="65"/>
      <c r="Q239" s="66"/>
      <c r="R239" s="67"/>
      <c r="S239" s="65"/>
      <c r="T239" s="66"/>
      <c r="U239" s="68"/>
      <c r="V239" s="69"/>
      <c r="W239" s="65"/>
      <c r="X239" s="66"/>
      <c r="Y239" s="70" t="str">
        <f>_xlfn.XLOOKUP($D239,'[1]Res (3)'!$G:$G,'[1]Res (3)'!P:P,"",0)</f>
        <v>-</v>
      </c>
      <c r="Z239" s="70" t="str">
        <f>_xlfn.XLOOKUP($D239,'[1]Res (3)'!$G:$G,'[1]Res (3)'!Q:Q,"",0)</f>
        <v>-</v>
      </c>
      <c r="AA239" s="70" t="str">
        <f>_xlfn.XLOOKUP($D239,'[1]Res (3)'!$G:$G,'[1]Res (3)'!R:R,"",0)</f>
        <v/>
      </c>
      <c r="AB239" s="70" t="str">
        <f>_xlfn.XLOOKUP($D239,'[1]Res (3)'!$G:$G,'[1]Res (3)'!S:S,"",0)</f>
        <v/>
      </c>
      <c r="AC239" s="70" t="str">
        <f>_xlfn.XLOOKUP($D239,'[1]Res (3)'!$G:$G,'[1]Res (3)'!T:T,"",0)</f>
        <v/>
      </c>
      <c r="AD239" s="70" t="str">
        <f>_xlfn.XLOOKUP($D239,'[1]Res (3)'!$G:$G,'[1]Res (3)'!U:U,"",0)</f>
        <v/>
      </c>
      <c r="AE239" s="70" t="str">
        <f>_xlfn.XLOOKUP($D239,'[1]Res (3)'!$G:$G,'[1]Res (3)'!V:V,"",0)</f>
        <v/>
      </c>
      <c r="AF239" s="70" t="str">
        <f>_xlfn.XLOOKUP($D239,'[1]Res (3)'!$G:$G,'[1]Res (3)'!W:W,"",0)</f>
        <v/>
      </c>
      <c r="AG239" s="70" t="str">
        <f>_xlfn.XLOOKUP($D239,'[1]Res (3)'!$G:$G,'[1]Res (3)'!X:X,"",0)</f>
        <v/>
      </c>
      <c r="AH239" s="70" t="str">
        <f>_xlfn.XLOOKUP($D239,'[1]Res (3)'!$G:$G,'[1]Res (3)'!Y:Y,"",0)</f>
        <v/>
      </c>
      <c r="AI239" s="70" t="str">
        <f>_xlfn.XLOOKUP($D239,'[1]Res (3)'!$G:$G,'[1]Res (3)'!Z:Z,"",0)</f>
        <v/>
      </c>
      <c r="AJ239" s="70" t="str">
        <f>_xlfn.XLOOKUP($D239,'[1]Res (3)'!$G:$G,'[1]Res (3)'!AA:AA,"",0)</f>
        <v/>
      </c>
      <c r="AK239" s="70" t="str">
        <f>_xlfn.XLOOKUP($D239,'[1]Res (3)'!$G:$G,'[1]Res (3)'!AB:AB,"",0)</f>
        <v/>
      </c>
      <c r="AL239" s="71">
        <f t="shared" si="74"/>
        <v>0</v>
      </c>
      <c r="AM239" s="72" t="str">
        <f t="shared" si="75"/>
        <v/>
      </c>
      <c r="AO239" s="71" t="s">
        <v>26</v>
      </c>
      <c r="AP239" s="70" t="e">
        <f t="shared" si="91"/>
        <v>#VALUE!</v>
      </c>
      <c r="AQ239" s="70"/>
      <c r="AR239" s="70" t="e">
        <f t="shared" si="87"/>
        <v>#VALUE!</v>
      </c>
      <c r="AS239" s="70"/>
      <c r="AT239" s="70" t="e">
        <f t="shared" si="88"/>
        <v>#VALUE!</v>
      </c>
      <c r="AU239" s="70"/>
      <c r="AV239" s="70" t="e">
        <f t="shared" si="89"/>
        <v>#VALUE!</v>
      </c>
      <c r="AW239" s="70"/>
      <c r="AX239" s="70" t="e">
        <f t="shared" si="92"/>
        <v>#VALUE!</v>
      </c>
      <c r="AY239" s="71" t="e">
        <f t="shared" si="76"/>
        <v>#VALUE!</v>
      </c>
      <c r="AZ239" s="72" t="e">
        <f t="shared" si="77"/>
        <v>#VALUE!</v>
      </c>
      <c r="BA239" s="71" t="s">
        <v>26</v>
      </c>
      <c r="BB239" s="70">
        <v>0</v>
      </c>
      <c r="BC239" s="70" t="s">
        <v>26</v>
      </c>
      <c r="BD239" s="70">
        <v>0</v>
      </c>
      <c r="BE239" s="70" t="s">
        <v>26</v>
      </c>
      <c r="BF239" s="70">
        <v>0</v>
      </c>
      <c r="BG239" s="70" t="s">
        <v>26</v>
      </c>
      <c r="BH239" s="70">
        <v>0</v>
      </c>
      <c r="BI239" s="70" t="s">
        <v>26</v>
      </c>
      <c r="BJ239" s="70">
        <v>0</v>
      </c>
      <c r="BK239" s="74">
        <f t="shared" si="78"/>
        <v>0</v>
      </c>
      <c r="BL239" s="75">
        <f t="shared" si="79"/>
        <v>0</v>
      </c>
      <c r="BM239" s="71" t="s">
        <v>26</v>
      </c>
      <c r="BN239" s="70">
        <v>0</v>
      </c>
      <c r="BO239" s="70" t="s">
        <v>26</v>
      </c>
      <c r="BP239" s="70">
        <v>0</v>
      </c>
      <c r="BQ239" s="70" t="s">
        <v>26</v>
      </c>
      <c r="BR239" s="70">
        <v>0</v>
      </c>
      <c r="BS239" s="70" t="s">
        <v>26</v>
      </c>
      <c r="BT239" s="70">
        <v>0</v>
      </c>
      <c r="BU239" s="70" t="s">
        <v>26</v>
      </c>
      <c r="BV239" s="70">
        <v>0</v>
      </c>
      <c r="BW239" s="74">
        <f t="shared" si="80"/>
        <v>0</v>
      </c>
      <c r="BX239" s="76">
        <f t="shared" si="81"/>
        <v>0</v>
      </c>
      <c r="BY239" s="71" t="s">
        <v>26</v>
      </c>
      <c r="BZ239" s="70">
        <v>0</v>
      </c>
      <c r="CA239" s="70" t="s">
        <v>26</v>
      </c>
      <c r="CB239" s="70">
        <v>0</v>
      </c>
      <c r="CC239" s="70" t="s">
        <v>26</v>
      </c>
      <c r="CD239" s="70">
        <v>0</v>
      </c>
      <c r="CE239" s="70" t="s">
        <v>26</v>
      </c>
      <c r="CF239" s="70">
        <v>0</v>
      </c>
      <c r="CG239" s="70" t="s">
        <v>26</v>
      </c>
      <c r="CH239" s="70">
        <v>0</v>
      </c>
      <c r="CI239" s="77">
        <f t="shared" si="82"/>
        <v>0</v>
      </c>
      <c r="CJ239" s="76">
        <f t="shared" si="83"/>
        <v>0</v>
      </c>
      <c r="CK239" s="78"/>
      <c r="CL239" s="57"/>
      <c r="CM239" s="57"/>
      <c r="CN239" s="57"/>
      <c r="CO239" s="57"/>
      <c r="CP239" s="57"/>
      <c r="CQ239" s="57"/>
      <c r="CR239" s="57"/>
      <c r="CS239" s="79"/>
      <c r="CT239" s="80"/>
      <c r="CU239" s="81">
        <f t="shared" si="84"/>
        <v>0</v>
      </c>
      <c r="CV239" s="82">
        <f t="shared" si="85"/>
        <v>0</v>
      </c>
      <c r="CW239" s="83" t="e">
        <f>SUMIF(Склад!#REF!,E239,Склад!#REF!)</f>
        <v>#REF!</v>
      </c>
    </row>
    <row r="240" spans="1:101" s="73" customFormat="1" ht="147.94999999999999" customHeight="1" thickBot="1" x14ac:dyDescent="0.3">
      <c r="A240" s="34">
        <v>237</v>
      </c>
      <c r="B240" s="168" t="s">
        <v>140</v>
      </c>
      <c r="C240" s="34" t="s">
        <v>4196</v>
      </c>
      <c r="D240" s="34" t="str">
        <f t="shared" si="86"/>
        <v>6842501310</v>
      </c>
      <c r="E240" s="33" t="s">
        <v>3903</v>
      </c>
      <c r="F240" s="33">
        <v>310</v>
      </c>
      <c r="G240" s="165" t="str">
        <f>IFERROR(VLOOKUP(VALUE(E240),Склад!#REF!,6,0),"-")</f>
        <v>-</v>
      </c>
      <c r="H240" s="58"/>
      <c r="I240" s="194" t="s">
        <v>4344</v>
      </c>
      <c r="J240" s="59">
        <v>41.9</v>
      </c>
      <c r="K240" s="63">
        <v>109</v>
      </c>
      <c r="L240" s="60"/>
      <c r="M240" s="61"/>
      <c r="N240" s="62"/>
      <c r="O240" s="64"/>
      <c r="P240" s="65"/>
      <c r="Q240" s="66"/>
      <c r="R240" s="67"/>
      <c r="S240" s="65"/>
      <c r="T240" s="66"/>
      <c r="U240" s="68"/>
      <c r="V240" s="69"/>
      <c r="W240" s="65"/>
      <c r="X240" s="66"/>
      <c r="Y240" s="70" t="str">
        <f>_xlfn.XLOOKUP($D240,'[1]Res (3)'!$G:$G,'[1]Res (3)'!P:P,"",0)</f>
        <v>-</v>
      </c>
      <c r="Z240" s="70" t="str">
        <f>_xlfn.XLOOKUP($D240,'[1]Res (3)'!$G:$G,'[1]Res (3)'!Q:Q,"",0)</f>
        <v/>
      </c>
      <c r="AA240" s="70" t="str">
        <f>_xlfn.XLOOKUP($D240,'[1]Res (3)'!$G:$G,'[1]Res (3)'!R:R,"",0)</f>
        <v/>
      </c>
      <c r="AB240" s="70" t="str">
        <f>_xlfn.XLOOKUP($D240,'[1]Res (3)'!$G:$G,'[1]Res (3)'!S:S,"",0)</f>
        <v/>
      </c>
      <c r="AC240" s="70" t="str">
        <f>_xlfn.XLOOKUP($D240,'[1]Res (3)'!$G:$G,'[1]Res (3)'!T:T,"",0)</f>
        <v/>
      </c>
      <c r="AD240" s="70" t="str">
        <f>_xlfn.XLOOKUP($D240,'[1]Res (3)'!$G:$G,'[1]Res (3)'!U:U,"",0)</f>
        <v/>
      </c>
      <c r="AE240" s="70" t="str">
        <f>_xlfn.XLOOKUP($D240,'[1]Res (3)'!$G:$G,'[1]Res (3)'!V:V,"",0)</f>
        <v/>
      </c>
      <c r="AF240" s="70" t="str">
        <f>_xlfn.XLOOKUP($D240,'[1]Res (3)'!$G:$G,'[1]Res (3)'!W:W,"",0)</f>
        <v/>
      </c>
      <c r="AG240" s="70" t="str">
        <f>_xlfn.XLOOKUP($D240,'[1]Res (3)'!$G:$G,'[1]Res (3)'!X:X,"",0)</f>
        <v/>
      </c>
      <c r="AH240" s="70" t="str">
        <f>_xlfn.XLOOKUP($D240,'[1]Res (3)'!$G:$G,'[1]Res (3)'!Y:Y,"",0)</f>
        <v/>
      </c>
      <c r="AI240" s="70" t="str">
        <f>_xlfn.XLOOKUP($D240,'[1]Res (3)'!$G:$G,'[1]Res (3)'!Z:Z,"",0)</f>
        <v/>
      </c>
      <c r="AJ240" s="70" t="str">
        <f>_xlfn.XLOOKUP($D240,'[1]Res (3)'!$G:$G,'[1]Res (3)'!AA:AA,"",0)</f>
        <v/>
      </c>
      <c r="AK240" s="70" t="str">
        <f>_xlfn.XLOOKUP($D240,'[1]Res (3)'!$G:$G,'[1]Res (3)'!AB:AB,"",0)</f>
        <v/>
      </c>
      <c r="AL240" s="71">
        <f t="shared" si="74"/>
        <v>0</v>
      </c>
      <c r="AM240" s="72" t="str">
        <f t="shared" si="75"/>
        <v/>
      </c>
      <c r="AO240" s="71" t="s">
        <v>26</v>
      </c>
      <c r="AP240" s="70" t="e">
        <f t="shared" si="91"/>
        <v>#VALUE!</v>
      </c>
      <c r="AQ240" s="70"/>
      <c r="AR240" s="70" t="e">
        <f t="shared" si="87"/>
        <v>#VALUE!</v>
      </c>
      <c r="AS240" s="70"/>
      <c r="AT240" s="70" t="e">
        <f t="shared" si="88"/>
        <v>#VALUE!</v>
      </c>
      <c r="AU240" s="70"/>
      <c r="AV240" s="70" t="e">
        <f t="shared" si="89"/>
        <v>#VALUE!</v>
      </c>
      <c r="AW240" s="70"/>
      <c r="AX240" s="70" t="e">
        <f t="shared" si="92"/>
        <v>#VALUE!</v>
      </c>
      <c r="AY240" s="71" t="e">
        <f t="shared" si="76"/>
        <v>#VALUE!</v>
      </c>
      <c r="AZ240" s="72" t="e">
        <f t="shared" si="77"/>
        <v>#VALUE!</v>
      </c>
      <c r="BA240" s="71" t="s">
        <v>26</v>
      </c>
      <c r="BB240" s="70">
        <v>0</v>
      </c>
      <c r="BC240" s="70" t="s">
        <v>26</v>
      </c>
      <c r="BD240" s="70">
        <v>0</v>
      </c>
      <c r="BE240" s="70" t="s">
        <v>26</v>
      </c>
      <c r="BF240" s="70">
        <v>0</v>
      </c>
      <c r="BG240" s="70" t="s">
        <v>26</v>
      </c>
      <c r="BH240" s="70">
        <v>0</v>
      </c>
      <c r="BI240" s="70" t="s">
        <v>26</v>
      </c>
      <c r="BJ240" s="70">
        <v>0</v>
      </c>
      <c r="BK240" s="74">
        <f t="shared" si="78"/>
        <v>0</v>
      </c>
      <c r="BL240" s="75">
        <f t="shared" si="79"/>
        <v>0</v>
      </c>
      <c r="BM240" s="71" t="s">
        <v>26</v>
      </c>
      <c r="BN240" s="70">
        <v>0</v>
      </c>
      <c r="BO240" s="70" t="s">
        <v>26</v>
      </c>
      <c r="BP240" s="70">
        <v>0</v>
      </c>
      <c r="BQ240" s="70" t="s">
        <v>26</v>
      </c>
      <c r="BR240" s="70">
        <v>0</v>
      </c>
      <c r="BS240" s="70" t="s">
        <v>26</v>
      </c>
      <c r="BT240" s="70">
        <v>0</v>
      </c>
      <c r="BU240" s="70" t="s">
        <v>26</v>
      </c>
      <c r="BV240" s="70">
        <v>0</v>
      </c>
      <c r="BW240" s="74">
        <f t="shared" si="80"/>
        <v>0</v>
      </c>
      <c r="BX240" s="76">
        <f t="shared" si="81"/>
        <v>0</v>
      </c>
      <c r="BY240" s="71" t="s">
        <v>26</v>
      </c>
      <c r="BZ240" s="70">
        <v>0</v>
      </c>
      <c r="CA240" s="70" t="s">
        <v>26</v>
      </c>
      <c r="CB240" s="70">
        <v>0</v>
      </c>
      <c r="CC240" s="70" t="s">
        <v>26</v>
      </c>
      <c r="CD240" s="70">
        <v>0</v>
      </c>
      <c r="CE240" s="70" t="s">
        <v>26</v>
      </c>
      <c r="CF240" s="70">
        <v>0</v>
      </c>
      <c r="CG240" s="70" t="s">
        <v>26</v>
      </c>
      <c r="CH240" s="70">
        <v>0</v>
      </c>
      <c r="CI240" s="77">
        <f t="shared" si="82"/>
        <v>0</v>
      </c>
      <c r="CJ240" s="76">
        <f t="shared" si="83"/>
        <v>0</v>
      </c>
      <c r="CK240" s="78"/>
      <c r="CL240" s="57"/>
      <c r="CM240" s="57"/>
      <c r="CN240" s="57"/>
      <c r="CO240" s="57"/>
      <c r="CP240" s="57"/>
      <c r="CQ240" s="57"/>
      <c r="CR240" s="57"/>
      <c r="CS240" s="79"/>
      <c r="CT240" s="80"/>
      <c r="CU240" s="81">
        <f t="shared" si="84"/>
        <v>0</v>
      </c>
      <c r="CV240" s="82">
        <f t="shared" si="85"/>
        <v>0</v>
      </c>
      <c r="CW240" s="83" t="e">
        <f>SUMIF(Склад!#REF!,E240,Склад!#REF!)</f>
        <v>#REF!</v>
      </c>
    </row>
    <row r="241" spans="1:101" s="73" customFormat="1" ht="68.099999999999994" customHeight="1" thickBot="1" x14ac:dyDescent="0.3">
      <c r="A241" s="57">
        <v>238</v>
      </c>
      <c r="B241" s="168" t="s">
        <v>140</v>
      </c>
      <c r="C241" s="34" t="s">
        <v>4196</v>
      </c>
      <c r="D241" s="34" t="str">
        <f t="shared" si="86"/>
        <v>6842501316</v>
      </c>
      <c r="E241" s="33" t="s">
        <v>3903</v>
      </c>
      <c r="F241" s="33">
        <v>316</v>
      </c>
      <c r="G241" s="165" t="str">
        <f>IFERROR(VLOOKUP(VALUE(E241),Склад!#REF!,6,0),"-")</f>
        <v>-</v>
      </c>
      <c r="H241" s="58"/>
      <c r="I241" s="194" t="s">
        <v>4344</v>
      </c>
      <c r="J241" s="59">
        <v>41.9</v>
      </c>
      <c r="K241" s="63">
        <v>109</v>
      </c>
      <c r="L241" s="60"/>
      <c r="M241" s="61"/>
      <c r="N241" s="62"/>
      <c r="O241" s="64"/>
      <c r="P241" s="65"/>
      <c r="Q241" s="66"/>
      <c r="R241" s="67"/>
      <c r="S241" s="65"/>
      <c r="T241" s="66"/>
      <c r="U241" s="68"/>
      <c r="V241" s="69"/>
      <c r="W241" s="65"/>
      <c r="X241" s="66"/>
      <c r="Y241" s="70" t="str">
        <f>_xlfn.XLOOKUP($D241,'[1]Res (3)'!$G:$G,'[1]Res (3)'!P:P,"",0)</f>
        <v>-</v>
      </c>
      <c r="Z241" s="70" t="str">
        <f>_xlfn.XLOOKUP($D241,'[1]Res (3)'!$G:$G,'[1]Res (3)'!Q:Q,"",0)</f>
        <v/>
      </c>
      <c r="AA241" s="70" t="str">
        <f>_xlfn.XLOOKUP($D241,'[1]Res (3)'!$G:$G,'[1]Res (3)'!R:R,"",0)</f>
        <v/>
      </c>
      <c r="AB241" s="70" t="str">
        <f>_xlfn.XLOOKUP($D241,'[1]Res (3)'!$G:$G,'[1]Res (3)'!S:S,"",0)</f>
        <v/>
      </c>
      <c r="AC241" s="70" t="str">
        <f>_xlfn.XLOOKUP($D241,'[1]Res (3)'!$G:$G,'[1]Res (3)'!T:T,"",0)</f>
        <v/>
      </c>
      <c r="AD241" s="70" t="str">
        <f>_xlfn.XLOOKUP($D241,'[1]Res (3)'!$G:$G,'[1]Res (3)'!U:U,"",0)</f>
        <v/>
      </c>
      <c r="AE241" s="70" t="str">
        <f>_xlfn.XLOOKUP($D241,'[1]Res (3)'!$G:$G,'[1]Res (3)'!V:V,"",0)</f>
        <v/>
      </c>
      <c r="AF241" s="70" t="str">
        <f>_xlfn.XLOOKUP($D241,'[1]Res (3)'!$G:$G,'[1]Res (3)'!W:W,"",0)</f>
        <v/>
      </c>
      <c r="AG241" s="70" t="str">
        <f>_xlfn.XLOOKUP($D241,'[1]Res (3)'!$G:$G,'[1]Res (3)'!X:X,"",0)</f>
        <v/>
      </c>
      <c r="AH241" s="70" t="str">
        <f>_xlfn.XLOOKUP($D241,'[1]Res (3)'!$G:$G,'[1]Res (3)'!Y:Y,"",0)</f>
        <v/>
      </c>
      <c r="AI241" s="70" t="str">
        <f>_xlfn.XLOOKUP($D241,'[1]Res (3)'!$G:$G,'[1]Res (3)'!Z:Z,"",0)</f>
        <v/>
      </c>
      <c r="AJ241" s="70" t="str">
        <f>_xlfn.XLOOKUP($D241,'[1]Res (3)'!$G:$G,'[1]Res (3)'!AA:AA,"",0)</f>
        <v/>
      </c>
      <c r="AK241" s="70" t="str">
        <f>_xlfn.XLOOKUP($D241,'[1]Res (3)'!$G:$G,'[1]Res (3)'!AB:AB,"",0)</f>
        <v/>
      </c>
      <c r="AL241" s="71">
        <f t="shared" si="74"/>
        <v>0</v>
      </c>
      <c r="AM241" s="72" t="str">
        <f t="shared" si="75"/>
        <v/>
      </c>
      <c r="AO241" s="71" t="s">
        <v>26</v>
      </c>
      <c r="AP241" s="70" t="e">
        <f t="shared" si="91"/>
        <v>#VALUE!</v>
      </c>
      <c r="AQ241" s="70"/>
      <c r="AR241" s="70" t="e">
        <f t="shared" si="87"/>
        <v>#VALUE!</v>
      </c>
      <c r="AS241" s="70"/>
      <c r="AT241" s="70" t="e">
        <f t="shared" si="88"/>
        <v>#VALUE!</v>
      </c>
      <c r="AU241" s="70"/>
      <c r="AV241" s="70" t="e">
        <f t="shared" si="89"/>
        <v>#VALUE!</v>
      </c>
      <c r="AW241" s="70"/>
      <c r="AX241" s="70" t="e">
        <f t="shared" si="92"/>
        <v>#VALUE!</v>
      </c>
      <c r="AY241" s="71" t="e">
        <f t="shared" si="76"/>
        <v>#VALUE!</v>
      </c>
      <c r="AZ241" s="72" t="e">
        <f t="shared" si="77"/>
        <v>#VALUE!</v>
      </c>
      <c r="BA241" s="71" t="s">
        <v>26</v>
      </c>
      <c r="BB241" s="70">
        <v>0</v>
      </c>
      <c r="BC241" s="70" t="s">
        <v>26</v>
      </c>
      <c r="BD241" s="70">
        <v>0</v>
      </c>
      <c r="BE241" s="70" t="s">
        <v>26</v>
      </c>
      <c r="BF241" s="70">
        <v>0</v>
      </c>
      <c r="BG241" s="70" t="s">
        <v>26</v>
      </c>
      <c r="BH241" s="70">
        <v>0</v>
      </c>
      <c r="BI241" s="70" t="s">
        <v>26</v>
      </c>
      <c r="BJ241" s="70">
        <v>0</v>
      </c>
      <c r="BK241" s="74">
        <f t="shared" si="78"/>
        <v>0</v>
      </c>
      <c r="BL241" s="75">
        <f t="shared" si="79"/>
        <v>0</v>
      </c>
      <c r="BM241" s="71" t="s">
        <v>26</v>
      </c>
      <c r="BN241" s="70">
        <v>0</v>
      </c>
      <c r="BO241" s="70" t="s">
        <v>26</v>
      </c>
      <c r="BP241" s="70">
        <v>0</v>
      </c>
      <c r="BQ241" s="70" t="s">
        <v>26</v>
      </c>
      <c r="BR241" s="70">
        <v>0</v>
      </c>
      <c r="BS241" s="70" t="s">
        <v>26</v>
      </c>
      <c r="BT241" s="70">
        <v>0</v>
      </c>
      <c r="BU241" s="70" t="s">
        <v>26</v>
      </c>
      <c r="BV241" s="70">
        <v>0</v>
      </c>
      <c r="BW241" s="74">
        <f t="shared" si="80"/>
        <v>0</v>
      </c>
      <c r="BX241" s="76">
        <f t="shared" si="81"/>
        <v>0</v>
      </c>
      <c r="BY241" s="71" t="s">
        <v>26</v>
      </c>
      <c r="BZ241" s="70">
        <v>0</v>
      </c>
      <c r="CA241" s="70" t="s">
        <v>26</v>
      </c>
      <c r="CB241" s="70">
        <v>0</v>
      </c>
      <c r="CC241" s="70" t="s">
        <v>26</v>
      </c>
      <c r="CD241" s="70">
        <v>0</v>
      </c>
      <c r="CE241" s="70" t="s">
        <v>26</v>
      </c>
      <c r="CF241" s="70">
        <v>0</v>
      </c>
      <c r="CG241" s="70" t="s">
        <v>26</v>
      </c>
      <c r="CH241" s="70">
        <v>0</v>
      </c>
      <c r="CI241" s="77">
        <f t="shared" si="82"/>
        <v>0</v>
      </c>
      <c r="CJ241" s="76">
        <f t="shared" si="83"/>
        <v>0</v>
      </c>
      <c r="CK241" s="78"/>
      <c r="CL241" s="57"/>
      <c r="CM241" s="57"/>
      <c r="CN241" s="57"/>
      <c r="CO241" s="57"/>
      <c r="CP241" s="57"/>
      <c r="CQ241" s="57"/>
      <c r="CR241" s="57"/>
      <c r="CS241" s="79"/>
      <c r="CT241" s="80"/>
      <c r="CU241" s="81">
        <f t="shared" si="84"/>
        <v>0</v>
      </c>
      <c r="CV241" s="82">
        <f t="shared" si="85"/>
        <v>0</v>
      </c>
      <c r="CW241" s="83" t="e">
        <f>SUMIF(Склад!#REF!,E241,Склад!#REF!)</f>
        <v>#REF!</v>
      </c>
    </row>
    <row r="242" spans="1:101" s="73" customFormat="1" ht="65.650000000000006" customHeight="1" thickBot="1" x14ac:dyDescent="0.3">
      <c r="A242" s="34">
        <v>239</v>
      </c>
      <c r="B242" s="168" t="s">
        <v>140</v>
      </c>
      <c r="C242" s="34" t="s">
        <v>4196</v>
      </c>
      <c r="D242" s="34" t="str">
        <f t="shared" si="86"/>
        <v>6842501321</v>
      </c>
      <c r="E242" s="33" t="s">
        <v>3903</v>
      </c>
      <c r="F242" s="33">
        <v>321</v>
      </c>
      <c r="G242" s="165" t="str">
        <f>IFERROR(VLOOKUP(VALUE(E242),Склад!#REF!,6,0),"-")</f>
        <v>-</v>
      </c>
      <c r="H242" s="58"/>
      <c r="I242" s="194" t="s">
        <v>4344</v>
      </c>
      <c r="J242" s="59">
        <v>41.9</v>
      </c>
      <c r="K242" s="63">
        <v>109</v>
      </c>
      <c r="L242" s="60"/>
      <c r="M242" s="61"/>
      <c r="N242" s="62"/>
      <c r="O242" s="64"/>
      <c r="P242" s="65"/>
      <c r="Q242" s="66"/>
      <c r="R242" s="67"/>
      <c r="S242" s="65"/>
      <c r="T242" s="66"/>
      <c r="U242" s="68"/>
      <c r="V242" s="69"/>
      <c r="W242" s="65"/>
      <c r="X242" s="66"/>
      <c r="Y242" s="70" t="str">
        <f>_xlfn.XLOOKUP($D242,'[1]Res (3)'!$G:$G,'[1]Res (3)'!P:P,"",0)</f>
        <v>-</v>
      </c>
      <c r="Z242" s="70" t="str">
        <f>_xlfn.XLOOKUP($D242,'[1]Res (3)'!$G:$G,'[1]Res (3)'!Q:Q,"",0)</f>
        <v/>
      </c>
      <c r="AA242" s="70" t="str">
        <f>_xlfn.XLOOKUP($D242,'[1]Res (3)'!$G:$G,'[1]Res (3)'!R:R,"",0)</f>
        <v/>
      </c>
      <c r="AB242" s="70" t="str">
        <f>_xlfn.XLOOKUP($D242,'[1]Res (3)'!$G:$G,'[1]Res (3)'!S:S,"",0)</f>
        <v/>
      </c>
      <c r="AC242" s="70" t="str">
        <f>_xlfn.XLOOKUP($D242,'[1]Res (3)'!$G:$G,'[1]Res (3)'!T:T,"",0)</f>
        <v/>
      </c>
      <c r="AD242" s="70" t="str">
        <f>_xlfn.XLOOKUP($D242,'[1]Res (3)'!$G:$G,'[1]Res (3)'!U:U,"",0)</f>
        <v/>
      </c>
      <c r="AE242" s="70" t="str">
        <f>_xlfn.XLOOKUP($D242,'[1]Res (3)'!$G:$G,'[1]Res (3)'!V:V,"",0)</f>
        <v/>
      </c>
      <c r="AF242" s="70" t="str">
        <f>_xlfn.XLOOKUP($D242,'[1]Res (3)'!$G:$G,'[1]Res (3)'!W:W,"",0)</f>
        <v/>
      </c>
      <c r="AG242" s="70" t="str">
        <f>_xlfn.XLOOKUP($D242,'[1]Res (3)'!$G:$G,'[1]Res (3)'!X:X,"",0)</f>
        <v/>
      </c>
      <c r="AH242" s="70" t="str">
        <f>_xlfn.XLOOKUP($D242,'[1]Res (3)'!$G:$G,'[1]Res (3)'!Y:Y,"",0)</f>
        <v/>
      </c>
      <c r="AI242" s="70" t="str">
        <f>_xlfn.XLOOKUP($D242,'[1]Res (3)'!$G:$G,'[1]Res (3)'!Z:Z,"",0)</f>
        <v/>
      </c>
      <c r="AJ242" s="70" t="str">
        <f>_xlfn.XLOOKUP($D242,'[1]Res (3)'!$G:$G,'[1]Res (3)'!AA:AA,"",0)</f>
        <v/>
      </c>
      <c r="AK242" s="70" t="str">
        <f>_xlfn.XLOOKUP($D242,'[1]Res (3)'!$G:$G,'[1]Res (3)'!AB:AB,"",0)</f>
        <v/>
      </c>
      <c r="AL242" s="71">
        <f t="shared" si="74"/>
        <v>0</v>
      </c>
      <c r="AM242" s="72" t="str">
        <f t="shared" si="75"/>
        <v/>
      </c>
      <c r="AO242" s="71" t="s">
        <v>26</v>
      </c>
      <c r="AP242" s="70" t="e">
        <f t="shared" si="91"/>
        <v>#VALUE!</v>
      </c>
      <c r="AQ242" s="70"/>
      <c r="AR242" s="70" t="e">
        <f t="shared" si="87"/>
        <v>#VALUE!</v>
      </c>
      <c r="AS242" s="70"/>
      <c r="AT242" s="70" t="e">
        <f t="shared" si="88"/>
        <v>#VALUE!</v>
      </c>
      <c r="AU242" s="70"/>
      <c r="AV242" s="70" t="e">
        <f t="shared" si="89"/>
        <v>#VALUE!</v>
      </c>
      <c r="AW242" s="70"/>
      <c r="AX242" s="70" t="e">
        <f t="shared" si="92"/>
        <v>#VALUE!</v>
      </c>
      <c r="AY242" s="71" t="e">
        <f t="shared" si="76"/>
        <v>#VALUE!</v>
      </c>
      <c r="AZ242" s="72" t="e">
        <f t="shared" si="77"/>
        <v>#VALUE!</v>
      </c>
      <c r="BA242" s="71" t="s">
        <v>26</v>
      </c>
      <c r="BB242" s="70">
        <v>0</v>
      </c>
      <c r="BC242" s="70" t="s">
        <v>26</v>
      </c>
      <c r="BD242" s="70">
        <v>0</v>
      </c>
      <c r="BE242" s="70" t="s">
        <v>26</v>
      </c>
      <c r="BF242" s="70">
        <v>0</v>
      </c>
      <c r="BG242" s="70" t="s">
        <v>26</v>
      </c>
      <c r="BH242" s="70">
        <v>0</v>
      </c>
      <c r="BI242" s="70" t="s">
        <v>26</v>
      </c>
      <c r="BJ242" s="70">
        <v>0</v>
      </c>
      <c r="BK242" s="74">
        <f t="shared" si="78"/>
        <v>0</v>
      </c>
      <c r="BL242" s="75">
        <f t="shared" si="79"/>
        <v>0</v>
      </c>
      <c r="BM242" s="71" t="s">
        <v>26</v>
      </c>
      <c r="BN242" s="70">
        <v>0</v>
      </c>
      <c r="BO242" s="70" t="s">
        <v>26</v>
      </c>
      <c r="BP242" s="70">
        <v>0</v>
      </c>
      <c r="BQ242" s="70" t="s">
        <v>26</v>
      </c>
      <c r="BR242" s="70">
        <v>0</v>
      </c>
      <c r="BS242" s="70" t="s">
        <v>26</v>
      </c>
      <c r="BT242" s="70">
        <v>0</v>
      </c>
      <c r="BU242" s="70" t="s">
        <v>26</v>
      </c>
      <c r="BV242" s="70">
        <v>0</v>
      </c>
      <c r="BW242" s="74">
        <f t="shared" si="80"/>
        <v>0</v>
      </c>
      <c r="BX242" s="76">
        <f t="shared" si="81"/>
        <v>0</v>
      </c>
      <c r="BY242" s="71" t="s">
        <v>26</v>
      </c>
      <c r="BZ242" s="70">
        <v>0</v>
      </c>
      <c r="CA242" s="70" t="s">
        <v>26</v>
      </c>
      <c r="CB242" s="70">
        <v>0</v>
      </c>
      <c r="CC242" s="70" t="s">
        <v>26</v>
      </c>
      <c r="CD242" s="70">
        <v>0</v>
      </c>
      <c r="CE242" s="70" t="s">
        <v>26</v>
      </c>
      <c r="CF242" s="70">
        <v>0</v>
      </c>
      <c r="CG242" s="70" t="s">
        <v>26</v>
      </c>
      <c r="CH242" s="70">
        <v>0</v>
      </c>
      <c r="CI242" s="77">
        <f t="shared" si="82"/>
        <v>0</v>
      </c>
      <c r="CJ242" s="76">
        <f t="shared" si="83"/>
        <v>0</v>
      </c>
      <c r="CK242" s="78"/>
      <c r="CL242" s="57"/>
      <c r="CM242" s="57"/>
      <c r="CN242" s="57"/>
      <c r="CO242" s="57"/>
      <c r="CP242" s="57"/>
      <c r="CQ242" s="57"/>
      <c r="CR242" s="57"/>
      <c r="CS242" s="79"/>
      <c r="CT242" s="80"/>
      <c r="CU242" s="81">
        <f t="shared" si="84"/>
        <v>0</v>
      </c>
      <c r="CV242" s="82">
        <f t="shared" si="85"/>
        <v>0</v>
      </c>
      <c r="CW242" s="83" t="e">
        <f>SUMIF(Склад!#REF!,E242,Склад!#REF!)</f>
        <v>#REF!</v>
      </c>
    </row>
    <row r="243" spans="1:101" s="73" customFormat="1" ht="60.2" customHeight="1" thickBot="1" x14ac:dyDescent="0.3">
      <c r="A243" s="57">
        <v>240</v>
      </c>
      <c r="B243" s="168" t="s">
        <v>140</v>
      </c>
      <c r="C243" s="34" t="s">
        <v>4196</v>
      </c>
      <c r="D243" s="34" t="str">
        <f t="shared" si="86"/>
        <v>6842501332</v>
      </c>
      <c r="E243" s="33" t="s">
        <v>3903</v>
      </c>
      <c r="F243" s="33">
        <v>332</v>
      </c>
      <c r="G243" s="165" t="str">
        <f>IFERROR(VLOOKUP(VALUE(E243),Склад!#REF!,6,0),"-")</f>
        <v>-</v>
      </c>
      <c r="H243" s="58"/>
      <c r="I243" s="194" t="s">
        <v>4344</v>
      </c>
      <c r="J243" s="59">
        <v>41.9</v>
      </c>
      <c r="K243" s="63">
        <v>109</v>
      </c>
      <c r="L243" s="60"/>
      <c r="M243" s="61"/>
      <c r="N243" s="62"/>
      <c r="O243" s="64"/>
      <c r="P243" s="65"/>
      <c r="Q243" s="66"/>
      <c r="R243" s="67"/>
      <c r="S243" s="65"/>
      <c r="T243" s="66"/>
      <c r="U243" s="68"/>
      <c r="V243" s="69"/>
      <c r="W243" s="65"/>
      <c r="X243" s="66"/>
      <c r="Y243" s="70" t="str">
        <f>_xlfn.XLOOKUP($D243,'[1]Res (3)'!$G:$G,'[1]Res (3)'!P:P,"",0)</f>
        <v>-</v>
      </c>
      <c r="Z243" s="70" t="str">
        <f>_xlfn.XLOOKUP($D243,'[1]Res (3)'!$G:$G,'[1]Res (3)'!Q:Q,"",0)</f>
        <v/>
      </c>
      <c r="AA243" s="70" t="str">
        <f>_xlfn.XLOOKUP($D243,'[1]Res (3)'!$G:$G,'[1]Res (3)'!R:R,"",0)</f>
        <v/>
      </c>
      <c r="AB243" s="70" t="str">
        <f>_xlfn.XLOOKUP($D243,'[1]Res (3)'!$G:$G,'[1]Res (3)'!S:S,"",0)</f>
        <v/>
      </c>
      <c r="AC243" s="70" t="str">
        <f>_xlfn.XLOOKUP($D243,'[1]Res (3)'!$G:$G,'[1]Res (3)'!T:T,"",0)</f>
        <v/>
      </c>
      <c r="AD243" s="70" t="str">
        <f>_xlfn.XLOOKUP($D243,'[1]Res (3)'!$G:$G,'[1]Res (3)'!U:U,"",0)</f>
        <v/>
      </c>
      <c r="AE243" s="70" t="str">
        <f>_xlfn.XLOOKUP($D243,'[1]Res (3)'!$G:$G,'[1]Res (3)'!V:V,"",0)</f>
        <v/>
      </c>
      <c r="AF243" s="70" t="str">
        <f>_xlfn.XLOOKUP($D243,'[1]Res (3)'!$G:$G,'[1]Res (3)'!W:W,"",0)</f>
        <v/>
      </c>
      <c r="AG243" s="70" t="str">
        <f>_xlfn.XLOOKUP($D243,'[1]Res (3)'!$G:$G,'[1]Res (3)'!X:X,"",0)</f>
        <v/>
      </c>
      <c r="AH243" s="70" t="str">
        <f>_xlfn.XLOOKUP($D243,'[1]Res (3)'!$G:$G,'[1]Res (3)'!Y:Y,"",0)</f>
        <v/>
      </c>
      <c r="AI243" s="70" t="str">
        <f>_xlfn.XLOOKUP($D243,'[1]Res (3)'!$G:$G,'[1]Res (3)'!Z:Z,"",0)</f>
        <v/>
      </c>
      <c r="AJ243" s="70" t="str">
        <f>_xlfn.XLOOKUP($D243,'[1]Res (3)'!$G:$G,'[1]Res (3)'!AA:AA,"",0)</f>
        <v/>
      </c>
      <c r="AK243" s="70" t="str">
        <f>_xlfn.XLOOKUP($D243,'[1]Res (3)'!$G:$G,'[1]Res (3)'!AB:AB,"",0)</f>
        <v/>
      </c>
      <c r="AL243" s="71">
        <f t="shared" si="74"/>
        <v>0</v>
      </c>
      <c r="AM243" s="72" t="str">
        <f t="shared" si="75"/>
        <v/>
      </c>
      <c r="AO243" s="71" t="s">
        <v>26</v>
      </c>
      <c r="AP243" s="70" t="e">
        <f t="shared" si="91"/>
        <v>#VALUE!</v>
      </c>
      <c r="AQ243" s="70" t="e">
        <f>CM243+AA243-BC243-BO243-CA243</f>
        <v>#VALUE!</v>
      </c>
      <c r="AR243" s="70" t="e">
        <f t="shared" si="87"/>
        <v>#VALUE!</v>
      </c>
      <c r="AS243" s="70" t="e">
        <f>CO243+AC243-BE243-BQ243-CC243</f>
        <v>#VALUE!</v>
      </c>
      <c r="AT243" s="70" t="e">
        <f t="shared" si="88"/>
        <v>#VALUE!</v>
      </c>
      <c r="AU243" s="70" t="e">
        <f>CQ243+AE243-BG243-BS243-CE243</f>
        <v>#VALUE!</v>
      </c>
      <c r="AV243" s="70" t="e">
        <f t="shared" si="89"/>
        <v>#VALUE!</v>
      </c>
      <c r="AW243" s="70" t="e">
        <f>CS243+AJ243-BI243-BU243-CG243</f>
        <v>#VALUE!</v>
      </c>
      <c r="AX243" s="70" t="e">
        <f t="shared" si="92"/>
        <v>#VALUE!</v>
      </c>
      <c r="AY243" s="71" t="e">
        <f t="shared" si="76"/>
        <v>#VALUE!</v>
      </c>
      <c r="AZ243" s="72" t="e">
        <f t="shared" si="77"/>
        <v>#VALUE!</v>
      </c>
      <c r="BA243" s="71" t="s">
        <v>26</v>
      </c>
      <c r="BB243" s="70">
        <v>0</v>
      </c>
      <c r="BC243" s="70">
        <v>0</v>
      </c>
      <c r="BD243" s="70">
        <v>0</v>
      </c>
      <c r="BE243" s="70">
        <v>0</v>
      </c>
      <c r="BF243" s="70">
        <v>0</v>
      </c>
      <c r="BG243" s="70">
        <v>0</v>
      </c>
      <c r="BH243" s="70">
        <v>0</v>
      </c>
      <c r="BI243" s="70">
        <v>0</v>
      </c>
      <c r="BJ243" s="70">
        <v>0</v>
      </c>
      <c r="BK243" s="74">
        <f t="shared" si="78"/>
        <v>0</v>
      </c>
      <c r="BL243" s="75">
        <f t="shared" si="79"/>
        <v>0</v>
      </c>
      <c r="BM243" s="71" t="s">
        <v>26</v>
      </c>
      <c r="BN243" s="70">
        <v>0</v>
      </c>
      <c r="BO243" s="70">
        <v>0</v>
      </c>
      <c r="BP243" s="70">
        <v>1</v>
      </c>
      <c r="BQ243" s="70">
        <v>0</v>
      </c>
      <c r="BR243" s="70">
        <v>2</v>
      </c>
      <c r="BS243" s="70">
        <v>0</v>
      </c>
      <c r="BT243" s="70">
        <v>1</v>
      </c>
      <c r="BU243" s="70">
        <v>0</v>
      </c>
      <c r="BV243" s="70">
        <v>0</v>
      </c>
      <c r="BW243" s="74">
        <f t="shared" si="80"/>
        <v>4</v>
      </c>
      <c r="BX243" s="76">
        <f t="shared" si="81"/>
        <v>0</v>
      </c>
      <c r="BY243" s="71" t="s">
        <v>26</v>
      </c>
      <c r="BZ243" s="70">
        <v>0</v>
      </c>
      <c r="CA243" s="70">
        <v>0</v>
      </c>
      <c r="CB243" s="70">
        <v>0</v>
      </c>
      <c r="CC243" s="70">
        <v>0</v>
      </c>
      <c r="CD243" s="70">
        <v>0</v>
      </c>
      <c r="CE243" s="70">
        <v>0</v>
      </c>
      <c r="CF243" s="70">
        <v>0</v>
      </c>
      <c r="CG243" s="70">
        <v>0</v>
      </c>
      <c r="CH243" s="70">
        <v>0</v>
      </c>
      <c r="CI243" s="77">
        <f t="shared" si="82"/>
        <v>0</v>
      </c>
      <c r="CJ243" s="76">
        <f t="shared" si="83"/>
        <v>0</v>
      </c>
      <c r="CK243" s="78"/>
      <c r="CL243" s="57"/>
      <c r="CM243" s="57"/>
      <c r="CN243" s="57"/>
      <c r="CO243" s="57"/>
      <c r="CP243" s="57"/>
      <c r="CQ243" s="57"/>
      <c r="CR243" s="57"/>
      <c r="CS243" s="79"/>
      <c r="CT243" s="80"/>
      <c r="CU243" s="81">
        <f t="shared" si="84"/>
        <v>0</v>
      </c>
      <c r="CV243" s="82">
        <f t="shared" si="85"/>
        <v>0</v>
      </c>
      <c r="CW243" s="83" t="e">
        <f>SUMIF(Склад!#REF!,E243,Склад!#REF!)</f>
        <v>#REF!</v>
      </c>
    </row>
    <row r="244" spans="1:101" s="73" customFormat="1" ht="58.7" customHeight="1" thickBot="1" x14ac:dyDescent="0.3">
      <c r="A244" s="34">
        <v>241</v>
      </c>
      <c r="B244" s="168" t="s">
        <v>140</v>
      </c>
      <c r="C244" s="34" t="s">
        <v>4196</v>
      </c>
      <c r="D244" s="34" t="str">
        <f t="shared" si="86"/>
        <v>6842501333</v>
      </c>
      <c r="E244" s="33" t="s">
        <v>3903</v>
      </c>
      <c r="F244" s="33">
        <v>333</v>
      </c>
      <c r="G244" s="165" t="str">
        <f>IFERROR(VLOOKUP(VALUE(E244),Склад!#REF!,6,0),"-")</f>
        <v>-</v>
      </c>
      <c r="H244" s="58"/>
      <c r="I244" s="194" t="s">
        <v>4344</v>
      </c>
      <c r="J244" s="59">
        <v>41.9</v>
      </c>
      <c r="K244" s="63">
        <v>109</v>
      </c>
      <c r="L244" s="60"/>
      <c r="M244" s="61"/>
      <c r="N244" s="62"/>
      <c r="O244" s="64"/>
      <c r="P244" s="65"/>
      <c r="Q244" s="66"/>
      <c r="R244" s="67"/>
      <c r="S244" s="65"/>
      <c r="T244" s="66"/>
      <c r="U244" s="68"/>
      <c r="V244" s="69"/>
      <c r="W244" s="65"/>
      <c r="X244" s="66"/>
      <c r="Y244" s="70" t="str">
        <f>_xlfn.XLOOKUP($D244,'[1]Res (3)'!$G:$G,'[1]Res (3)'!P:P,"",0)</f>
        <v>-</v>
      </c>
      <c r="Z244" s="70" t="str">
        <f>_xlfn.XLOOKUP($D244,'[1]Res (3)'!$G:$G,'[1]Res (3)'!Q:Q,"",0)</f>
        <v/>
      </c>
      <c r="AA244" s="70" t="str">
        <f>_xlfn.XLOOKUP($D244,'[1]Res (3)'!$G:$G,'[1]Res (3)'!R:R,"",0)</f>
        <v/>
      </c>
      <c r="AB244" s="70" t="str">
        <f>_xlfn.XLOOKUP($D244,'[1]Res (3)'!$G:$G,'[1]Res (3)'!S:S,"",0)</f>
        <v/>
      </c>
      <c r="AC244" s="70" t="str">
        <f>_xlfn.XLOOKUP($D244,'[1]Res (3)'!$G:$G,'[1]Res (3)'!T:T,"",0)</f>
        <v/>
      </c>
      <c r="AD244" s="70" t="str">
        <f>_xlfn.XLOOKUP($D244,'[1]Res (3)'!$G:$G,'[1]Res (3)'!U:U,"",0)</f>
        <v/>
      </c>
      <c r="AE244" s="70" t="str">
        <f>_xlfn.XLOOKUP($D244,'[1]Res (3)'!$G:$G,'[1]Res (3)'!V:V,"",0)</f>
        <v/>
      </c>
      <c r="AF244" s="70" t="str">
        <f>_xlfn.XLOOKUP($D244,'[1]Res (3)'!$G:$G,'[1]Res (3)'!W:W,"",0)</f>
        <v/>
      </c>
      <c r="AG244" s="70" t="str">
        <f>_xlfn.XLOOKUP($D244,'[1]Res (3)'!$G:$G,'[1]Res (3)'!X:X,"",0)</f>
        <v/>
      </c>
      <c r="AH244" s="70" t="str">
        <f>_xlfn.XLOOKUP($D244,'[1]Res (3)'!$G:$G,'[1]Res (3)'!Y:Y,"",0)</f>
        <v/>
      </c>
      <c r="AI244" s="70" t="str">
        <f>_xlfn.XLOOKUP($D244,'[1]Res (3)'!$G:$G,'[1]Res (3)'!Z:Z,"",0)</f>
        <v/>
      </c>
      <c r="AJ244" s="70" t="str">
        <f>_xlfn.XLOOKUP($D244,'[1]Res (3)'!$G:$G,'[1]Res (3)'!AA:AA,"",0)</f>
        <v/>
      </c>
      <c r="AK244" s="70" t="str">
        <f>_xlfn.XLOOKUP($D244,'[1]Res (3)'!$G:$G,'[1]Res (3)'!AB:AB,"",0)</f>
        <v/>
      </c>
      <c r="AL244" s="71">
        <f t="shared" si="74"/>
        <v>0</v>
      </c>
      <c r="AM244" s="72" t="str">
        <f t="shared" si="75"/>
        <v/>
      </c>
      <c r="AO244" s="71" t="s">
        <v>26</v>
      </c>
      <c r="AP244" s="70" t="e">
        <f t="shared" si="91"/>
        <v>#VALUE!</v>
      </c>
      <c r="AQ244" s="70" t="e">
        <f>CM244+AA244-BC244-BO244-CA244</f>
        <v>#VALUE!</v>
      </c>
      <c r="AR244" s="70" t="e">
        <f t="shared" si="87"/>
        <v>#VALUE!</v>
      </c>
      <c r="AS244" s="70" t="e">
        <f>CO244+AC244-BE244-BQ244-CC244</f>
        <v>#VALUE!</v>
      </c>
      <c r="AT244" s="70" t="e">
        <f t="shared" si="88"/>
        <v>#VALUE!</v>
      </c>
      <c r="AU244" s="70" t="e">
        <f>CQ244+AE244-BG244-BS244-CE244</f>
        <v>#VALUE!</v>
      </c>
      <c r="AV244" s="70" t="e">
        <f t="shared" si="89"/>
        <v>#VALUE!</v>
      </c>
      <c r="AW244" s="70" t="e">
        <f>CS244+AJ244-BI244-BU244-CG244</f>
        <v>#VALUE!</v>
      </c>
      <c r="AX244" s="70" t="e">
        <f t="shared" si="92"/>
        <v>#VALUE!</v>
      </c>
      <c r="AY244" s="71" t="e">
        <f t="shared" si="76"/>
        <v>#VALUE!</v>
      </c>
      <c r="AZ244" s="72" t="e">
        <f t="shared" si="77"/>
        <v>#VALUE!</v>
      </c>
      <c r="BA244" s="71" t="s">
        <v>26</v>
      </c>
      <c r="BB244" s="70">
        <v>1</v>
      </c>
      <c r="BC244" s="70">
        <v>0</v>
      </c>
      <c r="BD244" s="70">
        <v>2</v>
      </c>
      <c r="BE244" s="70">
        <v>0</v>
      </c>
      <c r="BF244" s="70">
        <v>3</v>
      </c>
      <c r="BG244" s="70">
        <v>0</v>
      </c>
      <c r="BH244" s="70">
        <v>0</v>
      </c>
      <c r="BI244" s="70">
        <v>0</v>
      </c>
      <c r="BJ244" s="70">
        <v>1</v>
      </c>
      <c r="BK244" s="74">
        <f t="shared" si="78"/>
        <v>7</v>
      </c>
      <c r="BL244" s="75">
        <f t="shared" si="79"/>
        <v>0</v>
      </c>
      <c r="BM244" s="71" t="s">
        <v>26</v>
      </c>
      <c r="BN244" s="70">
        <v>0</v>
      </c>
      <c r="BO244" s="70">
        <v>0</v>
      </c>
      <c r="BP244" s="70">
        <v>1</v>
      </c>
      <c r="BQ244" s="70">
        <v>0</v>
      </c>
      <c r="BR244" s="70">
        <v>2</v>
      </c>
      <c r="BS244" s="70">
        <v>0</v>
      </c>
      <c r="BT244" s="70">
        <v>1</v>
      </c>
      <c r="BU244" s="70">
        <v>0</v>
      </c>
      <c r="BV244" s="70">
        <v>0</v>
      </c>
      <c r="BW244" s="74">
        <f t="shared" si="80"/>
        <v>4</v>
      </c>
      <c r="BX244" s="76">
        <f t="shared" si="81"/>
        <v>0</v>
      </c>
      <c r="BY244" s="71" t="s">
        <v>26</v>
      </c>
      <c r="BZ244" s="70">
        <v>0</v>
      </c>
      <c r="CA244" s="70">
        <v>0</v>
      </c>
      <c r="CB244" s="70">
        <v>0</v>
      </c>
      <c r="CC244" s="70">
        <v>0</v>
      </c>
      <c r="CD244" s="70">
        <v>0</v>
      </c>
      <c r="CE244" s="70">
        <v>0</v>
      </c>
      <c r="CF244" s="70">
        <v>0</v>
      </c>
      <c r="CG244" s="70">
        <v>0</v>
      </c>
      <c r="CH244" s="70">
        <v>0</v>
      </c>
      <c r="CI244" s="77">
        <f t="shared" si="82"/>
        <v>0</v>
      </c>
      <c r="CJ244" s="76">
        <f t="shared" si="83"/>
        <v>0</v>
      </c>
      <c r="CK244" s="78"/>
      <c r="CL244" s="57"/>
      <c r="CM244" s="57"/>
      <c r="CN244" s="57"/>
      <c r="CO244" s="57"/>
      <c r="CP244" s="57"/>
      <c r="CQ244" s="57"/>
      <c r="CR244" s="57"/>
      <c r="CS244" s="79"/>
      <c r="CT244" s="80"/>
      <c r="CU244" s="81">
        <f t="shared" si="84"/>
        <v>0</v>
      </c>
      <c r="CV244" s="82">
        <f t="shared" si="85"/>
        <v>0</v>
      </c>
      <c r="CW244" s="83" t="e">
        <f>SUMIF(Склад!#REF!,E244,Склад!#REF!)</f>
        <v>#REF!</v>
      </c>
    </row>
    <row r="245" spans="1:101" s="73" customFormat="1" ht="72" customHeight="1" thickBot="1" x14ac:dyDescent="0.3">
      <c r="A245" s="57">
        <v>242</v>
      </c>
      <c r="B245" s="168" t="s">
        <v>140</v>
      </c>
      <c r="C245" s="34" t="s">
        <v>4196</v>
      </c>
      <c r="D245" s="34" t="str">
        <f t="shared" si="86"/>
        <v>6842501361</v>
      </c>
      <c r="E245" s="33" t="s">
        <v>3903</v>
      </c>
      <c r="F245" s="33">
        <v>361</v>
      </c>
      <c r="G245" s="165" t="str">
        <f>IFERROR(VLOOKUP(VALUE(E245),Склад!#REF!,6,0),"-")</f>
        <v>-</v>
      </c>
      <c r="H245" s="58"/>
      <c r="I245" s="194" t="s">
        <v>4344</v>
      </c>
      <c r="J245" s="59">
        <v>41.9</v>
      </c>
      <c r="K245" s="63">
        <v>109</v>
      </c>
      <c r="L245" s="60"/>
      <c r="M245" s="61"/>
      <c r="N245" s="62"/>
      <c r="O245" s="64"/>
      <c r="P245" s="65"/>
      <c r="Q245" s="66"/>
      <c r="R245" s="67"/>
      <c r="S245" s="65"/>
      <c r="T245" s="66"/>
      <c r="U245" s="68"/>
      <c r="V245" s="69"/>
      <c r="W245" s="65"/>
      <c r="X245" s="66"/>
      <c r="Y245" s="70" t="str">
        <f>_xlfn.XLOOKUP($D245,'[1]Res (3)'!$G:$G,'[1]Res (3)'!P:P,"",0)</f>
        <v>-</v>
      </c>
      <c r="Z245" s="70" t="str">
        <f>_xlfn.XLOOKUP($D245,'[1]Res (3)'!$G:$G,'[1]Res (3)'!Q:Q,"",0)</f>
        <v/>
      </c>
      <c r="AA245" s="70" t="str">
        <f>_xlfn.XLOOKUP($D245,'[1]Res (3)'!$G:$G,'[1]Res (3)'!R:R,"",0)</f>
        <v/>
      </c>
      <c r="AB245" s="70" t="str">
        <f>_xlfn.XLOOKUP($D245,'[1]Res (3)'!$G:$G,'[1]Res (3)'!S:S,"",0)</f>
        <v/>
      </c>
      <c r="AC245" s="70" t="str">
        <f>_xlfn.XLOOKUP($D245,'[1]Res (3)'!$G:$G,'[1]Res (3)'!T:T,"",0)</f>
        <v/>
      </c>
      <c r="AD245" s="70" t="str">
        <f>_xlfn.XLOOKUP($D245,'[1]Res (3)'!$G:$G,'[1]Res (3)'!U:U,"",0)</f>
        <v/>
      </c>
      <c r="AE245" s="70" t="str">
        <f>_xlfn.XLOOKUP($D245,'[1]Res (3)'!$G:$G,'[1]Res (3)'!V:V,"",0)</f>
        <v/>
      </c>
      <c r="AF245" s="70" t="str">
        <f>_xlfn.XLOOKUP($D245,'[1]Res (3)'!$G:$G,'[1]Res (3)'!W:W,"",0)</f>
        <v/>
      </c>
      <c r="AG245" s="70" t="str">
        <f>_xlfn.XLOOKUP($D245,'[1]Res (3)'!$G:$G,'[1]Res (3)'!X:X,"",0)</f>
        <v/>
      </c>
      <c r="AH245" s="70" t="str">
        <f>_xlfn.XLOOKUP($D245,'[1]Res (3)'!$G:$G,'[1]Res (3)'!Y:Y,"",0)</f>
        <v/>
      </c>
      <c r="AI245" s="70" t="str">
        <f>_xlfn.XLOOKUP($D245,'[1]Res (3)'!$G:$G,'[1]Res (3)'!Z:Z,"",0)</f>
        <v/>
      </c>
      <c r="AJ245" s="70" t="str">
        <f>_xlfn.XLOOKUP($D245,'[1]Res (3)'!$G:$G,'[1]Res (3)'!AA:AA,"",0)</f>
        <v/>
      </c>
      <c r="AK245" s="70" t="str">
        <f>_xlfn.XLOOKUP($D245,'[1]Res (3)'!$G:$G,'[1]Res (3)'!AB:AB,"",0)</f>
        <v/>
      </c>
      <c r="AL245" s="71">
        <f t="shared" si="74"/>
        <v>0</v>
      </c>
      <c r="AM245" s="72" t="str">
        <f t="shared" si="75"/>
        <v/>
      </c>
      <c r="AO245" s="71" t="s">
        <v>26</v>
      </c>
      <c r="AP245" s="70" t="e">
        <f t="shared" si="91"/>
        <v>#VALUE!</v>
      </c>
      <c r="AQ245" s="70" t="e">
        <f>CM245+AA245-BC245-BO245-CA245</f>
        <v>#VALUE!</v>
      </c>
      <c r="AR245" s="70" t="e">
        <f t="shared" si="87"/>
        <v>#VALUE!</v>
      </c>
      <c r="AS245" s="70" t="e">
        <f>CO245+AC245-BE245-BQ245-CC245</f>
        <v>#VALUE!</v>
      </c>
      <c r="AT245" s="70" t="e">
        <f t="shared" si="88"/>
        <v>#VALUE!</v>
      </c>
      <c r="AU245" s="70" t="e">
        <f>CQ245+AE245-BG245-BS245-CE245</f>
        <v>#VALUE!</v>
      </c>
      <c r="AV245" s="70" t="e">
        <f t="shared" si="89"/>
        <v>#VALUE!</v>
      </c>
      <c r="AW245" s="70" t="e">
        <f>CS245+AJ245-BI245-BU245-CG245</f>
        <v>#VALUE!</v>
      </c>
      <c r="AX245" s="70" t="e">
        <f t="shared" si="92"/>
        <v>#VALUE!</v>
      </c>
      <c r="AY245" s="71" t="e">
        <f t="shared" si="76"/>
        <v>#VALUE!</v>
      </c>
      <c r="AZ245" s="72" t="e">
        <f t="shared" si="77"/>
        <v>#VALUE!</v>
      </c>
      <c r="BA245" s="71" t="s">
        <v>26</v>
      </c>
      <c r="BB245" s="70">
        <v>0</v>
      </c>
      <c r="BC245" s="70">
        <v>0</v>
      </c>
      <c r="BD245" s="70">
        <v>1</v>
      </c>
      <c r="BE245" s="70">
        <v>0</v>
      </c>
      <c r="BF245" s="70">
        <v>2</v>
      </c>
      <c r="BG245" s="70">
        <v>0</v>
      </c>
      <c r="BH245" s="70">
        <v>1</v>
      </c>
      <c r="BI245" s="70">
        <v>0</v>
      </c>
      <c r="BJ245" s="70">
        <v>0</v>
      </c>
      <c r="BK245" s="74">
        <f t="shared" si="78"/>
        <v>4</v>
      </c>
      <c r="BL245" s="75">
        <f t="shared" si="79"/>
        <v>0</v>
      </c>
      <c r="BM245" s="71" t="s">
        <v>26</v>
      </c>
      <c r="BN245" s="70">
        <v>0</v>
      </c>
      <c r="BO245" s="70">
        <v>0</v>
      </c>
      <c r="BP245" s="70">
        <v>0</v>
      </c>
      <c r="BQ245" s="70">
        <v>0</v>
      </c>
      <c r="BR245" s="70">
        <v>0</v>
      </c>
      <c r="BS245" s="70">
        <v>0</v>
      </c>
      <c r="BT245" s="70">
        <v>0</v>
      </c>
      <c r="BU245" s="70">
        <v>0</v>
      </c>
      <c r="BV245" s="70">
        <v>0</v>
      </c>
      <c r="BW245" s="74">
        <f t="shared" si="80"/>
        <v>0</v>
      </c>
      <c r="BX245" s="76">
        <f t="shared" si="81"/>
        <v>0</v>
      </c>
      <c r="BY245" s="71" t="s">
        <v>26</v>
      </c>
      <c r="BZ245" s="70">
        <v>0</v>
      </c>
      <c r="CA245" s="70">
        <v>0</v>
      </c>
      <c r="CB245" s="70">
        <v>0</v>
      </c>
      <c r="CC245" s="70">
        <v>0</v>
      </c>
      <c r="CD245" s="70">
        <v>0</v>
      </c>
      <c r="CE245" s="70">
        <v>0</v>
      </c>
      <c r="CF245" s="70">
        <v>0</v>
      </c>
      <c r="CG245" s="70">
        <v>0</v>
      </c>
      <c r="CH245" s="70">
        <v>0</v>
      </c>
      <c r="CI245" s="77">
        <f t="shared" si="82"/>
        <v>0</v>
      </c>
      <c r="CJ245" s="76">
        <f t="shared" si="83"/>
        <v>0</v>
      </c>
      <c r="CK245" s="78"/>
      <c r="CL245" s="57"/>
      <c r="CM245" s="57"/>
      <c r="CN245" s="57"/>
      <c r="CO245" s="57"/>
      <c r="CP245" s="57"/>
      <c r="CQ245" s="57"/>
      <c r="CR245" s="57"/>
      <c r="CS245" s="79"/>
      <c r="CT245" s="80"/>
      <c r="CU245" s="81">
        <f t="shared" si="84"/>
        <v>0</v>
      </c>
      <c r="CV245" s="82">
        <f t="shared" si="85"/>
        <v>0</v>
      </c>
      <c r="CW245" s="83" t="e">
        <f>SUMIF(Склад!#REF!,E245,Склад!#REF!)</f>
        <v>#REF!</v>
      </c>
    </row>
    <row r="246" spans="1:101" s="73" customFormat="1" ht="75.599999999999994" customHeight="1" thickBot="1" x14ac:dyDescent="0.3">
      <c r="A246" s="34">
        <v>243</v>
      </c>
      <c r="B246" s="168" t="s">
        <v>140</v>
      </c>
      <c r="C246" s="34" t="s">
        <v>100</v>
      </c>
      <c r="D246" s="34" t="str">
        <f t="shared" si="86"/>
        <v>638390427</v>
      </c>
      <c r="E246" s="33" t="s">
        <v>3904</v>
      </c>
      <c r="F246" s="33">
        <v>27</v>
      </c>
      <c r="G246" s="165" t="str">
        <f>IFERROR(VLOOKUP(VALUE(E246),Склад!#REF!,6,0),"-")</f>
        <v>-</v>
      </c>
      <c r="H246" s="58"/>
      <c r="I246" s="194" t="s">
        <v>4346</v>
      </c>
      <c r="J246" s="59">
        <v>30.4</v>
      </c>
      <c r="K246" s="63">
        <v>79</v>
      </c>
      <c r="L246" s="60"/>
      <c r="M246" s="61"/>
      <c r="N246" s="62"/>
      <c r="O246" s="64"/>
      <c r="P246" s="65"/>
      <c r="Q246" s="66"/>
      <c r="R246" s="67"/>
      <c r="S246" s="65"/>
      <c r="T246" s="66"/>
      <c r="U246" s="68"/>
      <c r="V246" s="69"/>
      <c r="W246" s="65"/>
      <c r="X246" s="66"/>
      <c r="Y246" s="70" t="str">
        <f>_xlfn.XLOOKUP($D246,'[1]Res (3)'!$G:$G,'[1]Res (3)'!P:P,"",0)</f>
        <v>-</v>
      </c>
      <c r="Z246" s="70" t="str">
        <f>_xlfn.XLOOKUP($D246,'[1]Res (3)'!$G:$G,'[1]Res (3)'!Q:Q,"",0)</f>
        <v>-</v>
      </c>
      <c r="AA246" s="70" t="str">
        <f>_xlfn.XLOOKUP($D246,'[1]Res (3)'!$G:$G,'[1]Res (3)'!R:R,"",0)</f>
        <v>-</v>
      </c>
      <c r="AB246" s="70" t="str">
        <f>_xlfn.XLOOKUP($D246,'[1]Res (3)'!$G:$G,'[1]Res (3)'!S:S,"",0)</f>
        <v/>
      </c>
      <c r="AC246" s="70" t="str">
        <f>_xlfn.XLOOKUP($D246,'[1]Res (3)'!$G:$G,'[1]Res (3)'!T:T,"",0)</f>
        <v/>
      </c>
      <c r="AD246" s="70" t="str">
        <f>_xlfn.XLOOKUP($D246,'[1]Res (3)'!$G:$G,'[1]Res (3)'!U:U,"",0)</f>
        <v/>
      </c>
      <c r="AE246" s="70" t="str">
        <f>_xlfn.XLOOKUP($D246,'[1]Res (3)'!$G:$G,'[1]Res (3)'!V:V,"",0)</f>
        <v/>
      </c>
      <c r="AF246" s="70" t="str">
        <f>_xlfn.XLOOKUP($D246,'[1]Res (3)'!$G:$G,'[1]Res (3)'!W:W,"",0)</f>
        <v/>
      </c>
      <c r="AG246" s="70" t="str">
        <f>_xlfn.XLOOKUP($D246,'[1]Res (3)'!$G:$G,'[1]Res (3)'!X:X,"",0)</f>
        <v/>
      </c>
      <c r="AH246" s="70" t="str">
        <f>_xlfn.XLOOKUP($D246,'[1]Res (3)'!$G:$G,'[1]Res (3)'!Y:Y,"",0)</f>
        <v/>
      </c>
      <c r="AI246" s="70" t="str">
        <f>_xlfn.XLOOKUP($D246,'[1]Res (3)'!$G:$G,'[1]Res (3)'!Z:Z,"",0)</f>
        <v/>
      </c>
      <c r="AJ246" s="70" t="str">
        <f>_xlfn.XLOOKUP($D246,'[1]Res (3)'!$G:$G,'[1]Res (3)'!AA:AA,"",0)</f>
        <v/>
      </c>
      <c r="AK246" s="70" t="str">
        <f>_xlfn.XLOOKUP($D246,'[1]Res (3)'!$G:$G,'[1]Res (3)'!AB:AB,"",0)</f>
        <v>-</v>
      </c>
      <c r="AL246" s="71">
        <f t="shared" si="74"/>
        <v>0</v>
      </c>
      <c r="AM246" s="72" t="str">
        <f t="shared" si="75"/>
        <v/>
      </c>
      <c r="AO246" s="71" t="s">
        <v>26</v>
      </c>
      <c r="AP246" s="70" t="e">
        <f t="shared" si="91"/>
        <v>#VALUE!</v>
      </c>
      <c r="AQ246" s="70" t="e">
        <f>CM246+AA246-BC246-BO246-CA246</f>
        <v>#VALUE!</v>
      </c>
      <c r="AR246" s="70" t="e">
        <f t="shared" si="87"/>
        <v>#VALUE!</v>
      </c>
      <c r="AS246" s="70" t="e">
        <f>CO246+AC246-BE246-BQ246-CC246</f>
        <v>#VALUE!</v>
      </c>
      <c r="AT246" s="70" t="e">
        <f t="shared" si="88"/>
        <v>#VALUE!</v>
      </c>
      <c r="AU246" s="70" t="e">
        <f>CQ246+AE246-BG246-BS246-CE246</f>
        <v>#VALUE!</v>
      </c>
      <c r="AV246" s="70" t="e">
        <f t="shared" si="89"/>
        <v>#VALUE!</v>
      </c>
      <c r="AW246" s="70" t="e">
        <f>CS246+AJ246-BI246-BU246-CG246</f>
        <v>#VALUE!</v>
      </c>
      <c r="AX246" s="70" t="e">
        <f t="shared" si="92"/>
        <v>#VALUE!</v>
      </c>
      <c r="AY246" s="71" t="e">
        <f t="shared" si="76"/>
        <v>#VALUE!</v>
      </c>
      <c r="AZ246" s="72" t="e">
        <f t="shared" si="77"/>
        <v>#VALUE!</v>
      </c>
      <c r="BA246" s="71" t="s">
        <v>26</v>
      </c>
      <c r="BB246" s="70">
        <v>1</v>
      </c>
      <c r="BC246" s="70">
        <v>1</v>
      </c>
      <c r="BD246" s="70">
        <v>1</v>
      </c>
      <c r="BE246" s="70">
        <v>1</v>
      </c>
      <c r="BF246" s="70">
        <v>2</v>
      </c>
      <c r="BG246" s="70"/>
      <c r="BH246" s="70">
        <v>2</v>
      </c>
      <c r="BI246" s="70">
        <v>1</v>
      </c>
      <c r="BJ246" s="70">
        <v>1</v>
      </c>
      <c r="BK246" s="74">
        <f t="shared" si="78"/>
        <v>10</v>
      </c>
      <c r="BL246" s="75">
        <f t="shared" si="79"/>
        <v>0</v>
      </c>
      <c r="BM246" s="71" t="s">
        <v>26</v>
      </c>
      <c r="BN246" s="70">
        <v>1</v>
      </c>
      <c r="BO246" s="70"/>
      <c r="BP246" s="70">
        <v>2</v>
      </c>
      <c r="BQ246" s="70"/>
      <c r="BR246" s="70">
        <v>2</v>
      </c>
      <c r="BS246" s="70"/>
      <c r="BT246" s="70">
        <v>1</v>
      </c>
      <c r="BU246" s="70"/>
      <c r="BV246" s="70">
        <v>0</v>
      </c>
      <c r="BW246" s="74">
        <f t="shared" si="80"/>
        <v>6</v>
      </c>
      <c r="BX246" s="76">
        <f t="shared" si="81"/>
        <v>0</v>
      </c>
      <c r="BY246" s="71" t="s">
        <v>26</v>
      </c>
      <c r="BZ246" s="70">
        <v>0</v>
      </c>
      <c r="CA246" s="70"/>
      <c r="CB246" s="70">
        <v>3</v>
      </c>
      <c r="CC246" s="70"/>
      <c r="CD246" s="70">
        <v>3</v>
      </c>
      <c r="CE246" s="70"/>
      <c r="CF246" s="70">
        <v>0</v>
      </c>
      <c r="CG246" s="70"/>
      <c r="CH246" s="70">
        <v>0</v>
      </c>
      <c r="CI246" s="77">
        <f t="shared" si="82"/>
        <v>6</v>
      </c>
      <c r="CJ246" s="76">
        <f t="shared" si="83"/>
        <v>0</v>
      </c>
      <c r="CK246" s="78"/>
      <c r="CL246" s="57"/>
      <c r="CM246" s="57"/>
      <c r="CN246" s="57">
        <v>2</v>
      </c>
      <c r="CO246" s="57">
        <v>2</v>
      </c>
      <c r="CP246" s="57"/>
      <c r="CQ246" s="57">
        <v>5</v>
      </c>
      <c r="CR246" s="57">
        <v>1</v>
      </c>
      <c r="CS246" s="79">
        <v>2</v>
      </c>
      <c r="CT246" s="80">
        <v>1</v>
      </c>
      <c r="CU246" s="81">
        <f t="shared" si="84"/>
        <v>13</v>
      </c>
      <c r="CV246" s="82">
        <f t="shared" si="85"/>
        <v>0</v>
      </c>
      <c r="CW246" s="83" t="e">
        <f>SUMIF(Склад!#REF!,E246,Склад!#REF!)</f>
        <v>#REF!</v>
      </c>
    </row>
    <row r="247" spans="1:101" s="73" customFormat="1" ht="76.900000000000006" customHeight="1" thickBot="1" x14ac:dyDescent="0.3">
      <c r="A247" s="57">
        <v>244</v>
      </c>
      <c r="B247" s="168" t="s">
        <v>140</v>
      </c>
      <c r="C247" s="34" t="s">
        <v>28</v>
      </c>
      <c r="D247" s="34" t="str">
        <f t="shared" si="86"/>
        <v>684390727</v>
      </c>
      <c r="E247" s="33" t="s">
        <v>3905</v>
      </c>
      <c r="F247" s="33">
        <v>27</v>
      </c>
      <c r="G247" s="165" t="str">
        <f>IFERROR(VLOOKUP(VALUE(E247),Склад!#REF!,6,0),"-")</f>
        <v>-</v>
      </c>
      <c r="H247" s="58"/>
      <c r="I247" s="194" t="s">
        <v>4346</v>
      </c>
      <c r="J247" s="59">
        <v>30.4</v>
      </c>
      <c r="K247" s="63">
        <v>79</v>
      </c>
      <c r="L247" s="60"/>
      <c r="M247" s="61"/>
      <c r="N247" s="62"/>
      <c r="O247" s="64"/>
      <c r="P247" s="65"/>
      <c r="Q247" s="66"/>
      <c r="R247" s="67"/>
      <c r="S247" s="65"/>
      <c r="T247" s="66"/>
      <c r="U247" s="68"/>
      <c r="V247" s="69"/>
      <c r="W247" s="65"/>
      <c r="X247" s="66"/>
      <c r="Y247" s="70" t="str">
        <f>_xlfn.XLOOKUP($D247,'[1]Res (3)'!$G:$G,'[1]Res (3)'!P:P,"",0)</f>
        <v>-</v>
      </c>
      <c r="Z247" s="70" t="str">
        <f>_xlfn.XLOOKUP($D247,'[1]Res (3)'!$G:$G,'[1]Res (3)'!Q:Q,"",0)</f>
        <v>-</v>
      </c>
      <c r="AA247" s="70" t="str">
        <f>_xlfn.XLOOKUP($D247,'[1]Res (3)'!$G:$G,'[1]Res (3)'!R:R,"",0)</f>
        <v>-</v>
      </c>
      <c r="AB247" s="70" t="str">
        <f>_xlfn.XLOOKUP($D247,'[1]Res (3)'!$G:$G,'[1]Res (3)'!S:S,"",0)</f>
        <v/>
      </c>
      <c r="AC247" s="70" t="str">
        <f>_xlfn.XLOOKUP($D247,'[1]Res (3)'!$G:$G,'[1]Res (3)'!T:T,"",0)</f>
        <v/>
      </c>
      <c r="AD247" s="70" t="str">
        <f>_xlfn.XLOOKUP($D247,'[1]Res (3)'!$G:$G,'[1]Res (3)'!U:U,"",0)</f>
        <v/>
      </c>
      <c r="AE247" s="70" t="str">
        <f>_xlfn.XLOOKUP($D247,'[1]Res (3)'!$G:$G,'[1]Res (3)'!V:V,"",0)</f>
        <v/>
      </c>
      <c r="AF247" s="70" t="str">
        <f>_xlfn.XLOOKUP($D247,'[1]Res (3)'!$G:$G,'[1]Res (3)'!W:W,"",0)</f>
        <v/>
      </c>
      <c r="AG247" s="70" t="str">
        <f>_xlfn.XLOOKUP($D247,'[1]Res (3)'!$G:$G,'[1]Res (3)'!X:X,"",0)</f>
        <v/>
      </c>
      <c r="AH247" s="70" t="str">
        <f>_xlfn.XLOOKUP($D247,'[1]Res (3)'!$G:$G,'[1]Res (3)'!Y:Y,"",0)</f>
        <v/>
      </c>
      <c r="AI247" s="70" t="str">
        <f>_xlfn.XLOOKUP($D247,'[1]Res (3)'!$G:$G,'[1]Res (3)'!Z:Z,"",0)</f>
        <v/>
      </c>
      <c r="AJ247" s="70" t="str">
        <f>_xlfn.XLOOKUP($D247,'[1]Res (3)'!$G:$G,'[1]Res (3)'!AA:AA,"",0)</f>
        <v/>
      </c>
      <c r="AK247" s="70" t="str">
        <f>_xlfn.XLOOKUP($D247,'[1]Res (3)'!$G:$G,'[1]Res (3)'!AB:AB,"",0)</f>
        <v>-</v>
      </c>
      <c r="AL247" s="71">
        <f t="shared" si="74"/>
        <v>0</v>
      </c>
      <c r="AM247" s="72" t="str">
        <f t="shared" si="75"/>
        <v/>
      </c>
      <c r="AO247" s="71" t="s">
        <v>26</v>
      </c>
      <c r="AP247" s="70" t="e">
        <f t="shared" si="91"/>
        <v>#VALUE!</v>
      </c>
      <c r="AQ247" s="70" t="e">
        <f>CM247+AA247-BC247-BO247-CA247</f>
        <v>#VALUE!</v>
      </c>
      <c r="AR247" s="70" t="e">
        <f t="shared" si="87"/>
        <v>#VALUE!</v>
      </c>
      <c r="AS247" s="70" t="e">
        <f>CO247+AC247-BE247-BQ247-CC247</f>
        <v>#VALUE!</v>
      </c>
      <c r="AT247" s="70" t="e">
        <f t="shared" si="88"/>
        <v>#VALUE!</v>
      </c>
      <c r="AU247" s="70" t="e">
        <f>CQ247+AE247-BG247-BS247-CE247</f>
        <v>#VALUE!</v>
      </c>
      <c r="AV247" s="70" t="e">
        <f t="shared" si="89"/>
        <v>#VALUE!</v>
      </c>
      <c r="AW247" s="70" t="e">
        <f>CS247+AJ247-BI247-BU247-CG247</f>
        <v>#VALUE!</v>
      </c>
      <c r="AX247" s="70" t="e">
        <f t="shared" si="92"/>
        <v>#VALUE!</v>
      </c>
      <c r="AY247" s="71" t="e">
        <f t="shared" si="76"/>
        <v>#VALUE!</v>
      </c>
      <c r="AZ247" s="72" t="e">
        <f t="shared" si="77"/>
        <v>#VALUE!</v>
      </c>
      <c r="BA247" s="71" t="s">
        <v>26</v>
      </c>
      <c r="BB247" s="70">
        <v>0</v>
      </c>
      <c r="BC247" s="70">
        <v>1</v>
      </c>
      <c r="BD247" s="70">
        <v>1</v>
      </c>
      <c r="BE247" s="70">
        <v>1</v>
      </c>
      <c r="BF247" s="70">
        <v>2</v>
      </c>
      <c r="BG247" s="70">
        <v>1</v>
      </c>
      <c r="BH247" s="70">
        <v>1</v>
      </c>
      <c r="BI247" s="70"/>
      <c r="BJ247" s="70">
        <v>1</v>
      </c>
      <c r="BK247" s="74">
        <f t="shared" si="78"/>
        <v>8</v>
      </c>
      <c r="BL247" s="75">
        <f t="shared" si="79"/>
        <v>0</v>
      </c>
      <c r="BM247" s="71" t="s">
        <v>26</v>
      </c>
      <c r="BN247" s="70">
        <v>0</v>
      </c>
      <c r="BO247" s="70"/>
      <c r="BP247" s="70">
        <v>1</v>
      </c>
      <c r="BQ247" s="70"/>
      <c r="BR247" s="70">
        <v>1</v>
      </c>
      <c r="BS247" s="70"/>
      <c r="BT247" s="70">
        <v>1</v>
      </c>
      <c r="BU247" s="70"/>
      <c r="BV247" s="70">
        <v>0</v>
      </c>
      <c r="BW247" s="74">
        <f t="shared" si="80"/>
        <v>3</v>
      </c>
      <c r="BX247" s="76">
        <f t="shared" si="81"/>
        <v>0</v>
      </c>
      <c r="BY247" s="71" t="s">
        <v>26</v>
      </c>
      <c r="BZ247" s="70">
        <v>0</v>
      </c>
      <c r="CA247" s="70"/>
      <c r="CB247" s="70">
        <v>0</v>
      </c>
      <c r="CC247" s="70"/>
      <c r="CD247" s="70">
        <v>0</v>
      </c>
      <c r="CE247" s="70"/>
      <c r="CF247" s="70">
        <v>0</v>
      </c>
      <c r="CG247" s="70"/>
      <c r="CH247" s="70">
        <v>0</v>
      </c>
      <c r="CI247" s="77">
        <f t="shared" si="82"/>
        <v>0</v>
      </c>
      <c r="CJ247" s="76">
        <f t="shared" si="83"/>
        <v>0</v>
      </c>
      <c r="CK247" s="78"/>
      <c r="CL247" s="57"/>
      <c r="CM247" s="57"/>
      <c r="CN247" s="57"/>
      <c r="CO247" s="57"/>
      <c r="CP247" s="57"/>
      <c r="CQ247" s="57"/>
      <c r="CR247" s="57"/>
      <c r="CS247" s="79"/>
      <c r="CT247" s="80"/>
      <c r="CU247" s="81">
        <f t="shared" si="84"/>
        <v>0</v>
      </c>
      <c r="CV247" s="82">
        <f t="shared" si="85"/>
        <v>0</v>
      </c>
      <c r="CW247" s="83" t="e">
        <f>SUMIF(Склад!#REF!,E247,Склад!#REF!)</f>
        <v>#REF!</v>
      </c>
    </row>
    <row r="248" spans="1:101" s="73" customFormat="1" ht="93.2" customHeight="1" thickBot="1" x14ac:dyDescent="0.3">
      <c r="A248" s="34">
        <v>245</v>
      </c>
      <c r="B248" s="168" t="s">
        <v>128</v>
      </c>
      <c r="C248" s="34" t="s">
        <v>29</v>
      </c>
      <c r="D248" s="34" t="str">
        <f t="shared" si="86"/>
        <v>882390427</v>
      </c>
      <c r="E248" s="33" t="s">
        <v>3906</v>
      </c>
      <c r="F248" s="33">
        <v>27</v>
      </c>
      <c r="G248" s="165" t="str">
        <f>IFERROR(VLOOKUP(VALUE(E248),Склад!#REF!,6,0),"-")</f>
        <v>-</v>
      </c>
      <c r="H248" s="58"/>
      <c r="I248" s="194" t="s">
        <v>4346</v>
      </c>
      <c r="J248" s="59">
        <v>26.5</v>
      </c>
      <c r="K248" s="63">
        <v>69</v>
      </c>
      <c r="L248" s="60"/>
      <c r="M248" s="61"/>
      <c r="N248" s="62"/>
      <c r="O248" s="64"/>
      <c r="P248" s="65"/>
      <c r="Q248" s="66"/>
      <c r="R248" s="67"/>
      <c r="S248" s="65"/>
      <c r="T248" s="66"/>
      <c r="U248" s="68"/>
      <c r="V248" s="69"/>
      <c r="W248" s="65"/>
      <c r="X248" s="66"/>
      <c r="Y248" s="70" t="str">
        <f>_xlfn.XLOOKUP($D248,'[1]Res (3)'!$G:$G,'[1]Res (3)'!P:P,"",0)</f>
        <v>-</v>
      </c>
      <c r="Z248" s="70" t="str">
        <f>_xlfn.XLOOKUP($D248,'[1]Res (3)'!$G:$G,'[1]Res (3)'!Q:Q,"",0)</f>
        <v>-</v>
      </c>
      <c r="AA248" s="70" t="str">
        <f>_xlfn.XLOOKUP($D248,'[1]Res (3)'!$G:$G,'[1]Res (3)'!R:R,"",0)</f>
        <v>-</v>
      </c>
      <c r="AB248" s="70" t="str">
        <f>_xlfn.XLOOKUP($D248,'[1]Res (3)'!$G:$G,'[1]Res (3)'!S:S,"",0)</f>
        <v/>
      </c>
      <c r="AC248" s="70" t="str">
        <f>_xlfn.XLOOKUP($D248,'[1]Res (3)'!$G:$G,'[1]Res (3)'!T:T,"",0)</f>
        <v/>
      </c>
      <c r="AD248" s="70" t="str">
        <f>_xlfn.XLOOKUP($D248,'[1]Res (3)'!$G:$G,'[1]Res (3)'!U:U,"",0)</f>
        <v/>
      </c>
      <c r="AE248" s="70" t="str">
        <f>_xlfn.XLOOKUP($D248,'[1]Res (3)'!$G:$G,'[1]Res (3)'!V:V,"",0)</f>
        <v/>
      </c>
      <c r="AF248" s="70" t="str">
        <f>_xlfn.XLOOKUP($D248,'[1]Res (3)'!$G:$G,'[1]Res (3)'!W:W,"",0)</f>
        <v/>
      </c>
      <c r="AG248" s="70" t="str">
        <f>_xlfn.XLOOKUP($D248,'[1]Res (3)'!$G:$G,'[1]Res (3)'!X:X,"",0)</f>
        <v/>
      </c>
      <c r="AH248" s="70" t="str">
        <f>_xlfn.XLOOKUP($D248,'[1]Res (3)'!$G:$G,'[1]Res (3)'!Y:Y,"",0)</f>
        <v/>
      </c>
      <c r="AI248" s="70" t="str">
        <f>_xlfn.XLOOKUP($D248,'[1]Res (3)'!$G:$G,'[1]Res (3)'!Z:Z,"",0)</f>
        <v/>
      </c>
      <c r="AJ248" s="70" t="str">
        <f>_xlfn.XLOOKUP($D248,'[1]Res (3)'!$G:$G,'[1]Res (3)'!AA:AA,"",0)</f>
        <v/>
      </c>
      <c r="AK248" s="70" t="str">
        <f>_xlfn.XLOOKUP($D248,'[1]Res (3)'!$G:$G,'[1]Res (3)'!AB:AB,"",0)</f>
        <v>-</v>
      </c>
      <c r="AL248" s="71">
        <f t="shared" si="74"/>
        <v>0</v>
      </c>
      <c r="AM248" s="72" t="str">
        <f t="shared" si="75"/>
        <v/>
      </c>
      <c r="AO248" s="71" t="s">
        <v>26</v>
      </c>
      <c r="AP248" s="70" t="e">
        <f t="shared" si="91"/>
        <v>#VALUE!</v>
      </c>
      <c r="AQ248" s="70"/>
      <c r="AR248" s="70" t="e">
        <f t="shared" si="87"/>
        <v>#VALUE!</v>
      </c>
      <c r="AS248" s="70"/>
      <c r="AT248" s="70" t="e">
        <f t="shared" si="88"/>
        <v>#VALUE!</v>
      </c>
      <c r="AU248" s="70"/>
      <c r="AV248" s="70" t="e">
        <f t="shared" si="89"/>
        <v>#VALUE!</v>
      </c>
      <c r="AW248" s="70"/>
      <c r="AX248" s="70" t="e">
        <f t="shared" si="92"/>
        <v>#VALUE!</v>
      </c>
      <c r="AY248" s="71" t="e">
        <f t="shared" si="76"/>
        <v>#VALUE!</v>
      </c>
      <c r="AZ248" s="72" t="e">
        <f t="shared" si="77"/>
        <v>#VALUE!</v>
      </c>
      <c r="BA248" s="71" t="s">
        <v>26</v>
      </c>
      <c r="BB248" s="70">
        <v>1</v>
      </c>
      <c r="BC248" s="70" t="s">
        <v>26</v>
      </c>
      <c r="BD248" s="70">
        <v>2</v>
      </c>
      <c r="BE248" s="70" t="s">
        <v>26</v>
      </c>
      <c r="BF248" s="70">
        <v>3</v>
      </c>
      <c r="BG248" s="70" t="s">
        <v>26</v>
      </c>
      <c r="BH248" s="70">
        <v>2</v>
      </c>
      <c r="BI248" s="70" t="s">
        <v>26</v>
      </c>
      <c r="BJ248" s="70">
        <v>1</v>
      </c>
      <c r="BK248" s="74">
        <f t="shared" si="78"/>
        <v>9</v>
      </c>
      <c r="BL248" s="75">
        <f t="shared" si="79"/>
        <v>0</v>
      </c>
      <c r="BM248" s="71" t="s">
        <v>26</v>
      </c>
      <c r="BN248" s="70">
        <v>0</v>
      </c>
      <c r="BO248" s="70" t="s">
        <v>26</v>
      </c>
      <c r="BP248" s="70">
        <v>1</v>
      </c>
      <c r="BQ248" s="70" t="s">
        <v>26</v>
      </c>
      <c r="BR248" s="70">
        <v>2</v>
      </c>
      <c r="BS248" s="70" t="s">
        <v>26</v>
      </c>
      <c r="BT248" s="70">
        <v>1</v>
      </c>
      <c r="BU248" s="70" t="s">
        <v>26</v>
      </c>
      <c r="BV248" s="70">
        <v>0</v>
      </c>
      <c r="BW248" s="74">
        <f t="shared" si="80"/>
        <v>4</v>
      </c>
      <c r="BX248" s="76">
        <f t="shared" si="81"/>
        <v>0</v>
      </c>
      <c r="BY248" s="71" t="s">
        <v>26</v>
      </c>
      <c r="BZ248" s="70">
        <v>0</v>
      </c>
      <c r="CA248" s="70" t="s">
        <v>26</v>
      </c>
      <c r="CB248" s="70">
        <v>6</v>
      </c>
      <c r="CC248" s="70" t="s">
        <v>26</v>
      </c>
      <c r="CD248" s="70">
        <v>8</v>
      </c>
      <c r="CE248" s="70" t="s">
        <v>26</v>
      </c>
      <c r="CF248" s="70">
        <v>6</v>
      </c>
      <c r="CG248" s="70" t="s">
        <v>26</v>
      </c>
      <c r="CH248" s="70">
        <v>0</v>
      </c>
      <c r="CI248" s="77">
        <f t="shared" si="82"/>
        <v>20</v>
      </c>
      <c r="CJ248" s="76">
        <f t="shared" si="83"/>
        <v>0</v>
      </c>
      <c r="CK248" s="78"/>
      <c r="CL248" s="57"/>
      <c r="CM248" s="57"/>
      <c r="CN248" s="57"/>
      <c r="CO248" s="57"/>
      <c r="CP248" s="57"/>
      <c r="CQ248" s="57"/>
      <c r="CR248" s="57"/>
      <c r="CS248" s="79"/>
      <c r="CT248" s="80"/>
      <c r="CU248" s="81">
        <f t="shared" si="84"/>
        <v>0</v>
      </c>
      <c r="CV248" s="82">
        <f t="shared" si="85"/>
        <v>0</v>
      </c>
      <c r="CW248" s="83" t="e">
        <f>SUMIF(Склад!#REF!,E248,Склад!#REF!)</f>
        <v>#REF!</v>
      </c>
    </row>
    <row r="249" spans="1:101" s="73" customFormat="1" ht="97.15" customHeight="1" thickBot="1" x14ac:dyDescent="0.3">
      <c r="A249" s="57">
        <v>246</v>
      </c>
      <c r="B249" s="168" t="s">
        <v>157</v>
      </c>
      <c r="C249" s="34" t="s">
        <v>4197</v>
      </c>
      <c r="D249" s="34" t="str">
        <f t="shared" si="86"/>
        <v>11131021</v>
      </c>
      <c r="E249" s="33" t="s">
        <v>3907</v>
      </c>
      <c r="F249" s="33">
        <v>1</v>
      </c>
      <c r="G249" s="165" t="str">
        <f>IFERROR(VLOOKUP(VALUE(E249),Склад!#REF!,6,0),"-")</f>
        <v>-</v>
      </c>
      <c r="H249" s="58"/>
      <c r="I249" s="194" t="s">
        <v>4343</v>
      </c>
      <c r="J249" s="59">
        <v>38.1</v>
      </c>
      <c r="K249" s="63">
        <v>99</v>
      </c>
      <c r="L249" s="60"/>
      <c r="M249" s="61"/>
      <c r="N249" s="62"/>
      <c r="O249" s="64"/>
      <c r="P249" s="65"/>
      <c r="Q249" s="66"/>
      <c r="R249" s="67"/>
      <c r="S249" s="65"/>
      <c r="T249" s="66"/>
      <c r="U249" s="68"/>
      <c r="V249" s="69"/>
      <c r="W249" s="65"/>
      <c r="X249" s="66"/>
      <c r="Y249" s="70" t="str">
        <f>_xlfn.XLOOKUP($D249,'[1]Res (3)'!$G:$G,'[1]Res (3)'!P:P,"",0)</f>
        <v>-</v>
      </c>
      <c r="Z249" s="70" t="str">
        <f>_xlfn.XLOOKUP($D249,'[1]Res (3)'!$G:$G,'[1]Res (3)'!Q:Q,"",0)</f>
        <v/>
      </c>
      <c r="AA249" s="70" t="str">
        <f>_xlfn.XLOOKUP($D249,'[1]Res (3)'!$G:$G,'[1]Res (3)'!R:R,"",0)</f>
        <v/>
      </c>
      <c r="AB249" s="70" t="str">
        <f>_xlfn.XLOOKUP($D249,'[1]Res (3)'!$G:$G,'[1]Res (3)'!S:S,"",0)</f>
        <v/>
      </c>
      <c r="AC249" s="70" t="str">
        <f>_xlfn.XLOOKUP($D249,'[1]Res (3)'!$G:$G,'[1]Res (3)'!T:T,"",0)</f>
        <v/>
      </c>
      <c r="AD249" s="70" t="str">
        <f>_xlfn.XLOOKUP($D249,'[1]Res (3)'!$G:$G,'[1]Res (3)'!U:U,"",0)</f>
        <v/>
      </c>
      <c r="AE249" s="70" t="str">
        <f>_xlfn.XLOOKUP($D249,'[1]Res (3)'!$G:$G,'[1]Res (3)'!V:V,"",0)</f>
        <v/>
      </c>
      <c r="AF249" s="70" t="str">
        <f>_xlfn.XLOOKUP($D249,'[1]Res (3)'!$G:$G,'[1]Res (3)'!W:W,"",0)</f>
        <v/>
      </c>
      <c r="AG249" s="70" t="str">
        <f>_xlfn.XLOOKUP($D249,'[1]Res (3)'!$G:$G,'[1]Res (3)'!X:X,"",0)</f>
        <v/>
      </c>
      <c r="AH249" s="70" t="str">
        <f>_xlfn.XLOOKUP($D249,'[1]Res (3)'!$G:$G,'[1]Res (3)'!Y:Y,"",0)</f>
        <v/>
      </c>
      <c r="AI249" s="70" t="str">
        <f>_xlfn.XLOOKUP($D249,'[1]Res (3)'!$G:$G,'[1]Res (3)'!Z:Z,"",0)</f>
        <v/>
      </c>
      <c r="AJ249" s="70" t="str">
        <f>_xlfn.XLOOKUP($D249,'[1]Res (3)'!$G:$G,'[1]Res (3)'!AA:AA,"",0)</f>
        <v/>
      </c>
      <c r="AK249" s="70" t="str">
        <f>_xlfn.XLOOKUP($D249,'[1]Res (3)'!$G:$G,'[1]Res (3)'!AB:AB,"",0)</f>
        <v/>
      </c>
      <c r="AL249" s="71">
        <f t="shared" si="74"/>
        <v>0</v>
      </c>
      <c r="AM249" s="72" t="str">
        <f t="shared" si="75"/>
        <v/>
      </c>
      <c r="AO249" s="71" t="s">
        <v>26</v>
      </c>
      <c r="AP249" s="70" t="e">
        <f t="shared" si="91"/>
        <v>#VALUE!</v>
      </c>
      <c r="AQ249" s="70"/>
      <c r="AR249" s="70" t="e">
        <f t="shared" si="87"/>
        <v>#VALUE!</v>
      </c>
      <c r="AS249" s="70"/>
      <c r="AT249" s="70" t="e">
        <f t="shared" si="88"/>
        <v>#VALUE!</v>
      </c>
      <c r="AU249" s="70"/>
      <c r="AV249" s="70" t="e">
        <f t="shared" si="89"/>
        <v>#VALUE!</v>
      </c>
      <c r="AW249" s="70"/>
      <c r="AX249" s="70" t="e">
        <f t="shared" si="92"/>
        <v>#VALUE!</v>
      </c>
      <c r="AY249" s="71" t="e">
        <f t="shared" si="76"/>
        <v>#VALUE!</v>
      </c>
      <c r="AZ249" s="72" t="e">
        <f t="shared" si="77"/>
        <v>#VALUE!</v>
      </c>
      <c r="BA249" s="71" t="s">
        <v>26</v>
      </c>
      <c r="BB249" s="70">
        <v>1</v>
      </c>
      <c r="BC249" s="70" t="s">
        <v>26</v>
      </c>
      <c r="BD249" s="70">
        <v>2</v>
      </c>
      <c r="BE249" s="70" t="s">
        <v>26</v>
      </c>
      <c r="BF249" s="70">
        <v>3</v>
      </c>
      <c r="BG249" s="70" t="s">
        <v>26</v>
      </c>
      <c r="BH249" s="70">
        <v>2</v>
      </c>
      <c r="BI249" s="70" t="s">
        <v>26</v>
      </c>
      <c r="BJ249" s="70">
        <v>1</v>
      </c>
      <c r="BK249" s="74">
        <f t="shared" si="78"/>
        <v>9</v>
      </c>
      <c r="BL249" s="75">
        <f t="shared" si="79"/>
        <v>0</v>
      </c>
      <c r="BM249" s="71" t="s">
        <v>26</v>
      </c>
      <c r="BN249" s="70">
        <v>0</v>
      </c>
      <c r="BO249" s="70" t="s">
        <v>26</v>
      </c>
      <c r="BP249" s="70">
        <v>1</v>
      </c>
      <c r="BQ249" s="70" t="s">
        <v>26</v>
      </c>
      <c r="BR249" s="70">
        <v>2</v>
      </c>
      <c r="BS249" s="70" t="s">
        <v>26</v>
      </c>
      <c r="BT249" s="70">
        <v>1</v>
      </c>
      <c r="BU249" s="70" t="s">
        <v>26</v>
      </c>
      <c r="BV249" s="70">
        <v>0</v>
      </c>
      <c r="BW249" s="74">
        <f t="shared" si="80"/>
        <v>4</v>
      </c>
      <c r="BX249" s="76">
        <f t="shared" si="81"/>
        <v>0</v>
      </c>
      <c r="BY249" s="71" t="s">
        <v>26</v>
      </c>
      <c r="BZ249" s="70">
        <v>0</v>
      </c>
      <c r="CA249" s="70" t="s">
        <v>26</v>
      </c>
      <c r="CB249" s="70">
        <v>6</v>
      </c>
      <c r="CC249" s="70" t="s">
        <v>26</v>
      </c>
      <c r="CD249" s="70">
        <v>8</v>
      </c>
      <c r="CE249" s="70" t="s">
        <v>26</v>
      </c>
      <c r="CF249" s="70">
        <v>6</v>
      </c>
      <c r="CG249" s="70" t="s">
        <v>26</v>
      </c>
      <c r="CH249" s="70">
        <v>0</v>
      </c>
      <c r="CI249" s="77">
        <f t="shared" si="82"/>
        <v>20</v>
      </c>
      <c r="CJ249" s="76">
        <f t="shared" si="83"/>
        <v>0</v>
      </c>
      <c r="CK249" s="78"/>
      <c r="CL249" s="57">
        <v>2</v>
      </c>
      <c r="CM249" s="57"/>
      <c r="CN249" s="57">
        <v>4</v>
      </c>
      <c r="CO249" s="57"/>
      <c r="CP249" s="57">
        <v>8</v>
      </c>
      <c r="CQ249" s="57"/>
      <c r="CR249" s="57">
        <v>4</v>
      </c>
      <c r="CS249" s="79"/>
      <c r="CT249" s="80">
        <v>2</v>
      </c>
      <c r="CU249" s="81">
        <f t="shared" si="84"/>
        <v>20</v>
      </c>
      <c r="CV249" s="82">
        <f t="shared" si="85"/>
        <v>0</v>
      </c>
      <c r="CW249" s="83" t="e">
        <f>SUMIF(Склад!#REF!,E249,Склад!#REF!)</f>
        <v>#REF!</v>
      </c>
    </row>
    <row r="250" spans="1:101" s="73" customFormat="1" ht="98.1" customHeight="1" thickBot="1" x14ac:dyDescent="0.3">
      <c r="A250" s="34">
        <v>247</v>
      </c>
      <c r="B250" s="168" t="s">
        <v>157</v>
      </c>
      <c r="C250" s="34" t="s">
        <v>4197</v>
      </c>
      <c r="D250" s="34" t="str">
        <f t="shared" si="86"/>
        <v>111310225</v>
      </c>
      <c r="E250" s="33" t="s">
        <v>3907</v>
      </c>
      <c r="F250" s="33">
        <v>25</v>
      </c>
      <c r="G250" s="165" t="str">
        <f>IFERROR(VLOOKUP(VALUE(E250),Склад!#REF!,6,0),"-")</f>
        <v>-</v>
      </c>
      <c r="H250" s="58"/>
      <c r="I250" s="194" t="s">
        <v>4343</v>
      </c>
      <c r="J250" s="59">
        <v>38.1</v>
      </c>
      <c r="K250" s="63">
        <v>99</v>
      </c>
      <c r="L250" s="60"/>
      <c r="M250" s="61"/>
      <c r="N250" s="62"/>
      <c r="O250" s="64"/>
      <c r="P250" s="65"/>
      <c r="Q250" s="66"/>
      <c r="R250" s="67"/>
      <c r="S250" s="65"/>
      <c r="T250" s="66"/>
      <c r="U250" s="68"/>
      <c r="V250" s="69"/>
      <c r="W250" s="65"/>
      <c r="X250" s="66"/>
      <c r="Y250" s="70" t="str">
        <f>_xlfn.XLOOKUP($D250,'[1]Res (3)'!$G:$G,'[1]Res (3)'!P:P,"",0)</f>
        <v>-</v>
      </c>
      <c r="Z250" s="70" t="str">
        <f>_xlfn.XLOOKUP($D250,'[1]Res (3)'!$G:$G,'[1]Res (3)'!Q:Q,"",0)</f>
        <v/>
      </c>
      <c r="AA250" s="70" t="str">
        <f>_xlfn.XLOOKUP($D250,'[1]Res (3)'!$G:$G,'[1]Res (3)'!R:R,"",0)</f>
        <v/>
      </c>
      <c r="AB250" s="70" t="str">
        <f>_xlfn.XLOOKUP($D250,'[1]Res (3)'!$G:$G,'[1]Res (3)'!S:S,"",0)</f>
        <v/>
      </c>
      <c r="AC250" s="70" t="str">
        <f>_xlfn.XLOOKUP($D250,'[1]Res (3)'!$G:$G,'[1]Res (3)'!T:T,"",0)</f>
        <v/>
      </c>
      <c r="AD250" s="70" t="str">
        <f>_xlfn.XLOOKUP($D250,'[1]Res (3)'!$G:$G,'[1]Res (3)'!U:U,"",0)</f>
        <v/>
      </c>
      <c r="AE250" s="70" t="str">
        <f>_xlfn.XLOOKUP($D250,'[1]Res (3)'!$G:$G,'[1]Res (3)'!V:V,"",0)</f>
        <v/>
      </c>
      <c r="AF250" s="70" t="str">
        <f>_xlfn.XLOOKUP($D250,'[1]Res (3)'!$G:$G,'[1]Res (3)'!W:W,"",0)</f>
        <v/>
      </c>
      <c r="AG250" s="70" t="str">
        <f>_xlfn.XLOOKUP($D250,'[1]Res (3)'!$G:$G,'[1]Res (3)'!X:X,"",0)</f>
        <v/>
      </c>
      <c r="AH250" s="70" t="str">
        <f>_xlfn.XLOOKUP($D250,'[1]Res (3)'!$G:$G,'[1]Res (3)'!Y:Y,"",0)</f>
        <v/>
      </c>
      <c r="AI250" s="70" t="str">
        <f>_xlfn.XLOOKUP($D250,'[1]Res (3)'!$G:$G,'[1]Res (3)'!Z:Z,"",0)</f>
        <v/>
      </c>
      <c r="AJ250" s="70" t="str">
        <f>_xlfn.XLOOKUP($D250,'[1]Res (3)'!$G:$G,'[1]Res (3)'!AA:AA,"",0)</f>
        <v/>
      </c>
      <c r="AK250" s="70" t="str">
        <f>_xlfn.XLOOKUP($D250,'[1]Res (3)'!$G:$G,'[1]Res (3)'!AB:AB,"",0)</f>
        <v/>
      </c>
      <c r="AL250" s="71">
        <f t="shared" si="74"/>
        <v>0</v>
      </c>
      <c r="AM250" s="72" t="str">
        <f t="shared" si="75"/>
        <v/>
      </c>
      <c r="AO250" s="71" t="s">
        <v>26</v>
      </c>
      <c r="AP250" s="70" t="e">
        <f t="shared" si="91"/>
        <v>#VALUE!</v>
      </c>
      <c r="AQ250" s="70"/>
      <c r="AR250" s="70" t="e">
        <f t="shared" ref="AR250:AR281" si="93">CN250+AB250-BD250-BP250-CB250</f>
        <v>#VALUE!</v>
      </c>
      <c r="AS250" s="70"/>
      <c r="AT250" s="70" t="e">
        <f t="shared" ref="AT250:AT281" si="94">CP250+AD250-BF250-BR250-CD250</f>
        <v>#VALUE!</v>
      </c>
      <c r="AU250" s="70"/>
      <c r="AV250" s="70" t="e">
        <f t="shared" ref="AV250:AV281" si="95">CR250+AF250-BH250-BT250-CF250</f>
        <v>#VALUE!</v>
      </c>
      <c r="AW250" s="70"/>
      <c r="AX250" s="70" t="e">
        <f t="shared" si="92"/>
        <v>#VALUE!</v>
      </c>
      <c r="AY250" s="71" t="e">
        <f t="shared" si="76"/>
        <v>#VALUE!</v>
      </c>
      <c r="AZ250" s="72" t="e">
        <f t="shared" si="77"/>
        <v>#VALUE!</v>
      </c>
      <c r="BA250" s="71" t="s">
        <v>26</v>
      </c>
      <c r="BB250" s="70">
        <v>1</v>
      </c>
      <c r="BC250" s="70" t="s">
        <v>26</v>
      </c>
      <c r="BD250" s="70">
        <v>2</v>
      </c>
      <c r="BE250" s="70" t="s">
        <v>26</v>
      </c>
      <c r="BF250" s="70">
        <v>3</v>
      </c>
      <c r="BG250" s="70" t="s">
        <v>26</v>
      </c>
      <c r="BH250" s="70">
        <v>2</v>
      </c>
      <c r="BI250" s="70" t="s">
        <v>26</v>
      </c>
      <c r="BJ250" s="70">
        <v>1</v>
      </c>
      <c r="BK250" s="74">
        <f t="shared" si="78"/>
        <v>9</v>
      </c>
      <c r="BL250" s="75">
        <f t="shared" si="79"/>
        <v>0</v>
      </c>
      <c r="BM250" s="71" t="s">
        <v>26</v>
      </c>
      <c r="BN250" s="70">
        <v>0</v>
      </c>
      <c r="BO250" s="70" t="s">
        <v>26</v>
      </c>
      <c r="BP250" s="70">
        <v>1</v>
      </c>
      <c r="BQ250" s="70" t="s">
        <v>26</v>
      </c>
      <c r="BR250" s="70">
        <v>2</v>
      </c>
      <c r="BS250" s="70" t="s">
        <v>26</v>
      </c>
      <c r="BT250" s="70">
        <v>1</v>
      </c>
      <c r="BU250" s="70" t="s">
        <v>26</v>
      </c>
      <c r="BV250" s="70">
        <v>0</v>
      </c>
      <c r="BW250" s="74">
        <f t="shared" si="80"/>
        <v>4</v>
      </c>
      <c r="BX250" s="76">
        <f t="shared" si="81"/>
        <v>0</v>
      </c>
      <c r="BY250" s="71" t="s">
        <v>26</v>
      </c>
      <c r="BZ250" s="70">
        <v>0</v>
      </c>
      <c r="CA250" s="70" t="s">
        <v>26</v>
      </c>
      <c r="CB250" s="70">
        <v>6</v>
      </c>
      <c r="CC250" s="70" t="s">
        <v>26</v>
      </c>
      <c r="CD250" s="70">
        <v>8</v>
      </c>
      <c r="CE250" s="70" t="s">
        <v>26</v>
      </c>
      <c r="CF250" s="70">
        <v>6</v>
      </c>
      <c r="CG250" s="70" t="s">
        <v>26</v>
      </c>
      <c r="CH250" s="70">
        <v>0</v>
      </c>
      <c r="CI250" s="77">
        <f t="shared" si="82"/>
        <v>20</v>
      </c>
      <c r="CJ250" s="76">
        <f t="shared" si="83"/>
        <v>0</v>
      </c>
      <c r="CK250" s="78"/>
      <c r="CL250" s="57"/>
      <c r="CM250" s="57"/>
      <c r="CN250" s="57"/>
      <c r="CO250" s="57"/>
      <c r="CP250" s="57"/>
      <c r="CQ250" s="57"/>
      <c r="CR250" s="57"/>
      <c r="CS250" s="79"/>
      <c r="CT250" s="80"/>
      <c r="CU250" s="81">
        <f t="shared" si="84"/>
        <v>0</v>
      </c>
      <c r="CV250" s="82">
        <f t="shared" si="85"/>
        <v>0</v>
      </c>
      <c r="CW250" s="83" t="e">
        <f>SUMIF(Склад!#REF!,E250,Склад!#REF!)</f>
        <v>#REF!</v>
      </c>
    </row>
    <row r="251" spans="1:101" s="73" customFormat="1" ht="99.4" customHeight="1" thickBot="1" x14ac:dyDescent="0.3">
      <c r="A251" s="57">
        <v>248</v>
      </c>
      <c r="B251" s="168" t="s">
        <v>157</v>
      </c>
      <c r="C251" s="34" t="s">
        <v>4197</v>
      </c>
      <c r="D251" s="34" t="str">
        <f t="shared" si="86"/>
        <v>111310228</v>
      </c>
      <c r="E251" s="33" t="s">
        <v>3907</v>
      </c>
      <c r="F251" s="33">
        <v>28</v>
      </c>
      <c r="G251" s="165" t="str">
        <f>IFERROR(VLOOKUP(VALUE(E251),Склад!#REF!,6,0),"-")</f>
        <v>-</v>
      </c>
      <c r="H251" s="58"/>
      <c r="I251" s="194" t="s">
        <v>4343</v>
      </c>
      <c r="J251" s="59">
        <v>38.1</v>
      </c>
      <c r="K251" s="63">
        <v>99</v>
      </c>
      <c r="L251" s="60"/>
      <c r="M251" s="61"/>
      <c r="N251" s="62"/>
      <c r="O251" s="64"/>
      <c r="P251" s="65"/>
      <c r="Q251" s="66"/>
      <c r="R251" s="67"/>
      <c r="S251" s="65"/>
      <c r="T251" s="66"/>
      <c r="U251" s="68"/>
      <c r="V251" s="69"/>
      <c r="W251" s="65"/>
      <c r="X251" s="66"/>
      <c r="Y251" s="70" t="str">
        <f>_xlfn.XLOOKUP($D251,'[1]Res (3)'!$G:$G,'[1]Res (3)'!P:P,"",0)</f>
        <v>-</v>
      </c>
      <c r="Z251" s="70" t="str">
        <f>_xlfn.XLOOKUP($D251,'[1]Res (3)'!$G:$G,'[1]Res (3)'!Q:Q,"",0)</f>
        <v/>
      </c>
      <c r="AA251" s="70" t="str">
        <f>_xlfn.XLOOKUP($D251,'[1]Res (3)'!$G:$G,'[1]Res (3)'!R:R,"",0)</f>
        <v/>
      </c>
      <c r="AB251" s="70" t="str">
        <f>_xlfn.XLOOKUP($D251,'[1]Res (3)'!$G:$G,'[1]Res (3)'!S:S,"",0)</f>
        <v/>
      </c>
      <c r="AC251" s="70" t="str">
        <f>_xlfn.XLOOKUP($D251,'[1]Res (3)'!$G:$G,'[1]Res (3)'!T:T,"",0)</f>
        <v/>
      </c>
      <c r="AD251" s="70" t="str">
        <f>_xlfn.XLOOKUP($D251,'[1]Res (3)'!$G:$G,'[1]Res (3)'!U:U,"",0)</f>
        <v/>
      </c>
      <c r="AE251" s="70" t="str">
        <f>_xlfn.XLOOKUP($D251,'[1]Res (3)'!$G:$G,'[1]Res (3)'!V:V,"",0)</f>
        <v/>
      </c>
      <c r="AF251" s="70" t="str">
        <f>_xlfn.XLOOKUP($D251,'[1]Res (3)'!$G:$G,'[1]Res (3)'!W:W,"",0)</f>
        <v/>
      </c>
      <c r="AG251" s="70" t="str">
        <f>_xlfn.XLOOKUP($D251,'[1]Res (3)'!$G:$G,'[1]Res (3)'!X:X,"",0)</f>
        <v/>
      </c>
      <c r="AH251" s="70" t="str">
        <f>_xlfn.XLOOKUP($D251,'[1]Res (3)'!$G:$G,'[1]Res (3)'!Y:Y,"",0)</f>
        <v/>
      </c>
      <c r="AI251" s="70" t="str">
        <f>_xlfn.XLOOKUP($D251,'[1]Res (3)'!$G:$G,'[1]Res (3)'!Z:Z,"",0)</f>
        <v/>
      </c>
      <c r="AJ251" s="70" t="str">
        <f>_xlfn.XLOOKUP($D251,'[1]Res (3)'!$G:$G,'[1]Res (3)'!AA:AA,"",0)</f>
        <v/>
      </c>
      <c r="AK251" s="70" t="str">
        <f>_xlfn.XLOOKUP($D251,'[1]Res (3)'!$G:$G,'[1]Res (3)'!AB:AB,"",0)</f>
        <v/>
      </c>
      <c r="AL251" s="71">
        <f t="shared" si="74"/>
        <v>0</v>
      </c>
      <c r="AM251" s="72" t="str">
        <f t="shared" si="75"/>
        <v/>
      </c>
      <c r="AO251" s="71" t="s">
        <v>26</v>
      </c>
      <c r="AP251" s="70" t="e">
        <f t="shared" si="91"/>
        <v>#VALUE!</v>
      </c>
      <c r="AQ251" s="70"/>
      <c r="AR251" s="70" t="e">
        <f t="shared" si="93"/>
        <v>#VALUE!</v>
      </c>
      <c r="AS251" s="70"/>
      <c r="AT251" s="70" t="e">
        <f t="shared" si="94"/>
        <v>#VALUE!</v>
      </c>
      <c r="AU251" s="70"/>
      <c r="AV251" s="70" t="e">
        <f t="shared" si="95"/>
        <v>#VALUE!</v>
      </c>
      <c r="AW251" s="70"/>
      <c r="AX251" s="70" t="e">
        <f t="shared" si="92"/>
        <v>#VALUE!</v>
      </c>
      <c r="AY251" s="71" t="e">
        <f t="shared" si="76"/>
        <v>#VALUE!</v>
      </c>
      <c r="AZ251" s="72" t="e">
        <f t="shared" si="77"/>
        <v>#VALUE!</v>
      </c>
      <c r="BA251" s="71" t="s">
        <v>26</v>
      </c>
      <c r="BB251" s="70">
        <v>0</v>
      </c>
      <c r="BC251" s="70" t="s">
        <v>26</v>
      </c>
      <c r="BD251" s="70">
        <v>1</v>
      </c>
      <c r="BE251" s="70" t="s">
        <v>26</v>
      </c>
      <c r="BF251" s="70">
        <v>2</v>
      </c>
      <c r="BG251" s="70" t="s">
        <v>26</v>
      </c>
      <c r="BH251" s="70">
        <v>1</v>
      </c>
      <c r="BI251" s="70" t="s">
        <v>26</v>
      </c>
      <c r="BJ251" s="70">
        <v>0</v>
      </c>
      <c r="BK251" s="74">
        <f t="shared" si="78"/>
        <v>4</v>
      </c>
      <c r="BL251" s="75">
        <f t="shared" si="79"/>
        <v>0</v>
      </c>
      <c r="BM251" s="71" t="s">
        <v>26</v>
      </c>
      <c r="BN251" s="70">
        <v>0</v>
      </c>
      <c r="BO251" s="70" t="s">
        <v>26</v>
      </c>
      <c r="BP251" s="70">
        <v>1</v>
      </c>
      <c r="BQ251" s="70" t="s">
        <v>26</v>
      </c>
      <c r="BR251" s="70">
        <v>1</v>
      </c>
      <c r="BS251" s="70" t="s">
        <v>26</v>
      </c>
      <c r="BT251" s="70">
        <v>1</v>
      </c>
      <c r="BU251" s="70" t="s">
        <v>26</v>
      </c>
      <c r="BV251" s="70">
        <v>0</v>
      </c>
      <c r="BW251" s="74">
        <f t="shared" si="80"/>
        <v>3</v>
      </c>
      <c r="BX251" s="76">
        <f t="shared" si="81"/>
        <v>0</v>
      </c>
      <c r="BY251" s="71" t="s">
        <v>26</v>
      </c>
      <c r="BZ251" s="70">
        <v>0</v>
      </c>
      <c r="CA251" s="70" t="s">
        <v>26</v>
      </c>
      <c r="CB251" s="70">
        <v>0</v>
      </c>
      <c r="CC251" s="70" t="s">
        <v>26</v>
      </c>
      <c r="CD251" s="70">
        <v>0</v>
      </c>
      <c r="CE251" s="70" t="s">
        <v>26</v>
      </c>
      <c r="CF251" s="70">
        <v>0</v>
      </c>
      <c r="CG251" s="70" t="s">
        <v>26</v>
      </c>
      <c r="CH251" s="70">
        <v>0</v>
      </c>
      <c r="CI251" s="77">
        <f t="shared" si="82"/>
        <v>0</v>
      </c>
      <c r="CJ251" s="76">
        <f t="shared" si="83"/>
        <v>0</v>
      </c>
      <c r="CK251" s="78"/>
      <c r="CL251" s="57"/>
      <c r="CM251" s="57"/>
      <c r="CN251" s="57"/>
      <c r="CO251" s="57"/>
      <c r="CP251" s="57"/>
      <c r="CQ251" s="57"/>
      <c r="CR251" s="57"/>
      <c r="CS251" s="79"/>
      <c r="CT251" s="80"/>
      <c r="CU251" s="81">
        <f t="shared" si="84"/>
        <v>0</v>
      </c>
      <c r="CV251" s="82">
        <f t="shared" si="85"/>
        <v>0</v>
      </c>
      <c r="CW251" s="83" t="e">
        <f>SUMIF(Склад!#REF!,E251,Склад!#REF!)</f>
        <v>#REF!</v>
      </c>
    </row>
    <row r="252" spans="1:101" s="73" customFormat="1" ht="99.75" customHeight="1" thickBot="1" x14ac:dyDescent="0.3">
      <c r="A252" s="34">
        <v>249</v>
      </c>
      <c r="B252" s="168" t="s">
        <v>157</v>
      </c>
      <c r="C252" s="34" t="s">
        <v>4197</v>
      </c>
      <c r="D252" s="34" t="str">
        <f t="shared" si="86"/>
        <v>11131023</v>
      </c>
      <c r="E252" s="33" t="s">
        <v>3907</v>
      </c>
      <c r="F252" s="33">
        <v>3</v>
      </c>
      <c r="G252" s="165" t="str">
        <f>IFERROR(VLOOKUP(VALUE(E252),Склад!#REF!,6,0),"-")</f>
        <v>-</v>
      </c>
      <c r="H252" s="58"/>
      <c r="I252" s="194" t="s">
        <v>4343</v>
      </c>
      <c r="J252" s="59">
        <v>38.1</v>
      </c>
      <c r="K252" s="63">
        <v>99</v>
      </c>
      <c r="L252" s="60"/>
      <c r="M252" s="61"/>
      <c r="N252" s="62"/>
      <c r="O252" s="64"/>
      <c r="P252" s="65"/>
      <c r="Q252" s="66"/>
      <c r="R252" s="67"/>
      <c r="S252" s="65"/>
      <c r="T252" s="66"/>
      <c r="U252" s="68"/>
      <c r="V252" s="69"/>
      <c r="W252" s="65"/>
      <c r="X252" s="66"/>
      <c r="Y252" s="70" t="str">
        <f>_xlfn.XLOOKUP($D252,'[1]Res (3)'!$G:$G,'[1]Res (3)'!P:P,"",0)</f>
        <v>-</v>
      </c>
      <c r="Z252" s="70" t="str">
        <f>_xlfn.XLOOKUP($D252,'[1]Res (3)'!$G:$G,'[1]Res (3)'!Q:Q,"",0)</f>
        <v/>
      </c>
      <c r="AA252" s="70" t="str">
        <f>_xlfn.XLOOKUP($D252,'[1]Res (3)'!$G:$G,'[1]Res (3)'!R:R,"",0)</f>
        <v/>
      </c>
      <c r="AB252" s="70" t="str">
        <f>_xlfn.XLOOKUP($D252,'[1]Res (3)'!$G:$G,'[1]Res (3)'!S:S,"",0)</f>
        <v/>
      </c>
      <c r="AC252" s="70" t="str">
        <f>_xlfn.XLOOKUP($D252,'[1]Res (3)'!$G:$G,'[1]Res (3)'!T:T,"",0)</f>
        <v/>
      </c>
      <c r="AD252" s="70" t="str">
        <f>_xlfn.XLOOKUP($D252,'[1]Res (3)'!$G:$G,'[1]Res (3)'!U:U,"",0)</f>
        <v/>
      </c>
      <c r="AE252" s="70" t="str">
        <f>_xlfn.XLOOKUP($D252,'[1]Res (3)'!$G:$G,'[1]Res (3)'!V:V,"",0)</f>
        <v/>
      </c>
      <c r="AF252" s="70" t="str">
        <f>_xlfn.XLOOKUP($D252,'[1]Res (3)'!$G:$G,'[1]Res (3)'!W:W,"",0)</f>
        <v/>
      </c>
      <c r="AG252" s="70" t="str">
        <f>_xlfn.XLOOKUP($D252,'[1]Res (3)'!$G:$G,'[1]Res (3)'!X:X,"",0)</f>
        <v/>
      </c>
      <c r="AH252" s="70" t="str">
        <f>_xlfn.XLOOKUP($D252,'[1]Res (3)'!$G:$G,'[1]Res (3)'!Y:Y,"",0)</f>
        <v/>
      </c>
      <c r="AI252" s="70" t="str">
        <f>_xlfn.XLOOKUP($D252,'[1]Res (3)'!$G:$G,'[1]Res (3)'!Z:Z,"",0)</f>
        <v/>
      </c>
      <c r="AJ252" s="70" t="str">
        <f>_xlfn.XLOOKUP($D252,'[1]Res (3)'!$G:$G,'[1]Res (3)'!AA:AA,"",0)</f>
        <v/>
      </c>
      <c r="AK252" s="70" t="str">
        <f>_xlfn.XLOOKUP($D252,'[1]Res (3)'!$G:$G,'[1]Res (3)'!AB:AB,"",0)</f>
        <v/>
      </c>
      <c r="AL252" s="71">
        <f t="shared" si="74"/>
        <v>0</v>
      </c>
      <c r="AM252" s="72" t="str">
        <f t="shared" si="75"/>
        <v/>
      </c>
      <c r="AO252" s="71" t="s">
        <v>26</v>
      </c>
      <c r="AP252" s="70" t="e">
        <f t="shared" si="91"/>
        <v>#VALUE!</v>
      </c>
      <c r="AQ252" s="70"/>
      <c r="AR252" s="70" t="e">
        <f t="shared" si="93"/>
        <v>#VALUE!</v>
      </c>
      <c r="AS252" s="70"/>
      <c r="AT252" s="70" t="e">
        <f t="shared" si="94"/>
        <v>#VALUE!</v>
      </c>
      <c r="AU252" s="70"/>
      <c r="AV252" s="70" t="e">
        <f t="shared" si="95"/>
        <v>#VALUE!</v>
      </c>
      <c r="AW252" s="70"/>
      <c r="AX252" s="70" t="e">
        <f t="shared" si="92"/>
        <v>#VALUE!</v>
      </c>
      <c r="AY252" s="71" t="e">
        <f t="shared" si="76"/>
        <v>#VALUE!</v>
      </c>
      <c r="AZ252" s="72" t="e">
        <f t="shared" si="77"/>
        <v>#VALUE!</v>
      </c>
      <c r="BA252" s="71" t="s">
        <v>26</v>
      </c>
      <c r="BB252" s="70">
        <v>1</v>
      </c>
      <c r="BC252" s="70" t="s">
        <v>26</v>
      </c>
      <c r="BD252" s="70">
        <v>2</v>
      </c>
      <c r="BE252" s="70" t="s">
        <v>26</v>
      </c>
      <c r="BF252" s="70">
        <v>2</v>
      </c>
      <c r="BG252" s="70" t="s">
        <v>26</v>
      </c>
      <c r="BH252" s="70">
        <v>2</v>
      </c>
      <c r="BI252" s="70" t="s">
        <v>26</v>
      </c>
      <c r="BJ252" s="70">
        <v>1</v>
      </c>
      <c r="BK252" s="74">
        <f t="shared" si="78"/>
        <v>8</v>
      </c>
      <c r="BL252" s="75">
        <f t="shared" si="79"/>
        <v>0</v>
      </c>
      <c r="BM252" s="71" t="s">
        <v>26</v>
      </c>
      <c r="BN252" s="70">
        <v>0</v>
      </c>
      <c r="BO252" s="70" t="s">
        <v>26</v>
      </c>
      <c r="BP252" s="70">
        <v>1</v>
      </c>
      <c r="BQ252" s="70" t="s">
        <v>26</v>
      </c>
      <c r="BR252" s="70">
        <v>2</v>
      </c>
      <c r="BS252" s="70" t="s">
        <v>26</v>
      </c>
      <c r="BT252" s="70">
        <v>1</v>
      </c>
      <c r="BU252" s="70" t="s">
        <v>26</v>
      </c>
      <c r="BV252" s="70">
        <v>0</v>
      </c>
      <c r="BW252" s="74">
        <f t="shared" si="80"/>
        <v>4</v>
      </c>
      <c r="BX252" s="76">
        <f t="shared" si="81"/>
        <v>0</v>
      </c>
      <c r="BY252" s="71" t="s">
        <v>26</v>
      </c>
      <c r="BZ252" s="70">
        <v>0</v>
      </c>
      <c r="CA252" s="70" t="s">
        <v>26</v>
      </c>
      <c r="CB252" s="70">
        <v>0</v>
      </c>
      <c r="CC252" s="70" t="s">
        <v>26</v>
      </c>
      <c r="CD252" s="70">
        <v>0</v>
      </c>
      <c r="CE252" s="70" t="s">
        <v>26</v>
      </c>
      <c r="CF252" s="70">
        <v>0</v>
      </c>
      <c r="CG252" s="70" t="s">
        <v>26</v>
      </c>
      <c r="CH252" s="70">
        <v>0</v>
      </c>
      <c r="CI252" s="77">
        <f t="shared" si="82"/>
        <v>0</v>
      </c>
      <c r="CJ252" s="76">
        <f t="shared" si="83"/>
        <v>0</v>
      </c>
      <c r="CK252" s="78"/>
      <c r="CL252" s="57">
        <v>1</v>
      </c>
      <c r="CM252" s="57"/>
      <c r="CN252" s="57">
        <v>1</v>
      </c>
      <c r="CO252" s="57"/>
      <c r="CP252" s="57">
        <v>1</v>
      </c>
      <c r="CQ252" s="57"/>
      <c r="CR252" s="57">
        <v>0</v>
      </c>
      <c r="CS252" s="79"/>
      <c r="CT252" s="80"/>
      <c r="CU252" s="81">
        <f t="shared" si="84"/>
        <v>3</v>
      </c>
      <c r="CV252" s="82">
        <f t="shared" si="85"/>
        <v>0</v>
      </c>
      <c r="CW252" s="83" t="e">
        <f>SUMIF(Склад!#REF!,E252,Склад!#REF!)</f>
        <v>#REF!</v>
      </c>
    </row>
    <row r="253" spans="1:101" s="73" customFormat="1" ht="147.94999999999999" customHeight="1" thickBot="1" x14ac:dyDescent="0.3">
      <c r="A253" s="57">
        <v>250</v>
      </c>
      <c r="B253" s="168" t="s">
        <v>157</v>
      </c>
      <c r="C253" s="34" t="s">
        <v>4197</v>
      </c>
      <c r="D253" s="34" t="str">
        <f t="shared" si="86"/>
        <v>111310231</v>
      </c>
      <c r="E253" s="33" t="s">
        <v>3907</v>
      </c>
      <c r="F253" s="33">
        <v>31</v>
      </c>
      <c r="G253" s="165" t="str">
        <f>IFERROR(VLOOKUP(VALUE(E253),Склад!#REF!,6,0),"-")</f>
        <v>-</v>
      </c>
      <c r="H253" s="58"/>
      <c r="I253" s="194" t="s">
        <v>4343</v>
      </c>
      <c r="J253" s="59">
        <v>38.1</v>
      </c>
      <c r="K253" s="63">
        <v>99</v>
      </c>
      <c r="L253" s="60"/>
      <c r="M253" s="61"/>
      <c r="N253" s="62"/>
      <c r="O253" s="64"/>
      <c r="P253" s="65"/>
      <c r="Q253" s="66"/>
      <c r="R253" s="67"/>
      <c r="S253" s="65"/>
      <c r="T253" s="66"/>
      <c r="U253" s="68"/>
      <c r="V253" s="69"/>
      <c r="W253" s="65"/>
      <c r="X253" s="66"/>
      <c r="Y253" s="70" t="str">
        <f>_xlfn.XLOOKUP($D253,'[1]Res (3)'!$G:$G,'[1]Res (3)'!P:P,"",0)</f>
        <v>-</v>
      </c>
      <c r="Z253" s="70" t="str">
        <f>_xlfn.XLOOKUP($D253,'[1]Res (3)'!$G:$G,'[1]Res (3)'!Q:Q,"",0)</f>
        <v/>
      </c>
      <c r="AA253" s="70" t="str">
        <f>_xlfn.XLOOKUP($D253,'[1]Res (3)'!$G:$G,'[1]Res (3)'!R:R,"",0)</f>
        <v/>
      </c>
      <c r="AB253" s="70" t="str">
        <f>_xlfn.XLOOKUP($D253,'[1]Res (3)'!$G:$G,'[1]Res (3)'!S:S,"",0)</f>
        <v/>
      </c>
      <c r="AC253" s="70" t="str">
        <f>_xlfn.XLOOKUP($D253,'[1]Res (3)'!$G:$G,'[1]Res (3)'!T:T,"",0)</f>
        <v/>
      </c>
      <c r="AD253" s="70" t="str">
        <f>_xlfn.XLOOKUP($D253,'[1]Res (3)'!$G:$G,'[1]Res (3)'!U:U,"",0)</f>
        <v/>
      </c>
      <c r="AE253" s="70" t="str">
        <f>_xlfn.XLOOKUP($D253,'[1]Res (3)'!$G:$G,'[1]Res (3)'!V:V,"",0)</f>
        <v/>
      </c>
      <c r="AF253" s="70" t="str">
        <f>_xlfn.XLOOKUP($D253,'[1]Res (3)'!$G:$G,'[1]Res (3)'!W:W,"",0)</f>
        <v/>
      </c>
      <c r="AG253" s="70" t="str">
        <f>_xlfn.XLOOKUP($D253,'[1]Res (3)'!$G:$G,'[1]Res (3)'!X:X,"",0)</f>
        <v/>
      </c>
      <c r="AH253" s="70" t="str">
        <f>_xlfn.XLOOKUP($D253,'[1]Res (3)'!$G:$G,'[1]Res (3)'!Y:Y,"",0)</f>
        <v/>
      </c>
      <c r="AI253" s="70" t="str">
        <f>_xlfn.XLOOKUP($D253,'[1]Res (3)'!$G:$G,'[1]Res (3)'!Z:Z,"",0)</f>
        <v/>
      </c>
      <c r="AJ253" s="70" t="str">
        <f>_xlfn.XLOOKUP($D253,'[1]Res (3)'!$G:$G,'[1]Res (3)'!AA:AA,"",0)</f>
        <v/>
      </c>
      <c r="AK253" s="70" t="str">
        <f>_xlfn.XLOOKUP($D253,'[1]Res (3)'!$G:$G,'[1]Res (3)'!AB:AB,"",0)</f>
        <v/>
      </c>
      <c r="AL253" s="71">
        <f t="shared" si="74"/>
        <v>0</v>
      </c>
      <c r="AM253" s="72" t="str">
        <f t="shared" si="75"/>
        <v/>
      </c>
      <c r="AO253" s="71" t="s">
        <v>26</v>
      </c>
      <c r="AP253" s="70" t="e">
        <f t="shared" si="91"/>
        <v>#VALUE!</v>
      </c>
      <c r="AQ253" s="70"/>
      <c r="AR253" s="70" t="e">
        <f t="shared" si="93"/>
        <v>#VALUE!</v>
      </c>
      <c r="AS253" s="70"/>
      <c r="AT253" s="70" t="e">
        <f t="shared" si="94"/>
        <v>#VALUE!</v>
      </c>
      <c r="AU253" s="70"/>
      <c r="AV253" s="70" t="e">
        <f t="shared" si="95"/>
        <v>#VALUE!</v>
      </c>
      <c r="AW253" s="70"/>
      <c r="AX253" s="70" t="e">
        <f t="shared" si="92"/>
        <v>#VALUE!</v>
      </c>
      <c r="AY253" s="71" t="e">
        <f t="shared" si="76"/>
        <v>#VALUE!</v>
      </c>
      <c r="AZ253" s="72" t="e">
        <f t="shared" si="77"/>
        <v>#VALUE!</v>
      </c>
      <c r="BA253" s="71" t="s">
        <v>26</v>
      </c>
      <c r="BB253" s="70">
        <v>1</v>
      </c>
      <c r="BC253" s="70" t="s">
        <v>26</v>
      </c>
      <c r="BD253" s="70">
        <v>2</v>
      </c>
      <c r="BE253" s="70" t="s">
        <v>26</v>
      </c>
      <c r="BF253" s="70">
        <v>2</v>
      </c>
      <c r="BG253" s="70" t="s">
        <v>26</v>
      </c>
      <c r="BH253" s="70">
        <v>2</v>
      </c>
      <c r="BI253" s="70" t="s">
        <v>26</v>
      </c>
      <c r="BJ253" s="70">
        <v>1</v>
      </c>
      <c r="BK253" s="74">
        <f t="shared" si="78"/>
        <v>8</v>
      </c>
      <c r="BL253" s="75">
        <f t="shared" si="79"/>
        <v>0</v>
      </c>
      <c r="BM253" s="71" t="s">
        <v>26</v>
      </c>
      <c r="BN253" s="70">
        <v>0</v>
      </c>
      <c r="BO253" s="70" t="s">
        <v>26</v>
      </c>
      <c r="BP253" s="70">
        <v>1</v>
      </c>
      <c r="BQ253" s="70" t="s">
        <v>26</v>
      </c>
      <c r="BR253" s="70">
        <v>2</v>
      </c>
      <c r="BS253" s="70" t="s">
        <v>26</v>
      </c>
      <c r="BT253" s="70">
        <v>1</v>
      </c>
      <c r="BU253" s="70" t="s">
        <v>26</v>
      </c>
      <c r="BV253" s="70">
        <v>0</v>
      </c>
      <c r="BW253" s="74">
        <f t="shared" si="80"/>
        <v>4</v>
      </c>
      <c r="BX253" s="76">
        <f t="shared" si="81"/>
        <v>0</v>
      </c>
      <c r="BY253" s="71" t="s">
        <v>26</v>
      </c>
      <c r="BZ253" s="70">
        <v>0</v>
      </c>
      <c r="CA253" s="70" t="s">
        <v>26</v>
      </c>
      <c r="CB253" s="70">
        <v>0</v>
      </c>
      <c r="CC253" s="70" t="s">
        <v>26</v>
      </c>
      <c r="CD253" s="70">
        <v>0</v>
      </c>
      <c r="CE253" s="70" t="s">
        <v>26</v>
      </c>
      <c r="CF253" s="70">
        <v>0</v>
      </c>
      <c r="CG253" s="70" t="s">
        <v>26</v>
      </c>
      <c r="CH253" s="70">
        <v>0</v>
      </c>
      <c r="CI253" s="77">
        <f t="shared" si="82"/>
        <v>0</v>
      </c>
      <c r="CJ253" s="76">
        <f t="shared" si="83"/>
        <v>0</v>
      </c>
      <c r="CK253" s="78"/>
      <c r="CL253" s="57">
        <v>3</v>
      </c>
      <c r="CM253" s="57"/>
      <c r="CN253" s="57">
        <v>8</v>
      </c>
      <c r="CO253" s="57"/>
      <c r="CP253" s="57">
        <v>4</v>
      </c>
      <c r="CQ253" s="57"/>
      <c r="CR253" s="57">
        <v>0</v>
      </c>
      <c r="CS253" s="79"/>
      <c r="CT253" s="80">
        <v>1</v>
      </c>
      <c r="CU253" s="81">
        <f t="shared" si="84"/>
        <v>16</v>
      </c>
      <c r="CV253" s="82">
        <f t="shared" si="85"/>
        <v>0</v>
      </c>
      <c r="CW253" s="83" t="e">
        <f>SUMIF(Склад!#REF!,E253,Склад!#REF!)</f>
        <v>#REF!</v>
      </c>
    </row>
    <row r="254" spans="1:101" s="73" customFormat="1" ht="93" customHeight="1" thickBot="1" x14ac:dyDescent="0.3">
      <c r="A254" s="34">
        <v>251</v>
      </c>
      <c r="B254" s="168" t="s">
        <v>157</v>
      </c>
      <c r="C254" s="34" t="s">
        <v>4197</v>
      </c>
      <c r="D254" s="34" t="str">
        <f t="shared" si="86"/>
        <v>111310271</v>
      </c>
      <c r="E254" s="33" t="s">
        <v>3907</v>
      </c>
      <c r="F254" s="33">
        <v>71</v>
      </c>
      <c r="G254" s="165" t="str">
        <f>IFERROR(VLOOKUP(VALUE(E254),Склад!#REF!,6,0),"-")</f>
        <v>-</v>
      </c>
      <c r="H254" s="58"/>
      <c r="I254" s="194" t="s">
        <v>4343</v>
      </c>
      <c r="J254" s="59">
        <v>38.1</v>
      </c>
      <c r="K254" s="63">
        <v>99</v>
      </c>
      <c r="L254" s="60"/>
      <c r="M254" s="61"/>
      <c r="N254" s="62"/>
      <c r="O254" s="64"/>
      <c r="P254" s="65"/>
      <c r="Q254" s="66"/>
      <c r="R254" s="67"/>
      <c r="S254" s="65"/>
      <c r="T254" s="66"/>
      <c r="U254" s="68"/>
      <c r="V254" s="69"/>
      <c r="W254" s="65"/>
      <c r="X254" s="66"/>
      <c r="Y254" s="70" t="str">
        <f>_xlfn.XLOOKUP($D254,'[1]Res (3)'!$G:$G,'[1]Res (3)'!P:P,"",0)</f>
        <v>-</v>
      </c>
      <c r="Z254" s="70" t="str">
        <f>_xlfn.XLOOKUP($D254,'[1]Res (3)'!$G:$G,'[1]Res (3)'!Q:Q,"",0)</f>
        <v/>
      </c>
      <c r="AA254" s="70" t="str">
        <f>_xlfn.XLOOKUP($D254,'[1]Res (3)'!$G:$G,'[1]Res (3)'!R:R,"",0)</f>
        <v/>
      </c>
      <c r="AB254" s="70" t="str">
        <f>_xlfn.XLOOKUP($D254,'[1]Res (3)'!$G:$G,'[1]Res (3)'!S:S,"",0)</f>
        <v/>
      </c>
      <c r="AC254" s="70" t="str">
        <f>_xlfn.XLOOKUP($D254,'[1]Res (3)'!$G:$G,'[1]Res (3)'!T:T,"",0)</f>
        <v/>
      </c>
      <c r="AD254" s="70" t="str">
        <f>_xlfn.XLOOKUP($D254,'[1]Res (3)'!$G:$G,'[1]Res (3)'!U:U,"",0)</f>
        <v/>
      </c>
      <c r="AE254" s="70" t="str">
        <f>_xlfn.XLOOKUP($D254,'[1]Res (3)'!$G:$G,'[1]Res (3)'!V:V,"",0)</f>
        <v/>
      </c>
      <c r="AF254" s="70" t="str">
        <f>_xlfn.XLOOKUP($D254,'[1]Res (3)'!$G:$G,'[1]Res (3)'!W:W,"",0)</f>
        <v/>
      </c>
      <c r="AG254" s="70" t="str">
        <f>_xlfn.XLOOKUP($D254,'[1]Res (3)'!$G:$G,'[1]Res (3)'!X:X,"",0)</f>
        <v/>
      </c>
      <c r="AH254" s="70" t="str">
        <f>_xlfn.XLOOKUP($D254,'[1]Res (3)'!$G:$G,'[1]Res (3)'!Y:Y,"",0)</f>
        <v/>
      </c>
      <c r="AI254" s="70" t="str">
        <f>_xlfn.XLOOKUP($D254,'[1]Res (3)'!$G:$G,'[1]Res (3)'!Z:Z,"",0)</f>
        <v/>
      </c>
      <c r="AJ254" s="70" t="str">
        <f>_xlfn.XLOOKUP($D254,'[1]Res (3)'!$G:$G,'[1]Res (3)'!AA:AA,"",0)</f>
        <v/>
      </c>
      <c r="AK254" s="70" t="str">
        <f>_xlfn.XLOOKUP($D254,'[1]Res (3)'!$G:$G,'[1]Res (3)'!AB:AB,"",0)</f>
        <v/>
      </c>
      <c r="AL254" s="71">
        <f t="shared" si="74"/>
        <v>0</v>
      </c>
      <c r="AM254" s="72" t="str">
        <f t="shared" si="75"/>
        <v/>
      </c>
      <c r="AO254" s="71" t="s">
        <v>26</v>
      </c>
      <c r="AP254" s="70" t="e">
        <f t="shared" si="91"/>
        <v>#VALUE!</v>
      </c>
      <c r="AQ254" s="70"/>
      <c r="AR254" s="70" t="e">
        <f t="shared" si="93"/>
        <v>#VALUE!</v>
      </c>
      <c r="AS254" s="70"/>
      <c r="AT254" s="70" t="e">
        <f t="shared" si="94"/>
        <v>#VALUE!</v>
      </c>
      <c r="AU254" s="70"/>
      <c r="AV254" s="70" t="e">
        <f t="shared" si="95"/>
        <v>#VALUE!</v>
      </c>
      <c r="AW254" s="70"/>
      <c r="AX254" s="70" t="e">
        <f t="shared" si="92"/>
        <v>#VALUE!</v>
      </c>
      <c r="AY254" s="71" t="e">
        <f t="shared" si="76"/>
        <v>#VALUE!</v>
      </c>
      <c r="AZ254" s="72" t="e">
        <f t="shared" si="77"/>
        <v>#VALUE!</v>
      </c>
      <c r="BA254" s="71" t="s">
        <v>26</v>
      </c>
      <c r="BB254" s="70">
        <v>1</v>
      </c>
      <c r="BC254" s="70" t="s">
        <v>26</v>
      </c>
      <c r="BD254" s="70">
        <v>2</v>
      </c>
      <c r="BE254" s="70" t="s">
        <v>26</v>
      </c>
      <c r="BF254" s="70">
        <v>2</v>
      </c>
      <c r="BG254" s="70" t="s">
        <v>26</v>
      </c>
      <c r="BH254" s="70">
        <v>2</v>
      </c>
      <c r="BI254" s="70" t="s">
        <v>26</v>
      </c>
      <c r="BJ254" s="70">
        <v>1</v>
      </c>
      <c r="BK254" s="74">
        <f t="shared" si="78"/>
        <v>8</v>
      </c>
      <c r="BL254" s="75">
        <f t="shared" si="79"/>
        <v>0</v>
      </c>
      <c r="BM254" s="71" t="s">
        <v>26</v>
      </c>
      <c r="BN254" s="70">
        <v>0</v>
      </c>
      <c r="BO254" s="70" t="s">
        <v>26</v>
      </c>
      <c r="BP254" s="70">
        <v>1</v>
      </c>
      <c r="BQ254" s="70" t="s">
        <v>26</v>
      </c>
      <c r="BR254" s="70">
        <v>2</v>
      </c>
      <c r="BS254" s="70" t="s">
        <v>26</v>
      </c>
      <c r="BT254" s="70">
        <v>1</v>
      </c>
      <c r="BU254" s="70" t="s">
        <v>26</v>
      </c>
      <c r="BV254" s="70">
        <v>0</v>
      </c>
      <c r="BW254" s="74">
        <f t="shared" si="80"/>
        <v>4</v>
      </c>
      <c r="BX254" s="76">
        <f t="shared" si="81"/>
        <v>0</v>
      </c>
      <c r="BY254" s="71" t="s">
        <v>26</v>
      </c>
      <c r="BZ254" s="70">
        <v>0</v>
      </c>
      <c r="CA254" s="70" t="s">
        <v>26</v>
      </c>
      <c r="CB254" s="70">
        <v>0</v>
      </c>
      <c r="CC254" s="70" t="s">
        <v>26</v>
      </c>
      <c r="CD254" s="70">
        <v>0</v>
      </c>
      <c r="CE254" s="70" t="s">
        <v>26</v>
      </c>
      <c r="CF254" s="70">
        <v>0</v>
      </c>
      <c r="CG254" s="70" t="s">
        <v>26</v>
      </c>
      <c r="CH254" s="70">
        <v>0</v>
      </c>
      <c r="CI254" s="77">
        <f t="shared" si="82"/>
        <v>0</v>
      </c>
      <c r="CJ254" s="76">
        <f t="shared" si="83"/>
        <v>0</v>
      </c>
      <c r="CK254" s="78"/>
      <c r="CL254" s="57"/>
      <c r="CM254" s="57"/>
      <c r="CN254" s="57"/>
      <c r="CO254" s="57"/>
      <c r="CP254" s="57"/>
      <c r="CQ254" s="57"/>
      <c r="CR254" s="57"/>
      <c r="CS254" s="79"/>
      <c r="CT254" s="80"/>
      <c r="CU254" s="81">
        <f t="shared" si="84"/>
        <v>0</v>
      </c>
      <c r="CV254" s="82">
        <f t="shared" si="85"/>
        <v>0</v>
      </c>
      <c r="CW254" s="83" t="e">
        <f>SUMIF(Склад!#REF!,E254,Склад!#REF!)</f>
        <v>#REF!</v>
      </c>
    </row>
    <row r="255" spans="1:101" s="73" customFormat="1" ht="79.5" customHeight="1" thickBot="1" x14ac:dyDescent="0.3">
      <c r="A255" s="57">
        <v>252</v>
      </c>
      <c r="B255" s="168" t="s">
        <v>140</v>
      </c>
      <c r="C255" s="34" t="s">
        <v>4198</v>
      </c>
      <c r="D255" s="34" t="str">
        <f t="shared" si="86"/>
        <v>61231011</v>
      </c>
      <c r="E255" s="33" t="s">
        <v>3908</v>
      </c>
      <c r="F255" s="33">
        <v>1</v>
      </c>
      <c r="G255" s="165" t="str">
        <f>IFERROR(VLOOKUP(VALUE(E255),Склад!#REF!,6,0),"-")</f>
        <v>-</v>
      </c>
      <c r="H255" s="58"/>
      <c r="I255" s="194" t="s">
        <v>4343</v>
      </c>
      <c r="J255" s="59">
        <v>34.200000000000003</v>
      </c>
      <c r="K255" s="63">
        <v>89</v>
      </c>
      <c r="L255" s="60"/>
      <c r="M255" s="61"/>
      <c r="N255" s="62"/>
      <c r="O255" s="64"/>
      <c r="P255" s="65"/>
      <c r="Q255" s="66"/>
      <c r="R255" s="67"/>
      <c r="S255" s="65"/>
      <c r="T255" s="66"/>
      <c r="U255" s="68"/>
      <c r="V255" s="69"/>
      <c r="W255" s="65"/>
      <c r="X255" s="66"/>
      <c r="Y255" s="70" t="str">
        <f>_xlfn.XLOOKUP($D255,'[1]Res (3)'!$G:$G,'[1]Res (3)'!P:P,"",0)</f>
        <v>-</v>
      </c>
      <c r="Z255" s="70" t="str">
        <f>_xlfn.XLOOKUP($D255,'[1]Res (3)'!$G:$G,'[1]Res (3)'!Q:Q,"",0)</f>
        <v>-</v>
      </c>
      <c r="AA255" s="70" t="str">
        <f>_xlfn.XLOOKUP($D255,'[1]Res (3)'!$G:$G,'[1]Res (3)'!R:R,"",0)</f>
        <v/>
      </c>
      <c r="AB255" s="70" t="str">
        <f>_xlfn.XLOOKUP($D255,'[1]Res (3)'!$G:$G,'[1]Res (3)'!S:S,"",0)</f>
        <v/>
      </c>
      <c r="AC255" s="70" t="str">
        <f>_xlfn.XLOOKUP($D255,'[1]Res (3)'!$G:$G,'[1]Res (3)'!T:T,"",0)</f>
        <v/>
      </c>
      <c r="AD255" s="70" t="str">
        <f>_xlfn.XLOOKUP($D255,'[1]Res (3)'!$G:$G,'[1]Res (3)'!U:U,"",0)</f>
        <v/>
      </c>
      <c r="AE255" s="70" t="str">
        <f>_xlfn.XLOOKUP($D255,'[1]Res (3)'!$G:$G,'[1]Res (3)'!V:V,"",0)</f>
        <v/>
      </c>
      <c r="AF255" s="70" t="str">
        <f>_xlfn.XLOOKUP($D255,'[1]Res (3)'!$G:$G,'[1]Res (3)'!W:W,"",0)</f>
        <v/>
      </c>
      <c r="AG255" s="70" t="str">
        <f>_xlfn.XLOOKUP($D255,'[1]Res (3)'!$G:$G,'[1]Res (3)'!X:X,"",0)</f>
        <v/>
      </c>
      <c r="AH255" s="70" t="str">
        <f>_xlfn.XLOOKUP($D255,'[1]Res (3)'!$G:$G,'[1]Res (3)'!Y:Y,"",0)</f>
        <v/>
      </c>
      <c r="AI255" s="70" t="str">
        <f>_xlfn.XLOOKUP($D255,'[1]Res (3)'!$G:$G,'[1]Res (3)'!Z:Z,"",0)</f>
        <v/>
      </c>
      <c r="AJ255" s="70" t="str">
        <f>_xlfn.XLOOKUP($D255,'[1]Res (3)'!$G:$G,'[1]Res (3)'!AA:AA,"",0)</f>
        <v/>
      </c>
      <c r="AK255" s="70" t="str">
        <f>_xlfn.XLOOKUP($D255,'[1]Res (3)'!$G:$G,'[1]Res (3)'!AB:AB,"",0)</f>
        <v/>
      </c>
      <c r="AL255" s="71">
        <f t="shared" si="74"/>
        <v>0</v>
      </c>
      <c r="AM255" s="72" t="str">
        <f t="shared" si="75"/>
        <v/>
      </c>
      <c r="AO255" s="71" t="s">
        <v>26</v>
      </c>
      <c r="AP255" s="70" t="e">
        <f t="shared" si="91"/>
        <v>#VALUE!</v>
      </c>
      <c r="AQ255" s="70" t="e">
        <f t="shared" ref="AQ255:AQ260" si="96">CM255+AA255-BC255-BO255-CA255</f>
        <v>#VALUE!</v>
      </c>
      <c r="AR255" s="70" t="e">
        <f t="shared" si="93"/>
        <v>#VALUE!</v>
      </c>
      <c r="AS255" s="70" t="e">
        <f t="shared" ref="AS255:AS260" si="97">CO255+AC255-BE255-BQ255-CC255</f>
        <v>#VALUE!</v>
      </c>
      <c r="AT255" s="70" t="e">
        <f t="shared" si="94"/>
        <v>#VALUE!</v>
      </c>
      <c r="AU255" s="70" t="e">
        <f t="shared" ref="AU255:AU260" si="98">CQ255+AE255-BG255-BS255-CE255</f>
        <v>#VALUE!</v>
      </c>
      <c r="AV255" s="70" t="e">
        <f t="shared" si="95"/>
        <v>#VALUE!</v>
      </c>
      <c r="AW255" s="70" t="e">
        <f t="shared" ref="AW255:AW260" si="99">CS255+AJ255-BI255-BU255-CG255</f>
        <v>#VALUE!</v>
      </c>
      <c r="AX255" s="70" t="e">
        <f t="shared" si="92"/>
        <v>#VALUE!</v>
      </c>
      <c r="AY255" s="71" t="e">
        <f t="shared" si="76"/>
        <v>#VALUE!</v>
      </c>
      <c r="AZ255" s="72" t="e">
        <f t="shared" si="77"/>
        <v>#VALUE!</v>
      </c>
      <c r="BA255" s="71" t="s">
        <v>26</v>
      </c>
      <c r="BB255" s="70">
        <v>0</v>
      </c>
      <c r="BC255" s="70"/>
      <c r="BD255" s="70">
        <v>0</v>
      </c>
      <c r="BE255" s="70"/>
      <c r="BF255" s="70">
        <v>0</v>
      </c>
      <c r="BG255" s="70"/>
      <c r="BH255" s="70">
        <v>0</v>
      </c>
      <c r="BI255" s="70"/>
      <c r="BJ255" s="70">
        <v>0</v>
      </c>
      <c r="BK255" s="74">
        <f t="shared" si="78"/>
        <v>0</v>
      </c>
      <c r="BL255" s="75">
        <f t="shared" si="79"/>
        <v>0</v>
      </c>
      <c r="BM255" s="71" t="s">
        <v>26</v>
      </c>
      <c r="BN255" s="70">
        <v>0</v>
      </c>
      <c r="BO255" s="70"/>
      <c r="BP255" s="70">
        <v>0</v>
      </c>
      <c r="BQ255" s="70"/>
      <c r="BR255" s="70">
        <v>0</v>
      </c>
      <c r="BS255" s="70"/>
      <c r="BT255" s="70">
        <v>0</v>
      </c>
      <c r="BU255" s="70"/>
      <c r="BV255" s="70">
        <v>0</v>
      </c>
      <c r="BW255" s="74">
        <f t="shared" si="80"/>
        <v>0</v>
      </c>
      <c r="BX255" s="76">
        <f t="shared" si="81"/>
        <v>0</v>
      </c>
      <c r="BY255" s="71" t="s">
        <v>26</v>
      </c>
      <c r="BZ255" s="70">
        <v>0</v>
      </c>
      <c r="CA255" s="70"/>
      <c r="CB255" s="70">
        <v>0</v>
      </c>
      <c r="CC255" s="70"/>
      <c r="CD255" s="70">
        <v>0</v>
      </c>
      <c r="CE255" s="70"/>
      <c r="CF255" s="70">
        <v>0</v>
      </c>
      <c r="CG255" s="70"/>
      <c r="CH255" s="70">
        <v>0</v>
      </c>
      <c r="CI255" s="77">
        <f t="shared" si="82"/>
        <v>0</v>
      </c>
      <c r="CJ255" s="76">
        <f t="shared" si="83"/>
        <v>0</v>
      </c>
      <c r="CK255" s="78"/>
      <c r="CL255" s="57"/>
      <c r="CM255" s="57"/>
      <c r="CN255" s="57"/>
      <c r="CO255" s="57"/>
      <c r="CP255" s="57"/>
      <c r="CQ255" s="57"/>
      <c r="CR255" s="57"/>
      <c r="CS255" s="79"/>
      <c r="CT255" s="80"/>
      <c r="CU255" s="81">
        <f t="shared" si="84"/>
        <v>0</v>
      </c>
      <c r="CV255" s="82">
        <f t="shared" si="85"/>
        <v>0</v>
      </c>
      <c r="CW255" s="83" t="e">
        <f>SUMIF(Склад!#REF!,E255,Склад!#REF!)</f>
        <v>#REF!</v>
      </c>
    </row>
    <row r="256" spans="1:101" s="73" customFormat="1" ht="147.94999999999999" customHeight="1" thickBot="1" x14ac:dyDescent="0.3">
      <c r="A256" s="34">
        <v>253</v>
      </c>
      <c r="B256" s="168" t="s">
        <v>140</v>
      </c>
      <c r="C256" s="34" t="s">
        <v>4198</v>
      </c>
      <c r="D256" s="34" t="str">
        <f t="shared" si="86"/>
        <v>612310125</v>
      </c>
      <c r="E256" s="33" t="s">
        <v>3908</v>
      </c>
      <c r="F256" s="33">
        <v>25</v>
      </c>
      <c r="G256" s="165" t="str">
        <f>IFERROR(VLOOKUP(VALUE(E256),Склад!#REF!,6,0),"-")</f>
        <v>-</v>
      </c>
      <c r="H256" s="58"/>
      <c r="I256" s="194" t="s">
        <v>4343</v>
      </c>
      <c r="J256" s="59">
        <v>34.200000000000003</v>
      </c>
      <c r="K256" s="63">
        <v>89</v>
      </c>
      <c r="L256" s="60"/>
      <c r="M256" s="61"/>
      <c r="N256" s="62"/>
      <c r="O256" s="64"/>
      <c r="P256" s="65"/>
      <c r="Q256" s="66"/>
      <c r="R256" s="67"/>
      <c r="S256" s="65"/>
      <c r="T256" s="66"/>
      <c r="U256" s="68"/>
      <c r="V256" s="69"/>
      <c r="W256" s="65"/>
      <c r="X256" s="66"/>
      <c r="Y256" s="70" t="str">
        <f>_xlfn.XLOOKUP($D256,'[1]Res (3)'!$G:$G,'[1]Res (3)'!P:P,"",0)</f>
        <v>-</v>
      </c>
      <c r="Z256" s="70" t="str">
        <f>_xlfn.XLOOKUP($D256,'[1]Res (3)'!$G:$G,'[1]Res (3)'!Q:Q,"",0)</f>
        <v>-</v>
      </c>
      <c r="AA256" s="70" t="str">
        <f>_xlfn.XLOOKUP($D256,'[1]Res (3)'!$G:$G,'[1]Res (3)'!R:R,"",0)</f>
        <v/>
      </c>
      <c r="AB256" s="70" t="str">
        <f>_xlfn.XLOOKUP($D256,'[1]Res (3)'!$G:$G,'[1]Res (3)'!S:S,"",0)</f>
        <v/>
      </c>
      <c r="AC256" s="70" t="str">
        <f>_xlfn.XLOOKUP($D256,'[1]Res (3)'!$G:$G,'[1]Res (3)'!T:T,"",0)</f>
        <v/>
      </c>
      <c r="AD256" s="70" t="str">
        <f>_xlfn.XLOOKUP($D256,'[1]Res (3)'!$G:$G,'[1]Res (3)'!U:U,"",0)</f>
        <v/>
      </c>
      <c r="AE256" s="70" t="str">
        <f>_xlfn.XLOOKUP($D256,'[1]Res (3)'!$G:$G,'[1]Res (3)'!V:V,"",0)</f>
        <v/>
      </c>
      <c r="AF256" s="70" t="str">
        <f>_xlfn.XLOOKUP($D256,'[1]Res (3)'!$G:$G,'[1]Res (3)'!W:W,"",0)</f>
        <v/>
      </c>
      <c r="AG256" s="70" t="str">
        <f>_xlfn.XLOOKUP($D256,'[1]Res (3)'!$G:$G,'[1]Res (3)'!X:X,"",0)</f>
        <v/>
      </c>
      <c r="AH256" s="70" t="str">
        <f>_xlfn.XLOOKUP($D256,'[1]Res (3)'!$G:$G,'[1]Res (3)'!Y:Y,"",0)</f>
        <v/>
      </c>
      <c r="AI256" s="70" t="str">
        <f>_xlfn.XLOOKUP($D256,'[1]Res (3)'!$G:$G,'[1]Res (3)'!Z:Z,"",0)</f>
        <v/>
      </c>
      <c r="AJ256" s="70" t="str">
        <f>_xlfn.XLOOKUP($D256,'[1]Res (3)'!$G:$G,'[1]Res (3)'!AA:AA,"",0)</f>
        <v/>
      </c>
      <c r="AK256" s="70" t="str">
        <f>_xlfn.XLOOKUP($D256,'[1]Res (3)'!$G:$G,'[1]Res (3)'!AB:AB,"",0)</f>
        <v/>
      </c>
      <c r="AL256" s="71">
        <f t="shared" si="74"/>
        <v>0</v>
      </c>
      <c r="AM256" s="72" t="str">
        <f t="shared" si="75"/>
        <v/>
      </c>
      <c r="AO256" s="71" t="s">
        <v>26</v>
      </c>
      <c r="AP256" s="70" t="e">
        <f t="shared" ref="AP256:AP287" si="100">CL256+Z256-BB256-BN256-BZ256</f>
        <v>#VALUE!</v>
      </c>
      <c r="AQ256" s="70" t="e">
        <f t="shared" si="96"/>
        <v>#VALUE!</v>
      </c>
      <c r="AR256" s="70" t="e">
        <f t="shared" si="93"/>
        <v>#VALUE!</v>
      </c>
      <c r="AS256" s="70" t="e">
        <f t="shared" si="97"/>
        <v>#VALUE!</v>
      </c>
      <c r="AT256" s="70" t="e">
        <f t="shared" si="94"/>
        <v>#VALUE!</v>
      </c>
      <c r="AU256" s="70" t="e">
        <f t="shared" si="98"/>
        <v>#VALUE!</v>
      </c>
      <c r="AV256" s="70" t="e">
        <f t="shared" si="95"/>
        <v>#VALUE!</v>
      </c>
      <c r="AW256" s="70" t="e">
        <f t="shared" si="99"/>
        <v>#VALUE!</v>
      </c>
      <c r="AX256" s="70" t="e">
        <f t="shared" si="92"/>
        <v>#VALUE!</v>
      </c>
      <c r="AY256" s="71" t="e">
        <f t="shared" si="76"/>
        <v>#VALUE!</v>
      </c>
      <c r="AZ256" s="72" t="e">
        <f t="shared" si="77"/>
        <v>#VALUE!</v>
      </c>
      <c r="BA256" s="71" t="s">
        <v>26</v>
      </c>
      <c r="BB256" s="70">
        <v>0</v>
      </c>
      <c r="BC256" s="70"/>
      <c r="BD256" s="70">
        <v>0</v>
      </c>
      <c r="BE256" s="70"/>
      <c r="BF256" s="70">
        <v>0</v>
      </c>
      <c r="BG256" s="70"/>
      <c r="BH256" s="70">
        <v>0</v>
      </c>
      <c r="BI256" s="70"/>
      <c r="BJ256" s="70">
        <v>0</v>
      </c>
      <c r="BK256" s="74">
        <f t="shared" si="78"/>
        <v>0</v>
      </c>
      <c r="BL256" s="75">
        <f t="shared" si="79"/>
        <v>0</v>
      </c>
      <c r="BM256" s="71" t="s">
        <v>26</v>
      </c>
      <c r="BN256" s="70">
        <v>0</v>
      </c>
      <c r="BO256" s="70"/>
      <c r="BP256" s="70">
        <v>0</v>
      </c>
      <c r="BQ256" s="70"/>
      <c r="BR256" s="70">
        <v>0</v>
      </c>
      <c r="BS256" s="70"/>
      <c r="BT256" s="70">
        <v>0</v>
      </c>
      <c r="BU256" s="70"/>
      <c r="BV256" s="70">
        <v>0</v>
      </c>
      <c r="BW256" s="74">
        <f t="shared" si="80"/>
        <v>0</v>
      </c>
      <c r="BX256" s="76">
        <f t="shared" si="81"/>
        <v>0</v>
      </c>
      <c r="BY256" s="71" t="s">
        <v>26</v>
      </c>
      <c r="BZ256" s="70">
        <v>0</v>
      </c>
      <c r="CA256" s="70"/>
      <c r="CB256" s="70">
        <v>0</v>
      </c>
      <c r="CC256" s="70"/>
      <c r="CD256" s="70">
        <v>0</v>
      </c>
      <c r="CE256" s="70"/>
      <c r="CF256" s="70">
        <v>0</v>
      </c>
      <c r="CG256" s="70"/>
      <c r="CH256" s="70">
        <v>0</v>
      </c>
      <c r="CI256" s="77">
        <f t="shared" si="82"/>
        <v>0</v>
      </c>
      <c r="CJ256" s="76">
        <f t="shared" si="83"/>
        <v>0</v>
      </c>
      <c r="CK256" s="78"/>
      <c r="CL256" s="57"/>
      <c r="CM256" s="57"/>
      <c r="CN256" s="57"/>
      <c r="CO256" s="57"/>
      <c r="CP256" s="57"/>
      <c r="CQ256" s="57"/>
      <c r="CR256" s="57"/>
      <c r="CS256" s="79"/>
      <c r="CT256" s="80"/>
      <c r="CU256" s="81">
        <f t="shared" si="84"/>
        <v>0</v>
      </c>
      <c r="CV256" s="82">
        <f t="shared" si="85"/>
        <v>0</v>
      </c>
      <c r="CW256" s="83" t="e">
        <f>SUMIF(Склад!#REF!,E256,Склад!#REF!)</f>
        <v>#REF!</v>
      </c>
    </row>
    <row r="257" spans="1:101" s="73" customFormat="1" ht="74.45" customHeight="1" thickBot="1" x14ac:dyDescent="0.3">
      <c r="A257" s="57">
        <v>254</v>
      </c>
      <c r="B257" s="168" t="s">
        <v>140</v>
      </c>
      <c r="C257" s="34" t="s">
        <v>4198</v>
      </c>
      <c r="D257" s="34" t="str">
        <f t="shared" si="86"/>
        <v>612310128</v>
      </c>
      <c r="E257" s="33" t="s">
        <v>3908</v>
      </c>
      <c r="F257" s="33">
        <v>28</v>
      </c>
      <c r="G257" s="165" t="str">
        <f>IFERROR(VLOOKUP(VALUE(E257),Склад!#REF!,6,0),"-")</f>
        <v>-</v>
      </c>
      <c r="H257" s="58"/>
      <c r="I257" s="194" t="s">
        <v>4343</v>
      </c>
      <c r="J257" s="59">
        <v>34.200000000000003</v>
      </c>
      <c r="K257" s="63">
        <v>89</v>
      </c>
      <c r="L257" s="60"/>
      <c r="M257" s="61"/>
      <c r="N257" s="62"/>
      <c r="O257" s="64"/>
      <c r="P257" s="65"/>
      <c r="Q257" s="66"/>
      <c r="R257" s="67"/>
      <c r="S257" s="65"/>
      <c r="T257" s="66"/>
      <c r="U257" s="68"/>
      <c r="V257" s="69"/>
      <c r="W257" s="65"/>
      <c r="X257" s="66"/>
      <c r="Y257" s="70" t="str">
        <f>_xlfn.XLOOKUP($D257,'[1]Res (3)'!$G:$G,'[1]Res (3)'!P:P,"",0)</f>
        <v>-</v>
      </c>
      <c r="Z257" s="70" t="str">
        <f>_xlfn.XLOOKUP($D257,'[1]Res (3)'!$G:$G,'[1]Res (3)'!Q:Q,"",0)</f>
        <v>-</v>
      </c>
      <c r="AA257" s="70" t="str">
        <f>_xlfn.XLOOKUP($D257,'[1]Res (3)'!$G:$G,'[1]Res (3)'!R:R,"",0)</f>
        <v/>
      </c>
      <c r="AB257" s="70" t="str">
        <f>_xlfn.XLOOKUP($D257,'[1]Res (3)'!$G:$G,'[1]Res (3)'!S:S,"",0)</f>
        <v/>
      </c>
      <c r="AC257" s="70" t="str">
        <f>_xlfn.XLOOKUP($D257,'[1]Res (3)'!$G:$G,'[1]Res (3)'!T:T,"",0)</f>
        <v/>
      </c>
      <c r="AD257" s="70" t="str">
        <f>_xlfn.XLOOKUP($D257,'[1]Res (3)'!$G:$G,'[1]Res (3)'!U:U,"",0)</f>
        <v/>
      </c>
      <c r="AE257" s="70" t="str">
        <f>_xlfn.XLOOKUP($D257,'[1]Res (3)'!$G:$G,'[1]Res (3)'!V:V,"",0)</f>
        <v/>
      </c>
      <c r="AF257" s="70" t="str">
        <f>_xlfn.XLOOKUP($D257,'[1]Res (3)'!$G:$G,'[1]Res (3)'!W:W,"",0)</f>
        <v/>
      </c>
      <c r="AG257" s="70" t="str">
        <f>_xlfn.XLOOKUP($D257,'[1]Res (3)'!$G:$G,'[1]Res (3)'!X:X,"",0)</f>
        <v/>
      </c>
      <c r="AH257" s="70" t="str">
        <f>_xlfn.XLOOKUP($D257,'[1]Res (3)'!$G:$G,'[1]Res (3)'!Y:Y,"",0)</f>
        <v/>
      </c>
      <c r="AI257" s="70" t="str">
        <f>_xlfn.XLOOKUP($D257,'[1]Res (3)'!$G:$G,'[1]Res (3)'!Z:Z,"",0)</f>
        <v/>
      </c>
      <c r="AJ257" s="70" t="str">
        <f>_xlfn.XLOOKUP($D257,'[1]Res (3)'!$G:$G,'[1]Res (3)'!AA:AA,"",0)</f>
        <v/>
      </c>
      <c r="AK257" s="70" t="str">
        <f>_xlfn.XLOOKUP($D257,'[1]Res (3)'!$G:$G,'[1]Res (3)'!AB:AB,"",0)</f>
        <v/>
      </c>
      <c r="AL257" s="71">
        <f t="shared" si="74"/>
        <v>0</v>
      </c>
      <c r="AM257" s="72" t="str">
        <f t="shared" si="75"/>
        <v/>
      </c>
      <c r="AO257" s="71" t="s">
        <v>26</v>
      </c>
      <c r="AP257" s="70" t="e">
        <f t="shared" si="100"/>
        <v>#VALUE!</v>
      </c>
      <c r="AQ257" s="70" t="e">
        <f t="shared" si="96"/>
        <v>#VALUE!</v>
      </c>
      <c r="AR257" s="70" t="e">
        <f t="shared" si="93"/>
        <v>#VALUE!</v>
      </c>
      <c r="AS257" s="70" t="e">
        <f t="shared" si="97"/>
        <v>#VALUE!</v>
      </c>
      <c r="AT257" s="70" t="e">
        <f t="shared" si="94"/>
        <v>#VALUE!</v>
      </c>
      <c r="AU257" s="70" t="e">
        <f t="shared" si="98"/>
        <v>#VALUE!</v>
      </c>
      <c r="AV257" s="70" t="e">
        <f t="shared" si="95"/>
        <v>#VALUE!</v>
      </c>
      <c r="AW257" s="70" t="e">
        <f t="shared" si="99"/>
        <v>#VALUE!</v>
      </c>
      <c r="AX257" s="70" t="e">
        <f t="shared" si="92"/>
        <v>#VALUE!</v>
      </c>
      <c r="AY257" s="71" t="e">
        <f t="shared" si="76"/>
        <v>#VALUE!</v>
      </c>
      <c r="AZ257" s="72" t="e">
        <f t="shared" si="77"/>
        <v>#VALUE!</v>
      </c>
      <c r="BA257" s="71" t="s">
        <v>26</v>
      </c>
      <c r="BB257" s="70">
        <v>0</v>
      </c>
      <c r="BC257" s="70">
        <v>0</v>
      </c>
      <c r="BD257" s="70">
        <v>0</v>
      </c>
      <c r="BE257" s="70">
        <v>0</v>
      </c>
      <c r="BF257" s="70">
        <v>2</v>
      </c>
      <c r="BG257" s="70">
        <v>0</v>
      </c>
      <c r="BH257" s="70">
        <v>0</v>
      </c>
      <c r="BI257" s="70">
        <v>0</v>
      </c>
      <c r="BJ257" s="70">
        <v>0</v>
      </c>
      <c r="BK257" s="74">
        <f t="shared" si="78"/>
        <v>2</v>
      </c>
      <c r="BL257" s="75">
        <f t="shared" si="79"/>
        <v>0</v>
      </c>
      <c r="BM257" s="71" t="s">
        <v>26</v>
      </c>
      <c r="BN257" s="70">
        <v>0</v>
      </c>
      <c r="BO257" s="70">
        <v>0</v>
      </c>
      <c r="BP257" s="70">
        <v>1</v>
      </c>
      <c r="BQ257" s="70">
        <v>0</v>
      </c>
      <c r="BR257" s="70">
        <v>1</v>
      </c>
      <c r="BS257" s="70">
        <v>0</v>
      </c>
      <c r="BT257" s="70">
        <v>1</v>
      </c>
      <c r="BU257" s="70">
        <v>0</v>
      </c>
      <c r="BV257" s="70">
        <v>0</v>
      </c>
      <c r="BW257" s="74">
        <f t="shared" si="80"/>
        <v>3</v>
      </c>
      <c r="BX257" s="76">
        <f t="shared" si="81"/>
        <v>0</v>
      </c>
      <c r="BY257" s="71" t="s">
        <v>26</v>
      </c>
      <c r="BZ257" s="70">
        <v>0</v>
      </c>
      <c r="CA257" s="70">
        <v>0</v>
      </c>
      <c r="CB257" s="70">
        <v>0</v>
      </c>
      <c r="CC257" s="70">
        <v>0</v>
      </c>
      <c r="CD257" s="70">
        <v>0</v>
      </c>
      <c r="CE257" s="70">
        <v>0</v>
      </c>
      <c r="CF257" s="70">
        <v>0</v>
      </c>
      <c r="CG257" s="70">
        <v>0</v>
      </c>
      <c r="CH257" s="70">
        <v>0</v>
      </c>
      <c r="CI257" s="77">
        <f t="shared" si="82"/>
        <v>0</v>
      </c>
      <c r="CJ257" s="76">
        <f t="shared" si="83"/>
        <v>0</v>
      </c>
      <c r="CK257" s="78"/>
      <c r="CL257" s="57"/>
      <c r="CM257" s="57"/>
      <c r="CN257" s="57">
        <v>2</v>
      </c>
      <c r="CO257" s="57"/>
      <c r="CP257" s="57">
        <v>1</v>
      </c>
      <c r="CQ257" s="57"/>
      <c r="CR257" s="57">
        <v>1</v>
      </c>
      <c r="CS257" s="79"/>
      <c r="CT257" s="80"/>
      <c r="CU257" s="81">
        <f t="shared" si="84"/>
        <v>4</v>
      </c>
      <c r="CV257" s="82">
        <f t="shared" si="85"/>
        <v>0</v>
      </c>
      <c r="CW257" s="83" t="e">
        <f>SUMIF(Склад!#REF!,E257,Склад!#REF!)</f>
        <v>#REF!</v>
      </c>
    </row>
    <row r="258" spans="1:101" s="73" customFormat="1" ht="147.94999999999999" customHeight="1" thickBot="1" x14ac:dyDescent="0.3">
      <c r="A258" s="34">
        <v>255</v>
      </c>
      <c r="B258" s="168" t="s">
        <v>140</v>
      </c>
      <c r="C258" s="34" t="s">
        <v>4198</v>
      </c>
      <c r="D258" s="34" t="str">
        <f t="shared" si="86"/>
        <v>61231013</v>
      </c>
      <c r="E258" s="33" t="s">
        <v>3908</v>
      </c>
      <c r="F258" s="33">
        <v>3</v>
      </c>
      <c r="G258" s="165" t="str">
        <f>IFERROR(VLOOKUP(VALUE(E258),Склад!#REF!,6,0),"-")</f>
        <v>-</v>
      </c>
      <c r="H258" s="58"/>
      <c r="I258" s="194" t="s">
        <v>4343</v>
      </c>
      <c r="J258" s="59">
        <v>34.200000000000003</v>
      </c>
      <c r="K258" s="63">
        <v>89</v>
      </c>
      <c r="L258" s="60"/>
      <c r="M258" s="61"/>
      <c r="N258" s="62"/>
      <c r="O258" s="64"/>
      <c r="P258" s="65"/>
      <c r="Q258" s="66"/>
      <c r="R258" s="67"/>
      <c r="S258" s="65"/>
      <c r="T258" s="66"/>
      <c r="U258" s="68"/>
      <c r="V258" s="69"/>
      <c r="W258" s="65"/>
      <c r="X258" s="66"/>
      <c r="Y258" s="70" t="str">
        <f>_xlfn.XLOOKUP($D258,'[1]Res (3)'!$G:$G,'[1]Res (3)'!P:P,"",0)</f>
        <v>-</v>
      </c>
      <c r="Z258" s="70" t="str">
        <f>_xlfn.XLOOKUP($D258,'[1]Res (3)'!$G:$G,'[1]Res (3)'!Q:Q,"",0)</f>
        <v>-</v>
      </c>
      <c r="AA258" s="70" t="str">
        <f>_xlfn.XLOOKUP($D258,'[1]Res (3)'!$G:$G,'[1]Res (3)'!R:R,"",0)</f>
        <v/>
      </c>
      <c r="AB258" s="70" t="str">
        <f>_xlfn.XLOOKUP($D258,'[1]Res (3)'!$G:$G,'[1]Res (3)'!S:S,"",0)</f>
        <v/>
      </c>
      <c r="AC258" s="70" t="str">
        <f>_xlfn.XLOOKUP($D258,'[1]Res (3)'!$G:$G,'[1]Res (3)'!T:T,"",0)</f>
        <v/>
      </c>
      <c r="AD258" s="70" t="str">
        <f>_xlfn.XLOOKUP($D258,'[1]Res (3)'!$G:$G,'[1]Res (3)'!U:U,"",0)</f>
        <v/>
      </c>
      <c r="AE258" s="70" t="str">
        <f>_xlfn.XLOOKUP($D258,'[1]Res (3)'!$G:$G,'[1]Res (3)'!V:V,"",0)</f>
        <v/>
      </c>
      <c r="AF258" s="70" t="str">
        <f>_xlfn.XLOOKUP($D258,'[1]Res (3)'!$G:$G,'[1]Res (3)'!W:W,"",0)</f>
        <v/>
      </c>
      <c r="AG258" s="70" t="str">
        <f>_xlfn.XLOOKUP($D258,'[1]Res (3)'!$G:$G,'[1]Res (3)'!X:X,"",0)</f>
        <v/>
      </c>
      <c r="AH258" s="70" t="str">
        <f>_xlfn.XLOOKUP($D258,'[1]Res (3)'!$G:$G,'[1]Res (3)'!Y:Y,"",0)</f>
        <v/>
      </c>
      <c r="AI258" s="70" t="str">
        <f>_xlfn.XLOOKUP($D258,'[1]Res (3)'!$G:$G,'[1]Res (3)'!Z:Z,"",0)</f>
        <v/>
      </c>
      <c r="AJ258" s="70" t="str">
        <f>_xlfn.XLOOKUP($D258,'[1]Res (3)'!$G:$G,'[1]Res (3)'!AA:AA,"",0)</f>
        <v/>
      </c>
      <c r="AK258" s="70" t="str">
        <f>_xlfn.XLOOKUP($D258,'[1]Res (3)'!$G:$G,'[1]Res (3)'!AB:AB,"",0)</f>
        <v/>
      </c>
      <c r="AL258" s="71">
        <f t="shared" si="74"/>
        <v>0</v>
      </c>
      <c r="AM258" s="72" t="str">
        <f t="shared" si="75"/>
        <v/>
      </c>
      <c r="AO258" s="71" t="s">
        <v>26</v>
      </c>
      <c r="AP258" s="70" t="e">
        <f t="shared" si="100"/>
        <v>#VALUE!</v>
      </c>
      <c r="AQ258" s="70" t="e">
        <f t="shared" si="96"/>
        <v>#VALUE!</v>
      </c>
      <c r="AR258" s="70" t="e">
        <f t="shared" si="93"/>
        <v>#VALUE!</v>
      </c>
      <c r="AS258" s="70" t="e">
        <f t="shared" si="97"/>
        <v>#VALUE!</v>
      </c>
      <c r="AT258" s="70" t="e">
        <f t="shared" si="94"/>
        <v>#VALUE!</v>
      </c>
      <c r="AU258" s="70" t="e">
        <f t="shared" si="98"/>
        <v>#VALUE!</v>
      </c>
      <c r="AV258" s="70" t="e">
        <f t="shared" si="95"/>
        <v>#VALUE!</v>
      </c>
      <c r="AW258" s="70" t="e">
        <f t="shared" si="99"/>
        <v>#VALUE!</v>
      </c>
      <c r="AX258" s="70" t="e">
        <f t="shared" si="92"/>
        <v>#VALUE!</v>
      </c>
      <c r="AY258" s="71" t="e">
        <f t="shared" si="76"/>
        <v>#VALUE!</v>
      </c>
      <c r="AZ258" s="72" t="e">
        <f t="shared" si="77"/>
        <v>#VALUE!</v>
      </c>
      <c r="BA258" s="71" t="s">
        <v>26</v>
      </c>
      <c r="BB258" s="70">
        <v>0</v>
      </c>
      <c r="BC258" s="70"/>
      <c r="BD258" s="70">
        <v>1</v>
      </c>
      <c r="BE258" s="70"/>
      <c r="BF258" s="70">
        <v>2</v>
      </c>
      <c r="BG258" s="70"/>
      <c r="BH258" s="70">
        <v>1</v>
      </c>
      <c r="BI258" s="70"/>
      <c r="BJ258" s="70">
        <v>0</v>
      </c>
      <c r="BK258" s="74">
        <f t="shared" si="78"/>
        <v>4</v>
      </c>
      <c r="BL258" s="75">
        <f t="shared" si="79"/>
        <v>0</v>
      </c>
      <c r="BM258" s="71" t="s">
        <v>26</v>
      </c>
      <c r="BN258" s="70">
        <v>0</v>
      </c>
      <c r="BO258" s="70"/>
      <c r="BP258" s="70">
        <v>1</v>
      </c>
      <c r="BQ258" s="70"/>
      <c r="BR258" s="70">
        <v>2</v>
      </c>
      <c r="BS258" s="70"/>
      <c r="BT258" s="70">
        <v>1</v>
      </c>
      <c r="BU258" s="70"/>
      <c r="BV258" s="70">
        <v>0</v>
      </c>
      <c r="BW258" s="74">
        <f t="shared" si="80"/>
        <v>4</v>
      </c>
      <c r="BX258" s="76">
        <f t="shared" si="81"/>
        <v>0</v>
      </c>
      <c r="BY258" s="71" t="s">
        <v>26</v>
      </c>
      <c r="BZ258" s="70">
        <v>0</v>
      </c>
      <c r="CA258" s="70"/>
      <c r="CB258" s="70">
        <v>0</v>
      </c>
      <c r="CC258" s="70"/>
      <c r="CD258" s="70">
        <v>0</v>
      </c>
      <c r="CE258" s="70"/>
      <c r="CF258" s="70">
        <v>0</v>
      </c>
      <c r="CG258" s="70"/>
      <c r="CH258" s="70">
        <v>0</v>
      </c>
      <c r="CI258" s="77">
        <f t="shared" si="82"/>
        <v>0</v>
      </c>
      <c r="CJ258" s="76">
        <f t="shared" si="83"/>
        <v>0</v>
      </c>
      <c r="CK258" s="78"/>
      <c r="CL258" s="57"/>
      <c r="CM258" s="57"/>
      <c r="CN258" s="57"/>
      <c r="CO258" s="57"/>
      <c r="CP258" s="57"/>
      <c r="CQ258" s="57"/>
      <c r="CR258" s="57"/>
      <c r="CS258" s="79"/>
      <c r="CT258" s="80"/>
      <c r="CU258" s="81">
        <f t="shared" si="84"/>
        <v>0</v>
      </c>
      <c r="CV258" s="82">
        <f t="shared" si="85"/>
        <v>0</v>
      </c>
      <c r="CW258" s="83" t="e">
        <f>SUMIF(Склад!#REF!,E258,Склад!#REF!)</f>
        <v>#REF!</v>
      </c>
    </row>
    <row r="259" spans="1:101" s="73" customFormat="1" ht="73.150000000000006" customHeight="1" thickBot="1" x14ac:dyDescent="0.3">
      <c r="A259" s="57">
        <v>256</v>
      </c>
      <c r="B259" s="168" t="s">
        <v>140</v>
      </c>
      <c r="C259" s="34" t="s">
        <v>4198</v>
      </c>
      <c r="D259" s="34" t="str">
        <f t="shared" si="86"/>
        <v>612310131</v>
      </c>
      <c r="E259" s="33" t="s">
        <v>3908</v>
      </c>
      <c r="F259" s="33">
        <v>31</v>
      </c>
      <c r="G259" s="165" t="str">
        <f>IFERROR(VLOOKUP(VALUE(E259),Склад!#REF!,6,0),"-")</f>
        <v>-</v>
      </c>
      <c r="H259" s="58"/>
      <c r="I259" s="194" t="s">
        <v>4343</v>
      </c>
      <c r="J259" s="59">
        <v>34.200000000000003</v>
      </c>
      <c r="K259" s="63">
        <v>89</v>
      </c>
      <c r="L259" s="60"/>
      <c r="M259" s="61"/>
      <c r="N259" s="62"/>
      <c r="O259" s="64"/>
      <c r="P259" s="65"/>
      <c r="Q259" s="66"/>
      <c r="R259" s="67"/>
      <c r="S259" s="65"/>
      <c r="T259" s="66"/>
      <c r="U259" s="68"/>
      <c r="V259" s="69"/>
      <c r="W259" s="65"/>
      <c r="X259" s="66"/>
      <c r="Y259" s="70" t="str">
        <f>_xlfn.XLOOKUP($D259,'[1]Res (3)'!$G:$G,'[1]Res (3)'!P:P,"",0)</f>
        <v>-</v>
      </c>
      <c r="Z259" s="70" t="str">
        <f>_xlfn.XLOOKUP($D259,'[1]Res (3)'!$G:$G,'[1]Res (3)'!Q:Q,"",0)</f>
        <v>-</v>
      </c>
      <c r="AA259" s="70" t="str">
        <f>_xlfn.XLOOKUP($D259,'[1]Res (3)'!$G:$G,'[1]Res (3)'!R:R,"",0)</f>
        <v/>
      </c>
      <c r="AB259" s="70" t="str">
        <f>_xlfn.XLOOKUP($D259,'[1]Res (3)'!$G:$G,'[1]Res (3)'!S:S,"",0)</f>
        <v/>
      </c>
      <c r="AC259" s="70" t="str">
        <f>_xlfn.XLOOKUP($D259,'[1]Res (3)'!$G:$G,'[1]Res (3)'!T:T,"",0)</f>
        <v/>
      </c>
      <c r="AD259" s="70" t="str">
        <f>_xlfn.XLOOKUP($D259,'[1]Res (3)'!$G:$G,'[1]Res (3)'!U:U,"",0)</f>
        <v/>
      </c>
      <c r="AE259" s="70" t="str">
        <f>_xlfn.XLOOKUP($D259,'[1]Res (3)'!$G:$G,'[1]Res (3)'!V:V,"",0)</f>
        <v/>
      </c>
      <c r="AF259" s="70" t="str">
        <f>_xlfn.XLOOKUP($D259,'[1]Res (3)'!$G:$G,'[1]Res (3)'!W:W,"",0)</f>
        <v/>
      </c>
      <c r="AG259" s="70" t="str">
        <f>_xlfn.XLOOKUP($D259,'[1]Res (3)'!$G:$G,'[1]Res (3)'!X:X,"",0)</f>
        <v/>
      </c>
      <c r="AH259" s="70" t="str">
        <f>_xlfn.XLOOKUP($D259,'[1]Res (3)'!$G:$G,'[1]Res (3)'!Y:Y,"",0)</f>
        <v/>
      </c>
      <c r="AI259" s="70" t="str">
        <f>_xlfn.XLOOKUP($D259,'[1]Res (3)'!$G:$G,'[1]Res (3)'!Z:Z,"",0)</f>
        <v/>
      </c>
      <c r="AJ259" s="70" t="str">
        <f>_xlfn.XLOOKUP($D259,'[1]Res (3)'!$G:$G,'[1]Res (3)'!AA:AA,"",0)</f>
        <v/>
      </c>
      <c r="AK259" s="70" t="str">
        <f>_xlfn.XLOOKUP($D259,'[1]Res (3)'!$G:$G,'[1]Res (3)'!AB:AB,"",0)</f>
        <v/>
      </c>
      <c r="AL259" s="71">
        <f t="shared" si="74"/>
        <v>0</v>
      </c>
      <c r="AM259" s="72" t="str">
        <f t="shared" si="75"/>
        <v/>
      </c>
      <c r="AO259" s="71" t="s">
        <v>26</v>
      </c>
      <c r="AP259" s="70" t="e">
        <f t="shared" si="100"/>
        <v>#VALUE!</v>
      </c>
      <c r="AQ259" s="70" t="e">
        <f t="shared" si="96"/>
        <v>#VALUE!</v>
      </c>
      <c r="AR259" s="70" t="e">
        <f t="shared" si="93"/>
        <v>#VALUE!</v>
      </c>
      <c r="AS259" s="70" t="e">
        <f t="shared" si="97"/>
        <v>#VALUE!</v>
      </c>
      <c r="AT259" s="70" t="e">
        <f t="shared" si="94"/>
        <v>#VALUE!</v>
      </c>
      <c r="AU259" s="70" t="e">
        <f t="shared" si="98"/>
        <v>#VALUE!</v>
      </c>
      <c r="AV259" s="70" t="e">
        <f t="shared" si="95"/>
        <v>#VALUE!</v>
      </c>
      <c r="AW259" s="70" t="e">
        <f t="shared" si="99"/>
        <v>#VALUE!</v>
      </c>
      <c r="AX259" s="70" t="e">
        <f t="shared" si="92"/>
        <v>#VALUE!</v>
      </c>
      <c r="AY259" s="71" t="e">
        <f t="shared" si="76"/>
        <v>#VALUE!</v>
      </c>
      <c r="AZ259" s="72" t="e">
        <f t="shared" si="77"/>
        <v>#VALUE!</v>
      </c>
      <c r="BA259" s="71" t="s">
        <v>26</v>
      </c>
      <c r="BB259" s="70">
        <v>0</v>
      </c>
      <c r="BC259" s="70"/>
      <c r="BD259" s="70">
        <v>0</v>
      </c>
      <c r="BE259" s="70"/>
      <c r="BF259" s="70">
        <v>0</v>
      </c>
      <c r="BG259" s="70"/>
      <c r="BH259" s="70">
        <v>0</v>
      </c>
      <c r="BI259" s="70"/>
      <c r="BJ259" s="70">
        <v>0</v>
      </c>
      <c r="BK259" s="74">
        <f t="shared" si="78"/>
        <v>0</v>
      </c>
      <c r="BL259" s="75">
        <f t="shared" si="79"/>
        <v>0</v>
      </c>
      <c r="BM259" s="71" t="s">
        <v>26</v>
      </c>
      <c r="BN259" s="70">
        <v>0</v>
      </c>
      <c r="BO259" s="70"/>
      <c r="BP259" s="70">
        <v>0</v>
      </c>
      <c r="BQ259" s="70"/>
      <c r="BR259" s="70">
        <v>0</v>
      </c>
      <c r="BS259" s="70"/>
      <c r="BT259" s="70">
        <v>0</v>
      </c>
      <c r="BU259" s="70"/>
      <c r="BV259" s="70">
        <v>0</v>
      </c>
      <c r="BW259" s="74">
        <f t="shared" si="80"/>
        <v>0</v>
      </c>
      <c r="BX259" s="76">
        <f t="shared" si="81"/>
        <v>0</v>
      </c>
      <c r="BY259" s="71" t="s">
        <v>26</v>
      </c>
      <c r="BZ259" s="70">
        <v>0</v>
      </c>
      <c r="CA259" s="70"/>
      <c r="CB259" s="70">
        <v>0</v>
      </c>
      <c r="CC259" s="70"/>
      <c r="CD259" s="70">
        <v>0</v>
      </c>
      <c r="CE259" s="70"/>
      <c r="CF259" s="70">
        <v>0</v>
      </c>
      <c r="CG259" s="70"/>
      <c r="CH259" s="70">
        <v>0</v>
      </c>
      <c r="CI259" s="77">
        <f t="shared" si="82"/>
        <v>0</v>
      </c>
      <c r="CJ259" s="76">
        <f t="shared" si="83"/>
        <v>0</v>
      </c>
      <c r="CK259" s="78"/>
      <c r="CL259" s="57"/>
      <c r="CM259" s="57"/>
      <c r="CN259" s="57"/>
      <c r="CO259" s="57"/>
      <c r="CP259" s="57"/>
      <c r="CQ259" s="57"/>
      <c r="CR259" s="57"/>
      <c r="CS259" s="79"/>
      <c r="CT259" s="80"/>
      <c r="CU259" s="81">
        <f t="shared" si="84"/>
        <v>0</v>
      </c>
      <c r="CV259" s="82">
        <f t="shared" si="85"/>
        <v>0</v>
      </c>
      <c r="CW259" s="83" t="e">
        <f>SUMIF(Склад!#REF!,E259,Склад!#REF!)</f>
        <v>#REF!</v>
      </c>
    </row>
    <row r="260" spans="1:101" s="73" customFormat="1" ht="79.349999999999994" customHeight="1" thickBot="1" x14ac:dyDescent="0.3">
      <c r="A260" s="34">
        <v>257</v>
      </c>
      <c r="B260" s="168" t="s">
        <v>140</v>
      </c>
      <c r="C260" s="34" t="s">
        <v>4198</v>
      </c>
      <c r="D260" s="34" t="str">
        <f t="shared" si="86"/>
        <v>612310171</v>
      </c>
      <c r="E260" s="33" t="s">
        <v>3908</v>
      </c>
      <c r="F260" s="33">
        <v>71</v>
      </c>
      <c r="G260" s="165" t="str">
        <f>IFERROR(VLOOKUP(VALUE(E260),Склад!#REF!,6,0),"-")</f>
        <v>-</v>
      </c>
      <c r="H260" s="58"/>
      <c r="I260" s="194" t="s">
        <v>4343</v>
      </c>
      <c r="J260" s="59">
        <v>34.200000000000003</v>
      </c>
      <c r="K260" s="63">
        <v>89</v>
      </c>
      <c r="L260" s="60"/>
      <c r="M260" s="61"/>
      <c r="N260" s="62"/>
      <c r="O260" s="64"/>
      <c r="P260" s="65"/>
      <c r="Q260" s="66"/>
      <c r="R260" s="67"/>
      <c r="S260" s="65"/>
      <c r="T260" s="66"/>
      <c r="U260" s="68"/>
      <c r="V260" s="69"/>
      <c r="W260" s="65"/>
      <c r="X260" s="66"/>
      <c r="Y260" s="70" t="str">
        <f>_xlfn.XLOOKUP($D260,'[1]Res (3)'!$G:$G,'[1]Res (3)'!P:P,"",0)</f>
        <v>-</v>
      </c>
      <c r="Z260" s="70" t="str">
        <f>_xlfn.XLOOKUP($D260,'[1]Res (3)'!$G:$G,'[1]Res (3)'!Q:Q,"",0)</f>
        <v>-</v>
      </c>
      <c r="AA260" s="70" t="str">
        <f>_xlfn.XLOOKUP($D260,'[1]Res (3)'!$G:$G,'[1]Res (3)'!R:R,"",0)</f>
        <v/>
      </c>
      <c r="AB260" s="70" t="str">
        <f>_xlfn.XLOOKUP($D260,'[1]Res (3)'!$G:$G,'[1]Res (3)'!S:S,"",0)</f>
        <v/>
      </c>
      <c r="AC260" s="70" t="str">
        <f>_xlfn.XLOOKUP($D260,'[1]Res (3)'!$G:$G,'[1]Res (3)'!T:T,"",0)</f>
        <v/>
      </c>
      <c r="AD260" s="70" t="str">
        <f>_xlfn.XLOOKUP($D260,'[1]Res (3)'!$G:$G,'[1]Res (3)'!U:U,"",0)</f>
        <v/>
      </c>
      <c r="AE260" s="70" t="str">
        <f>_xlfn.XLOOKUP($D260,'[1]Res (3)'!$G:$G,'[1]Res (3)'!V:V,"",0)</f>
        <v/>
      </c>
      <c r="AF260" s="70" t="str">
        <f>_xlfn.XLOOKUP($D260,'[1]Res (3)'!$G:$G,'[1]Res (3)'!W:W,"",0)</f>
        <v/>
      </c>
      <c r="AG260" s="70" t="str">
        <f>_xlfn.XLOOKUP($D260,'[1]Res (3)'!$G:$G,'[1]Res (3)'!X:X,"",0)</f>
        <v/>
      </c>
      <c r="AH260" s="70" t="str">
        <f>_xlfn.XLOOKUP($D260,'[1]Res (3)'!$G:$G,'[1]Res (3)'!Y:Y,"",0)</f>
        <v/>
      </c>
      <c r="AI260" s="70" t="str">
        <f>_xlfn.XLOOKUP($D260,'[1]Res (3)'!$G:$G,'[1]Res (3)'!Z:Z,"",0)</f>
        <v/>
      </c>
      <c r="AJ260" s="70" t="str">
        <f>_xlfn.XLOOKUP($D260,'[1]Res (3)'!$G:$G,'[1]Res (3)'!AA:AA,"",0)</f>
        <v/>
      </c>
      <c r="AK260" s="70" t="str">
        <f>_xlfn.XLOOKUP($D260,'[1]Res (3)'!$G:$G,'[1]Res (3)'!AB:AB,"",0)</f>
        <v/>
      </c>
      <c r="AL260" s="71">
        <f t="shared" ref="AL260:AL323" si="101">SUM(Y260:AK260)</f>
        <v>0</v>
      </c>
      <c r="AM260" s="72" t="str">
        <f t="shared" ref="AM260:AM323" si="102">IF(AL260&gt;0,AL260*J260,"")</f>
        <v/>
      </c>
      <c r="AO260" s="71" t="s">
        <v>26</v>
      </c>
      <c r="AP260" s="70" t="e">
        <f t="shared" si="100"/>
        <v>#VALUE!</v>
      </c>
      <c r="AQ260" s="70" t="e">
        <f t="shared" si="96"/>
        <v>#VALUE!</v>
      </c>
      <c r="AR260" s="70" t="e">
        <f t="shared" si="93"/>
        <v>#VALUE!</v>
      </c>
      <c r="AS260" s="70" t="e">
        <f t="shared" si="97"/>
        <v>#VALUE!</v>
      </c>
      <c r="AT260" s="70" t="e">
        <f t="shared" si="94"/>
        <v>#VALUE!</v>
      </c>
      <c r="AU260" s="70" t="e">
        <f t="shared" si="98"/>
        <v>#VALUE!</v>
      </c>
      <c r="AV260" s="70" t="e">
        <f t="shared" si="95"/>
        <v>#VALUE!</v>
      </c>
      <c r="AW260" s="70" t="e">
        <f t="shared" si="99"/>
        <v>#VALUE!</v>
      </c>
      <c r="AX260" s="70" t="e">
        <f t="shared" si="92"/>
        <v>#VALUE!</v>
      </c>
      <c r="AY260" s="71" t="e">
        <f t="shared" ref="AY260:AY323" si="103">SUM(AO260:AX260)</f>
        <v>#VALUE!</v>
      </c>
      <c r="AZ260" s="72" t="e">
        <f t="shared" ref="AZ260:AZ323" si="104">AY260*L260</f>
        <v>#VALUE!</v>
      </c>
      <c r="BA260" s="71" t="s">
        <v>26</v>
      </c>
      <c r="BB260" s="70">
        <v>0</v>
      </c>
      <c r="BC260" s="70"/>
      <c r="BD260" s="70">
        <v>0</v>
      </c>
      <c r="BE260" s="70"/>
      <c r="BF260" s="70">
        <v>0</v>
      </c>
      <c r="BG260" s="70"/>
      <c r="BH260" s="70">
        <v>0</v>
      </c>
      <c r="BI260" s="70"/>
      <c r="BJ260" s="70">
        <v>0</v>
      </c>
      <c r="BK260" s="74">
        <f t="shared" ref="BK260:BK323" si="105">SUM(BA260:BJ260)</f>
        <v>0</v>
      </c>
      <c r="BL260" s="75">
        <f t="shared" ref="BL260:BL323" si="106">BK260*L260</f>
        <v>0</v>
      </c>
      <c r="BM260" s="71" t="s">
        <v>26</v>
      </c>
      <c r="BN260" s="70">
        <v>0</v>
      </c>
      <c r="BO260" s="70"/>
      <c r="BP260" s="70">
        <v>0</v>
      </c>
      <c r="BQ260" s="70"/>
      <c r="BR260" s="70">
        <v>0</v>
      </c>
      <c r="BS260" s="70"/>
      <c r="BT260" s="70">
        <v>0</v>
      </c>
      <c r="BU260" s="70"/>
      <c r="BV260" s="70">
        <v>0</v>
      </c>
      <c r="BW260" s="74">
        <f t="shared" ref="BW260:BW323" si="107">SUM(BM260:BV260)</f>
        <v>0</v>
      </c>
      <c r="BX260" s="76">
        <f t="shared" ref="BX260:BX323" si="108">BW260*L260</f>
        <v>0</v>
      </c>
      <c r="BY260" s="71" t="s">
        <v>26</v>
      </c>
      <c r="BZ260" s="70">
        <v>0</v>
      </c>
      <c r="CA260" s="70"/>
      <c r="CB260" s="70">
        <v>0</v>
      </c>
      <c r="CC260" s="70"/>
      <c r="CD260" s="70">
        <v>0</v>
      </c>
      <c r="CE260" s="70"/>
      <c r="CF260" s="70">
        <v>0</v>
      </c>
      <c r="CG260" s="70"/>
      <c r="CH260" s="70">
        <v>0</v>
      </c>
      <c r="CI260" s="77">
        <f t="shared" ref="CI260:CI323" si="109">SUM(BY260:CH260)</f>
        <v>0</v>
      </c>
      <c r="CJ260" s="76">
        <f t="shared" ref="CJ260:CJ323" si="110">CI260*L260</f>
        <v>0</v>
      </c>
      <c r="CK260" s="78"/>
      <c r="CL260" s="57"/>
      <c r="CM260" s="57"/>
      <c r="CN260" s="57"/>
      <c r="CO260" s="57"/>
      <c r="CP260" s="57"/>
      <c r="CQ260" s="57"/>
      <c r="CR260" s="57"/>
      <c r="CS260" s="79"/>
      <c r="CT260" s="80"/>
      <c r="CU260" s="81">
        <f t="shared" ref="CU260:CU323" si="111">SUM(CK260:CT260)</f>
        <v>0</v>
      </c>
      <c r="CV260" s="82">
        <f t="shared" ref="CV260:CV323" si="112">IF(AL260&gt;0,1,0)</f>
        <v>0</v>
      </c>
      <c r="CW260" s="83" t="e">
        <f>SUMIF(Склад!#REF!,E260,Склад!#REF!)</f>
        <v>#REF!</v>
      </c>
    </row>
    <row r="261" spans="1:101" s="73" customFormat="1" ht="72" customHeight="1" thickBot="1" x14ac:dyDescent="0.3">
      <c r="A261" s="57">
        <v>258</v>
      </c>
      <c r="B261" s="168" t="s">
        <v>140</v>
      </c>
      <c r="C261" s="34" t="s">
        <v>4187</v>
      </c>
      <c r="D261" s="34" t="str">
        <f t="shared" ref="D261:D324" si="113">E261&amp;F261</f>
        <v>63831011</v>
      </c>
      <c r="E261" s="33" t="s">
        <v>3909</v>
      </c>
      <c r="F261" s="33">
        <v>1</v>
      </c>
      <c r="G261" s="165" t="str">
        <f>IFERROR(VLOOKUP(VALUE(E261),Склад!#REF!,6,0),"-")</f>
        <v>-</v>
      </c>
      <c r="H261" s="58"/>
      <c r="I261" s="194" t="s">
        <v>4343</v>
      </c>
      <c r="J261" s="59">
        <v>34.200000000000003</v>
      </c>
      <c r="K261" s="63">
        <v>89</v>
      </c>
      <c r="L261" s="60"/>
      <c r="M261" s="61"/>
      <c r="N261" s="62"/>
      <c r="O261" s="64"/>
      <c r="P261" s="65"/>
      <c r="Q261" s="66"/>
      <c r="R261" s="67"/>
      <c r="S261" s="65"/>
      <c r="T261" s="66"/>
      <c r="U261" s="68"/>
      <c r="V261" s="69"/>
      <c r="W261" s="65"/>
      <c r="X261" s="66"/>
      <c r="Y261" s="70" t="str">
        <f>_xlfn.XLOOKUP($D261,'[1]Res (3)'!$G:$G,'[1]Res (3)'!P:P,"",0)</f>
        <v>-</v>
      </c>
      <c r="Z261" s="70" t="str">
        <f>_xlfn.XLOOKUP($D261,'[1]Res (3)'!$G:$G,'[1]Res (3)'!Q:Q,"",0)</f>
        <v>-</v>
      </c>
      <c r="AA261" s="70" t="str">
        <f>_xlfn.XLOOKUP($D261,'[1]Res (3)'!$G:$G,'[1]Res (3)'!R:R,"",0)</f>
        <v/>
      </c>
      <c r="AB261" s="70" t="str">
        <f>_xlfn.XLOOKUP($D261,'[1]Res (3)'!$G:$G,'[1]Res (3)'!S:S,"",0)</f>
        <v/>
      </c>
      <c r="AC261" s="70" t="str">
        <f>_xlfn.XLOOKUP($D261,'[1]Res (3)'!$G:$G,'[1]Res (3)'!T:T,"",0)</f>
        <v/>
      </c>
      <c r="AD261" s="70" t="str">
        <f>_xlfn.XLOOKUP($D261,'[1]Res (3)'!$G:$G,'[1]Res (3)'!U:U,"",0)</f>
        <v/>
      </c>
      <c r="AE261" s="70" t="str">
        <f>_xlfn.XLOOKUP($D261,'[1]Res (3)'!$G:$G,'[1]Res (3)'!V:V,"",0)</f>
        <v/>
      </c>
      <c r="AF261" s="70" t="str">
        <f>_xlfn.XLOOKUP($D261,'[1]Res (3)'!$G:$G,'[1]Res (3)'!W:W,"",0)</f>
        <v/>
      </c>
      <c r="AG261" s="70" t="str">
        <f>_xlfn.XLOOKUP($D261,'[1]Res (3)'!$G:$G,'[1]Res (3)'!X:X,"",0)</f>
        <v/>
      </c>
      <c r="AH261" s="70" t="str">
        <f>_xlfn.XLOOKUP($D261,'[1]Res (3)'!$G:$G,'[1]Res (3)'!Y:Y,"",0)</f>
        <v/>
      </c>
      <c r="AI261" s="70" t="str">
        <f>_xlfn.XLOOKUP($D261,'[1]Res (3)'!$G:$G,'[1]Res (3)'!Z:Z,"",0)</f>
        <v/>
      </c>
      <c r="AJ261" s="70" t="str">
        <f>_xlfn.XLOOKUP($D261,'[1]Res (3)'!$G:$G,'[1]Res (3)'!AA:AA,"",0)</f>
        <v/>
      </c>
      <c r="AK261" s="70" t="str">
        <f>_xlfn.XLOOKUP($D261,'[1]Res (3)'!$G:$G,'[1]Res (3)'!AB:AB,"",0)</f>
        <v>-</v>
      </c>
      <c r="AL261" s="71">
        <f t="shared" si="101"/>
        <v>0</v>
      </c>
      <c r="AM261" s="72" t="str">
        <f t="shared" si="102"/>
        <v/>
      </c>
      <c r="AO261" s="71" t="s">
        <v>26</v>
      </c>
      <c r="AP261" s="70" t="e">
        <f t="shared" si="100"/>
        <v>#VALUE!</v>
      </c>
      <c r="AQ261" s="70"/>
      <c r="AR261" s="70" t="e">
        <f t="shared" si="93"/>
        <v>#VALUE!</v>
      </c>
      <c r="AS261" s="70"/>
      <c r="AT261" s="70" t="e">
        <f t="shared" si="94"/>
        <v>#VALUE!</v>
      </c>
      <c r="AU261" s="70"/>
      <c r="AV261" s="70" t="e">
        <f t="shared" si="95"/>
        <v>#VALUE!</v>
      </c>
      <c r="AW261" s="70"/>
      <c r="AX261" s="70" t="e">
        <f t="shared" si="92"/>
        <v>#VALUE!</v>
      </c>
      <c r="AY261" s="71" t="e">
        <f t="shared" si="103"/>
        <v>#VALUE!</v>
      </c>
      <c r="AZ261" s="72" t="e">
        <f t="shared" si="104"/>
        <v>#VALUE!</v>
      </c>
      <c r="BA261" s="71" t="s">
        <v>26</v>
      </c>
      <c r="BB261" s="70">
        <v>0</v>
      </c>
      <c r="BC261" s="70"/>
      <c r="BD261" s="70">
        <v>0</v>
      </c>
      <c r="BE261" s="70"/>
      <c r="BF261" s="70">
        <v>0</v>
      </c>
      <c r="BG261" s="70"/>
      <c r="BH261" s="70">
        <v>0</v>
      </c>
      <c r="BI261" s="70"/>
      <c r="BJ261" s="70">
        <v>0</v>
      </c>
      <c r="BK261" s="74">
        <f t="shared" si="105"/>
        <v>0</v>
      </c>
      <c r="BL261" s="75">
        <f t="shared" si="106"/>
        <v>0</v>
      </c>
      <c r="BM261" s="71" t="s">
        <v>26</v>
      </c>
      <c r="BN261" s="70">
        <v>0</v>
      </c>
      <c r="BO261" s="70"/>
      <c r="BP261" s="70">
        <v>0</v>
      </c>
      <c r="BQ261" s="70"/>
      <c r="BR261" s="70">
        <v>0</v>
      </c>
      <c r="BS261" s="70"/>
      <c r="BT261" s="70">
        <v>0</v>
      </c>
      <c r="BU261" s="70"/>
      <c r="BV261" s="70">
        <v>0</v>
      </c>
      <c r="BW261" s="74">
        <f t="shared" si="107"/>
        <v>0</v>
      </c>
      <c r="BX261" s="76">
        <f t="shared" si="108"/>
        <v>0</v>
      </c>
      <c r="BY261" s="71" t="s">
        <v>26</v>
      </c>
      <c r="BZ261" s="70">
        <v>0</v>
      </c>
      <c r="CA261" s="70"/>
      <c r="CB261" s="70">
        <v>0</v>
      </c>
      <c r="CC261" s="70"/>
      <c r="CD261" s="70">
        <v>0</v>
      </c>
      <c r="CE261" s="70"/>
      <c r="CF261" s="70">
        <v>0</v>
      </c>
      <c r="CG261" s="70"/>
      <c r="CH261" s="70">
        <v>0</v>
      </c>
      <c r="CI261" s="77">
        <f t="shared" si="109"/>
        <v>0</v>
      </c>
      <c r="CJ261" s="76">
        <f t="shared" si="110"/>
        <v>0</v>
      </c>
      <c r="CK261" s="78"/>
      <c r="CL261" s="57"/>
      <c r="CM261" s="57"/>
      <c r="CN261" s="57"/>
      <c r="CO261" s="57"/>
      <c r="CP261" s="57"/>
      <c r="CQ261" s="57"/>
      <c r="CR261" s="57"/>
      <c r="CS261" s="79"/>
      <c r="CT261" s="80"/>
      <c r="CU261" s="81">
        <f t="shared" si="111"/>
        <v>0</v>
      </c>
      <c r="CV261" s="82">
        <f t="shared" si="112"/>
        <v>0</v>
      </c>
      <c r="CW261" s="83" t="e">
        <f>SUMIF(Склад!#REF!,E261,Склад!#REF!)</f>
        <v>#REF!</v>
      </c>
    </row>
    <row r="262" spans="1:101" s="73" customFormat="1" ht="70.900000000000006" customHeight="1" thickBot="1" x14ac:dyDescent="0.3">
      <c r="A262" s="34">
        <v>259</v>
      </c>
      <c r="B262" s="168" t="s">
        <v>140</v>
      </c>
      <c r="C262" s="34" t="s">
        <v>4187</v>
      </c>
      <c r="D262" s="34" t="str">
        <f t="shared" si="113"/>
        <v>638310125</v>
      </c>
      <c r="E262" s="33" t="s">
        <v>3909</v>
      </c>
      <c r="F262" s="33">
        <v>25</v>
      </c>
      <c r="G262" s="165" t="str">
        <f>IFERROR(VLOOKUP(VALUE(E262),Склад!#REF!,6,0),"-")</f>
        <v>-</v>
      </c>
      <c r="H262" s="58"/>
      <c r="I262" s="194" t="s">
        <v>4343</v>
      </c>
      <c r="J262" s="59">
        <v>34.200000000000003</v>
      </c>
      <c r="K262" s="63">
        <v>89</v>
      </c>
      <c r="L262" s="60"/>
      <c r="M262" s="61"/>
      <c r="N262" s="62"/>
      <c r="O262" s="64"/>
      <c r="P262" s="65"/>
      <c r="Q262" s="66"/>
      <c r="R262" s="67"/>
      <c r="S262" s="65"/>
      <c r="T262" s="66"/>
      <c r="U262" s="68"/>
      <c r="V262" s="69"/>
      <c r="W262" s="65"/>
      <c r="X262" s="66"/>
      <c r="Y262" s="70" t="str">
        <f>_xlfn.XLOOKUP($D262,'[1]Res (3)'!$G:$G,'[1]Res (3)'!P:P,"",0)</f>
        <v>-</v>
      </c>
      <c r="Z262" s="70" t="str">
        <f>_xlfn.XLOOKUP($D262,'[1]Res (3)'!$G:$G,'[1]Res (3)'!Q:Q,"",0)</f>
        <v>-</v>
      </c>
      <c r="AA262" s="70" t="str">
        <f>_xlfn.XLOOKUP($D262,'[1]Res (3)'!$G:$G,'[1]Res (3)'!R:R,"",0)</f>
        <v/>
      </c>
      <c r="AB262" s="70" t="str">
        <f>_xlfn.XLOOKUP($D262,'[1]Res (3)'!$G:$G,'[1]Res (3)'!S:S,"",0)</f>
        <v/>
      </c>
      <c r="AC262" s="70" t="str">
        <f>_xlfn.XLOOKUP($D262,'[1]Res (3)'!$G:$G,'[1]Res (3)'!T:T,"",0)</f>
        <v/>
      </c>
      <c r="AD262" s="70" t="str">
        <f>_xlfn.XLOOKUP($D262,'[1]Res (3)'!$G:$G,'[1]Res (3)'!U:U,"",0)</f>
        <v/>
      </c>
      <c r="AE262" s="70" t="str">
        <f>_xlfn.XLOOKUP($D262,'[1]Res (3)'!$G:$G,'[1]Res (3)'!V:V,"",0)</f>
        <v/>
      </c>
      <c r="AF262" s="70" t="str">
        <f>_xlfn.XLOOKUP($D262,'[1]Res (3)'!$G:$G,'[1]Res (3)'!W:W,"",0)</f>
        <v/>
      </c>
      <c r="AG262" s="70" t="str">
        <f>_xlfn.XLOOKUP($D262,'[1]Res (3)'!$G:$G,'[1]Res (3)'!X:X,"",0)</f>
        <v/>
      </c>
      <c r="AH262" s="70" t="str">
        <f>_xlfn.XLOOKUP($D262,'[1]Res (3)'!$G:$G,'[1]Res (3)'!Y:Y,"",0)</f>
        <v/>
      </c>
      <c r="AI262" s="70" t="str">
        <f>_xlfn.XLOOKUP($D262,'[1]Res (3)'!$G:$G,'[1]Res (3)'!Z:Z,"",0)</f>
        <v/>
      </c>
      <c r="AJ262" s="70" t="str">
        <f>_xlfn.XLOOKUP($D262,'[1]Res (3)'!$G:$G,'[1]Res (3)'!AA:AA,"",0)</f>
        <v/>
      </c>
      <c r="AK262" s="70" t="str">
        <f>_xlfn.XLOOKUP($D262,'[1]Res (3)'!$G:$G,'[1]Res (3)'!AB:AB,"",0)</f>
        <v>-</v>
      </c>
      <c r="AL262" s="71">
        <f t="shared" si="101"/>
        <v>0</v>
      </c>
      <c r="AM262" s="72" t="str">
        <f t="shared" si="102"/>
        <v/>
      </c>
      <c r="AO262" s="71" t="s">
        <v>26</v>
      </c>
      <c r="AP262" s="70" t="e">
        <f t="shared" si="100"/>
        <v>#VALUE!</v>
      </c>
      <c r="AQ262" s="70"/>
      <c r="AR262" s="70" t="e">
        <f t="shared" si="93"/>
        <v>#VALUE!</v>
      </c>
      <c r="AS262" s="70"/>
      <c r="AT262" s="70" t="e">
        <f t="shared" si="94"/>
        <v>#VALUE!</v>
      </c>
      <c r="AU262" s="70"/>
      <c r="AV262" s="70" t="e">
        <f t="shared" si="95"/>
        <v>#VALUE!</v>
      </c>
      <c r="AW262" s="70"/>
      <c r="AX262" s="70" t="e">
        <f t="shared" ref="AX262:AX293" si="114">CT262+AK262-BJ262-BV262-CH262</f>
        <v>#VALUE!</v>
      </c>
      <c r="AY262" s="71" t="e">
        <f t="shared" si="103"/>
        <v>#VALUE!</v>
      </c>
      <c r="AZ262" s="72" t="e">
        <f t="shared" si="104"/>
        <v>#VALUE!</v>
      </c>
      <c r="BA262" s="71" t="s">
        <v>26</v>
      </c>
      <c r="BB262" s="70">
        <v>0</v>
      </c>
      <c r="BC262" s="70"/>
      <c r="BD262" s="70">
        <v>0</v>
      </c>
      <c r="BE262" s="70"/>
      <c r="BF262" s="70">
        <v>0</v>
      </c>
      <c r="BG262" s="70"/>
      <c r="BH262" s="70">
        <v>0</v>
      </c>
      <c r="BI262" s="70"/>
      <c r="BJ262" s="70">
        <v>0</v>
      </c>
      <c r="BK262" s="74">
        <f t="shared" si="105"/>
        <v>0</v>
      </c>
      <c r="BL262" s="75">
        <f t="shared" si="106"/>
        <v>0</v>
      </c>
      <c r="BM262" s="71" t="s">
        <v>26</v>
      </c>
      <c r="BN262" s="70">
        <v>0</v>
      </c>
      <c r="BO262" s="70"/>
      <c r="BP262" s="70">
        <v>0</v>
      </c>
      <c r="BQ262" s="70"/>
      <c r="BR262" s="70">
        <v>0</v>
      </c>
      <c r="BS262" s="70"/>
      <c r="BT262" s="70">
        <v>0</v>
      </c>
      <c r="BU262" s="70"/>
      <c r="BV262" s="70">
        <v>0</v>
      </c>
      <c r="BW262" s="74">
        <f t="shared" si="107"/>
        <v>0</v>
      </c>
      <c r="BX262" s="76">
        <f t="shared" si="108"/>
        <v>0</v>
      </c>
      <c r="BY262" s="71" t="s">
        <v>26</v>
      </c>
      <c r="BZ262" s="70">
        <v>0</v>
      </c>
      <c r="CA262" s="70"/>
      <c r="CB262" s="70">
        <v>0</v>
      </c>
      <c r="CC262" s="70"/>
      <c r="CD262" s="70">
        <v>0</v>
      </c>
      <c r="CE262" s="70"/>
      <c r="CF262" s="70">
        <v>0</v>
      </c>
      <c r="CG262" s="70"/>
      <c r="CH262" s="70">
        <v>0</v>
      </c>
      <c r="CI262" s="77">
        <f t="shared" si="109"/>
        <v>0</v>
      </c>
      <c r="CJ262" s="76">
        <f t="shared" si="110"/>
        <v>0</v>
      </c>
      <c r="CK262" s="78"/>
      <c r="CL262" s="57"/>
      <c r="CM262" s="57"/>
      <c r="CN262" s="57"/>
      <c r="CO262" s="57"/>
      <c r="CP262" s="57"/>
      <c r="CQ262" s="57"/>
      <c r="CR262" s="57"/>
      <c r="CS262" s="79"/>
      <c r="CT262" s="80"/>
      <c r="CU262" s="81">
        <f t="shared" si="111"/>
        <v>0</v>
      </c>
      <c r="CV262" s="82">
        <f t="shared" si="112"/>
        <v>0</v>
      </c>
      <c r="CW262" s="83" t="e">
        <f>SUMIF(Склад!#REF!,E262,Склад!#REF!)</f>
        <v>#REF!</v>
      </c>
    </row>
    <row r="263" spans="1:101" s="73" customFormat="1" ht="70.900000000000006" customHeight="1" thickBot="1" x14ac:dyDescent="0.3">
      <c r="A263" s="57">
        <v>260</v>
      </c>
      <c r="B263" s="168" t="s">
        <v>140</v>
      </c>
      <c r="C263" s="34" t="s">
        <v>4187</v>
      </c>
      <c r="D263" s="34" t="str">
        <f t="shared" si="113"/>
        <v>638310128</v>
      </c>
      <c r="E263" s="33" t="s">
        <v>3909</v>
      </c>
      <c r="F263" s="33">
        <v>28</v>
      </c>
      <c r="G263" s="165" t="str">
        <f>IFERROR(VLOOKUP(VALUE(E263),Склад!#REF!,6,0),"-")</f>
        <v>-</v>
      </c>
      <c r="H263" s="58"/>
      <c r="I263" s="194" t="s">
        <v>4343</v>
      </c>
      <c r="J263" s="59">
        <v>34.200000000000003</v>
      </c>
      <c r="K263" s="63">
        <v>89</v>
      </c>
      <c r="L263" s="60"/>
      <c r="M263" s="61"/>
      <c r="N263" s="62"/>
      <c r="O263" s="64"/>
      <c r="P263" s="65"/>
      <c r="Q263" s="66"/>
      <c r="R263" s="67"/>
      <c r="S263" s="65"/>
      <c r="T263" s="66"/>
      <c r="U263" s="68"/>
      <c r="V263" s="69"/>
      <c r="W263" s="65"/>
      <c r="X263" s="66"/>
      <c r="Y263" s="70" t="str">
        <f>_xlfn.XLOOKUP($D263,'[1]Res (3)'!$G:$G,'[1]Res (3)'!P:P,"",0)</f>
        <v>-</v>
      </c>
      <c r="Z263" s="70" t="str">
        <f>_xlfn.XLOOKUP($D263,'[1]Res (3)'!$G:$G,'[1]Res (3)'!Q:Q,"",0)</f>
        <v>-</v>
      </c>
      <c r="AA263" s="70" t="str">
        <f>_xlfn.XLOOKUP($D263,'[1]Res (3)'!$G:$G,'[1]Res (3)'!R:R,"",0)</f>
        <v/>
      </c>
      <c r="AB263" s="70" t="str">
        <f>_xlfn.XLOOKUP($D263,'[1]Res (3)'!$G:$G,'[1]Res (3)'!S:S,"",0)</f>
        <v/>
      </c>
      <c r="AC263" s="70" t="str">
        <f>_xlfn.XLOOKUP($D263,'[1]Res (3)'!$G:$G,'[1]Res (3)'!T:T,"",0)</f>
        <v/>
      </c>
      <c r="AD263" s="70" t="str">
        <f>_xlfn.XLOOKUP($D263,'[1]Res (3)'!$G:$G,'[1]Res (3)'!U:U,"",0)</f>
        <v/>
      </c>
      <c r="AE263" s="70" t="str">
        <f>_xlfn.XLOOKUP($D263,'[1]Res (3)'!$G:$G,'[1]Res (3)'!V:V,"",0)</f>
        <v/>
      </c>
      <c r="AF263" s="70" t="str">
        <f>_xlfn.XLOOKUP($D263,'[1]Res (3)'!$G:$G,'[1]Res (3)'!W:W,"",0)</f>
        <v/>
      </c>
      <c r="AG263" s="70" t="str">
        <f>_xlfn.XLOOKUP($D263,'[1]Res (3)'!$G:$G,'[1]Res (3)'!X:X,"",0)</f>
        <v/>
      </c>
      <c r="AH263" s="70" t="str">
        <f>_xlfn.XLOOKUP($D263,'[1]Res (3)'!$G:$G,'[1]Res (3)'!Y:Y,"",0)</f>
        <v/>
      </c>
      <c r="AI263" s="70" t="str">
        <f>_xlfn.XLOOKUP($D263,'[1]Res (3)'!$G:$G,'[1]Res (3)'!Z:Z,"",0)</f>
        <v/>
      </c>
      <c r="AJ263" s="70" t="str">
        <f>_xlfn.XLOOKUP($D263,'[1]Res (3)'!$G:$G,'[1]Res (3)'!AA:AA,"",0)</f>
        <v/>
      </c>
      <c r="AK263" s="70" t="str">
        <f>_xlfn.XLOOKUP($D263,'[1]Res (3)'!$G:$G,'[1]Res (3)'!AB:AB,"",0)</f>
        <v>-</v>
      </c>
      <c r="AL263" s="71">
        <f t="shared" si="101"/>
        <v>0</v>
      </c>
      <c r="AM263" s="72" t="str">
        <f t="shared" si="102"/>
        <v/>
      </c>
      <c r="AO263" s="71" t="s">
        <v>26</v>
      </c>
      <c r="AP263" s="70" t="e">
        <f t="shared" si="100"/>
        <v>#VALUE!</v>
      </c>
      <c r="AQ263" s="70"/>
      <c r="AR263" s="70" t="e">
        <f t="shared" si="93"/>
        <v>#VALUE!</v>
      </c>
      <c r="AS263" s="70"/>
      <c r="AT263" s="70" t="e">
        <f t="shared" si="94"/>
        <v>#VALUE!</v>
      </c>
      <c r="AU263" s="70"/>
      <c r="AV263" s="70" t="e">
        <f t="shared" si="95"/>
        <v>#VALUE!</v>
      </c>
      <c r="AW263" s="70"/>
      <c r="AX263" s="70" t="e">
        <f t="shared" si="114"/>
        <v>#VALUE!</v>
      </c>
      <c r="AY263" s="71" t="e">
        <f t="shared" si="103"/>
        <v>#VALUE!</v>
      </c>
      <c r="AZ263" s="72" t="e">
        <f t="shared" si="104"/>
        <v>#VALUE!</v>
      </c>
      <c r="BA263" s="71" t="s">
        <v>26</v>
      </c>
      <c r="BB263" s="70">
        <v>0</v>
      </c>
      <c r="BC263" s="70"/>
      <c r="BD263" s="70">
        <v>0</v>
      </c>
      <c r="BE263" s="70"/>
      <c r="BF263" s="70">
        <v>0</v>
      </c>
      <c r="BG263" s="70"/>
      <c r="BH263" s="70">
        <v>0</v>
      </c>
      <c r="BI263" s="70"/>
      <c r="BJ263" s="70">
        <v>0</v>
      </c>
      <c r="BK263" s="74">
        <f t="shared" si="105"/>
        <v>0</v>
      </c>
      <c r="BL263" s="75">
        <f t="shared" si="106"/>
        <v>0</v>
      </c>
      <c r="BM263" s="71" t="s">
        <v>26</v>
      </c>
      <c r="BN263" s="70">
        <v>0</v>
      </c>
      <c r="BO263" s="70"/>
      <c r="BP263" s="70">
        <v>0</v>
      </c>
      <c r="BQ263" s="70"/>
      <c r="BR263" s="70">
        <v>0</v>
      </c>
      <c r="BS263" s="70"/>
      <c r="BT263" s="70">
        <v>0</v>
      </c>
      <c r="BU263" s="70"/>
      <c r="BV263" s="70">
        <v>0</v>
      </c>
      <c r="BW263" s="74">
        <f t="shared" si="107"/>
        <v>0</v>
      </c>
      <c r="BX263" s="76">
        <f t="shared" si="108"/>
        <v>0</v>
      </c>
      <c r="BY263" s="71" t="s">
        <v>26</v>
      </c>
      <c r="BZ263" s="70">
        <v>0</v>
      </c>
      <c r="CA263" s="70"/>
      <c r="CB263" s="70">
        <v>0</v>
      </c>
      <c r="CC263" s="70"/>
      <c r="CD263" s="70">
        <v>0</v>
      </c>
      <c r="CE263" s="70"/>
      <c r="CF263" s="70">
        <v>0</v>
      </c>
      <c r="CG263" s="70"/>
      <c r="CH263" s="70">
        <v>0</v>
      </c>
      <c r="CI263" s="77">
        <f t="shared" si="109"/>
        <v>0</v>
      </c>
      <c r="CJ263" s="76">
        <f t="shared" si="110"/>
        <v>0</v>
      </c>
      <c r="CK263" s="78"/>
      <c r="CL263" s="57"/>
      <c r="CM263" s="57"/>
      <c r="CN263" s="57"/>
      <c r="CO263" s="57"/>
      <c r="CP263" s="57"/>
      <c r="CQ263" s="57"/>
      <c r="CR263" s="57"/>
      <c r="CS263" s="79"/>
      <c r="CT263" s="80"/>
      <c r="CU263" s="81">
        <f t="shared" si="111"/>
        <v>0</v>
      </c>
      <c r="CV263" s="82">
        <f t="shared" si="112"/>
        <v>0</v>
      </c>
      <c r="CW263" s="83" t="e">
        <f>SUMIF(Склад!#REF!,E263,Склад!#REF!)</f>
        <v>#REF!</v>
      </c>
    </row>
    <row r="264" spans="1:101" s="73" customFormat="1" ht="147.94999999999999" customHeight="1" thickBot="1" x14ac:dyDescent="0.3">
      <c r="A264" s="34">
        <v>261</v>
      </c>
      <c r="B264" s="168" t="s">
        <v>140</v>
      </c>
      <c r="C264" s="34" t="s">
        <v>4187</v>
      </c>
      <c r="D264" s="34" t="str">
        <f t="shared" si="113"/>
        <v>63831013</v>
      </c>
      <c r="E264" s="33" t="s">
        <v>3909</v>
      </c>
      <c r="F264" s="33">
        <v>3</v>
      </c>
      <c r="G264" s="165" t="str">
        <f>IFERROR(VLOOKUP(VALUE(E264),Склад!#REF!,6,0),"-")</f>
        <v>-</v>
      </c>
      <c r="H264" s="58"/>
      <c r="I264" s="194" t="s">
        <v>4343</v>
      </c>
      <c r="J264" s="59">
        <v>34.200000000000003</v>
      </c>
      <c r="K264" s="63">
        <v>89</v>
      </c>
      <c r="L264" s="60"/>
      <c r="M264" s="61"/>
      <c r="N264" s="62"/>
      <c r="O264" s="64"/>
      <c r="P264" s="65"/>
      <c r="Q264" s="66"/>
      <c r="R264" s="67"/>
      <c r="S264" s="65"/>
      <c r="T264" s="66"/>
      <c r="U264" s="68"/>
      <c r="V264" s="69"/>
      <c r="W264" s="65"/>
      <c r="X264" s="66"/>
      <c r="Y264" s="70" t="str">
        <f>_xlfn.XLOOKUP($D264,'[1]Res (3)'!$G:$G,'[1]Res (3)'!P:P,"",0)</f>
        <v>-</v>
      </c>
      <c r="Z264" s="70" t="str">
        <f>_xlfn.XLOOKUP($D264,'[1]Res (3)'!$G:$G,'[1]Res (3)'!Q:Q,"",0)</f>
        <v>-</v>
      </c>
      <c r="AA264" s="70" t="str">
        <f>_xlfn.XLOOKUP($D264,'[1]Res (3)'!$G:$G,'[1]Res (3)'!R:R,"",0)</f>
        <v/>
      </c>
      <c r="AB264" s="70" t="str">
        <f>_xlfn.XLOOKUP($D264,'[1]Res (3)'!$G:$G,'[1]Res (3)'!S:S,"",0)</f>
        <v/>
      </c>
      <c r="AC264" s="70" t="str">
        <f>_xlfn.XLOOKUP($D264,'[1]Res (3)'!$G:$G,'[1]Res (3)'!T:T,"",0)</f>
        <v/>
      </c>
      <c r="AD264" s="70" t="str">
        <f>_xlfn.XLOOKUP($D264,'[1]Res (3)'!$G:$G,'[1]Res (3)'!U:U,"",0)</f>
        <v/>
      </c>
      <c r="AE264" s="70" t="str">
        <f>_xlfn.XLOOKUP($D264,'[1]Res (3)'!$G:$G,'[1]Res (3)'!V:V,"",0)</f>
        <v/>
      </c>
      <c r="AF264" s="70" t="str">
        <f>_xlfn.XLOOKUP($D264,'[1]Res (3)'!$G:$G,'[1]Res (3)'!W:W,"",0)</f>
        <v/>
      </c>
      <c r="AG264" s="70" t="str">
        <f>_xlfn.XLOOKUP($D264,'[1]Res (3)'!$G:$G,'[1]Res (3)'!X:X,"",0)</f>
        <v/>
      </c>
      <c r="AH264" s="70" t="str">
        <f>_xlfn.XLOOKUP($D264,'[1]Res (3)'!$G:$G,'[1]Res (3)'!Y:Y,"",0)</f>
        <v/>
      </c>
      <c r="AI264" s="70" t="str">
        <f>_xlfn.XLOOKUP($D264,'[1]Res (3)'!$G:$G,'[1]Res (3)'!Z:Z,"",0)</f>
        <v/>
      </c>
      <c r="AJ264" s="70" t="str">
        <f>_xlfn.XLOOKUP($D264,'[1]Res (3)'!$G:$G,'[1]Res (3)'!AA:AA,"",0)</f>
        <v/>
      </c>
      <c r="AK264" s="70" t="str">
        <f>_xlfn.XLOOKUP($D264,'[1]Res (3)'!$G:$G,'[1]Res (3)'!AB:AB,"",0)</f>
        <v>-</v>
      </c>
      <c r="AL264" s="71">
        <f t="shared" si="101"/>
        <v>0</v>
      </c>
      <c r="AM264" s="72" t="str">
        <f t="shared" si="102"/>
        <v/>
      </c>
      <c r="AO264" s="71" t="s">
        <v>26</v>
      </c>
      <c r="AP264" s="70" t="e">
        <f t="shared" si="100"/>
        <v>#VALUE!</v>
      </c>
      <c r="AQ264" s="70"/>
      <c r="AR264" s="70" t="e">
        <f t="shared" si="93"/>
        <v>#VALUE!</v>
      </c>
      <c r="AS264" s="70"/>
      <c r="AT264" s="70" t="e">
        <f t="shared" si="94"/>
        <v>#VALUE!</v>
      </c>
      <c r="AU264" s="70"/>
      <c r="AV264" s="70" t="e">
        <f t="shared" si="95"/>
        <v>#VALUE!</v>
      </c>
      <c r="AW264" s="70"/>
      <c r="AX264" s="70" t="e">
        <f t="shared" si="114"/>
        <v>#VALUE!</v>
      </c>
      <c r="AY264" s="71" t="e">
        <f t="shared" si="103"/>
        <v>#VALUE!</v>
      </c>
      <c r="AZ264" s="72" t="e">
        <f t="shared" si="104"/>
        <v>#VALUE!</v>
      </c>
      <c r="BA264" s="71" t="s">
        <v>26</v>
      </c>
      <c r="BB264" s="70">
        <v>0</v>
      </c>
      <c r="BC264" s="70"/>
      <c r="BD264" s="70">
        <v>1</v>
      </c>
      <c r="BE264" s="70"/>
      <c r="BF264" s="70">
        <v>1</v>
      </c>
      <c r="BG264" s="70"/>
      <c r="BH264" s="70">
        <v>1</v>
      </c>
      <c r="BI264" s="70"/>
      <c r="BJ264" s="70">
        <v>0</v>
      </c>
      <c r="BK264" s="74">
        <f t="shared" si="105"/>
        <v>3</v>
      </c>
      <c r="BL264" s="75">
        <f t="shared" si="106"/>
        <v>0</v>
      </c>
      <c r="BM264" s="71" t="s">
        <v>26</v>
      </c>
      <c r="BN264" s="70">
        <v>0</v>
      </c>
      <c r="BO264" s="70"/>
      <c r="BP264" s="70">
        <v>1</v>
      </c>
      <c r="BQ264" s="70"/>
      <c r="BR264" s="70">
        <v>1</v>
      </c>
      <c r="BS264" s="70"/>
      <c r="BT264" s="70">
        <v>1</v>
      </c>
      <c r="BU264" s="70"/>
      <c r="BV264" s="70">
        <v>0</v>
      </c>
      <c r="BW264" s="74">
        <f t="shared" si="107"/>
        <v>3</v>
      </c>
      <c r="BX264" s="76">
        <f t="shared" si="108"/>
        <v>0</v>
      </c>
      <c r="BY264" s="71" t="s">
        <v>26</v>
      </c>
      <c r="BZ264" s="70">
        <v>0</v>
      </c>
      <c r="CA264" s="70"/>
      <c r="CB264" s="70">
        <v>3</v>
      </c>
      <c r="CC264" s="70"/>
      <c r="CD264" s="70">
        <v>5</v>
      </c>
      <c r="CE264" s="70"/>
      <c r="CF264" s="70">
        <v>3</v>
      </c>
      <c r="CG264" s="70"/>
      <c r="CH264" s="70">
        <v>0</v>
      </c>
      <c r="CI264" s="77">
        <f t="shared" si="109"/>
        <v>11</v>
      </c>
      <c r="CJ264" s="76">
        <f t="shared" si="110"/>
        <v>0</v>
      </c>
      <c r="CK264" s="78"/>
      <c r="CL264" s="57"/>
      <c r="CM264" s="57"/>
      <c r="CN264" s="57">
        <v>1</v>
      </c>
      <c r="CO264" s="57"/>
      <c r="CP264" s="57"/>
      <c r="CQ264" s="57"/>
      <c r="CR264" s="57"/>
      <c r="CS264" s="79">
        <v>1</v>
      </c>
      <c r="CT264" s="80"/>
      <c r="CU264" s="81">
        <f t="shared" si="111"/>
        <v>2</v>
      </c>
      <c r="CV264" s="82">
        <f t="shared" si="112"/>
        <v>0</v>
      </c>
      <c r="CW264" s="83" t="e">
        <f>SUMIF(Склад!#REF!,E264,Склад!#REF!)</f>
        <v>#REF!</v>
      </c>
    </row>
    <row r="265" spans="1:101" s="73" customFormat="1" ht="75.599999999999994" customHeight="1" thickBot="1" x14ac:dyDescent="0.3">
      <c r="A265" s="57">
        <v>262</v>
      </c>
      <c r="B265" s="168" t="s">
        <v>140</v>
      </c>
      <c r="C265" s="34" t="s">
        <v>4187</v>
      </c>
      <c r="D265" s="34" t="str">
        <f t="shared" si="113"/>
        <v>638310131</v>
      </c>
      <c r="E265" s="33" t="s">
        <v>3909</v>
      </c>
      <c r="F265" s="33">
        <v>31</v>
      </c>
      <c r="G265" s="165" t="str">
        <f>IFERROR(VLOOKUP(VALUE(E265),Склад!#REF!,6,0),"-")</f>
        <v>-</v>
      </c>
      <c r="H265" s="58"/>
      <c r="I265" s="194" t="s">
        <v>4343</v>
      </c>
      <c r="J265" s="59">
        <v>34.200000000000003</v>
      </c>
      <c r="K265" s="63">
        <v>89</v>
      </c>
      <c r="L265" s="60"/>
      <c r="M265" s="61"/>
      <c r="N265" s="62"/>
      <c r="O265" s="64"/>
      <c r="P265" s="65"/>
      <c r="Q265" s="66"/>
      <c r="R265" s="67"/>
      <c r="S265" s="65"/>
      <c r="T265" s="66"/>
      <c r="U265" s="68"/>
      <c r="V265" s="69"/>
      <c r="W265" s="65"/>
      <c r="X265" s="66"/>
      <c r="Y265" s="70" t="str">
        <f>_xlfn.XLOOKUP($D265,'[1]Res (3)'!$G:$G,'[1]Res (3)'!P:P,"",0)</f>
        <v>-</v>
      </c>
      <c r="Z265" s="70" t="str">
        <f>_xlfn.XLOOKUP($D265,'[1]Res (3)'!$G:$G,'[1]Res (3)'!Q:Q,"",0)</f>
        <v>-</v>
      </c>
      <c r="AA265" s="70" t="str">
        <f>_xlfn.XLOOKUP($D265,'[1]Res (3)'!$G:$G,'[1]Res (3)'!R:R,"",0)</f>
        <v/>
      </c>
      <c r="AB265" s="70" t="str">
        <f>_xlfn.XLOOKUP($D265,'[1]Res (3)'!$G:$G,'[1]Res (3)'!S:S,"",0)</f>
        <v/>
      </c>
      <c r="AC265" s="70" t="str">
        <f>_xlfn.XLOOKUP($D265,'[1]Res (3)'!$G:$G,'[1]Res (3)'!T:T,"",0)</f>
        <v/>
      </c>
      <c r="AD265" s="70" t="str">
        <f>_xlfn.XLOOKUP($D265,'[1]Res (3)'!$G:$G,'[1]Res (3)'!U:U,"",0)</f>
        <v/>
      </c>
      <c r="AE265" s="70" t="str">
        <f>_xlfn.XLOOKUP($D265,'[1]Res (3)'!$G:$G,'[1]Res (3)'!V:V,"",0)</f>
        <v/>
      </c>
      <c r="AF265" s="70" t="str">
        <f>_xlfn.XLOOKUP($D265,'[1]Res (3)'!$G:$G,'[1]Res (3)'!W:W,"",0)</f>
        <v/>
      </c>
      <c r="AG265" s="70" t="str">
        <f>_xlfn.XLOOKUP($D265,'[1]Res (3)'!$G:$G,'[1]Res (3)'!X:X,"",0)</f>
        <v/>
      </c>
      <c r="AH265" s="70" t="str">
        <f>_xlfn.XLOOKUP($D265,'[1]Res (3)'!$G:$G,'[1]Res (3)'!Y:Y,"",0)</f>
        <v/>
      </c>
      <c r="AI265" s="70" t="str">
        <f>_xlfn.XLOOKUP($D265,'[1]Res (3)'!$G:$G,'[1]Res (3)'!Z:Z,"",0)</f>
        <v/>
      </c>
      <c r="AJ265" s="70" t="str">
        <f>_xlfn.XLOOKUP($D265,'[1]Res (3)'!$G:$G,'[1]Res (3)'!AA:AA,"",0)</f>
        <v/>
      </c>
      <c r="AK265" s="70" t="str">
        <f>_xlfn.XLOOKUP($D265,'[1]Res (3)'!$G:$G,'[1]Res (3)'!AB:AB,"",0)</f>
        <v>-</v>
      </c>
      <c r="AL265" s="71">
        <f t="shared" si="101"/>
        <v>0</v>
      </c>
      <c r="AM265" s="72" t="str">
        <f t="shared" si="102"/>
        <v/>
      </c>
      <c r="AO265" s="71" t="s">
        <v>26</v>
      </c>
      <c r="AP265" s="70" t="e">
        <f t="shared" si="100"/>
        <v>#VALUE!</v>
      </c>
      <c r="AQ265" s="70"/>
      <c r="AR265" s="70" t="e">
        <f t="shared" si="93"/>
        <v>#VALUE!</v>
      </c>
      <c r="AS265" s="70"/>
      <c r="AT265" s="70" t="e">
        <f t="shared" si="94"/>
        <v>#VALUE!</v>
      </c>
      <c r="AU265" s="70"/>
      <c r="AV265" s="70" t="e">
        <f t="shared" si="95"/>
        <v>#VALUE!</v>
      </c>
      <c r="AW265" s="70"/>
      <c r="AX265" s="70" t="e">
        <f t="shared" si="114"/>
        <v>#VALUE!</v>
      </c>
      <c r="AY265" s="71" t="e">
        <f t="shared" si="103"/>
        <v>#VALUE!</v>
      </c>
      <c r="AZ265" s="72" t="e">
        <f t="shared" si="104"/>
        <v>#VALUE!</v>
      </c>
      <c r="BA265" s="71" t="s">
        <v>26</v>
      </c>
      <c r="BB265" s="70">
        <v>0</v>
      </c>
      <c r="BC265" s="70"/>
      <c r="BD265" s="70">
        <v>0</v>
      </c>
      <c r="BE265" s="70"/>
      <c r="BF265" s="70">
        <v>0</v>
      </c>
      <c r="BG265" s="70"/>
      <c r="BH265" s="70">
        <v>0</v>
      </c>
      <c r="BI265" s="70"/>
      <c r="BJ265" s="70">
        <v>0</v>
      </c>
      <c r="BK265" s="74">
        <f t="shared" si="105"/>
        <v>0</v>
      </c>
      <c r="BL265" s="75">
        <f t="shared" si="106"/>
        <v>0</v>
      </c>
      <c r="BM265" s="71" t="s">
        <v>26</v>
      </c>
      <c r="BN265" s="70">
        <v>0</v>
      </c>
      <c r="BO265" s="70"/>
      <c r="BP265" s="70">
        <v>0</v>
      </c>
      <c r="BQ265" s="70"/>
      <c r="BR265" s="70">
        <v>0</v>
      </c>
      <c r="BS265" s="70"/>
      <c r="BT265" s="70">
        <v>0</v>
      </c>
      <c r="BU265" s="70"/>
      <c r="BV265" s="70">
        <v>0</v>
      </c>
      <c r="BW265" s="74">
        <f t="shared" si="107"/>
        <v>0</v>
      </c>
      <c r="BX265" s="76">
        <f t="shared" si="108"/>
        <v>0</v>
      </c>
      <c r="BY265" s="71" t="s">
        <v>26</v>
      </c>
      <c r="BZ265" s="70">
        <v>0</v>
      </c>
      <c r="CA265" s="70"/>
      <c r="CB265" s="70">
        <v>0</v>
      </c>
      <c r="CC265" s="70"/>
      <c r="CD265" s="70">
        <v>0</v>
      </c>
      <c r="CE265" s="70"/>
      <c r="CF265" s="70">
        <v>0</v>
      </c>
      <c r="CG265" s="70"/>
      <c r="CH265" s="70">
        <v>0</v>
      </c>
      <c r="CI265" s="77">
        <f t="shared" si="109"/>
        <v>0</v>
      </c>
      <c r="CJ265" s="76">
        <f t="shared" si="110"/>
        <v>0</v>
      </c>
      <c r="CK265" s="78"/>
      <c r="CL265" s="57"/>
      <c r="CM265" s="57"/>
      <c r="CN265" s="57"/>
      <c r="CO265" s="57"/>
      <c r="CP265" s="57"/>
      <c r="CQ265" s="57"/>
      <c r="CR265" s="57"/>
      <c r="CS265" s="57"/>
      <c r="CT265" s="57"/>
      <c r="CU265" s="81">
        <f t="shared" si="111"/>
        <v>0</v>
      </c>
      <c r="CV265" s="82">
        <f t="shared" si="112"/>
        <v>0</v>
      </c>
      <c r="CW265" s="83" t="e">
        <f>SUMIF(Склад!#REF!,E265,Склад!#REF!)</f>
        <v>#REF!</v>
      </c>
    </row>
    <row r="266" spans="1:101" s="73" customFormat="1" ht="69.599999999999994" customHeight="1" thickBot="1" x14ac:dyDescent="0.3">
      <c r="A266" s="34">
        <v>263</v>
      </c>
      <c r="B266" s="168" t="s">
        <v>140</v>
      </c>
      <c r="C266" s="34" t="s">
        <v>4187</v>
      </c>
      <c r="D266" s="34" t="str">
        <f t="shared" si="113"/>
        <v>638310171</v>
      </c>
      <c r="E266" s="33" t="s">
        <v>3909</v>
      </c>
      <c r="F266" s="33">
        <v>71</v>
      </c>
      <c r="G266" s="165" t="str">
        <f>IFERROR(VLOOKUP(VALUE(E266),Склад!#REF!,6,0),"-")</f>
        <v>-</v>
      </c>
      <c r="H266" s="58"/>
      <c r="I266" s="194" t="s">
        <v>4343</v>
      </c>
      <c r="J266" s="59">
        <v>34.200000000000003</v>
      </c>
      <c r="K266" s="63">
        <v>89</v>
      </c>
      <c r="L266" s="60"/>
      <c r="M266" s="61"/>
      <c r="N266" s="62"/>
      <c r="O266" s="64"/>
      <c r="P266" s="65"/>
      <c r="Q266" s="66"/>
      <c r="R266" s="67"/>
      <c r="S266" s="65"/>
      <c r="T266" s="66"/>
      <c r="U266" s="68"/>
      <c r="V266" s="69"/>
      <c r="W266" s="65"/>
      <c r="X266" s="66"/>
      <c r="Y266" s="70" t="str">
        <f>_xlfn.XLOOKUP($D266,'[1]Res (3)'!$G:$G,'[1]Res (3)'!P:P,"",0)</f>
        <v>-</v>
      </c>
      <c r="Z266" s="70" t="str">
        <f>_xlfn.XLOOKUP($D266,'[1]Res (3)'!$G:$G,'[1]Res (3)'!Q:Q,"",0)</f>
        <v>-</v>
      </c>
      <c r="AA266" s="70" t="str">
        <f>_xlfn.XLOOKUP($D266,'[1]Res (3)'!$G:$G,'[1]Res (3)'!R:R,"",0)</f>
        <v/>
      </c>
      <c r="AB266" s="70" t="str">
        <f>_xlfn.XLOOKUP($D266,'[1]Res (3)'!$G:$G,'[1]Res (3)'!S:S,"",0)</f>
        <v/>
      </c>
      <c r="AC266" s="70" t="str">
        <f>_xlfn.XLOOKUP($D266,'[1]Res (3)'!$G:$G,'[1]Res (3)'!T:T,"",0)</f>
        <v/>
      </c>
      <c r="AD266" s="70" t="str">
        <f>_xlfn.XLOOKUP($D266,'[1]Res (3)'!$G:$G,'[1]Res (3)'!U:U,"",0)</f>
        <v/>
      </c>
      <c r="AE266" s="70" t="str">
        <f>_xlfn.XLOOKUP($D266,'[1]Res (3)'!$G:$G,'[1]Res (3)'!V:V,"",0)</f>
        <v/>
      </c>
      <c r="AF266" s="70" t="str">
        <f>_xlfn.XLOOKUP($D266,'[1]Res (3)'!$G:$G,'[1]Res (3)'!W:W,"",0)</f>
        <v/>
      </c>
      <c r="AG266" s="70" t="str">
        <f>_xlfn.XLOOKUP($D266,'[1]Res (3)'!$G:$G,'[1]Res (3)'!X:X,"",0)</f>
        <v/>
      </c>
      <c r="AH266" s="70" t="str">
        <f>_xlfn.XLOOKUP($D266,'[1]Res (3)'!$G:$G,'[1]Res (3)'!Y:Y,"",0)</f>
        <v/>
      </c>
      <c r="AI266" s="70" t="str">
        <f>_xlfn.XLOOKUP($D266,'[1]Res (3)'!$G:$G,'[1]Res (3)'!Z:Z,"",0)</f>
        <v/>
      </c>
      <c r="AJ266" s="70" t="str">
        <f>_xlfn.XLOOKUP($D266,'[1]Res (3)'!$G:$G,'[1]Res (3)'!AA:AA,"",0)</f>
        <v/>
      </c>
      <c r="AK266" s="70" t="str">
        <f>_xlfn.XLOOKUP($D266,'[1]Res (3)'!$G:$G,'[1]Res (3)'!AB:AB,"",0)</f>
        <v>-</v>
      </c>
      <c r="AL266" s="71">
        <f t="shared" si="101"/>
        <v>0</v>
      </c>
      <c r="AM266" s="72" t="str">
        <f t="shared" si="102"/>
        <v/>
      </c>
      <c r="AO266" s="71" t="s">
        <v>26</v>
      </c>
      <c r="AP266" s="70" t="e">
        <f t="shared" si="100"/>
        <v>#VALUE!</v>
      </c>
      <c r="AQ266" s="70"/>
      <c r="AR266" s="70" t="e">
        <f t="shared" si="93"/>
        <v>#VALUE!</v>
      </c>
      <c r="AS266" s="70"/>
      <c r="AT266" s="70" t="e">
        <f t="shared" si="94"/>
        <v>#VALUE!</v>
      </c>
      <c r="AU266" s="70"/>
      <c r="AV266" s="70" t="e">
        <f t="shared" si="95"/>
        <v>#VALUE!</v>
      </c>
      <c r="AW266" s="70"/>
      <c r="AX266" s="70" t="e">
        <f t="shared" si="114"/>
        <v>#VALUE!</v>
      </c>
      <c r="AY266" s="71" t="e">
        <f t="shared" si="103"/>
        <v>#VALUE!</v>
      </c>
      <c r="AZ266" s="72" t="e">
        <f t="shared" si="104"/>
        <v>#VALUE!</v>
      </c>
      <c r="BA266" s="71" t="s">
        <v>26</v>
      </c>
      <c r="BB266" s="70">
        <v>0</v>
      </c>
      <c r="BC266" s="70"/>
      <c r="BD266" s="70">
        <v>0</v>
      </c>
      <c r="BE266" s="70"/>
      <c r="BF266" s="70">
        <v>0</v>
      </c>
      <c r="BG266" s="70"/>
      <c r="BH266" s="70">
        <v>0</v>
      </c>
      <c r="BI266" s="70"/>
      <c r="BJ266" s="70">
        <v>0</v>
      </c>
      <c r="BK266" s="74">
        <f t="shared" si="105"/>
        <v>0</v>
      </c>
      <c r="BL266" s="75">
        <f t="shared" si="106"/>
        <v>0</v>
      </c>
      <c r="BM266" s="71" t="s">
        <v>26</v>
      </c>
      <c r="BN266" s="70">
        <v>0</v>
      </c>
      <c r="BO266" s="70"/>
      <c r="BP266" s="70">
        <v>0</v>
      </c>
      <c r="BQ266" s="70"/>
      <c r="BR266" s="70">
        <v>0</v>
      </c>
      <c r="BS266" s="70"/>
      <c r="BT266" s="70">
        <v>0</v>
      </c>
      <c r="BU266" s="70"/>
      <c r="BV266" s="70">
        <v>0</v>
      </c>
      <c r="BW266" s="74">
        <f t="shared" si="107"/>
        <v>0</v>
      </c>
      <c r="BX266" s="76">
        <f t="shared" si="108"/>
        <v>0</v>
      </c>
      <c r="BY266" s="71" t="s">
        <v>26</v>
      </c>
      <c r="BZ266" s="70">
        <v>0</v>
      </c>
      <c r="CA266" s="70"/>
      <c r="CB266" s="70">
        <v>0</v>
      </c>
      <c r="CC266" s="70"/>
      <c r="CD266" s="70">
        <v>0</v>
      </c>
      <c r="CE266" s="70"/>
      <c r="CF266" s="70">
        <v>0</v>
      </c>
      <c r="CG266" s="70"/>
      <c r="CH266" s="70">
        <v>0</v>
      </c>
      <c r="CI266" s="77">
        <f t="shared" si="109"/>
        <v>0</v>
      </c>
      <c r="CJ266" s="76">
        <f t="shared" si="110"/>
        <v>0</v>
      </c>
      <c r="CK266" s="78"/>
      <c r="CL266" s="57"/>
      <c r="CM266" s="57"/>
      <c r="CN266" s="57"/>
      <c r="CO266" s="57"/>
      <c r="CP266" s="57"/>
      <c r="CQ266" s="57"/>
      <c r="CR266" s="57"/>
      <c r="CS266" s="79"/>
      <c r="CT266" s="80"/>
      <c r="CU266" s="81">
        <f t="shared" si="111"/>
        <v>0</v>
      </c>
      <c r="CV266" s="82">
        <f t="shared" si="112"/>
        <v>0</v>
      </c>
      <c r="CW266" s="83" t="e">
        <f>SUMIF(Склад!#REF!,E266,Склад!#REF!)</f>
        <v>#REF!</v>
      </c>
    </row>
    <row r="267" spans="1:101" s="73" customFormat="1" ht="147.94999999999999" customHeight="1" thickBot="1" x14ac:dyDescent="0.3">
      <c r="A267" s="57">
        <v>264</v>
      </c>
      <c r="B267" s="168" t="s">
        <v>140</v>
      </c>
      <c r="C267" s="34" t="s">
        <v>4189</v>
      </c>
      <c r="D267" s="34" t="str">
        <f t="shared" si="113"/>
        <v>68431011</v>
      </c>
      <c r="E267" s="33" t="s">
        <v>3910</v>
      </c>
      <c r="F267" s="33">
        <v>1</v>
      </c>
      <c r="G267" s="165" t="str">
        <f>IFERROR(VLOOKUP(VALUE(E267),Склад!#REF!,6,0),"-")</f>
        <v>-</v>
      </c>
      <c r="H267" s="58"/>
      <c r="I267" s="194" t="s">
        <v>4343</v>
      </c>
      <c r="J267" s="59">
        <v>34.200000000000003</v>
      </c>
      <c r="K267" s="63">
        <v>89</v>
      </c>
      <c r="L267" s="60"/>
      <c r="M267" s="61"/>
      <c r="N267" s="62"/>
      <c r="O267" s="64"/>
      <c r="P267" s="65"/>
      <c r="Q267" s="66"/>
      <c r="R267" s="67"/>
      <c r="S267" s="65"/>
      <c r="T267" s="66"/>
      <c r="U267" s="68"/>
      <c r="V267" s="69"/>
      <c r="W267" s="65"/>
      <c r="X267" s="66"/>
      <c r="Y267" s="70" t="str">
        <f>_xlfn.XLOOKUP($D267,'[1]Res (3)'!$G:$G,'[1]Res (3)'!P:P,"",0)</f>
        <v>-</v>
      </c>
      <c r="Z267" s="70" t="str">
        <f>_xlfn.XLOOKUP($D267,'[1]Res (3)'!$G:$G,'[1]Res (3)'!Q:Q,"",0)</f>
        <v/>
      </c>
      <c r="AA267" s="70" t="str">
        <f>_xlfn.XLOOKUP($D267,'[1]Res (3)'!$G:$G,'[1]Res (3)'!R:R,"",0)</f>
        <v/>
      </c>
      <c r="AB267" s="70" t="str">
        <f>_xlfn.XLOOKUP($D267,'[1]Res (3)'!$G:$G,'[1]Res (3)'!S:S,"",0)</f>
        <v/>
      </c>
      <c r="AC267" s="70" t="str">
        <f>_xlfn.XLOOKUP($D267,'[1]Res (3)'!$G:$G,'[1]Res (3)'!T:T,"",0)</f>
        <v/>
      </c>
      <c r="AD267" s="70" t="str">
        <f>_xlfn.XLOOKUP($D267,'[1]Res (3)'!$G:$G,'[1]Res (3)'!U:U,"",0)</f>
        <v/>
      </c>
      <c r="AE267" s="70" t="str">
        <f>_xlfn.XLOOKUP($D267,'[1]Res (3)'!$G:$G,'[1]Res (3)'!V:V,"",0)</f>
        <v/>
      </c>
      <c r="AF267" s="70" t="str">
        <f>_xlfn.XLOOKUP($D267,'[1]Res (3)'!$G:$G,'[1]Res (3)'!W:W,"",0)</f>
        <v/>
      </c>
      <c r="AG267" s="70" t="str">
        <f>_xlfn.XLOOKUP($D267,'[1]Res (3)'!$G:$G,'[1]Res (3)'!X:X,"",0)</f>
        <v/>
      </c>
      <c r="AH267" s="70" t="str">
        <f>_xlfn.XLOOKUP($D267,'[1]Res (3)'!$G:$G,'[1]Res (3)'!Y:Y,"",0)</f>
        <v/>
      </c>
      <c r="AI267" s="70" t="str">
        <f>_xlfn.XLOOKUP($D267,'[1]Res (3)'!$G:$G,'[1]Res (3)'!Z:Z,"",0)</f>
        <v/>
      </c>
      <c r="AJ267" s="70" t="str">
        <f>_xlfn.XLOOKUP($D267,'[1]Res (3)'!$G:$G,'[1]Res (3)'!AA:AA,"",0)</f>
        <v/>
      </c>
      <c r="AK267" s="70" t="str">
        <f>_xlfn.XLOOKUP($D267,'[1]Res (3)'!$G:$G,'[1]Res (3)'!AB:AB,"",0)</f>
        <v/>
      </c>
      <c r="AL267" s="71">
        <f t="shared" si="101"/>
        <v>0</v>
      </c>
      <c r="AM267" s="72" t="str">
        <f t="shared" si="102"/>
        <v/>
      </c>
      <c r="AO267" s="71" t="s">
        <v>26</v>
      </c>
      <c r="AP267" s="70" t="e">
        <f t="shared" si="100"/>
        <v>#VALUE!</v>
      </c>
      <c r="AQ267" s="70" t="e">
        <f t="shared" ref="AQ267:AQ274" si="115">CM267+AA267-BC267-BO267-CA267</f>
        <v>#VALUE!</v>
      </c>
      <c r="AR267" s="70" t="e">
        <f t="shared" si="93"/>
        <v>#VALUE!</v>
      </c>
      <c r="AS267" s="70" t="e">
        <f t="shared" ref="AS267:AS274" si="116">CO267+AC267-BE267-BQ267-CC267</f>
        <v>#VALUE!</v>
      </c>
      <c r="AT267" s="70" t="e">
        <f t="shared" si="94"/>
        <v>#VALUE!</v>
      </c>
      <c r="AU267" s="70" t="e">
        <f t="shared" ref="AU267:AU274" si="117">CQ267+AE267-BG267-BS267-CE267</f>
        <v>#VALUE!</v>
      </c>
      <c r="AV267" s="70" t="e">
        <f t="shared" si="95"/>
        <v>#VALUE!</v>
      </c>
      <c r="AW267" s="70" t="e">
        <f t="shared" ref="AW267:AW274" si="118">CS267+AJ267-BI267-BU267-CG267</f>
        <v>#VALUE!</v>
      </c>
      <c r="AX267" s="70" t="e">
        <f t="shared" si="114"/>
        <v>#VALUE!</v>
      </c>
      <c r="AY267" s="71" t="e">
        <f t="shared" si="103"/>
        <v>#VALUE!</v>
      </c>
      <c r="AZ267" s="72" t="e">
        <f t="shared" si="104"/>
        <v>#VALUE!</v>
      </c>
      <c r="BA267" s="71" t="s">
        <v>26</v>
      </c>
      <c r="BB267" s="70">
        <v>0</v>
      </c>
      <c r="BC267" s="70"/>
      <c r="BD267" s="70">
        <v>1</v>
      </c>
      <c r="BE267" s="70"/>
      <c r="BF267" s="70">
        <v>2</v>
      </c>
      <c r="BG267" s="70"/>
      <c r="BH267" s="70">
        <v>1</v>
      </c>
      <c r="BI267" s="70"/>
      <c r="BJ267" s="70">
        <v>0</v>
      </c>
      <c r="BK267" s="74">
        <f t="shared" si="105"/>
        <v>4</v>
      </c>
      <c r="BL267" s="75">
        <f t="shared" si="106"/>
        <v>0</v>
      </c>
      <c r="BM267" s="71" t="s">
        <v>26</v>
      </c>
      <c r="BN267" s="70">
        <v>0</v>
      </c>
      <c r="BO267" s="70"/>
      <c r="BP267" s="70">
        <v>1</v>
      </c>
      <c r="BQ267" s="70"/>
      <c r="BR267" s="70">
        <v>2</v>
      </c>
      <c r="BS267" s="70"/>
      <c r="BT267" s="70">
        <v>1</v>
      </c>
      <c r="BU267" s="70"/>
      <c r="BV267" s="70">
        <v>0</v>
      </c>
      <c r="BW267" s="74">
        <f t="shared" si="107"/>
        <v>4</v>
      </c>
      <c r="BX267" s="76">
        <f t="shared" si="108"/>
        <v>0</v>
      </c>
      <c r="BY267" s="71" t="s">
        <v>26</v>
      </c>
      <c r="BZ267" s="70">
        <v>0</v>
      </c>
      <c r="CA267" s="70"/>
      <c r="CB267" s="70">
        <v>2</v>
      </c>
      <c r="CC267" s="70"/>
      <c r="CD267" s="70">
        <v>3</v>
      </c>
      <c r="CE267" s="70"/>
      <c r="CF267" s="70">
        <v>2</v>
      </c>
      <c r="CG267" s="70">
        <v>0</v>
      </c>
      <c r="CH267" s="70">
        <v>0</v>
      </c>
      <c r="CI267" s="77">
        <f t="shared" si="109"/>
        <v>7</v>
      </c>
      <c r="CJ267" s="76">
        <f t="shared" si="110"/>
        <v>0</v>
      </c>
      <c r="CK267" s="78"/>
      <c r="CL267" s="57"/>
      <c r="CM267" s="57"/>
      <c r="CN267" s="57"/>
      <c r="CO267" s="57"/>
      <c r="CP267" s="57"/>
      <c r="CQ267" s="57"/>
      <c r="CR267" s="57"/>
      <c r="CS267" s="79"/>
      <c r="CT267" s="80"/>
      <c r="CU267" s="81">
        <f t="shared" si="111"/>
        <v>0</v>
      </c>
      <c r="CV267" s="82">
        <f t="shared" si="112"/>
        <v>0</v>
      </c>
      <c r="CW267" s="83" t="e">
        <f>SUMIF(Склад!#REF!,E267,Склад!#REF!)</f>
        <v>#REF!</v>
      </c>
    </row>
    <row r="268" spans="1:101" s="73" customFormat="1" ht="75.2" customHeight="1" thickBot="1" x14ac:dyDescent="0.3">
      <c r="A268" s="34">
        <v>265</v>
      </c>
      <c r="B268" s="168" t="s">
        <v>140</v>
      </c>
      <c r="C268" s="34" t="s">
        <v>4189</v>
      </c>
      <c r="D268" s="34" t="str">
        <f t="shared" si="113"/>
        <v>684310125</v>
      </c>
      <c r="E268" s="33" t="s">
        <v>3910</v>
      </c>
      <c r="F268" s="33">
        <v>25</v>
      </c>
      <c r="G268" s="165" t="str">
        <f>IFERROR(VLOOKUP(VALUE(E268),Склад!#REF!,6,0),"-")</f>
        <v>-</v>
      </c>
      <c r="H268" s="58"/>
      <c r="I268" s="194" t="s">
        <v>4343</v>
      </c>
      <c r="J268" s="59">
        <v>34.200000000000003</v>
      </c>
      <c r="K268" s="63">
        <v>89</v>
      </c>
      <c r="L268" s="60"/>
      <c r="M268" s="61"/>
      <c r="N268" s="62"/>
      <c r="O268" s="64"/>
      <c r="P268" s="65"/>
      <c r="Q268" s="66"/>
      <c r="R268" s="67"/>
      <c r="S268" s="65"/>
      <c r="T268" s="66"/>
      <c r="U268" s="68"/>
      <c r="V268" s="69"/>
      <c r="W268" s="65"/>
      <c r="X268" s="66"/>
      <c r="Y268" s="70" t="str">
        <f>_xlfn.XLOOKUP($D268,'[1]Res (3)'!$G:$G,'[1]Res (3)'!P:P,"",0)</f>
        <v>-</v>
      </c>
      <c r="Z268" s="70" t="str">
        <f>_xlfn.XLOOKUP($D268,'[1]Res (3)'!$G:$G,'[1]Res (3)'!Q:Q,"",0)</f>
        <v/>
      </c>
      <c r="AA268" s="70" t="str">
        <f>_xlfn.XLOOKUP($D268,'[1]Res (3)'!$G:$G,'[1]Res (3)'!R:R,"",0)</f>
        <v/>
      </c>
      <c r="AB268" s="70" t="str">
        <f>_xlfn.XLOOKUP($D268,'[1]Res (3)'!$G:$G,'[1]Res (3)'!S:S,"",0)</f>
        <v/>
      </c>
      <c r="AC268" s="70" t="str">
        <f>_xlfn.XLOOKUP($D268,'[1]Res (3)'!$G:$G,'[1]Res (3)'!T:T,"",0)</f>
        <v/>
      </c>
      <c r="AD268" s="70" t="str">
        <f>_xlfn.XLOOKUP($D268,'[1]Res (3)'!$G:$G,'[1]Res (3)'!U:U,"",0)</f>
        <v/>
      </c>
      <c r="AE268" s="70" t="str">
        <f>_xlfn.XLOOKUP($D268,'[1]Res (3)'!$G:$G,'[1]Res (3)'!V:V,"",0)</f>
        <v/>
      </c>
      <c r="AF268" s="70" t="str">
        <f>_xlfn.XLOOKUP($D268,'[1]Res (3)'!$G:$G,'[1]Res (3)'!W:W,"",0)</f>
        <v/>
      </c>
      <c r="AG268" s="70" t="str">
        <f>_xlfn.XLOOKUP($D268,'[1]Res (3)'!$G:$G,'[1]Res (3)'!X:X,"",0)</f>
        <v/>
      </c>
      <c r="AH268" s="70" t="str">
        <f>_xlfn.XLOOKUP($D268,'[1]Res (3)'!$G:$G,'[1]Res (3)'!Y:Y,"",0)</f>
        <v/>
      </c>
      <c r="AI268" s="70" t="str">
        <f>_xlfn.XLOOKUP($D268,'[1]Res (3)'!$G:$G,'[1]Res (3)'!Z:Z,"",0)</f>
        <v/>
      </c>
      <c r="AJ268" s="70" t="str">
        <f>_xlfn.XLOOKUP($D268,'[1]Res (3)'!$G:$G,'[1]Res (3)'!AA:AA,"",0)</f>
        <v/>
      </c>
      <c r="AK268" s="70" t="str">
        <f>_xlfn.XLOOKUP($D268,'[1]Res (3)'!$G:$G,'[1]Res (3)'!AB:AB,"",0)</f>
        <v/>
      </c>
      <c r="AL268" s="71">
        <f t="shared" si="101"/>
        <v>0</v>
      </c>
      <c r="AM268" s="72" t="str">
        <f t="shared" si="102"/>
        <v/>
      </c>
      <c r="AO268" s="71" t="s">
        <v>26</v>
      </c>
      <c r="AP268" s="70" t="e">
        <f t="shared" si="100"/>
        <v>#VALUE!</v>
      </c>
      <c r="AQ268" s="70" t="e">
        <f t="shared" si="115"/>
        <v>#VALUE!</v>
      </c>
      <c r="AR268" s="70" t="e">
        <f t="shared" si="93"/>
        <v>#VALUE!</v>
      </c>
      <c r="AS268" s="70" t="e">
        <f t="shared" si="116"/>
        <v>#VALUE!</v>
      </c>
      <c r="AT268" s="70" t="e">
        <f t="shared" si="94"/>
        <v>#VALUE!</v>
      </c>
      <c r="AU268" s="70" t="e">
        <f t="shared" si="117"/>
        <v>#VALUE!</v>
      </c>
      <c r="AV268" s="70" t="e">
        <f t="shared" si="95"/>
        <v>#VALUE!</v>
      </c>
      <c r="AW268" s="70" t="e">
        <f t="shared" si="118"/>
        <v>#VALUE!</v>
      </c>
      <c r="AX268" s="70" t="e">
        <f t="shared" si="114"/>
        <v>#VALUE!</v>
      </c>
      <c r="AY268" s="71" t="e">
        <f t="shared" si="103"/>
        <v>#VALUE!</v>
      </c>
      <c r="AZ268" s="72" t="e">
        <f t="shared" si="104"/>
        <v>#VALUE!</v>
      </c>
      <c r="BA268" s="71" t="s">
        <v>26</v>
      </c>
      <c r="BB268" s="70">
        <v>0</v>
      </c>
      <c r="BC268" s="70"/>
      <c r="BD268" s="70">
        <v>1</v>
      </c>
      <c r="BE268" s="70"/>
      <c r="BF268" s="70">
        <v>2</v>
      </c>
      <c r="BG268" s="70"/>
      <c r="BH268" s="70">
        <v>1</v>
      </c>
      <c r="BI268" s="70"/>
      <c r="BJ268" s="70">
        <v>0</v>
      </c>
      <c r="BK268" s="74">
        <f t="shared" si="105"/>
        <v>4</v>
      </c>
      <c r="BL268" s="75">
        <f t="shared" si="106"/>
        <v>0</v>
      </c>
      <c r="BM268" s="71" t="s">
        <v>26</v>
      </c>
      <c r="BN268" s="70">
        <v>0</v>
      </c>
      <c r="BO268" s="70"/>
      <c r="BP268" s="70">
        <v>1</v>
      </c>
      <c r="BQ268" s="70"/>
      <c r="BR268" s="70">
        <v>2</v>
      </c>
      <c r="BS268" s="70"/>
      <c r="BT268" s="70">
        <v>1</v>
      </c>
      <c r="BU268" s="70"/>
      <c r="BV268" s="70">
        <v>0</v>
      </c>
      <c r="BW268" s="74">
        <f t="shared" si="107"/>
        <v>4</v>
      </c>
      <c r="BX268" s="76">
        <f t="shared" si="108"/>
        <v>0</v>
      </c>
      <c r="BY268" s="71" t="s">
        <v>26</v>
      </c>
      <c r="BZ268" s="70">
        <v>0</v>
      </c>
      <c r="CA268" s="70"/>
      <c r="CB268" s="70">
        <v>2</v>
      </c>
      <c r="CC268" s="70"/>
      <c r="CD268" s="70">
        <v>3</v>
      </c>
      <c r="CE268" s="70"/>
      <c r="CF268" s="70">
        <v>2</v>
      </c>
      <c r="CG268" s="70">
        <v>0</v>
      </c>
      <c r="CH268" s="70">
        <v>0</v>
      </c>
      <c r="CI268" s="77">
        <f t="shared" si="109"/>
        <v>7</v>
      </c>
      <c r="CJ268" s="76">
        <f t="shared" si="110"/>
        <v>0</v>
      </c>
      <c r="CK268" s="78"/>
      <c r="CL268" s="57"/>
      <c r="CM268" s="57"/>
      <c r="CN268" s="57"/>
      <c r="CO268" s="57"/>
      <c r="CP268" s="57"/>
      <c r="CQ268" s="57"/>
      <c r="CR268" s="57"/>
      <c r="CS268" s="79"/>
      <c r="CT268" s="80"/>
      <c r="CU268" s="81">
        <f t="shared" si="111"/>
        <v>0</v>
      </c>
      <c r="CV268" s="82">
        <f t="shared" si="112"/>
        <v>0</v>
      </c>
      <c r="CW268" s="83" t="e">
        <f>SUMIF(Склад!#REF!,E268,Склад!#REF!)</f>
        <v>#REF!</v>
      </c>
    </row>
    <row r="269" spans="1:101" s="73" customFormat="1" ht="75.95" customHeight="1" thickBot="1" x14ac:dyDescent="0.3">
      <c r="A269" s="57">
        <v>266</v>
      </c>
      <c r="B269" s="168" t="s">
        <v>140</v>
      </c>
      <c r="C269" s="34" t="s">
        <v>4189</v>
      </c>
      <c r="D269" s="34" t="str">
        <f t="shared" si="113"/>
        <v>684310128</v>
      </c>
      <c r="E269" s="33" t="s">
        <v>3910</v>
      </c>
      <c r="F269" s="33">
        <v>28</v>
      </c>
      <c r="G269" s="165" t="str">
        <f>IFERROR(VLOOKUP(VALUE(E269),Склад!#REF!,6,0),"-")</f>
        <v>-</v>
      </c>
      <c r="H269" s="58"/>
      <c r="I269" s="194" t="s">
        <v>4343</v>
      </c>
      <c r="J269" s="59">
        <v>34.200000000000003</v>
      </c>
      <c r="K269" s="63">
        <v>89</v>
      </c>
      <c r="L269" s="60"/>
      <c r="M269" s="61"/>
      <c r="N269" s="62"/>
      <c r="O269" s="64"/>
      <c r="P269" s="65"/>
      <c r="Q269" s="66"/>
      <c r="R269" s="67"/>
      <c r="S269" s="65"/>
      <c r="T269" s="66"/>
      <c r="U269" s="68"/>
      <c r="V269" s="69"/>
      <c r="W269" s="65"/>
      <c r="X269" s="66"/>
      <c r="Y269" s="70" t="str">
        <f>_xlfn.XLOOKUP($D269,'[1]Res (3)'!$G:$G,'[1]Res (3)'!P:P,"",0)</f>
        <v>-</v>
      </c>
      <c r="Z269" s="70" t="str">
        <f>_xlfn.XLOOKUP($D269,'[1]Res (3)'!$G:$G,'[1]Res (3)'!Q:Q,"",0)</f>
        <v/>
      </c>
      <c r="AA269" s="70" t="str">
        <f>_xlfn.XLOOKUP($D269,'[1]Res (3)'!$G:$G,'[1]Res (3)'!R:R,"",0)</f>
        <v/>
      </c>
      <c r="AB269" s="70" t="str">
        <f>_xlfn.XLOOKUP($D269,'[1]Res (3)'!$G:$G,'[1]Res (3)'!S:S,"",0)</f>
        <v/>
      </c>
      <c r="AC269" s="70" t="str">
        <f>_xlfn.XLOOKUP($D269,'[1]Res (3)'!$G:$G,'[1]Res (3)'!T:T,"",0)</f>
        <v/>
      </c>
      <c r="AD269" s="70" t="str">
        <f>_xlfn.XLOOKUP($D269,'[1]Res (3)'!$G:$G,'[1]Res (3)'!U:U,"",0)</f>
        <v/>
      </c>
      <c r="AE269" s="70" t="str">
        <f>_xlfn.XLOOKUP($D269,'[1]Res (3)'!$G:$G,'[1]Res (3)'!V:V,"",0)</f>
        <v/>
      </c>
      <c r="AF269" s="70" t="str">
        <f>_xlfn.XLOOKUP($D269,'[1]Res (3)'!$G:$G,'[1]Res (3)'!W:W,"",0)</f>
        <v/>
      </c>
      <c r="AG269" s="70" t="str">
        <f>_xlfn.XLOOKUP($D269,'[1]Res (3)'!$G:$G,'[1]Res (3)'!X:X,"",0)</f>
        <v/>
      </c>
      <c r="AH269" s="70" t="str">
        <f>_xlfn.XLOOKUP($D269,'[1]Res (3)'!$G:$G,'[1]Res (3)'!Y:Y,"",0)</f>
        <v/>
      </c>
      <c r="AI269" s="70" t="str">
        <f>_xlfn.XLOOKUP($D269,'[1]Res (3)'!$G:$G,'[1]Res (3)'!Z:Z,"",0)</f>
        <v/>
      </c>
      <c r="AJ269" s="70" t="str">
        <f>_xlfn.XLOOKUP($D269,'[1]Res (3)'!$G:$G,'[1]Res (3)'!AA:AA,"",0)</f>
        <v/>
      </c>
      <c r="AK269" s="70" t="str">
        <f>_xlfn.XLOOKUP($D269,'[1]Res (3)'!$G:$G,'[1]Res (3)'!AB:AB,"",0)</f>
        <v/>
      </c>
      <c r="AL269" s="71">
        <f t="shared" si="101"/>
        <v>0</v>
      </c>
      <c r="AM269" s="72" t="str">
        <f t="shared" si="102"/>
        <v/>
      </c>
      <c r="AO269" s="71" t="s">
        <v>26</v>
      </c>
      <c r="AP269" s="70" t="e">
        <f t="shared" si="100"/>
        <v>#VALUE!</v>
      </c>
      <c r="AQ269" s="70" t="e">
        <f t="shared" si="115"/>
        <v>#VALUE!</v>
      </c>
      <c r="AR269" s="70" t="e">
        <f t="shared" si="93"/>
        <v>#VALUE!</v>
      </c>
      <c r="AS269" s="70" t="e">
        <f t="shared" si="116"/>
        <v>#VALUE!</v>
      </c>
      <c r="AT269" s="70" t="e">
        <f t="shared" si="94"/>
        <v>#VALUE!</v>
      </c>
      <c r="AU269" s="70" t="e">
        <f t="shared" si="117"/>
        <v>#VALUE!</v>
      </c>
      <c r="AV269" s="70" t="e">
        <f t="shared" si="95"/>
        <v>#VALUE!</v>
      </c>
      <c r="AW269" s="70" t="e">
        <f t="shared" si="118"/>
        <v>#VALUE!</v>
      </c>
      <c r="AX269" s="70" t="e">
        <f t="shared" si="114"/>
        <v>#VALUE!</v>
      </c>
      <c r="AY269" s="71" t="e">
        <f t="shared" si="103"/>
        <v>#VALUE!</v>
      </c>
      <c r="AZ269" s="72" t="e">
        <f t="shared" si="104"/>
        <v>#VALUE!</v>
      </c>
      <c r="BA269" s="71" t="s">
        <v>26</v>
      </c>
      <c r="BB269" s="70">
        <v>0</v>
      </c>
      <c r="BC269" s="70">
        <v>0</v>
      </c>
      <c r="BD269" s="70">
        <v>1</v>
      </c>
      <c r="BE269" s="70">
        <v>0</v>
      </c>
      <c r="BF269" s="70">
        <v>1</v>
      </c>
      <c r="BG269" s="70">
        <v>0</v>
      </c>
      <c r="BH269" s="70">
        <v>0</v>
      </c>
      <c r="BI269" s="70">
        <v>0</v>
      </c>
      <c r="BJ269" s="70">
        <v>0</v>
      </c>
      <c r="BK269" s="74">
        <f t="shared" si="105"/>
        <v>2</v>
      </c>
      <c r="BL269" s="75">
        <f t="shared" si="106"/>
        <v>0</v>
      </c>
      <c r="BM269" s="71" t="s">
        <v>26</v>
      </c>
      <c r="BN269" s="70">
        <v>0</v>
      </c>
      <c r="BO269" s="70">
        <v>0</v>
      </c>
      <c r="BP269" s="70">
        <v>1</v>
      </c>
      <c r="BQ269" s="70">
        <v>0</v>
      </c>
      <c r="BR269" s="70">
        <v>1</v>
      </c>
      <c r="BS269" s="70">
        <v>0</v>
      </c>
      <c r="BT269" s="70">
        <v>0</v>
      </c>
      <c r="BU269" s="70">
        <v>0</v>
      </c>
      <c r="BV269" s="70">
        <v>0</v>
      </c>
      <c r="BW269" s="74">
        <f t="shared" si="107"/>
        <v>2</v>
      </c>
      <c r="BX269" s="76">
        <f t="shared" si="108"/>
        <v>0</v>
      </c>
      <c r="BY269" s="71" t="s">
        <v>26</v>
      </c>
      <c r="BZ269" s="70">
        <v>0</v>
      </c>
      <c r="CA269" s="70">
        <v>0</v>
      </c>
      <c r="CB269" s="70">
        <v>3</v>
      </c>
      <c r="CC269" s="70">
        <v>0</v>
      </c>
      <c r="CD269" s="70">
        <v>5</v>
      </c>
      <c r="CE269" s="70">
        <v>0</v>
      </c>
      <c r="CF269" s="70">
        <v>3</v>
      </c>
      <c r="CG269" s="70">
        <v>0</v>
      </c>
      <c r="CH269" s="70">
        <v>0</v>
      </c>
      <c r="CI269" s="77">
        <f t="shared" si="109"/>
        <v>11</v>
      </c>
      <c r="CJ269" s="76">
        <f t="shared" si="110"/>
        <v>0</v>
      </c>
      <c r="CK269" s="78"/>
      <c r="CL269" s="57">
        <v>1</v>
      </c>
      <c r="CM269" s="57">
        <v>1</v>
      </c>
      <c r="CN269" s="57">
        <v>1</v>
      </c>
      <c r="CO269" s="57">
        <v>1</v>
      </c>
      <c r="CP269" s="57">
        <v>5</v>
      </c>
      <c r="CQ269" s="57"/>
      <c r="CR269" s="57">
        <v>2</v>
      </c>
      <c r="CS269" s="79">
        <v>1</v>
      </c>
      <c r="CT269" s="80">
        <v>1</v>
      </c>
      <c r="CU269" s="81">
        <f t="shared" si="111"/>
        <v>13</v>
      </c>
      <c r="CV269" s="82">
        <f t="shared" si="112"/>
        <v>0</v>
      </c>
      <c r="CW269" s="83" t="e">
        <f>SUMIF(Склад!#REF!,E269,Склад!#REF!)</f>
        <v>#REF!</v>
      </c>
    </row>
    <row r="270" spans="1:101" s="73" customFormat="1" ht="147.94999999999999" customHeight="1" thickBot="1" x14ac:dyDescent="0.3">
      <c r="A270" s="34">
        <v>267</v>
      </c>
      <c r="B270" s="168" t="s">
        <v>140</v>
      </c>
      <c r="C270" s="34" t="s">
        <v>4189</v>
      </c>
      <c r="D270" s="34" t="str">
        <f t="shared" si="113"/>
        <v>68431013</v>
      </c>
      <c r="E270" s="33" t="s">
        <v>3910</v>
      </c>
      <c r="F270" s="33">
        <v>3</v>
      </c>
      <c r="G270" s="165" t="str">
        <f>IFERROR(VLOOKUP(VALUE(E270),Склад!#REF!,6,0),"-")</f>
        <v>-</v>
      </c>
      <c r="H270" s="58"/>
      <c r="I270" s="194" t="s">
        <v>4343</v>
      </c>
      <c r="J270" s="59">
        <v>34.200000000000003</v>
      </c>
      <c r="K270" s="63">
        <v>89</v>
      </c>
      <c r="L270" s="60"/>
      <c r="M270" s="61"/>
      <c r="N270" s="62"/>
      <c r="O270" s="64"/>
      <c r="P270" s="65"/>
      <c r="Q270" s="66"/>
      <c r="R270" s="67"/>
      <c r="S270" s="65"/>
      <c r="T270" s="66"/>
      <c r="U270" s="68"/>
      <c r="V270" s="69"/>
      <c r="W270" s="65"/>
      <c r="X270" s="66"/>
      <c r="Y270" s="70" t="str">
        <f>_xlfn.XLOOKUP($D270,'[1]Res (3)'!$G:$G,'[1]Res (3)'!P:P,"",0)</f>
        <v>-</v>
      </c>
      <c r="Z270" s="70" t="str">
        <f>_xlfn.XLOOKUP($D270,'[1]Res (3)'!$G:$G,'[1]Res (3)'!Q:Q,"",0)</f>
        <v/>
      </c>
      <c r="AA270" s="70" t="str">
        <f>_xlfn.XLOOKUP($D270,'[1]Res (3)'!$G:$G,'[1]Res (3)'!R:R,"",0)</f>
        <v/>
      </c>
      <c r="AB270" s="70" t="str">
        <f>_xlfn.XLOOKUP($D270,'[1]Res (3)'!$G:$G,'[1]Res (3)'!S:S,"",0)</f>
        <v/>
      </c>
      <c r="AC270" s="70" t="str">
        <f>_xlfn.XLOOKUP($D270,'[1]Res (3)'!$G:$G,'[1]Res (3)'!T:T,"",0)</f>
        <v/>
      </c>
      <c r="AD270" s="70" t="str">
        <f>_xlfn.XLOOKUP($D270,'[1]Res (3)'!$G:$G,'[1]Res (3)'!U:U,"",0)</f>
        <v/>
      </c>
      <c r="AE270" s="70" t="str">
        <f>_xlfn.XLOOKUP($D270,'[1]Res (3)'!$G:$G,'[1]Res (3)'!V:V,"",0)</f>
        <v/>
      </c>
      <c r="AF270" s="70" t="str">
        <f>_xlfn.XLOOKUP($D270,'[1]Res (3)'!$G:$G,'[1]Res (3)'!W:W,"",0)</f>
        <v/>
      </c>
      <c r="AG270" s="70" t="str">
        <f>_xlfn.XLOOKUP($D270,'[1]Res (3)'!$G:$G,'[1]Res (3)'!X:X,"",0)</f>
        <v/>
      </c>
      <c r="AH270" s="70" t="str">
        <f>_xlfn.XLOOKUP($D270,'[1]Res (3)'!$G:$G,'[1]Res (3)'!Y:Y,"",0)</f>
        <v/>
      </c>
      <c r="AI270" s="70" t="str">
        <f>_xlfn.XLOOKUP($D270,'[1]Res (3)'!$G:$G,'[1]Res (3)'!Z:Z,"",0)</f>
        <v/>
      </c>
      <c r="AJ270" s="70" t="str">
        <f>_xlfn.XLOOKUP($D270,'[1]Res (3)'!$G:$G,'[1]Res (3)'!AA:AA,"",0)</f>
        <v/>
      </c>
      <c r="AK270" s="70" t="str">
        <f>_xlfn.XLOOKUP($D270,'[1]Res (3)'!$G:$G,'[1]Res (3)'!AB:AB,"",0)</f>
        <v/>
      </c>
      <c r="AL270" s="71">
        <f t="shared" si="101"/>
        <v>0</v>
      </c>
      <c r="AM270" s="72" t="str">
        <f t="shared" si="102"/>
        <v/>
      </c>
      <c r="AO270" s="71" t="s">
        <v>26</v>
      </c>
      <c r="AP270" s="70" t="e">
        <f t="shared" si="100"/>
        <v>#VALUE!</v>
      </c>
      <c r="AQ270" s="70" t="e">
        <f t="shared" si="115"/>
        <v>#VALUE!</v>
      </c>
      <c r="AR270" s="70" t="e">
        <f t="shared" si="93"/>
        <v>#VALUE!</v>
      </c>
      <c r="AS270" s="70" t="e">
        <f t="shared" si="116"/>
        <v>#VALUE!</v>
      </c>
      <c r="AT270" s="70" t="e">
        <f t="shared" si="94"/>
        <v>#VALUE!</v>
      </c>
      <c r="AU270" s="70" t="e">
        <f t="shared" si="117"/>
        <v>#VALUE!</v>
      </c>
      <c r="AV270" s="70" t="e">
        <f t="shared" si="95"/>
        <v>#VALUE!</v>
      </c>
      <c r="AW270" s="70" t="e">
        <f t="shared" si="118"/>
        <v>#VALUE!</v>
      </c>
      <c r="AX270" s="70" t="e">
        <f t="shared" si="114"/>
        <v>#VALUE!</v>
      </c>
      <c r="AY270" s="71" t="e">
        <f t="shared" si="103"/>
        <v>#VALUE!</v>
      </c>
      <c r="AZ270" s="72" t="e">
        <f t="shared" si="104"/>
        <v>#VALUE!</v>
      </c>
      <c r="BA270" s="71" t="s">
        <v>26</v>
      </c>
      <c r="BB270" s="70">
        <v>0</v>
      </c>
      <c r="BC270" s="70">
        <v>0</v>
      </c>
      <c r="BD270" s="70">
        <v>0</v>
      </c>
      <c r="BE270" s="70">
        <v>0</v>
      </c>
      <c r="BF270" s="70">
        <v>2</v>
      </c>
      <c r="BG270" s="70">
        <v>0</v>
      </c>
      <c r="BH270" s="70">
        <v>2</v>
      </c>
      <c r="BI270" s="70">
        <v>0</v>
      </c>
      <c r="BJ270" s="70">
        <v>0</v>
      </c>
      <c r="BK270" s="74">
        <f t="shared" si="105"/>
        <v>4</v>
      </c>
      <c r="BL270" s="75">
        <f t="shared" si="106"/>
        <v>0</v>
      </c>
      <c r="BM270" s="71" t="s">
        <v>26</v>
      </c>
      <c r="BN270" s="70">
        <v>0</v>
      </c>
      <c r="BO270" s="70"/>
      <c r="BP270" s="70"/>
      <c r="BQ270" s="70">
        <v>2</v>
      </c>
      <c r="BR270" s="70">
        <v>2</v>
      </c>
      <c r="BS270" s="70">
        <v>2</v>
      </c>
      <c r="BT270" s="70">
        <v>0</v>
      </c>
      <c r="BU270" s="70">
        <v>1</v>
      </c>
      <c r="BV270" s="70"/>
      <c r="BW270" s="74">
        <f t="shared" si="107"/>
        <v>7</v>
      </c>
      <c r="BX270" s="76">
        <f t="shared" si="108"/>
        <v>0</v>
      </c>
      <c r="BY270" s="71" t="s">
        <v>26</v>
      </c>
      <c r="BZ270" s="70">
        <v>0</v>
      </c>
      <c r="CA270" s="70">
        <v>0</v>
      </c>
      <c r="CB270" s="70">
        <v>4</v>
      </c>
      <c r="CC270" s="70">
        <v>0</v>
      </c>
      <c r="CD270" s="70">
        <v>7</v>
      </c>
      <c r="CE270" s="70">
        <v>0</v>
      </c>
      <c r="CF270" s="70">
        <v>4</v>
      </c>
      <c r="CG270" s="70">
        <v>0</v>
      </c>
      <c r="CH270" s="70">
        <v>0</v>
      </c>
      <c r="CI270" s="77">
        <f t="shared" si="109"/>
        <v>15</v>
      </c>
      <c r="CJ270" s="76">
        <f t="shared" si="110"/>
        <v>0</v>
      </c>
      <c r="CK270" s="78"/>
      <c r="CL270" s="57"/>
      <c r="CM270" s="57"/>
      <c r="CN270" s="57">
        <v>1</v>
      </c>
      <c r="CO270" s="57">
        <v>1</v>
      </c>
      <c r="CP270" s="57">
        <v>5</v>
      </c>
      <c r="CQ270" s="57">
        <v>1</v>
      </c>
      <c r="CR270" s="57">
        <v>2</v>
      </c>
      <c r="CS270" s="79"/>
      <c r="CT270" s="80"/>
      <c r="CU270" s="81">
        <f t="shared" si="111"/>
        <v>10</v>
      </c>
      <c r="CV270" s="82">
        <f t="shared" si="112"/>
        <v>0</v>
      </c>
      <c r="CW270" s="83" t="e">
        <f>SUMIF(Склад!#REF!,E270,Склад!#REF!)</f>
        <v>#REF!</v>
      </c>
    </row>
    <row r="271" spans="1:101" s="73" customFormat="1" ht="70.150000000000006" customHeight="1" thickBot="1" x14ac:dyDescent="0.3">
      <c r="A271" s="57">
        <v>268</v>
      </c>
      <c r="B271" s="168" t="s">
        <v>140</v>
      </c>
      <c r="C271" s="34" t="s">
        <v>4189</v>
      </c>
      <c r="D271" s="34" t="str">
        <f t="shared" si="113"/>
        <v>684310131</v>
      </c>
      <c r="E271" s="33" t="s">
        <v>3910</v>
      </c>
      <c r="F271" s="33">
        <v>31</v>
      </c>
      <c r="G271" s="165" t="str">
        <f>IFERROR(VLOOKUP(VALUE(E271),Склад!#REF!,6,0),"-")</f>
        <v>-</v>
      </c>
      <c r="H271" s="58"/>
      <c r="I271" s="194" t="s">
        <v>4343</v>
      </c>
      <c r="J271" s="59">
        <v>34.200000000000003</v>
      </c>
      <c r="K271" s="63">
        <v>89</v>
      </c>
      <c r="L271" s="60"/>
      <c r="M271" s="61"/>
      <c r="N271" s="62"/>
      <c r="O271" s="64"/>
      <c r="P271" s="65"/>
      <c r="Q271" s="66"/>
      <c r="R271" s="67"/>
      <c r="S271" s="65"/>
      <c r="T271" s="66"/>
      <c r="U271" s="68"/>
      <c r="V271" s="69"/>
      <c r="W271" s="65"/>
      <c r="X271" s="66"/>
      <c r="Y271" s="70" t="str">
        <f>_xlfn.XLOOKUP($D271,'[1]Res (3)'!$G:$G,'[1]Res (3)'!P:P,"",0)</f>
        <v>-</v>
      </c>
      <c r="Z271" s="70" t="str">
        <f>_xlfn.XLOOKUP($D271,'[1]Res (3)'!$G:$G,'[1]Res (3)'!Q:Q,"",0)</f>
        <v/>
      </c>
      <c r="AA271" s="70" t="str">
        <f>_xlfn.XLOOKUP($D271,'[1]Res (3)'!$G:$G,'[1]Res (3)'!R:R,"",0)</f>
        <v/>
      </c>
      <c r="AB271" s="70" t="str">
        <f>_xlfn.XLOOKUP($D271,'[1]Res (3)'!$G:$G,'[1]Res (3)'!S:S,"",0)</f>
        <v/>
      </c>
      <c r="AC271" s="70" t="str">
        <f>_xlfn.XLOOKUP($D271,'[1]Res (3)'!$G:$G,'[1]Res (3)'!T:T,"",0)</f>
        <v/>
      </c>
      <c r="AD271" s="70" t="str">
        <f>_xlfn.XLOOKUP($D271,'[1]Res (3)'!$G:$G,'[1]Res (3)'!U:U,"",0)</f>
        <v/>
      </c>
      <c r="AE271" s="70" t="str">
        <f>_xlfn.XLOOKUP($D271,'[1]Res (3)'!$G:$G,'[1]Res (3)'!V:V,"",0)</f>
        <v/>
      </c>
      <c r="AF271" s="70" t="str">
        <f>_xlfn.XLOOKUP($D271,'[1]Res (3)'!$G:$G,'[1]Res (3)'!W:W,"",0)</f>
        <v/>
      </c>
      <c r="AG271" s="70" t="str">
        <f>_xlfn.XLOOKUP($D271,'[1]Res (3)'!$G:$G,'[1]Res (3)'!X:X,"",0)</f>
        <v/>
      </c>
      <c r="AH271" s="70" t="str">
        <f>_xlfn.XLOOKUP($D271,'[1]Res (3)'!$G:$G,'[1]Res (3)'!Y:Y,"",0)</f>
        <v/>
      </c>
      <c r="AI271" s="70" t="str">
        <f>_xlfn.XLOOKUP($D271,'[1]Res (3)'!$G:$G,'[1]Res (3)'!Z:Z,"",0)</f>
        <v/>
      </c>
      <c r="AJ271" s="70" t="str">
        <f>_xlfn.XLOOKUP($D271,'[1]Res (3)'!$G:$G,'[1]Res (3)'!AA:AA,"",0)</f>
        <v/>
      </c>
      <c r="AK271" s="70" t="str">
        <f>_xlfn.XLOOKUP($D271,'[1]Res (3)'!$G:$G,'[1]Res (3)'!AB:AB,"",0)</f>
        <v/>
      </c>
      <c r="AL271" s="71">
        <f t="shared" si="101"/>
        <v>0</v>
      </c>
      <c r="AM271" s="72" t="str">
        <f t="shared" si="102"/>
        <v/>
      </c>
      <c r="AO271" s="71" t="s">
        <v>26</v>
      </c>
      <c r="AP271" s="70" t="e">
        <f t="shared" si="100"/>
        <v>#VALUE!</v>
      </c>
      <c r="AQ271" s="70" t="e">
        <f t="shared" si="115"/>
        <v>#VALUE!</v>
      </c>
      <c r="AR271" s="70" t="e">
        <f t="shared" si="93"/>
        <v>#VALUE!</v>
      </c>
      <c r="AS271" s="70" t="e">
        <f t="shared" si="116"/>
        <v>#VALUE!</v>
      </c>
      <c r="AT271" s="70" t="e">
        <f t="shared" si="94"/>
        <v>#VALUE!</v>
      </c>
      <c r="AU271" s="70" t="e">
        <f t="shared" si="117"/>
        <v>#VALUE!</v>
      </c>
      <c r="AV271" s="70" t="e">
        <f t="shared" si="95"/>
        <v>#VALUE!</v>
      </c>
      <c r="AW271" s="70" t="e">
        <f t="shared" si="118"/>
        <v>#VALUE!</v>
      </c>
      <c r="AX271" s="70" t="e">
        <f t="shared" si="114"/>
        <v>#VALUE!</v>
      </c>
      <c r="AY271" s="71" t="e">
        <f t="shared" si="103"/>
        <v>#VALUE!</v>
      </c>
      <c r="AZ271" s="72" t="e">
        <f t="shared" si="104"/>
        <v>#VALUE!</v>
      </c>
      <c r="BA271" s="71" t="s">
        <v>26</v>
      </c>
      <c r="BB271" s="70">
        <v>0</v>
      </c>
      <c r="BC271" s="70"/>
      <c r="BD271" s="70">
        <v>0</v>
      </c>
      <c r="BE271" s="70"/>
      <c r="BF271" s="70">
        <v>0</v>
      </c>
      <c r="BG271" s="70"/>
      <c r="BH271" s="70">
        <v>0</v>
      </c>
      <c r="BI271" s="70"/>
      <c r="BJ271" s="70">
        <v>0</v>
      </c>
      <c r="BK271" s="74">
        <f t="shared" si="105"/>
        <v>0</v>
      </c>
      <c r="BL271" s="75">
        <f t="shared" si="106"/>
        <v>0</v>
      </c>
      <c r="BM271" s="71" t="s">
        <v>26</v>
      </c>
      <c r="BN271" s="70">
        <v>0</v>
      </c>
      <c r="BO271" s="70"/>
      <c r="BP271" s="70">
        <v>0</v>
      </c>
      <c r="BQ271" s="70"/>
      <c r="BR271" s="70">
        <v>0</v>
      </c>
      <c r="BS271" s="70"/>
      <c r="BT271" s="70">
        <v>0</v>
      </c>
      <c r="BU271" s="70"/>
      <c r="BV271" s="70">
        <v>0</v>
      </c>
      <c r="BW271" s="74">
        <f t="shared" si="107"/>
        <v>0</v>
      </c>
      <c r="BX271" s="76">
        <f t="shared" si="108"/>
        <v>0</v>
      </c>
      <c r="BY271" s="71" t="s">
        <v>26</v>
      </c>
      <c r="BZ271" s="70">
        <v>0</v>
      </c>
      <c r="CA271" s="70"/>
      <c r="CB271" s="70">
        <v>0</v>
      </c>
      <c r="CC271" s="70"/>
      <c r="CD271" s="70">
        <v>0</v>
      </c>
      <c r="CE271" s="70"/>
      <c r="CF271" s="70">
        <v>0</v>
      </c>
      <c r="CG271" s="70"/>
      <c r="CH271" s="70">
        <v>0</v>
      </c>
      <c r="CI271" s="77">
        <f t="shared" si="109"/>
        <v>0</v>
      </c>
      <c r="CJ271" s="76">
        <f t="shared" si="110"/>
        <v>0</v>
      </c>
      <c r="CK271" s="78"/>
      <c r="CL271" s="57"/>
      <c r="CM271" s="57"/>
      <c r="CN271" s="57"/>
      <c r="CO271" s="57"/>
      <c r="CP271" s="57"/>
      <c r="CQ271" s="57"/>
      <c r="CR271" s="57"/>
      <c r="CS271" s="79"/>
      <c r="CT271" s="80"/>
      <c r="CU271" s="81">
        <f t="shared" si="111"/>
        <v>0</v>
      </c>
      <c r="CV271" s="82">
        <f t="shared" si="112"/>
        <v>0</v>
      </c>
      <c r="CW271" s="83" t="e">
        <f>SUMIF(Склад!#REF!,E271,Склад!#REF!)</f>
        <v>#REF!</v>
      </c>
    </row>
    <row r="272" spans="1:101" s="73" customFormat="1" ht="69.599999999999994" customHeight="1" thickBot="1" x14ac:dyDescent="0.3">
      <c r="A272" s="34">
        <v>269</v>
      </c>
      <c r="B272" s="168" t="s">
        <v>140</v>
      </c>
      <c r="C272" s="34" t="s">
        <v>4189</v>
      </c>
      <c r="D272" s="34" t="str">
        <f t="shared" si="113"/>
        <v>684310171</v>
      </c>
      <c r="E272" s="33" t="s">
        <v>3910</v>
      </c>
      <c r="F272" s="33">
        <v>71</v>
      </c>
      <c r="G272" s="165" t="str">
        <f>IFERROR(VLOOKUP(VALUE(E272),Склад!#REF!,6,0),"-")</f>
        <v>-</v>
      </c>
      <c r="H272" s="58"/>
      <c r="I272" s="194" t="s">
        <v>4343</v>
      </c>
      <c r="J272" s="59">
        <v>34.200000000000003</v>
      </c>
      <c r="K272" s="63">
        <v>89</v>
      </c>
      <c r="L272" s="60"/>
      <c r="M272" s="61"/>
      <c r="N272" s="62"/>
      <c r="O272" s="64"/>
      <c r="P272" s="65"/>
      <c r="Q272" s="66"/>
      <c r="R272" s="67"/>
      <c r="S272" s="65"/>
      <c r="T272" s="66"/>
      <c r="U272" s="68"/>
      <c r="V272" s="69"/>
      <c r="W272" s="65"/>
      <c r="X272" s="66"/>
      <c r="Y272" s="70" t="str">
        <f>_xlfn.XLOOKUP($D272,'[1]Res (3)'!$G:$G,'[1]Res (3)'!P:P,"",0)</f>
        <v>-</v>
      </c>
      <c r="Z272" s="70" t="str">
        <f>_xlfn.XLOOKUP($D272,'[1]Res (3)'!$G:$G,'[1]Res (3)'!Q:Q,"",0)</f>
        <v/>
      </c>
      <c r="AA272" s="70" t="str">
        <f>_xlfn.XLOOKUP($D272,'[1]Res (3)'!$G:$G,'[1]Res (3)'!R:R,"",0)</f>
        <v/>
      </c>
      <c r="AB272" s="70" t="str">
        <f>_xlfn.XLOOKUP($D272,'[1]Res (3)'!$G:$G,'[1]Res (3)'!S:S,"",0)</f>
        <v/>
      </c>
      <c r="AC272" s="70" t="str">
        <f>_xlfn.XLOOKUP($D272,'[1]Res (3)'!$G:$G,'[1]Res (3)'!T:T,"",0)</f>
        <v/>
      </c>
      <c r="AD272" s="70" t="str">
        <f>_xlfn.XLOOKUP($D272,'[1]Res (3)'!$G:$G,'[1]Res (3)'!U:U,"",0)</f>
        <v/>
      </c>
      <c r="AE272" s="70" t="str">
        <f>_xlfn.XLOOKUP($D272,'[1]Res (3)'!$G:$G,'[1]Res (3)'!V:V,"",0)</f>
        <v/>
      </c>
      <c r="AF272" s="70" t="str">
        <f>_xlfn.XLOOKUP($D272,'[1]Res (3)'!$G:$G,'[1]Res (3)'!W:W,"",0)</f>
        <v/>
      </c>
      <c r="AG272" s="70" t="str">
        <f>_xlfn.XLOOKUP($D272,'[1]Res (3)'!$G:$G,'[1]Res (3)'!X:X,"",0)</f>
        <v/>
      </c>
      <c r="AH272" s="70" t="str">
        <f>_xlfn.XLOOKUP($D272,'[1]Res (3)'!$G:$G,'[1]Res (3)'!Y:Y,"",0)</f>
        <v/>
      </c>
      <c r="AI272" s="70" t="str">
        <f>_xlfn.XLOOKUP($D272,'[1]Res (3)'!$G:$G,'[1]Res (3)'!Z:Z,"",0)</f>
        <v/>
      </c>
      <c r="AJ272" s="70" t="str">
        <f>_xlfn.XLOOKUP($D272,'[1]Res (3)'!$G:$G,'[1]Res (3)'!AA:AA,"",0)</f>
        <v/>
      </c>
      <c r="AK272" s="70" t="str">
        <f>_xlfn.XLOOKUP($D272,'[1]Res (3)'!$G:$G,'[1]Res (3)'!AB:AB,"",0)</f>
        <v/>
      </c>
      <c r="AL272" s="71">
        <f t="shared" si="101"/>
        <v>0</v>
      </c>
      <c r="AM272" s="72" t="str">
        <f t="shared" si="102"/>
        <v/>
      </c>
      <c r="AO272" s="71" t="s">
        <v>26</v>
      </c>
      <c r="AP272" s="70" t="e">
        <f t="shared" si="100"/>
        <v>#VALUE!</v>
      </c>
      <c r="AQ272" s="70" t="e">
        <f t="shared" si="115"/>
        <v>#VALUE!</v>
      </c>
      <c r="AR272" s="70" t="e">
        <f t="shared" si="93"/>
        <v>#VALUE!</v>
      </c>
      <c r="AS272" s="70" t="e">
        <f t="shared" si="116"/>
        <v>#VALUE!</v>
      </c>
      <c r="AT272" s="70" t="e">
        <f t="shared" si="94"/>
        <v>#VALUE!</v>
      </c>
      <c r="AU272" s="70" t="e">
        <f t="shared" si="117"/>
        <v>#VALUE!</v>
      </c>
      <c r="AV272" s="70" t="e">
        <f t="shared" si="95"/>
        <v>#VALUE!</v>
      </c>
      <c r="AW272" s="70" t="e">
        <f t="shared" si="118"/>
        <v>#VALUE!</v>
      </c>
      <c r="AX272" s="70" t="e">
        <f t="shared" si="114"/>
        <v>#VALUE!</v>
      </c>
      <c r="AY272" s="71" t="e">
        <f t="shared" si="103"/>
        <v>#VALUE!</v>
      </c>
      <c r="AZ272" s="72" t="e">
        <f t="shared" si="104"/>
        <v>#VALUE!</v>
      </c>
      <c r="BA272" s="71" t="s">
        <v>26</v>
      </c>
      <c r="BB272" s="70">
        <v>0</v>
      </c>
      <c r="BC272" s="70"/>
      <c r="BD272" s="70">
        <v>1</v>
      </c>
      <c r="BE272" s="70"/>
      <c r="BF272" s="70">
        <v>2</v>
      </c>
      <c r="BG272" s="70"/>
      <c r="BH272" s="70">
        <v>1</v>
      </c>
      <c r="BI272" s="70"/>
      <c r="BJ272" s="70">
        <v>0</v>
      </c>
      <c r="BK272" s="74">
        <f t="shared" si="105"/>
        <v>4</v>
      </c>
      <c r="BL272" s="75">
        <f t="shared" si="106"/>
        <v>0</v>
      </c>
      <c r="BM272" s="71" t="s">
        <v>26</v>
      </c>
      <c r="BN272" s="70">
        <v>0</v>
      </c>
      <c r="BO272" s="70"/>
      <c r="BP272" s="70">
        <v>1</v>
      </c>
      <c r="BQ272" s="70"/>
      <c r="BR272" s="70">
        <v>2</v>
      </c>
      <c r="BS272" s="70"/>
      <c r="BT272" s="70">
        <v>1</v>
      </c>
      <c r="BU272" s="70"/>
      <c r="BV272" s="70">
        <v>0</v>
      </c>
      <c r="BW272" s="74">
        <f t="shared" si="107"/>
        <v>4</v>
      </c>
      <c r="BX272" s="76">
        <f t="shared" si="108"/>
        <v>0</v>
      </c>
      <c r="BY272" s="71" t="s">
        <v>26</v>
      </c>
      <c r="BZ272" s="70">
        <v>0</v>
      </c>
      <c r="CA272" s="70"/>
      <c r="CB272" s="70">
        <v>3</v>
      </c>
      <c r="CC272" s="70"/>
      <c r="CD272" s="70">
        <v>5</v>
      </c>
      <c r="CE272" s="70"/>
      <c r="CF272" s="70">
        <v>3</v>
      </c>
      <c r="CG272" s="70"/>
      <c r="CH272" s="70">
        <v>0</v>
      </c>
      <c r="CI272" s="77">
        <f t="shared" si="109"/>
        <v>11</v>
      </c>
      <c r="CJ272" s="76">
        <f t="shared" si="110"/>
        <v>0</v>
      </c>
      <c r="CK272" s="78"/>
      <c r="CL272" s="57"/>
      <c r="CM272" s="57"/>
      <c r="CN272" s="57"/>
      <c r="CO272" s="57"/>
      <c r="CP272" s="57"/>
      <c r="CQ272" s="57"/>
      <c r="CR272" s="57"/>
      <c r="CS272" s="79"/>
      <c r="CT272" s="80"/>
      <c r="CU272" s="81">
        <f t="shared" si="111"/>
        <v>0</v>
      </c>
      <c r="CV272" s="82">
        <f t="shared" si="112"/>
        <v>0</v>
      </c>
      <c r="CW272" s="83" t="e">
        <f>SUMIF(Склад!#REF!,E272,Склад!#REF!)</f>
        <v>#REF!</v>
      </c>
    </row>
    <row r="273" spans="1:101" s="73" customFormat="1" ht="147.94999999999999" customHeight="1" thickBot="1" x14ac:dyDescent="0.3">
      <c r="A273" s="57">
        <v>270</v>
      </c>
      <c r="B273" s="168" t="s">
        <v>133</v>
      </c>
      <c r="C273" s="34" t="s">
        <v>4199</v>
      </c>
      <c r="D273" s="34" t="str">
        <f t="shared" si="113"/>
        <v>77131013</v>
      </c>
      <c r="E273" s="33" t="s">
        <v>3911</v>
      </c>
      <c r="F273" s="33">
        <v>3</v>
      </c>
      <c r="G273" s="165" t="str">
        <f>IFERROR(VLOOKUP(VALUE(E273),Склад!#REF!,6,0),"-")</f>
        <v>-</v>
      </c>
      <c r="H273" s="58"/>
      <c r="I273" s="194" t="s">
        <v>4343</v>
      </c>
      <c r="J273" s="59">
        <v>22.7</v>
      </c>
      <c r="K273" s="63">
        <v>59</v>
      </c>
      <c r="L273" s="60"/>
      <c r="M273" s="61"/>
      <c r="N273" s="62"/>
      <c r="O273" s="64"/>
      <c r="P273" s="65"/>
      <c r="Q273" s="66"/>
      <c r="R273" s="67"/>
      <c r="S273" s="65"/>
      <c r="T273" s="66"/>
      <c r="U273" s="68"/>
      <c r="V273" s="69"/>
      <c r="W273" s="65"/>
      <c r="X273" s="66"/>
      <c r="Y273" s="70" t="str">
        <f>_xlfn.XLOOKUP($D273,'[1]Res (3)'!$G:$G,'[1]Res (3)'!P:P,"",0)</f>
        <v>-</v>
      </c>
      <c r="Z273" s="70" t="str">
        <f>_xlfn.XLOOKUP($D273,'[1]Res (3)'!$G:$G,'[1]Res (3)'!Q:Q,"",0)</f>
        <v>-</v>
      </c>
      <c r="AA273" s="70" t="str">
        <f>_xlfn.XLOOKUP($D273,'[1]Res (3)'!$G:$G,'[1]Res (3)'!R:R,"",0)</f>
        <v>-</v>
      </c>
      <c r="AB273" s="70" t="str">
        <f>_xlfn.XLOOKUP($D273,'[1]Res (3)'!$G:$G,'[1]Res (3)'!S:S,"",0)</f>
        <v>-</v>
      </c>
      <c r="AC273" s="70" t="str">
        <f>_xlfn.XLOOKUP($D273,'[1]Res (3)'!$G:$G,'[1]Res (3)'!T:T,"",0)</f>
        <v>-</v>
      </c>
      <c r="AD273" s="70" t="str">
        <f>_xlfn.XLOOKUP($D273,'[1]Res (3)'!$G:$G,'[1]Res (3)'!U:U,"",0)</f>
        <v/>
      </c>
      <c r="AE273" s="70" t="str">
        <f>_xlfn.XLOOKUP($D273,'[1]Res (3)'!$G:$G,'[1]Res (3)'!V:V,"",0)</f>
        <v/>
      </c>
      <c r="AF273" s="70" t="str">
        <f>_xlfn.XLOOKUP($D273,'[1]Res (3)'!$G:$G,'[1]Res (3)'!W:W,"",0)</f>
        <v/>
      </c>
      <c r="AG273" s="70" t="str">
        <f>_xlfn.XLOOKUP($D273,'[1]Res (3)'!$G:$G,'[1]Res (3)'!X:X,"",0)</f>
        <v/>
      </c>
      <c r="AH273" s="70" t="str">
        <f>_xlfn.XLOOKUP($D273,'[1]Res (3)'!$G:$G,'[1]Res (3)'!Y:Y,"",0)</f>
        <v/>
      </c>
      <c r="AI273" s="70" t="str">
        <f>_xlfn.XLOOKUP($D273,'[1]Res (3)'!$G:$G,'[1]Res (3)'!Z:Z,"",0)</f>
        <v>-</v>
      </c>
      <c r="AJ273" s="70" t="str">
        <f>_xlfn.XLOOKUP($D273,'[1]Res (3)'!$G:$G,'[1]Res (3)'!AA:AA,"",0)</f>
        <v>-</v>
      </c>
      <c r="AK273" s="70" t="str">
        <f>_xlfn.XLOOKUP($D273,'[1]Res (3)'!$G:$G,'[1]Res (3)'!AB:AB,"",0)</f>
        <v>-</v>
      </c>
      <c r="AL273" s="71">
        <f t="shared" si="101"/>
        <v>0</v>
      </c>
      <c r="AM273" s="72" t="str">
        <f t="shared" si="102"/>
        <v/>
      </c>
      <c r="AO273" s="71" t="s">
        <v>26</v>
      </c>
      <c r="AP273" s="70" t="e">
        <f t="shared" si="100"/>
        <v>#VALUE!</v>
      </c>
      <c r="AQ273" s="70" t="e">
        <f t="shared" si="115"/>
        <v>#VALUE!</v>
      </c>
      <c r="AR273" s="70" t="e">
        <f t="shared" si="93"/>
        <v>#VALUE!</v>
      </c>
      <c r="AS273" s="70" t="e">
        <f t="shared" si="116"/>
        <v>#VALUE!</v>
      </c>
      <c r="AT273" s="70" t="e">
        <f t="shared" si="94"/>
        <v>#VALUE!</v>
      </c>
      <c r="AU273" s="70" t="e">
        <f t="shared" si="117"/>
        <v>#VALUE!</v>
      </c>
      <c r="AV273" s="70" t="e">
        <f t="shared" si="95"/>
        <v>#VALUE!</v>
      </c>
      <c r="AW273" s="70" t="e">
        <f t="shared" si="118"/>
        <v>#VALUE!</v>
      </c>
      <c r="AX273" s="70" t="e">
        <f t="shared" si="114"/>
        <v>#VALUE!</v>
      </c>
      <c r="AY273" s="71" t="e">
        <f t="shared" si="103"/>
        <v>#VALUE!</v>
      </c>
      <c r="AZ273" s="72" t="e">
        <f t="shared" si="104"/>
        <v>#VALUE!</v>
      </c>
      <c r="BA273" s="71" t="s">
        <v>26</v>
      </c>
      <c r="BB273" s="70">
        <v>0</v>
      </c>
      <c r="BC273" s="70"/>
      <c r="BD273" s="70">
        <v>1</v>
      </c>
      <c r="BE273" s="70"/>
      <c r="BF273" s="70">
        <v>2</v>
      </c>
      <c r="BG273" s="70"/>
      <c r="BH273" s="70">
        <v>1</v>
      </c>
      <c r="BI273" s="70"/>
      <c r="BJ273" s="70">
        <v>0</v>
      </c>
      <c r="BK273" s="74">
        <f t="shared" si="105"/>
        <v>4</v>
      </c>
      <c r="BL273" s="75">
        <f t="shared" si="106"/>
        <v>0</v>
      </c>
      <c r="BM273" s="71" t="s">
        <v>26</v>
      </c>
      <c r="BN273" s="70">
        <v>0</v>
      </c>
      <c r="BO273" s="70"/>
      <c r="BP273" s="70">
        <v>1</v>
      </c>
      <c r="BQ273" s="70"/>
      <c r="BR273" s="70">
        <v>2</v>
      </c>
      <c r="BS273" s="70"/>
      <c r="BT273" s="70">
        <v>1</v>
      </c>
      <c r="BU273" s="70"/>
      <c r="BV273" s="70">
        <v>0</v>
      </c>
      <c r="BW273" s="74">
        <f t="shared" si="107"/>
        <v>4</v>
      </c>
      <c r="BX273" s="76">
        <f t="shared" si="108"/>
        <v>0</v>
      </c>
      <c r="BY273" s="71" t="s">
        <v>26</v>
      </c>
      <c r="BZ273" s="70">
        <v>0</v>
      </c>
      <c r="CA273" s="70"/>
      <c r="CB273" s="70">
        <v>4</v>
      </c>
      <c r="CC273" s="70"/>
      <c r="CD273" s="70">
        <v>7</v>
      </c>
      <c r="CE273" s="70"/>
      <c r="CF273" s="70">
        <v>4</v>
      </c>
      <c r="CG273" s="70"/>
      <c r="CH273" s="70">
        <v>0</v>
      </c>
      <c r="CI273" s="77">
        <f t="shared" si="109"/>
        <v>15</v>
      </c>
      <c r="CJ273" s="76">
        <f t="shared" si="110"/>
        <v>0</v>
      </c>
      <c r="CK273" s="78"/>
      <c r="CL273" s="57"/>
      <c r="CM273" s="57"/>
      <c r="CN273" s="57"/>
      <c r="CO273" s="57"/>
      <c r="CP273" s="57"/>
      <c r="CQ273" s="57"/>
      <c r="CR273" s="57"/>
      <c r="CS273" s="79"/>
      <c r="CT273" s="80"/>
      <c r="CU273" s="81">
        <f t="shared" si="111"/>
        <v>0</v>
      </c>
      <c r="CV273" s="82">
        <f t="shared" si="112"/>
        <v>0</v>
      </c>
      <c r="CW273" s="83" t="e">
        <f>SUMIF(Склад!#REF!,E273,Склад!#REF!)</f>
        <v>#REF!</v>
      </c>
    </row>
    <row r="274" spans="1:101" s="73" customFormat="1" ht="98.65" customHeight="1" thickBot="1" x14ac:dyDescent="0.3">
      <c r="A274" s="34">
        <v>271</v>
      </c>
      <c r="B274" s="168" t="s">
        <v>133</v>
      </c>
      <c r="C274" s="34" t="s">
        <v>4199</v>
      </c>
      <c r="D274" s="34" t="str">
        <f t="shared" si="113"/>
        <v>771310171</v>
      </c>
      <c r="E274" s="33" t="s">
        <v>3911</v>
      </c>
      <c r="F274" s="33">
        <v>71</v>
      </c>
      <c r="G274" s="165" t="str">
        <f>IFERROR(VLOOKUP(VALUE(E274),Склад!#REF!,6,0),"-")</f>
        <v>-</v>
      </c>
      <c r="H274" s="58"/>
      <c r="I274" s="194" t="s">
        <v>4343</v>
      </c>
      <c r="J274" s="59">
        <v>22.7</v>
      </c>
      <c r="K274" s="63">
        <v>59</v>
      </c>
      <c r="L274" s="60"/>
      <c r="M274" s="61"/>
      <c r="N274" s="62"/>
      <c r="O274" s="64"/>
      <c r="P274" s="65"/>
      <c r="Q274" s="66"/>
      <c r="R274" s="67"/>
      <c r="S274" s="65"/>
      <c r="T274" s="66"/>
      <c r="U274" s="68"/>
      <c r="V274" s="69"/>
      <c r="W274" s="65"/>
      <c r="X274" s="66"/>
      <c r="Y274" s="70" t="str">
        <f>_xlfn.XLOOKUP($D274,'[1]Res (3)'!$G:$G,'[1]Res (3)'!P:P,"",0)</f>
        <v>-</v>
      </c>
      <c r="Z274" s="70" t="str">
        <f>_xlfn.XLOOKUP($D274,'[1]Res (3)'!$G:$G,'[1]Res (3)'!Q:Q,"",0)</f>
        <v>-</v>
      </c>
      <c r="AA274" s="70" t="str">
        <f>_xlfn.XLOOKUP($D274,'[1]Res (3)'!$G:$G,'[1]Res (3)'!R:R,"",0)</f>
        <v>-</v>
      </c>
      <c r="AB274" s="70" t="str">
        <f>_xlfn.XLOOKUP($D274,'[1]Res (3)'!$G:$G,'[1]Res (3)'!S:S,"",0)</f>
        <v>-</v>
      </c>
      <c r="AC274" s="70" t="str">
        <f>_xlfn.XLOOKUP($D274,'[1]Res (3)'!$G:$G,'[1]Res (3)'!T:T,"",0)</f>
        <v>-</v>
      </c>
      <c r="AD274" s="70" t="str">
        <f>_xlfn.XLOOKUP($D274,'[1]Res (3)'!$G:$G,'[1]Res (3)'!U:U,"",0)</f>
        <v/>
      </c>
      <c r="AE274" s="70" t="str">
        <f>_xlfn.XLOOKUP($D274,'[1]Res (3)'!$G:$G,'[1]Res (3)'!V:V,"",0)</f>
        <v/>
      </c>
      <c r="AF274" s="70" t="str">
        <f>_xlfn.XLOOKUP($D274,'[1]Res (3)'!$G:$G,'[1]Res (3)'!W:W,"",0)</f>
        <v/>
      </c>
      <c r="AG274" s="70" t="str">
        <f>_xlfn.XLOOKUP($D274,'[1]Res (3)'!$G:$G,'[1]Res (3)'!X:X,"",0)</f>
        <v/>
      </c>
      <c r="AH274" s="70" t="str">
        <f>_xlfn.XLOOKUP($D274,'[1]Res (3)'!$G:$G,'[1]Res (3)'!Y:Y,"",0)</f>
        <v/>
      </c>
      <c r="AI274" s="70" t="str">
        <f>_xlfn.XLOOKUP($D274,'[1]Res (3)'!$G:$G,'[1]Res (3)'!Z:Z,"",0)</f>
        <v>-</v>
      </c>
      <c r="AJ274" s="70" t="str">
        <f>_xlfn.XLOOKUP($D274,'[1]Res (3)'!$G:$G,'[1]Res (3)'!AA:AA,"",0)</f>
        <v>-</v>
      </c>
      <c r="AK274" s="70" t="str">
        <f>_xlfn.XLOOKUP($D274,'[1]Res (3)'!$G:$G,'[1]Res (3)'!AB:AB,"",0)</f>
        <v>-</v>
      </c>
      <c r="AL274" s="71">
        <f t="shared" si="101"/>
        <v>0</v>
      </c>
      <c r="AM274" s="72" t="str">
        <f t="shared" si="102"/>
        <v/>
      </c>
      <c r="AO274" s="71" t="s">
        <v>26</v>
      </c>
      <c r="AP274" s="70" t="e">
        <f t="shared" si="100"/>
        <v>#VALUE!</v>
      </c>
      <c r="AQ274" s="70" t="e">
        <f t="shared" si="115"/>
        <v>#VALUE!</v>
      </c>
      <c r="AR274" s="70" t="e">
        <f t="shared" si="93"/>
        <v>#VALUE!</v>
      </c>
      <c r="AS274" s="70" t="e">
        <f t="shared" si="116"/>
        <v>#VALUE!</v>
      </c>
      <c r="AT274" s="70" t="e">
        <f t="shared" si="94"/>
        <v>#VALUE!</v>
      </c>
      <c r="AU274" s="70" t="e">
        <f t="shared" si="117"/>
        <v>#VALUE!</v>
      </c>
      <c r="AV274" s="70" t="e">
        <f t="shared" si="95"/>
        <v>#VALUE!</v>
      </c>
      <c r="AW274" s="70" t="e">
        <f t="shared" si="118"/>
        <v>#VALUE!</v>
      </c>
      <c r="AX274" s="70" t="e">
        <f t="shared" si="114"/>
        <v>#VALUE!</v>
      </c>
      <c r="AY274" s="71" t="e">
        <f t="shared" si="103"/>
        <v>#VALUE!</v>
      </c>
      <c r="AZ274" s="72" t="e">
        <f t="shared" si="104"/>
        <v>#VALUE!</v>
      </c>
      <c r="BA274" s="71" t="s">
        <v>26</v>
      </c>
      <c r="BB274" s="70">
        <v>0</v>
      </c>
      <c r="BC274" s="70"/>
      <c r="BD274" s="70">
        <v>0</v>
      </c>
      <c r="BE274" s="70"/>
      <c r="BF274" s="70">
        <v>0</v>
      </c>
      <c r="BG274" s="70"/>
      <c r="BH274" s="70">
        <v>0</v>
      </c>
      <c r="BI274" s="70"/>
      <c r="BJ274" s="70">
        <v>0</v>
      </c>
      <c r="BK274" s="74">
        <f t="shared" si="105"/>
        <v>0</v>
      </c>
      <c r="BL274" s="75">
        <f t="shared" si="106"/>
        <v>0</v>
      </c>
      <c r="BM274" s="71" t="s">
        <v>26</v>
      </c>
      <c r="BN274" s="70">
        <v>0</v>
      </c>
      <c r="BO274" s="70"/>
      <c r="BP274" s="70">
        <v>0</v>
      </c>
      <c r="BQ274" s="70"/>
      <c r="BR274" s="70">
        <v>0</v>
      </c>
      <c r="BS274" s="70"/>
      <c r="BT274" s="70">
        <v>0</v>
      </c>
      <c r="BU274" s="70"/>
      <c r="BV274" s="70">
        <v>0</v>
      </c>
      <c r="BW274" s="74">
        <f t="shared" si="107"/>
        <v>0</v>
      </c>
      <c r="BX274" s="76">
        <f t="shared" si="108"/>
        <v>0</v>
      </c>
      <c r="BY274" s="71" t="s">
        <v>26</v>
      </c>
      <c r="BZ274" s="70">
        <v>0</v>
      </c>
      <c r="CA274" s="70"/>
      <c r="CB274" s="70">
        <v>0</v>
      </c>
      <c r="CC274" s="70"/>
      <c r="CD274" s="70">
        <v>0</v>
      </c>
      <c r="CE274" s="70"/>
      <c r="CF274" s="70">
        <v>0</v>
      </c>
      <c r="CG274" s="70"/>
      <c r="CH274" s="70">
        <v>0</v>
      </c>
      <c r="CI274" s="77">
        <f t="shared" si="109"/>
        <v>0</v>
      </c>
      <c r="CJ274" s="76">
        <f t="shared" si="110"/>
        <v>0</v>
      </c>
      <c r="CK274" s="78"/>
      <c r="CL274" s="57"/>
      <c r="CM274" s="57"/>
      <c r="CN274" s="57"/>
      <c r="CO274" s="57"/>
      <c r="CP274" s="57"/>
      <c r="CQ274" s="57"/>
      <c r="CR274" s="57"/>
      <c r="CS274" s="79"/>
      <c r="CT274" s="80"/>
      <c r="CU274" s="81">
        <f t="shared" si="111"/>
        <v>0</v>
      </c>
      <c r="CV274" s="82">
        <f t="shared" si="112"/>
        <v>0</v>
      </c>
      <c r="CW274" s="83" t="e">
        <f>SUMIF(Склад!#REF!,E274,Склад!#REF!)</f>
        <v>#REF!</v>
      </c>
    </row>
    <row r="275" spans="1:101" s="73" customFormat="1" ht="69.599999999999994" customHeight="1" thickBot="1" x14ac:dyDescent="0.3">
      <c r="A275" s="57">
        <v>272</v>
      </c>
      <c r="B275" s="168" t="s">
        <v>140</v>
      </c>
      <c r="C275" s="34" t="s">
        <v>4200</v>
      </c>
      <c r="D275" s="34" t="str">
        <f t="shared" si="113"/>
        <v>6223303229</v>
      </c>
      <c r="E275" s="33" t="s">
        <v>3912</v>
      </c>
      <c r="F275" s="33">
        <v>229</v>
      </c>
      <c r="G275" s="165" t="str">
        <f>IFERROR(VLOOKUP(VALUE(E275),Склад!#REF!,6,0),"-")</f>
        <v>-</v>
      </c>
      <c r="H275" s="58"/>
      <c r="I275" s="194" t="s">
        <v>4343</v>
      </c>
      <c r="J275" s="59">
        <v>38.1</v>
      </c>
      <c r="K275" s="63">
        <v>99</v>
      </c>
      <c r="L275" s="60"/>
      <c r="M275" s="61"/>
      <c r="N275" s="62"/>
      <c r="O275" s="64"/>
      <c r="P275" s="65"/>
      <c r="Q275" s="66"/>
      <c r="R275" s="67"/>
      <c r="S275" s="65"/>
      <c r="T275" s="66"/>
      <c r="U275" s="68"/>
      <c r="V275" s="69"/>
      <c r="W275" s="65"/>
      <c r="X275" s="66"/>
      <c r="Y275" s="70" t="str">
        <f>_xlfn.XLOOKUP($D275,'[1]Res (3)'!$G:$G,'[1]Res (3)'!P:P,"",0)</f>
        <v>-</v>
      </c>
      <c r="Z275" s="70" t="str">
        <f>_xlfn.XLOOKUP($D275,'[1]Res (3)'!$G:$G,'[1]Res (3)'!Q:Q,"",0)</f>
        <v>-</v>
      </c>
      <c r="AA275" s="70" t="str">
        <f>_xlfn.XLOOKUP($D275,'[1]Res (3)'!$G:$G,'[1]Res (3)'!R:R,"",0)</f>
        <v>-</v>
      </c>
      <c r="AB275" s="70" t="str">
        <f>_xlfn.XLOOKUP($D275,'[1]Res (3)'!$G:$G,'[1]Res (3)'!S:S,"",0)</f>
        <v/>
      </c>
      <c r="AC275" s="70" t="str">
        <f>_xlfn.XLOOKUP($D275,'[1]Res (3)'!$G:$G,'[1]Res (3)'!T:T,"",0)</f>
        <v/>
      </c>
      <c r="AD275" s="70" t="str">
        <f>_xlfn.XLOOKUP($D275,'[1]Res (3)'!$G:$G,'[1]Res (3)'!U:U,"",0)</f>
        <v/>
      </c>
      <c r="AE275" s="70" t="str">
        <f>_xlfn.XLOOKUP($D275,'[1]Res (3)'!$G:$G,'[1]Res (3)'!V:V,"",0)</f>
        <v/>
      </c>
      <c r="AF275" s="70" t="str">
        <f>_xlfn.XLOOKUP($D275,'[1]Res (3)'!$G:$G,'[1]Res (3)'!W:W,"",0)</f>
        <v/>
      </c>
      <c r="AG275" s="70" t="str">
        <f>_xlfn.XLOOKUP($D275,'[1]Res (3)'!$G:$G,'[1]Res (3)'!X:X,"",0)</f>
        <v/>
      </c>
      <c r="AH275" s="70" t="str">
        <f>_xlfn.XLOOKUP($D275,'[1]Res (3)'!$G:$G,'[1]Res (3)'!Y:Y,"",0)</f>
        <v/>
      </c>
      <c r="AI275" s="70" t="str">
        <f>_xlfn.XLOOKUP($D275,'[1]Res (3)'!$G:$G,'[1]Res (3)'!Z:Z,"",0)</f>
        <v/>
      </c>
      <c r="AJ275" s="70" t="str">
        <f>_xlfn.XLOOKUP($D275,'[1]Res (3)'!$G:$G,'[1]Res (3)'!AA:AA,"",0)</f>
        <v/>
      </c>
      <c r="AK275" s="70" t="str">
        <f>_xlfn.XLOOKUP($D275,'[1]Res (3)'!$G:$G,'[1]Res (3)'!AB:AB,"",0)</f>
        <v>-</v>
      </c>
      <c r="AL275" s="71">
        <f t="shared" si="101"/>
        <v>0</v>
      </c>
      <c r="AM275" s="72" t="str">
        <f t="shared" si="102"/>
        <v/>
      </c>
      <c r="AO275" s="71" t="s">
        <v>26</v>
      </c>
      <c r="AP275" s="70" t="e">
        <f t="shared" si="100"/>
        <v>#VALUE!</v>
      </c>
      <c r="AQ275" s="70"/>
      <c r="AR275" s="70" t="e">
        <f t="shared" si="93"/>
        <v>#VALUE!</v>
      </c>
      <c r="AS275" s="70"/>
      <c r="AT275" s="70" t="e">
        <f t="shared" si="94"/>
        <v>#VALUE!</v>
      </c>
      <c r="AU275" s="70"/>
      <c r="AV275" s="70" t="e">
        <f t="shared" si="95"/>
        <v>#VALUE!</v>
      </c>
      <c r="AW275" s="70"/>
      <c r="AX275" s="70" t="e">
        <f t="shared" si="114"/>
        <v>#VALUE!</v>
      </c>
      <c r="AY275" s="71" t="e">
        <f t="shared" si="103"/>
        <v>#VALUE!</v>
      </c>
      <c r="AZ275" s="72" t="e">
        <f t="shared" si="104"/>
        <v>#VALUE!</v>
      </c>
      <c r="BA275" s="71" t="s">
        <v>26</v>
      </c>
      <c r="BB275" s="70">
        <v>0</v>
      </c>
      <c r="BC275" s="70"/>
      <c r="BD275" s="70">
        <v>0</v>
      </c>
      <c r="BE275" s="70"/>
      <c r="BF275" s="70">
        <v>0</v>
      </c>
      <c r="BG275" s="70"/>
      <c r="BH275" s="70">
        <v>0</v>
      </c>
      <c r="BI275" s="70"/>
      <c r="BJ275" s="70">
        <v>0</v>
      </c>
      <c r="BK275" s="74">
        <f t="shared" si="105"/>
        <v>0</v>
      </c>
      <c r="BL275" s="75">
        <f t="shared" si="106"/>
        <v>0</v>
      </c>
      <c r="BM275" s="71" t="s">
        <v>26</v>
      </c>
      <c r="BN275" s="70">
        <v>0</v>
      </c>
      <c r="BO275" s="70"/>
      <c r="BP275" s="70">
        <v>0</v>
      </c>
      <c r="BQ275" s="70"/>
      <c r="BR275" s="70">
        <v>0</v>
      </c>
      <c r="BS275" s="70"/>
      <c r="BT275" s="70">
        <v>0</v>
      </c>
      <c r="BU275" s="70"/>
      <c r="BV275" s="70">
        <v>0</v>
      </c>
      <c r="BW275" s="74">
        <f t="shared" si="107"/>
        <v>0</v>
      </c>
      <c r="BX275" s="76">
        <f t="shared" si="108"/>
        <v>0</v>
      </c>
      <c r="BY275" s="71" t="s">
        <v>26</v>
      </c>
      <c r="BZ275" s="70">
        <v>0</v>
      </c>
      <c r="CA275" s="70"/>
      <c r="CB275" s="70">
        <v>0</v>
      </c>
      <c r="CC275" s="70"/>
      <c r="CD275" s="70">
        <v>0</v>
      </c>
      <c r="CE275" s="70"/>
      <c r="CF275" s="70">
        <v>0</v>
      </c>
      <c r="CG275" s="70"/>
      <c r="CH275" s="70">
        <v>0</v>
      </c>
      <c r="CI275" s="77">
        <f t="shared" si="109"/>
        <v>0</v>
      </c>
      <c r="CJ275" s="76">
        <f t="shared" si="110"/>
        <v>0</v>
      </c>
      <c r="CK275" s="78"/>
      <c r="CL275" s="57"/>
      <c r="CM275" s="57"/>
      <c r="CN275" s="57"/>
      <c r="CO275" s="57"/>
      <c r="CP275" s="57"/>
      <c r="CQ275" s="57"/>
      <c r="CR275" s="57"/>
      <c r="CS275" s="79"/>
      <c r="CT275" s="80"/>
      <c r="CU275" s="81">
        <f t="shared" si="111"/>
        <v>0</v>
      </c>
      <c r="CV275" s="82">
        <f t="shared" si="112"/>
        <v>0</v>
      </c>
      <c r="CW275" s="83" t="e">
        <f>SUMIF(Склад!#REF!,E275,Склад!#REF!)</f>
        <v>#REF!</v>
      </c>
    </row>
    <row r="276" spans="1:101" s="73" customFormat="1" ht="75.2" customHeight="1" thickBot="1" x14ac:dyDescent="0.3">
      <c r="A276" s="34">
        <v>273</v>
      </c>
      <c r="B276" s="168" t="s">
        <v>140</v>
      </c>
      <c r="C276" s="34" t="s">
        <v>4201</v>
      </c>
      <c r="D276" s="34" t="str">
        <f t="shared" si="113"/>
        <v>6873303229</v>
      </c>
      <c r="E276" s="33" t="s">
        <v>3913</v>
      </c>
      <c r="F276" s="33">
        <v>229</v>
      </c>
      <c r="G276" s="165" t="str">
        <f>IFERROR(VLOOKUP(VALUE(E276),Склад!#REF!,6,0),"-")</f>
        <v>-</v>
      </c>
      <c r="H276" s="58"/>
      <c r="I276" s="194" t="s">
        <v>4343</v>
      </c>
      <c r="J276" s="59">
        <v>41.9</v>
      </c>
      <c r="K276" s="63">
        <v>109</v>
      </c>
      <c r="L276" s="60"/>
      <c r="M276" s="61"/>
      <c r="N276" s="62"/>
      <c r="O276" s="64"/>
      <c r="P276" s="65"/>
      <c r="Q276" s="66"/>
      <c r="R276" s="67"/>
      <c r="S276" s="65"/>
      <c r="T276" s="66"/>
      <c r="U276" s="68"/>
      <c r="V276" s="69"/>
      <c r="W276" s="65"/>
      <c r="X276" s="66"/>
      <c r="Y276" s="70" t="str">
        <f>_xlfn.XLOOKUP($D276,'[1]Res (3)'!$G:$G,'[1]Res (3)'!P:P,"",0)</f>
        <v>-</v>
      </c>
      <c r="Z276" s="70" t="str">
        <f>_xlfn.XLOOKUP($D276,'[1]Res (3)'!$G:$G,'[1]Res (3)'!Q:Q,"",0)</f>
        <v>-</v>
      </c>
      <c r="AA276" s="70" t="str">
        <f>_xlfn.XLOOKUP($D276,'[1]Res (3)'!$G:$G,'[1]Res (3)'!R:R,"",0)</f>
        <v>-</v>
      </c>
      <c r="AB276" s="70" t="str">
        <f>_xlfn.XLOOKUP($D276,'[1]Res (3)'!$G:$G,'[1]Res (3)'!S:S,"",0)</f>
        <v/>
      </c>
      <c r="AC276" s="70" t="str">
        <f>_xlfn.XLOOKUP($D276,'[1]Res (3)'!$G:$G,'[1]Res (3)'!T:T,"",0)</f>
        <v/>
      </c>
      <c r="AD276" s="70" t="str">
        <f>_xlfn.XLOOKUP($D276,'[1]Res (3)'!$G:$G,'[1]Res (3)'!U:U,"",0)</f>
        <v/>
      </c>
      <c r="AE276" s="70" t="str">
        <f>_xlfn.XLOOKUP($D276,'[1]Res (3)'!$G:$G,'[1]Res (3)'!V:V,"",0)</f>
        <v/>
      </c>
      <c r="AF276" s="70" t="str">
        <f>_xlfn.XLOOKUP($D276,'[1]Res (3)'!$G:$G,'[1]Res (3)'!W:W,"",0)</f>
        <v/>
      </c>
      <c r="AG276" s="70" t="str">
        <f>_xlfn.XLOOKUP($D276,'[1]Res (3)'!$G:$G,'[1]Res (3)'!X:X,"",0)</f>
        <v/>
      </c>
      <c r="AH276" s="70" t="str">
        <f>_xlfn.XLOOKUP($D276,'[1]Res (3)'!$G:$G,'[1]Res (3)'!Y:Y,"",0)</f>
        <v/>
      </c>
      <c r="AI276" s="70" t="str">
        <f>_xlfn.XLOOKUP($D276,'[1]Res (3)'!$G:$G,'[1]Res (3)'!Z:Z,"",0)</f>
        <v/>
      </c>
      <c r="AJ276" s="70" t="str">
        <f>_xlfn.XLOOKUP($D276,'[1]Res (3)'!$G:$G,'[1]Res (3)'!AA:AA,"",0)</f>
        <v/>
      </c>
      <c r="AK276" s="70" t="str">
        <f>_xlfn.XLOOKUP($D276,'[1]Res (3)'!$G:$G,'[1]Res (3)'!AB:AB,"",0)</f>
        <v>-</v>
      </c>
      <c r="AL276" s="71">
        <f t="shared" si="101"/>
        <v>0</v>
      </c>
      <c r="AM276" s="72" t="str">
        <f t="shared" si="102"/>
        <v/>
      </c>
      <c r="AO276" s="71" t="s">
        <v>26</v>
      </c>
      <c r="AP276" s="70" t="e">
        <f t="shared" si="100"/>
        <v>#VALUE!</v>
      </c>
      <c r="AQ276" s="70"/>
      <c r="AR276" s="70" t="e">
        <f t="shared" si="93"/>
        <v>#VALUE!</v>
      </c>
      <c r="AS276" s="70"/>
      <c r="AT276" s="70" t="e">
        <f t="shared" si="94"/>
        <v>#VALUE!</v>
      </c>
      <c r="AU276" s="70"/>
      <c r="AV276" s="70" t="e">
        <f t="shared" si="95"/>
        <v>#VALUE!</v>
      </c>
      <c r="AW276" s="70"/>
      <c r="AX276" s="70" t="e">
        <f t="shared" si="114"/>
        <v>#VALUE!</v>
      </c>
      <c r="AY276" s="71" t="e">
        <f t="shared" si="103"/>
        <v>#VALUE!</v>
      </c>
      <c r="AZ276" s="72" t="e">
        <f t="shared" si="104"/>
        <v>#VALUE!</v>
      </c>
      <c r="BA276" s="71" t="s">
        <v>26</v>
      </c>
      <c r="BB276" s="70">
        <v>0</v>
      </c>
      <c r="BC276" s="70"/>
      <c r="BD276" s="70">
        <v>0</v>
      </c>
      <c r="BE276" s="70"/>
      <c r="BF276" s="70">
        <v>0</v>
      </c>
      <c r="BG276" s="70"/>
      <c r="BH276" s="70">
        <v>0</v>
      </c>
      <c r="BI276" s="70"/>
      <c r="BJ276" s="70">
        <v>0</v>
      </c>
      <c r="BK276" s="74">
        <f t="shared" si="105"/>
        <v>0</v>
      </c>
      <c r="BL276" s="75">
        <f t="shared" si="106"/>
        <v>0</v>
      </c>
      <c r="BM276" s="71" t="s">
        <v>26</v>
      </c>
      <c r="BN276" s="70">
        <v>0</v>
      </c>
      <c r="BO276" s="70"/>
      <c r="BP276" s="70">
        <v>0</v>
      </c>
      <c r="BQ276" s="70"/>
      <c r="BR276" s="70">
        <v>0</v>
      </c>
      <c r="BS276" s="70"/>
      <c r="BT276" s="70">
        <v>0</v>
      </c>
      <c r="BU276" s="70"/>
      <c r="BV276" s="70">
        <v>0</v>
      </c>
      <c r="BW276" s="74">
        <f t="shared" si="107"/>
        <v>0</v>
      </c>
      <c r="BX276" s="76">
        <f t="shared" si="108"/>
        <v>0</v>
      </c>
      <c r="BY276" s="71" t="s">
        <v>26</v>
      </c>
      <c r="BZ276" s="70">
        <v>0</v>
      </c>
      <c r="CA276" s="70"/>
      <c r="CB276" s="70">
        <v>0</v>
      </c>
      <c r="CC276" s="70"/>
      <c r="CD276" s="70">
        <v>0</v>
      </c>
      <c r="CE276" s="70"/>
      <c r="CF276" s="70">
        <v>0</v>
      </c>
      <c r="CG276" s="70"/>
      <c r="CH276" s="70">
        <v>0</v>
      </c>
      <c r="CI276" s="77">
        <f t="shared" si="109"/>
        <v>0</v>
      </c>
      <c r="CJ276" s="76">
        <f t="shared" si="110"/>
        <v>0</v>
      </c>
      <c r="CK276" s="78"/>
      <c r="CL276" s="57"/>
      <c r="CM276" s="57"/>
      <c r="CN276" s="57"/>
      <c r="CO276" s="57"/>
      <c r="CP276" s="57"/>
      <c r="CQ276" s="57"/>
      <c r="CR276" s="57"/>
      <c r="CS276" s="79"/>
      <c r="CT276" s="80"/>
      <c r="CU276" s="81">
        <f t="shared" si="111"/>
        <v>0</v>
      </c>
      <c r="CV276" s="82">
        <f t="shared" si="112"/>
        <v>0</v>
      </c>
      <c r="CW276" s="83" t="e">
        <f>SUMIF(Склад!#REF!,E276,Склад!#REF!)</f>
        <v>#REF!</v>
      </c>
    </row>
    <row r="277" spans="1:101" s="73" customFormat="1" ht="71.849999999999994" customHeight="1" thickBot="1" x14ac:dyDescent="0.3">
      <c r="A277" s="57">
        <v>274</v>
      </c>
      <c r="B277" s="168" t="s">
        <v>140</v>
      </c>
      <c r="C277" s="34" t="s">
        <v>4202</v>
      </c>
      <c r="D277" s="34" t="str">
        <f t="shared" si="113"/>
        <v>638010722</v>
      </c>
      <c r="E277" s="33" t="s">
        <v>3914</v>
      </c>
      <c r="F277" s="33">
        <v>22</v>
      </c>
      <c r="G277" s="165" t="str">
        <f>IFERROR(VLOOKUP(VALUE(E277),Склад!#REF!,6,0),"-")</f>
        <v>-</v>
      </c>
      <c r="H277" s="58"/>
      <c r="I277" s="194" t="s">
        <v>4347</v>
      </c>
      <c r="J277" s="59">
        <v>34.200000000000003</v>
      </c>
      <c r="K277" s="63">
        <v>89</v>
      </c>
      <c r="L277" s="60"/>
      <c r="M277" s="61"/>
      <c r="N277" s="62"/>
      <c r="O277" s="64"/>
      <c r="P277" s="65"/>
      <c r="Q277" s="66"/>
      <c r="R277" s="67"/>
      <c r="S277" s="65"/>
      <c r="T277" s="66"/>
      <c r="U277" s="68"/>
      <c r="V277" s="69"/>
      <c r="W277" s="65"/>
      <c r="X277" s="66"/>
      <c r="Y277" s="70" t="str">
        <f>_xlfn.XLOOKUP($D277,'[1]Res (3)'!$G:$G,'[1]Res (3)'!P:P,"",0)</f>
        <v>-</v>
      </c>
      <c r="Z277" s="70" t="str">
        <f>_xlfn.XLOOKUP($D277,'[1]Res (3)'!$G:$G,'[1]Res (3)'!Q:Q,"",0)</f>
        <v>-</v>
      </c>
      <c r="AA277" s="70" t="str">
        <f>_xlfn.XLOOKUP($D277,'[1]Res (3)'!$G:$G,'[1]Res (3)'!R:R,"",0)</f>
        <v>-</v>
      </c>
      <c r="AB277" s="70" t="str">
        <f>_xlfn.XLOOKUP($D277,'[1]Res (3)'!$G:$G,'[1]Res (3)'!S:S,"",0)</f>
        <v/>
      </c>
      <c r="AC277" s="70" t="str">
        <f>_xlfn.XLOOKUP($D277,'[1]Res (3)'!$G:$G,'[1]Res (3)'!T:T,"",0)</f>
        <v/>
      </c>
      <c r="AD277" s="70" t="str">
        <f>_xlfn.XLOOKUP($D277,'[1]Res (3)'!$G:$G,'[1]Res (3)'!U:U,"",0)</f>
        <v/>
      </c>
      <c r="AE277" s="70" t="str">
        <f>_xlfn.XLOOKUP($D277,'[1]Res (3)'!$G:$G,'[1]Res (3)'!V:V,"",0)</f>
        <v/>
      </c>
      <c r="AF277" s="70" t="str">
        <f>_xlfn.XLOOKUP($D277,'[1]Res (3)'!$G:$G,'[1]Res (3)'!W:W,"",0)</f>
        <v/>
      </c>
      <c r="AG277" s="70" t="str">
        <f>_xlfn.XLOOKUP($D277,'[1]Res (3)'!$G:$G,'[1]Res (3)'!X:X,"",0)</f>
        <v/>
      </c>
      <c r="AH277" s="70" t="str">
        <f>_xlfn.XLOOKUP($D277,'[1]Res (3)'!$G:$G,'[1]Res (3)'!Y:Y,"",0)</f>
        <v/>
      </c>
      <c r="AI277" s="70" t="str">
        <f>_xlfn.XLOOKUP($D277,'[1]Res (3)'!$G:$G,'[1]Res (3)'!Z:Z,"",0)</f>
        <v/>
      </c>
      <c r="AJ277" s="70" t="str">
        <f>_xlfn.XLOOKUP($D277,'[1]Res (3)'!$G:$G,'[1]Res (3)'!AA:AA,"",0)</f>
        <v/>
      </c>
      <c r="AK277" s="70" t="str">
        <f>_xlfn.XLOOKUP($D277,'[1]Res (3)'!$G:$G,'[1]Res (3)'!AB:AB,"",0)</f>
        <v>-</v>
      </c>
      <c r="AL277" s="71">
        <f t="shared" si="101"/>
        <v>0</v>
      </c>
      <c r="AM277" s="72" t="str">
        <f t="shared" si="102"/>
        <v/>
      </c>
      <c r="AO277" s="71" t="s">
        <v>26</v>
      </c>
      <c r="AP277" s="70" t="e">
        <f t="shared" si="100"/>
        <v>#VALUE!</v>
      </c>
      <c r="AQ277" s="70"/>
      <c r="AR277" s="70" t="e">
        <f t="shared" si="93"/>
        <v>#VALUE!</v>
      </c>
      <c r="AS277" s="70"/>
      <c r="AT277" s="70" t="e">
        <f t="shared" si="94"/>
        <v>#VALUE!</v>
      </c>
      <c r="AU277" s="70"/>
      <c r="AV277" s="70" t="e">
        <f t="shared" si="95"/>
        <v>#VALUE!</v>
      </c>
      <c r="AW277" s="70"/>
      <c r="AX277" s="70" t="e">
        <f t="shared" si="114"/>
        <v>#VALUE!</v>
      </c>
      <c r="AY277" s="71" t="e">
        <f t="shared" si="103"/>
        <v>#VALUE!</v>
      </c>
      <c r="AZ277" s="72" t="e">
        <f t="shared" si="104"/>
        <v>#VALUE!</v>
      </c>
      <c r="BA277" s="71" t="s">
        <v>26</v>
      </c>
      <c r="BB277" s="70">
        <v>0</v>
      </c>
      <c r="BC277" s="70"/>
      <c r="BD277" s="70">
        <v>0</v>
      </c>
      <c r="BE277" s="70"/>
      <c r="BF277" s="70">
        <v>0</v>
      </c>
      <c r="BG277" s="70"/>
      <c r="BH277" s="70">
        <v>0</v>
      </c>
      <c r="BI277" s="70"/>
      <c r="BJ277" s="70">
        <v>0</v>
      </c>
      <c r="BK277" s="74">
        <f t="shared" si="105"/>
        <v>0</v>
      </c>
      <c r="BL277" s="75">
        <f t="shared" si="106"/>
        <v>0</v>
      </c>
      <c r="BM277" s="71" t="s">
        <v>26</v>
      </c>
      <c r="BN277" s="70">
        <v>0</v>
      </c>
      <c r="BO277" s="70"/>
      <c r="BP277" s="70">
        <v>0</v>
      </c>
      <c r="BQ277" s="70"/>
      <c r="BR277" s="70">
        <v>0</v>
      </c>
      <c r="BS277" s="70"/>
      <c r="BT277" s="70">
        <v>0</v>
      </c>
      <c r="BU277" s="70"/>
      <c r="BV277" s="70">
        <v>0</v>
      </c>
      <c r="BW277" s="74">
        <f t="shared" si="107"/>
        <v>0</v>
      </c>
      <c r="BX277" s="76">
        <f t="shared" si="108"/>
        <v>0</v>
      </c>
      <c r="BY277" s="71" t="s">
        <v>26</v>
      </c>
      <c r="BZ277" s="70">
        <v>0</v>
      </c>
      <c r="CA277" s="70"/>
      <c r="CB277" s="70">
        <v>0</v>
      </c>
      <c r="CC277" s="70"/>
      <c r="CD277" s="70">
        <v>0</v>
      </c>
      <c r="CE277" s="70"/>
      <c r="CF277" s="70">
        <v>0</v>
      </c>
      <c r="CG277" s="70"/>
      <c r="CH277" s="70">
        <v>0</v>
      </c>
      <c r="CI277" s="77">
        <f t="shared" si="109"/>
        <v>0</v>
      </c>
      <c r="CJ277" s="76">
        <f t="shared" si="110"/>
        <v>0</v>
      </c>
      <c r="CK277" s="78"/>
      <c r="CL277" s="57"/>
      <c r="CM277" s="57"/>
      <c r="CN277" s="57"/>
      <c r="CO277" s="57"/>
      <c r="CP277" s="57"/>
      <c r="CQ277" s="57"/>
      <c r="CR277" s="57"/>
      <c r="CS277" s="79"/>
      <c r="CT277" s="80"/>
      <c r="CU277" s="81">
        <f t="shared" si="111"/>
        <v>0</v>
      </c>
      <c r="CV277" s="82">
        <f t="shared" si="112"/>
        <v>0</v>
      </c>
      <c r="CW277" s="83" t="e">
        <f>SUMIF(Склад!#REF!,E277,Склад!#REF!)</f>
        <v>#REF!</v>
      </c>
    </row>
    <row r="278" spans="1:101" s="73" customFormat="1" ht="72" customHeight="1" thickBot="1" x14ac:dyDescent="0.3">
      <c r="A278" s="34">
        <v>275</v>
      </c>
      <c r="B278" s="168" t="s">
        <v>140</v>
      </c>
      <c r="C278" s="34" t="s">
        <v>4202</v>
      </c>
      <c r="D278" s="34" t="str">
        <f t="shared" si="113"/>
        <v>638010731</v>
      </c>
      <c r="E278" s="33" t="s">
        <v>3914</v>
      </c>
      <c r="F278" s="33">
        <v>31</v>
      </c>
      <c r="G278" s="165" t="str">
        <f>IFERROR(VLOOKUP(VALUE(E278),Склад!#REF!,6,0),"-")</f>
        <v>-</v>
      </c>
      <c r="H278" s="58"/>
      <c r="I278" s="194" t="s">
        <v>4347</v>
      </c>
      <c r="J278" s="59">
        <v>34.200000000000003</v>
      </c>
      <c r="K278" s="63">
        <v>89</v>
      </c>
      <c r="L278" s="60"/>
      <c r="M278" s="61"/>
      <c r="N278" s="62"/>
      <c r="O278" s="64"/>
      <c r="P278" s="65"/>
      <c r="Q278" s="66"/>
      <c r="R278" s="67"/>
      <c r="S278" s="65"/>
      <c r="T278" s="66"/>
      <c r="U278" s="68"/>
      <c r="V278" s="69"/>
      <c r="W278" s="65"/>
      <c r="X278" s="66"/>
      <c r="Y278" s="70" t="str">
        <f>_xlfn.XLOOKUP($D278,'[1]Res (3)'!$G:$G,'[1]Res (3)'!P:P,"",0)</f>
        <v>-</v>
      </c>
      <c r="Z278" s="70" t="str">
        <f>_xlfn.XLOOKUP($D278,'[1]Res (3)'!$G:$G,'[1]Res (3)'!Q:Q,"",0)</f>
        <v>-</v>
      </c>
      <c r="AA278" s="70" t="str">
        <f>_xlfn.XLOOKUP($D278,'[1]Res (3)'!$G:$G,'[1]Res (3)'!R:R,"",0)</f>
        <v>-</v>
      </c>
      <c r="AB278" s="70" t="str">
        <f>_xlfn.XLOOKUP($D278,'[1]Res (3)'!$G:$G,'[1]Res (3)'!S:S,"",0)</f>
        <v/>
      </c>
      <c r="AC278" s="70" t="str">
        <f>_xlfn.XLOOKUP($D278,'[1]Res (3)'!$G:$G,'[1]Res (3)'!T:T,"",0)</f>
        <v/>
      </c>
      <c r="AD278" s="70" t="str">
        <f>_xlfn.XLOOKUP($D278,'[1]Res (3)'!$G:$G,'[1]Res (3)'!U:U,"",0)</f>
        <v/>
      </c>
      <c r="AE278" s="70" t="str">
        <f>_xlfn.XLOOKUP($D278,'[1]Res (3)'!$G:$G,'[1]Res (3)'!V:V,"",0)</f>
        <v/>
      </c>
      <c r="AF278" s="70" t="str">
        <f>_xlfn.XLOOKUP($D278,'[1]Res (3)'!$G:$G,'[1]Res (3)'!W:W,"",0)</f>
        <v/>
      </c>
      <c r="AG278" s="70" t="str">
        <f>_xlfn.XLOOKUP($D278,'[1]Res (3)'!$G:$G,'[1]Res (3)'!X:X,"",0)</f>
        <v/>
      </c>
      <c r="AH278" s="70" t="str">
        <f>_xlfn.XLOOKUP($D278,'[1]Res (3)'!$G:$G,'[1]Res (3)'!Y:Y,"",0)</f>
        <v/>
      </c>
      <c r="AI278" s="70" t="str">
        <f>_xlfn.XLOOKUP($D278,'[1]Res (3)'!$G:$G,'[1]Res (3)'!Z:Z,"",0)</f>
        <v/>
      </c>
      <c r="AJ278" s="70" t="str">
        <f>_xlfn.XLOOKUP($D278,'[1]Res (3)'!$G:$G,'[1]Res (3)'!AA:AA,"",0)</f>
        <v/>
      </c>
      <c r="AK278" s="70" t="str">
        <f>_xlfn.XLOOKUP($D278,'[1]Res (3)'!$G:$G,'[1]Res (3)'!AB:AB,"",0)</f>
        <v>-</v>
      </c>
      <c r="AL278" s="71">
        <f t="shared" si="101"/>
        <v>0</v>
      </c>
      <c r="AM278" s="72" t="str">
        <f t="shared" si="102"/>
        <v/>
      </c>
      <c r="AO278" s="71" t="s">
        <v>26</v>
      </c>
      <c r="AP278" s="70" t="e">
        <f t="shared" si="100"/>
        <v>#VALUE!</v>
      </c>
      <c r="AQ278" s="70"/>
      <c r="AR278" s="70" t="e">
        <f t="shared" si="93"/>
        <v>#VALUE!</v>
      </c>
      <c r="AS278" s="70"/>
      <c r="AT278" s="70" t="e">
        <f t="shared" si="94"/>
        <v>#VALUE!</v>
      </c>
      <c r="AU278" s="70"/>
      <c r="AV278" s="70" t="e">
        <f t="shared" si="95"/>
        <v>#VALUE!</v>
      </c>
      <c r="AW278" s="70"/>
      <c r="AX278" s="70" t="e">
        <f t="shared" si="114"/>
        <v>#VALUE!</v>
      </c>
      <c r="AY278" s="71" t="e">
        <f t="shared" si="103"/>
        <v>#VALUE!</v>
      </c>
      <c r="AZ278" s="72" t="e">
        <f t="shared" si="104"/>
        <v>#VALUE!</v>
      </c>
      <c r="BA278" s="71" t="s">
        <v>26</v>
      </c>
      <c r="BB278" s="70">
        <v>0</v>
      </c>
      <c r="BC278" s="70" t="s">
        <v>26</v>
      </c>
      <c r="BD278" s="70">
        <v>0</v>
      </c>
      <c r="BE278" s="70" t="s">
        <v>26</v>
      </c>
      <c r="BF278" s="70">
        <v>0</v>
      </c>
      <c r="BG278" s="70" t="s">
        <v>26</v>
      </c>
      <c r="BH278" s="70">
        <v>0</v>
      </c>
      <c r="BI278" s="70" t="s">
        <v>26</v>
      </c>
      <c r="BJ278" s="70">
        <v>0</v>
      </c>
      <c r="BK278" s="74">
        <f t="shared" si="105"/>
        <v>0</v>
      </c>
      <c r="BL278" s="75">
        <f t="shared" si="106"/>
        <v>0</v>
      </c>
      <c r="BM278" s="71" t="s">
        <v>26</v>
      </c>
      <c r="BN278" s="70">
        <v>0</v>
      </c>
      <c r="BO278" s="70" t="s">
        <v>26</v>
      </c>
      <c r="BP278" s="70">
        <v>0</v>
      </c>
      <c r="BQ278" s="70" t="s">
        <v>26</v>
      </c>
      <c r="BR278" s="70">
        <v>0</v>
      </c>
      <c r="BS278" s="70" t="s">
        <v>26</v>
      </c>
      <c r="BT278" s="70">
        <v>0</v>
      </c>
      <c r="BU278" s="70" t="s">
        <v>26</v>
      </c>
      <c r="BV278" s="70">
        <v>0</v>
      </c>
      <c r="BW278" s="74">
        <f t="shared" si="107"/>
        <v>0</v>
      </c>
      <c r="BX278" s="76">
        <f t="shared" si="108"/>
        <v>0</v>
      </c>
      <c r="BY278" s="71" t="s">
        <v>26</v>
      </c>
      <c r="BZ278" s="70">
        <v>0</v>
      </c>
      <c r="CA278" s="70" t="s">
        <v>26</v>
      </c>
      <c r="CB278" s="70">
        <v>0</v>
      </c>
      <c r="CC278" s="70" t="s">
        <v>26</v>
      </c>
      <c r="CD278" s="70">
        <v>0</v>
      </c>
      <c r="CE278" s="70" t="s">
        <v>26</v>
      </c>
      <c r="CF278" s="70">
        <v>0</v>
      </c>
      <c r="CG278" s="70" t="s">
        <v>26</v>
      </c>
      <c r="CH278" s="70">
        <v>0</v>
      </c>
      <c r="CI278" s="77">
        <f t="shared" si="109"/>
        <v>0</v>
      </c>
      <c r="CJ278" s="76">
        <f t="shared" si="110"/>
        <v>0</v>
      </c>
      <c r="CK278" s="78"/>
      <c r="CL278" s="57"/>
      <c r="CM278" s="57"/>
      <c r="CN278" s="57"/>
      <c r="CO278" s="57"/>
      <c r="CP278" s="57"/>
      <c r="CQ278" s="57"/>
      <c r="CR278" s="57"/>
      <c r="CS278" s="79"/>
      <c r="CT278" s="80"/>
      <c r="CU278" s="81">
        <f t="shared" si="111"/>
        <v>0</v>
      </c>
      <c r="CV278" s="82">
        <f t="shared" si="112"/>
        <v>0</v>
      </c>
      <c r="CW278" s="83" t="e">
        <f>SUMIF(Склад!#REF!,E278,Склад!#REF!)</f>
        <v>#REF!</v>
      </c>
    </row>
    <row r="279" spans="1:101" s="73" customFormat="1" ht="72" customHeight="1" thickBot="1" x14ac:dyDescent="0.3">
      <c r="A279" s="57">
        <v>276</v>
      </c>
      <c r="B279" s="168" t="s">
        <v>140</v>
      </c>
      <c r="C279" s="34" t="s">
        <v>4202</v>
      </c>
      <c r="D279" s="34" t="str">
        <f t="shared" si="113"/>
        <v>638010736</v>
      </c>
      <c r="E279" s="33" t="s">
        <v>3914</v>
      </c>
      <c r="F279" s="33">
        <v>36</v>
      </c>
      <c r="G279" s="165" t="str">
        <f>IFERROR(VLOOKUP(VALUE(E279),Склад!#REF!,6,0),"-")</f>
        <v>-</v>
      </c>
      <c r="H279" s="58"/>
      <c r="I279" s="194" t="s">
        <v>4347</v>
      </c>
      <c r="J279" s="59">
        <v>34.200000000000003</v>
      </c>
      <c r="K279" s="63">
        <v>89</v>
      </c>
      <c r="L279" s="60"/>
      <c r="M279" s="61"/>
      <c r="N279" s="62"/>
      <c r="O279" s="64"/>
      <c r="P279" s="65"/>
      <c r="Q279" s="66"/>
      <c r="R279" s="67"/>
      <c r="S279" s="65"/>
      <c r="T279" s="66"/>
      <c r="U279" s="68"/>
      <c r="V279" s="69"/>
      <c r="W279" s="65"/>
      <c r="X279" s="66"/>
      <c r="Y279" s="70" t="str">
        <f>_xlfn.XLOOKUP($D279,'[1]Res (3)'!$G:$G,'[1]Res (3)'!P:P,"",0)</f>
        <v>-</v>
      </c>
      <c r="Z279" s="70" t="str">
        <f>_xlfn.XLOOKUP($D279,'[1]Res (3)'!$G:$G,'[1]Res (3)'!Q:Q,"",0)</f>
        <v>-</v>
      </c>
      <c r="AA279" s="70" t="str">
        <f>_xlfn.XLOOKUP($D279,'[1]Res (3)'!$G:$G,'[1]Res (3)'!R:R,"",0)</f>
        <v>-</v>
      </c>
      <c r="AB279" s="70" t="str">
        <f>_xlfn.XLOOKUP($D279,'[1]Res (3)'!$G:$G,'[1]Res (3)'!S:S,"",0)</f>
        <v/>
      </c>
      <c r="AC279" s="70" t="str">
        <f>_xlfn.XLOOKUP($D279,'[1]Res (3)'!$G:$G,'[1]Res (3)'!T:T,"",0)</f>
        <v/>
      </c>
      <c r="AD279" s="70" t="str">
        <f>_xlfn.XLOOKUP($D279,'[1]Res (3)'!$G:$G,'[1]Res (3)'!U:U,"",0)</f>
        <v/>
      </c>
      <c r="AE279" s="70" t="str">
        <f>_xlfn.XLOOKUP($D279,'[1]Res (3)'!$G:$G,'[1]Res (3)'!V:V,"",0)</f>
        <v/>
      </c>
      <c r="AF279" s="70" t="str">
        <f>_xlfn.XLOOKUP($D279,'[1]Res (3)'!$G:$G,'[1]Res (3)'!W:W,"",0)</f>
        <v/>
      </c>
      <c r="AG279" s="70" t="str">
        <f>_xlfn.XLOOKUP($D279,'[1]Res (3)'!$G:$G,'[1]Res (3)'!X:X,"",0)</f>
        <v/>
      </c>
      <c r="AH279" s="70" t="str">
        <f>_xlfn.XLOOKUP($D279,'[1]Res (3)'!$G:$G,'[1]Res (3)'!Y:Y,"",0)</f>
        <v/>
      </c>
      <c r="AI279" s="70" t="str">
        <f>_xlfn.XLOOKUP($D279,'[1]Res (3)'!$G:$G,'[1]Res (3)'!Z:Z,"",0)</f>
        <v/>
      </c>
      <c r="AJ279" s="70" t="str">
        <f>_xlfn.XLOOKUP($D279,'[1]Res (3)'!$G:$G,'[1]Res (3)'!AA:AA,"",0)</f>
        <v/>
      </c>
      <c r="AK279" s="70" t="str">
        <f>_xlfn.XLOOKUP($D279,'[1]Res (3)'!$G:$G,'[1]Res (3)'!AB:AB,"",0)</f>
        <v>-</v>
      </c>
      <c r="AL279" s="71">
        <f t="shared" si="101"/>
        <v>0</v>
      </c>
      <c r="AM279" s="72" t="str">
        <f t="shared" si="102"/>
        <v/>
      </c>
      <c r="AO279" s="71" t="s">
        <v>26</v>
      </c>
      <c r="AP279" s="70" t="e">
        <f t="shared" si="100"/>
        <v>#VALUE!</v>
      </c>
      <c r="AQ279" s="70"/>
      <c r="AR279" s="70" t="e">
        <f t="shared" si="93"/>
        <v>#VALUE!</v>
      </c>
      <c r="AS279" s="70"/>
      <c r="AT279" s="70" t="e">
        <f t="shared" si="94"/>
        <v>#VALUE!</v>
      </c>
      <c r="AU279" s="70"/>
      <c r="AV279" s="70" t="e">
        <f t="shared" si="95"/>
        <v>#VALUE!</v>
      </c>
      <c r="AW279" s="70"/>
      <c r="AX279" s="70" t="e">
        <f t="shared" si="114"/>
        <v>#VALUE!</v>
      </c>
      <c r="AY279" s="71" t="e">
        <f t="shared" si="103"/>
        <v>#VALUE!</v>
      </c>
      <c r="AZ279" s="72" t="e">
        <f t="shared" si="104"/>
        <v>#VALUE!</v>
      </c>
      <c r="BA279" s="71" t="s">
        <v>26</v>
      </c>
      <c r="BB279" s="70">
        <v>0</v>
      </c>
      <c r="BC279" s="70" t="s">
        <v>26</v>
      </c>
      <c r="BD279" s="70">
        <v>2</v>
      </c>
      <c r="BE279" s="70" t="s">
        <v>26</v>
      </c>
      <c r="BF279" s="70">
        <v>3</v>
      </c>
      <c r="BG279" s="70" t="s">
        <v>26</v>
      </c>
      <c r="BH279" s="70">
        <v>2</v>
      </c>
      <c r="BI279" s="70" t="s">
        <v>26</v>
      </c>
      <c r="BJ279" s="70">
        <v>0</v>
      </c>
      <c r="BK279" s="74">
        <f t="shared" si="105"/>
        <v>7</v>
      </c>
      <c r="BL279" s="75">
        <f t="shared" si="106"/>
        <v>0</v>
      </c>
      <c r="BM279" s="71" t="s">
        <v>26</v>
      </c>
      <c r="BN279" s="70">
        <v>0</v>
      </c>
      <c r="BO279" s="70" t="s">
        <v>26</v>
      </c>
      <c r="BP279" s="70">
        <v>1</v>
      </c>
      <c r="BQ279" s="70" t="s">
        <v>26</v>
      </c>
      <c r="BR279" s="70">
        <v>2</v>
      </c>
      <c r="BS279" s="70" t="s">
        <v>26</v>
      </c>
      <c r="BT279" s="70">
        <v>1</v>
      </c>
      <c r="BU279" s="70" t="s">
        <v>26</v>
      </c>
      <c r="BV279" s="70">
        <v>0</v>
      </c>
      <c r="BW279" s="74">
        <f t="shared" si="107"/>
        <v>4</v>
      </c>
      <c r="BX279" s="76">
        <f t="shared" si="108"/>
        <v>0</v>
      </c>
      <c r="BY279" s="71" t="s">
        <v>26</v>
      </c>
      <c r="BZ279" s="70">
        <v>0</v>
      </c>
      <c r="CA279" s="70" t="s">
        <v>26</v>
      </c>
      <c r="CB279" s="70">
        <v>0</v>
      </c>
      <c r="CC279" s="70" t="s">
        <v>26</v>
      </c>
      <c r="CD279" s="70">
        <v>0</v>
      </c>
      <c r="CE279" s="70" t="s">
        <v>26</v>
      </c>
      <c r="CF279" s="70">
        <v>0</v>
      </c>
      <c r="CG279" s="70" t="s">
        <v>26</v>
      </c>
      <c r="CH279" s="70">
        <v>0</v>
      </c>
      <c r="CI279" s="77">
        <f t="shared" si="109"/>
        <v>0</v>
      </c>
      <c r="CJ279" s="76">
        <f t="shared" si="110"/>
        <v>0</v>
      </c>
      <c r="CK279" s="78"/>
      <c r="CL279" s="57"/>
      <c r="CM279" s="57"/>
      <c r="CN279" s="57"/>
      <c r="CO279" s="57"/>
      <c r="CP279" s="57"/>
      <c r="CQ279" s="57"/>
      <c r="CR279" s="57"/>
      <c r="CS279" s="79"/>
      <c r="CT279" s="80"/>
      <c r="CU279" s="81">
        <f t="shared" si="111"/>
        <v>0</v>
      </c>
      <c r="CV279" s="82">
        <f t="shared" si="112"/>
        <v>0</v>
      </c>
      <c r="CW279" s="83" t="e">
        <f>SUMIF(Склад!#REF!,E279,Склад!#REF!)</f>
        <v>#REF!</v>
      </c>
    </row>
    <row r="280" spans="1:101" s="73" customFormat="1" ht="76.349999999999994" customHeight="1" thickBot="1" x14ac:dyDescent="0.3">
      <c r="A280" s="34">
        <v>277</v>
      </c>
      <c r="B280" s="168" t="s">
        <v>140</v>
      </c>
      <c r="C280" s="34" t="s">
        <v>4203</v>
      </c>
      <c r="D280" s="34" t="str">
        <f t="shared" si="113"/>
        <v>661010822</v>
      </c>
      <c r="E280" s="33" t="s">
        <v>3915</v>
      </c>
      <c r="F280" s="33">
        <v>22</v>
      </c>
      <c r="G280" s="165" t="str">
        <f>IFERROR(VLOOKUP(VALUE(E280),Склад!#REF!,6,0),"-")</f>
        <v>-</v>
      </c>
      <c r="H280" s="58"/>
      <c r="I280" s="194" t="s">
        <v>4347</v>
      </c>
      <c r="J280" s="59">
        <v>30.4</v>
      </c>
      <c r="K280" s="63">
        <v>79</v>
      </c>
      <c r="L280" s="60"/>
      <c r="M280" s="61"/>
      <c r="N280" s="62"/>
      <c r="O280" s="64"/>
      <c r="P280" s="65"/>
      <c r="Q280" s="66"/>
      <c r="R280" s="67"/>
      <c r="S280" s="65"/>
      <c r="T280" s="66"/>
      <c r="U280" s="68"/>
      <c r="V280" s="69"/>
      <c r="W280" s="65"/>
      <c r="X280" s="66"/>
      <c r="Y280" s="70" t="str">
        <f>_xlfn.XLOOKUP($D280,'[1]Res (3)'!$G:$G,'[1]Res (3)'!P:P,"",0)</f>
        <v>-</v>
      </c>
      <c r="Z280" s="70" t="str">
        <f>_xlfn.XLOOKUP($D280,'[1]Res (3)'!$G:$G,'[1]Res (3)'!Q:Q,"",0)</f>
        <v>-</v>
      </c>
      <c r="AA280" s="70" t="str">
        <f>_xlfn.XLOOKUP($D280,'[1]Res (3)'!$G:$G,'[1]Res (3)'!R:R,"",0)</f>
        <v>-</v>
      </c>
      <c r="AB280" s="70" t="str">
        <f>_xlfn.XLOOKUP($D280,'[1]Res (3)'!$G:$G,'[1]Res (3)'!S:S,"",0)</f>
        <v/>
      </c>
      <c r="AC280" s="70" t="str">
        <f>_xlfn.XLOOKUP($D280,'[1]Res (3)'!$G:$G,'[1]Res (3)'!T:T,"",0)</f>
        <v/>
      </c>
      <c r="AD280" s="70" t="str">
        <f>_xlfn.XLOOKUP($D280,'[1]Res (3)'!$G:$G,'[1]Res (3)'!U:U,"",0)</f>
        <v/>
      </c>
      <c r="AE280" s="70" t="str">
        <f>_xlfn.XLOOKUP($D280,'[1]Res (3)'!$G:$G,'[1]Res (3)'!V:V,"",0)</f>
        <v/>
      </c>
      <c r="AF280" s="70" t="str">
        <f>_xlfn.XLOOKUP($D280,'[1]Res (3)'!$G:$G,'[1]Res (3)'!W:W,"",0)</f>
        <v/>
      </c>
      <c r="AG280" s="70" t="str">
        <f>_xlfn.XLOOKUP($D280,'[1]Res (3)'!$G:$G,'[1]Res (3)'!X:X,"",0)</f>
        <v/>
      </c>
      <c r="AH280" s="70" t="str">
        <f>_xlfn.XLOOKUP($D280,'[1]Res (3)'!$G:$G,'[1]Res (3)'!Y:Y,"",0)</f>
        <v/>
      </c>
      <c r="AI280" s="70" t="str">
        <f>_xlfn.XLOOKUP($D280,'[1]Res (3)'!$G:$G,'[1]Res (3)'!Z:Z,"",0)</f>
        <v/>
      </c>
      <c r="AJ280" s="70" t="str">
        <f>_xlfn.XLOOKUP($D280,'[1]Res (3)'!$G:$G,'[1]Res (3)'!AA:AA,"",0)</f>
        <v/>
      </c>
      <c r="AK280" s="70" t="str">
        <f>_xlfn.XLOOKUP($D280,'[1]Res (3)'!$G:$G,'[1]Res (3)'!AB:AB,"",0)</f>
        <v>-</v>
      </c>
      <c r="AL280" s="71">
        <f t="shared" si="101"/>
        <v>0</v>
      </c>
      <c r="AM280" s="72" t="str">
        <f t="shared" si="102"/>
        <v/>
      </c>
      <c r="AO280" s="71" t="s">
        <v>26</v>
      </c>
      <c r="AP280" s="70" t="e">
        <f t="shared" si="100"/>
        <v>#VALUE!</v>
      </c>
      <c r="AQ280" s="70"/>
      <c r="AR280" s="70" t="e">
        <f t="shared" si="93"/>
        <v>#VALUE!</v>
      </c>
      <c r="AS280" s="70"/>
      <c r="AT280" s="70" t="e">
        <f t="shared" si="94"/>
        <v>#VALUE!</v>
      </c>
      <c r="AU280" s="70"/>
      <c r="AV280" s="70" t="e">
        <f t="shared" si="95"/>
        <v>#VALUE!</v>
      </c>
      <c r="AW280" s="70"/>
      <c r="AX280" s="70" t="e">
        <f t="shared" si="114"/>
        <v>#VALUE!</v>
      </c>
      <c r="AY280" s="71" t="e">
        <f t="shared" si="103"/>
        <v>#VALUE!</v>
      </c>
      <c r="AZ280" s="72" t="e">
        <f t="shared" si="104"/>
        <v>#VALUE!</v>
      </c>
      <c r="BA280" s="71" t="s">
        <v>26</v>
      </c>
      <c r="BB280" s="70">
        <v>0</v>
      </c>
      <c r="BC280" s="70" t="s">
        <v>26</v>
      </c>
      <c r="BD280" s="70">
        <v>2</v>
      </c>
      <c r="BE280" s="70" t="s">
        <v>26</v>
      </c>
      <c r="BF280" s="70">
        <v>3</v>
      </c>
      <c r="BG280" s="70" t="s">
        <v>26</v>
      </c>
      <c r="BH280" s="70">
        <v>2</v>
      </c>
      <c r="BI280" s="70" t="s">
        <v>26</v>
      </c>
      <c r="BJ280" s="70">
        <v>0</v>
      </c>
      <c r="BK280" s="74">
        <f t="shared" si="105"/>
        <v>7</v>
      </c>
      <c r="BL280" s="75">
        <f t="shared" si="106"/>
        <v>0</v>
      </c>
      <c r="BM280" s="71" t="s">
        <v>26</v>
      </c>
      <c r="BN280" s="70">
        <v>0</v>
      </c>
      <c r="BO280" s="70" t="s">
        <v>26</v>
      </c>
      <c r="BP280" s="70">
        <v>1</v>
      </c>
      <c r="BQ280" s="70" t="s">
        <v>26</v>
      </c>
      <c r="BR280" s="70">
        <v>2</v>
      </c>
      <c r="BS280" s="70" t="s">
        <v>26</v>
      </c>
      <c r="BT280" s="70">
        <v>1</v>
      </c>
      <c r="BU280" s="70" t="s">
        <v>26</v>
      </c>
      <c r="BV280" s="70">
        <v>0</v>
      </c>
      <c r="BW280" s="74">
        <f t="shared" si="107"/>
        <v>4</v>
      </c>
      <c r="BX280" s="76">
        <f t="shared" si="108"/>
        <v>0</v>
      </c>
      <c r="BY280" s="71" t="s">
        <v>26</v>
      </c>
      <c r="BZ280" s="70">
        <v>0</v>
      </c>
      <c r="CA280" s="70" t="s">
        <v>26</v>
      </c>
      <c r="CB280" s="70">
        <v>5</v>
      </c>
      <c r="CC280" s="70" t="s">
        <v>26</v>
      </c>
      <c r="CD280" s="70">
        <v>7</v>
      </c>
      <c r="CE280" s="70" t="s">
        <v>26</v>
      </c>
      <c r="CF280" s="70">
        <v>5</v>
      </c>
      <c r="CG280" s="70" t="s">
        <v>26</v>
      </c>
      <c r="CH280" s="70">
        <v>0</v>
      </c>
      <c r="CI280" s="77">
        <f t="shared" si="109"/>
        <v>17</v>
      </c>
      <c r="CJ280" s="76">
        <f t="shared" si="110"/>
        <v>0</v>
      </c>
      <c r="CK280" s="78"/>
      <c r="CL280" s="57">
        <v>1</v>
      </c>
      <c r="CM280" s="57"/>
      <c r="CN280" s="57">
        <v>2</v>
      </c>
      <c r="CO280" s="57"/>
      <c r="CP280" s="57">
        <v>4</v>
      </c>
      <c r="CQ280" s="57"/>
      <c r="CR280" s="57">
        <v>3</v>
      </c>
      <c r="CS280" s="79"/>
      <c r="CT280" s="80"/>
      <c r="CU280" s="81">
        <f t="shared" si="111"/>
        <v>10</v>
      </c>
      <c r="CV280" s="82">
        <f t="shared" si="112"/>
        <v>0</v>
      </c>
      <c r="CW280" s="83" t="e">
        <f>SUMIF(Склад!#REF!,E280,Склад!#REF!)</f>
        <v>#REF!</v>
      </c>
    </row>
    <row r="281" spans="1:101" s="73" customFormat="1" ht="73.900000000000006" customHeight="1" thickBot="1" x14ac:dyDescent="0.3">
      <c r="A281" s="57">
        <v>278</v>
      </c>
      <c r="B281" s="168" t="s">
        <v>140</v>
      </c>
      <c r="C281" s="34" t="s">
        <v>4203</v>
      </c>
      <c r="D281" s="34" t="str">
        <f t="shared" si="113"/>
        <v>661010831</v>
      </c>
      <c r="E281" s="33" t="s">
        <v>3915</v>
      </c>
      <c r="F281" s="33">
        <v>31</v>
      </c>
      <c r="G281" s="165" t="str">
        <f>IFERROR(VLOOKUP(VALUE(E281),Склад!#REF!,6,0),"-")</f>
        <v>-</v>
      </c>
      <c r="H281" s="58"/>
      <c r="I281" s="194" t="s">
        <v>4347</v>
      </c>
      <c r="J281" s="59">
        <v>30.4</v>
      </c>
      <c r="K281" s="63">
        <v>79</v>
      </c>
      <c r="L281" s="60"/>
      <c r="M281" s="61"/>
      <c r="N281" s="62"/>
      <c r="O281" s="64"/>
      <c r="P281" s="65"/>
      <c r="Q281" s="66"/>
      <c r="R281" s="67"/>
      <c r="S281" s="65"/>
      <c r="T281" s="66"/>
      <c r="U281" s="68"/>
      <c r="V281" s="69"/>
      <c r="W281" s="65"/>
      <c r="X281" s="66"/>
      <c r="Y281" s="70" t="str">
        <f>_xlfn.XLOOKUP($D281,'[1]Res (3)'!$G:$G,'[1]Res (3)'!P:P,"",0)</f>
        <v>-</v>
      </c>
      <c r="Z281" s="70" t="str">
        <f>_xlfn.XLOOKUP($D281,'[1]Res (3)'!$G:$G,'[1]Res (3)'!Q:Q,"",0)</f>
        <v>-</v>
      </c>
      <c r="AA281" s="70" t="str">
        <f>_xlfn.XLOOKUP($D281,'[1]Res (3)'!$G:$G,'[1]Res (3)'!R:R,"",0)</f>
        <v>-</v>
      </c>
      <c r="AB281" s="70" t="str">
        <f>_xlfn.XLOOKUP($D281,'[1]Res (3)'!$G:$G,'[1]Res (3)'!S:S,"",0)</f>
        <v/>
      </c>
      <c r="AC281" s="70" t="str">
        <f>_xlfn.XLOOKUP($D281,'[1]Res (3)'!$G:$G,'[1]Res (3)'!T:T,"",0)</f>
        <v/>
      </c>
      <c r="AD281" s="70" t="str">
        <f>_xlfn.XLOOKUP($D281,'[1]Res (3)'!$G:$G,'[1]Res (3)'!U:U,"",0)</f>
        <v/>
      </c>
      <c r="AE281" s="70" t="str">
        <f>_xlfn.XLOOKUP($D281,'[1]Res (3)'!$G:$G,'[1]Res (3)'!V:V,"",0)</f>
        <v/>
      </c>
      <c r="AF281" s="70" t="str">
        <f>_xlfn.XLOOKUP($D281,'[1]Res (3)'!$G:$G,'[1]Res (3)'!W:W,"",0)</f>
        <v/>
      </c>
      <c r="AG281" s="70" t="str">
        <f>_xlfn.XLOOKUP($D281,'[1]Res (3)'!$G:$G,'[1]Res (3)'!X:X,"",0)</f>
        <v/>
      </c>
      <c r="AH281" s="70" t="str">
        <f>_xlfn.XLOOKUP($D281,'[1]Res (3)'!$G:$G,'[1]Res (3)'!Y:Y,"",0)</f>
        <v/>
      </c>
      <c r="AI281" s="70" t="str">
        <f>_xlfn.XLOOKUP($D281,'[1]Res (3)'!$G:$G,'[1]Res (3)'!Z:Z,"",0)</f>
        <v/>
      </c>
      <c r="AJ281" s="70" t="str">
        <f>_xlfn.XLOOKUP($D281,'[1]Res (3)'!$G:$G,'[1]Res (3)'!AA:AA,"",0)</f>
        <v/>
      </c>
      <c r="AK281" s="70" t="str">
        <f>_xlfn.XLOOKUP($D281,'[1]Res (3)'!$G:$G,'[1]Res (3)'!AB:AB,"",0)</f>
        <v>-</v>
      </c>
      <c r="AL281" s="71">
        <f t="shared" si="101"/>
        <v>0</v>
      </c>
      <c r="AM281" s="72" t="str">
        <f t="shared" si="102"/>
        <v/>
      </c>
      <c r="AO281" s="71" t="s">
        <v>26</v>
      </c>
      <c r="AP281" s="70" t="e">
        <f t="shared" si="100"/>
        <v>#VALUE!</v>
      </c>
      <c r="AQ281" s="70" t="e">
        <f>CM281+AA281-BC281-BO281-CA281</f>
        <v>#VALUE!</v>
      </c>
      <c r="AR281" s="70" t="e">
        <f t="shared" si="93"/>
        <v>#VALUE!</v>
      </c>
      <c r="AS281" s="70" t="e">
        <f>CO281+AC281-BE281-BQ281-CC281</f>
        <v>#VALUE!</v>
      </c>
      <c r="AT281" s="70" t="e">
        <f t="shared" si="94"/>
        <v>#VALUE!</v>
      </c>
      <c r="AU281" s="70" t="e">
        <f>CQ281+AE281-BG281-BS281-CE281</f>
        <v>#VALUE!</v>
      </c>
      <c r="AV281" s="70" t="e">
        <f t="shared" si="95"/>
        <v>#VALUE!</v>
      </c>
      <c r="AW281" s="70" t="e">
        <f>CS281+AJ281-BI281-BU281-CG281</f>
        <v>#VALUE!</v>
      </c>
      <c r="AX281" s="70" t="e">
        <f t="shared" si="114"/>
        <v>#VALUE!</v>
      </c>
      <c r="AY281" s="71" t="e">
        <f t="shared" si="103"/>
        <v>#VALUE!</v>
      </c>
      <c r="AZ281" s="72" t="e">
        <f t="shared" si="104"/>
        <v>#VALUE!</v>
      </c>
      <c r="BA281" s="71" t="s">
        <v>26</v>
      </c>
      <c r="BB281" s="70">
        <v>0</v>
      </c>
      <c r="BC281" s="70">
        <v>0</v>
      </c>
      <c r="BD281" s="70">
        <v>0</v>
      </c>
      <c r="BE281" s="70">
        <v>0</v>
      </c>
      <c r="BF281" s="70">
        <v>0</v>
      </c>
      <c r="BG281" s="70">
        <v>0</v>
      </c>
      <c r="BH281" s="70">
        <v>0</v>
      </c>
      <c r="BI281" s="70"/>
      <c r="BJ281" s="70">
        <v>0</v>
      </c>
      <c r="BK281" s="74">
        <f t="shared" si="105"/>
        <v>0</v>
      </c>
      <c r="BL281" s="75">
        <f t="shared" si="106"/>
        <v>0</v>
      </c>
      <c r="BM281" s="71" t="s">
        <v>26</v>
      </c>
      <c r="BN281" s="70">
        <v>0</v>
      </c>
      <c r="BO281" s="70"/>
      <c r="BP281" s="70">
        <v>0</v>
      </c>
      <c r="BQ281" s="70"/>
      <c r="BR281" s="70">
        <v>0</v>
      </c>
      <c r="BS281" s="70"/>
      <c r="BT281" s="70">
        <v>0</v>
      </c>
      <c r="BU281" s="70"/>
      <c r="BV281" s="70">
        <v>0</v>
      </c>
      <c r="BW281" s="74">
        <f t="shared" si="107"/>
        <v>0</v>
      </c>
      <c r="BX281" s="76">
        <f t="shared" si="108"/>
        <v>0</v>
      </c>
      <c r="BY281" s="71" t="s">
        <v>26</v>
      </c>
      <c r="BZ281" s="70">
        <v>0</v>
      </c>
      <c r="CA281" s="70"/>
      <c r="CB281" s="70">
        <v>0</v>
      </c>
      <c r="CC281" s="70"/>
      <c r="CD281" s="70">
        <v>0</v>
      </c>
      <c r="CE281" s="70"/>
      <c r="CF281" s="70">
        <v>0</v>
      </c>
      <c r="CG281" s="70"/>
      <c r="CH281" s="70">
        <v>0</v>
      </c>
      <c r="CI281" s="77">
        <f t="shared" si="109"/>
        <v>0</v>
      </c>
      <c r="CJ281" s="76">
        <f t="shared" si="110"/>
        <v>0</v>
      </c>
      <c r="CK281" s="78"/>
      <c r="CL281" s="57">
        <v>2</v>
      </c>
      <c r="CM281" s="57"/>
      <c r="CN281" s="57">
        <v>3</v>
      </c>
      <c r="CO281" s="57"/>
      <c r="CP281" s="57">
        <v>1</v>
      </c>
      <c r="CQ281" s="57">
        <v>1</v>
      </c>
      <c r="CR281" s="57">
        <v>2</v>
      </c>
      <c r="CS281" s="79"/>
      <c r="CT281" s="80">
        <v>1</v>
      </c>
      <c r="CU281" s="81">
        <f t="shared" si="111"/>
        <v>10</v>
      </c>
      <c r="CV281" s="82">
        <f t="shared" si="112"/>
        <v>0</v>
      </c>
      <c r="CW281" s="83" t="e">
        <f>SUMIF(Склад!#REF!,E281,Склад!#REF!)</f>
        <v>#REF!</v>
      </c>
    </row>
    <row r="282" spans="1:101" s="73" customFormat="1" ht="70.5" customHeight="1" thickBot="1" x14ac:dyDescent="0.3">
      <c r="A282" s="34">
        <v>279</v>
      </c>
      <c r="B282" s="168" t="s">
        <v>140</v>
      </c>
      <c r="C282" s="34" t="s">
        <v>4203</v>
      </c>
      <c r="D282" s="34" t="str">
        <f t="shared" si="113"/>
        <v>661010836</v>
      </c>
      <c r="E282" s="33" t="s">
        <v>3915</v>
      </c>
      <c r="F282" s="33">
        <v>36</v>
      </c>
      <c r="G282" s="165" t="str">
        <f>IFERROR(VLOOKUP(VALUE(E282),Склад!#REF!,6,0),"-")</f>
        <v>-</v>
      </c>
      <c r="H282" s="58"/>
      <c r="I282" s="194" t="s">
        <v>4347</v>
      </c>
      <c r="J282" s="59">
        <v>30.4</v>
      </c>
      <c r="K282" s="63">
        <v>79</v>
      </c>
      <c r="L282" s="60"/>
      <c r="M282" s="61"/>
      <c r="N282" s="62"/>
      <c r="O282" s="64"/>
      <c r="P282" s="65"/>
      <c r="Q282" s="66"/>
      <c r="R282" s="67"/>
      <c r="S282" s="65"/>
      <c r="T282" s="66"/>
      <c r="U282" s="68"/>
      <c r="V282" s="69"/>
      <c r="W282" s="65"/>
      <c r="X282" s="66"/>
      <c r="Y282" s="70" t="str">
        <f>_xlfn.XLOOKUP($D282,'[1]Res (3)'!$G:$G,'[1]Res (3)'!P:P,"",0)</f>
        <v>-</v>
      </c>
      <c r="Z282" s="70" t="str">
        <f>_xlfn.XLOOKUP($D282,'[1]Res (3)'!$G:$G,'[1]Res (3)'!Q:Q,"",0)</f>
        <v>-</v>
      </c>
      <c r="AA282" s="70" t="str">
        <f>_xlfn.XLOOKUP($D282,'[1]Res (3)'!$G:$G,'[1]Res (3)'!R:R,"",0)</f>
        <v>-</v>
      </c>
      <c r="AB282" s="70" t="str">
        <f>_xlfn.XLOOKUP($D282,'[1]Res (3)'!$G:$G,'[1]Res (3)'!S:S,"",0)</f>
        <v/>
      </c>
      <c r="AC282" s="70" t="str">
        <f>_xlfn.XLOOKUP($D282,'[1]Res (3)'!$G:$G,'[1]Res (3)'!T:T,"",0)</f>
        <v/>
      </c>
      <c r="AD282" s="70" t="str">
        <f>_xlfn.XLOOKUP($D282,'[1]Res (3)'!$G:$G,'[1]Res (3)'!U:U,"",0)</f>
        <v/>
      </c>
      <c r="AE282" s="70" t="str">
        <f>_xlfn.XLOOKUP($D282,'[1]Res (3)'!$G:$G,'[1]Res (3)'!V:V,"",0)</f>
        <v/>
      </c>
      <c r="AF282" s="70" t="str">
        <f>_xlfn.XLOOKUP($D282,'[1]Res (3)'!$G:$G,'[1]Res (3)'!W:W,"",0)</f>
        <v/>
      </c>
      <c r="AG282" s="70" t="str">
        <f>_xlfn.XLOOKUP($D282,'[1]Res (3)'!$G:$G,'[1]Res (3)'!X:X,"",0)</f>
        <v/>
      </c>
      <c r="AH282" s="70" t="str">
        <f>_xlfn.XLOOKUP($D282,'[1]Res (3)'!$G:$G,'[1]Res (3)'!Y:Y,"",0)</f>
        <v/>
      </c>
      <c r="AI282" s="70" t="str">
        <f>_xlfn.XLOOKUP($D282,'[1]Res (3)'!$G:$G,'[1]Res (3)'!Z:Z,"",0)</f>
        <v/>
      </c>
      <c r="AJ282" s="70" t="str">
        <f>_xlfn.XLOOKUP($D282,'[1]Res (3)'!$G:$G,'[1]Res (3)'!AA:AA,"",0)</f>
        <v/>
      </c>
      <c r="AK282" s="70" t="str">
        <f>_xlfn.XLOOKUP($D282,'[1]Res (3)'!$G:$G,'[1]Res (3)'!AB:AB,"",0)</f>
        <v>-</v>
      </c>
      <c r="AL282" s="71">
        <f t="shared" si="101"/>
        <v>0</v>
      </c>
      <c r="AM282" s="72" t="str">
        <f t="shared" si="102"/>
        <v/>
      </c>
      <c r="AO282" s="71" t="s">
        <v>26</v>
      </c>
      <c r="AP282" s="70" t="e">
        <f t="shared" si="100"/>
        <v>#VALUE!</v>
      </c>
      <c r="AQ282" s="70" t="e">
        <f>CM282+AA282-BC282-BO282-CA282</f>
        <v>#VALUE!</v>
      </c>
      <c r="AR282" s="70" t="e">
        <f t="shared" ref="AR282:AR307" si="119">CN282+AB282-BD282-BP282-CB282</f>
        <v>#VALUE!</v>
      </c>
      <c r="AS282" s="70" t="e">
        <f>CO282+AC282-BE282-BQ282-CC282</f>
        <v>#VALUE!</v>
      </c>
      <c r="AT282" s="70" t="e">
        <f t="shared" ref="AT282:AT307" si="120">CP282+AD282-BF282-BR282-CD282</f>
        <v>#VALUE!</v>
      </c>
      <c r="AU282" s="70" t="e">
        <f>CQ282+AE282-BG282-BS282-CE282</f>
        <v>#VALUE!</v>
      </c>
      <c r="AV282" s="70" t="e">
        <f t="shared" ref="AV282:AV307" si="121">CR282+AF282-BH282-BT282-CF282</f>
        <v>#VALUE!</v>
      </c>
      <c r="AW282" s="70" t="e">
        <f>CS282+AJ282-BI282-BU282-CG282</f>
        <v>#VALUE!</v>
      </c>
      <c r="AX282" s="70" t="e">
        <f t="shared" si="114"/>
        <v>#VALUE!</v>
      </c>
      <c r="AY282" s="71" t="e">
        <f t="shared" si="103"/>
        <v>#VALUE!</v>
      </c>
      <c r="AZ282" s="72" t="e">
        <f t="shared" si="104"/>
        <v>#VALUE!</v>
      </c>
      <c r="BA282" s="71" t="s">
        <v>26</v>
      </c>
      <c r="BB282" s="70">
        <v>0</v>
      </c>
      <c r="BC282" s="70">
        <v>0</v>
      </c>
      <c r="BD282" s="70">
        <v>1</v>
      </c>
      <c r="BE282" s="70">
        <v>0</v>
      </c>
      <c r="BF282" s="70">
        <v>2</v>
      </c>
      <c r="BG282" s="70">
        <v>0</v>
      </c>
      <c r="BH282" s="70">
        <v>1</v>
      </c>
      <c r="BI282" s="70"/>
      <c r="BJ282" s="70">
        <v>0</v>
      </c>
      <c r="BK282" s="74">
        <f t="shared" si="105"/>
        <v>4</v>
      </c>
      <c r="BL282" s="75">
        <f t="shared" si="106"/>
        <v>0</v>
      </c>
      <c r="BM282" s="71" t="s">
        <v>26</v>
      </c>
      <c r="BN282" s="70">
        <v>0</v>
      </c>
      <c r="BO282" s="70"/>
      <c r="BP282" s="70">
        <v>1</v>
      </c>
      <c r="BQ282" s="70"/>
      <c r="BR282" s="70">
        <v>1</v>
      </c>
      <c r="BS282" s="70">
        <v>0</v>
      </c>
      <c r="BT282" s="70">
        <v>1</v>
      </c>
      <c r="BU282" s="70">
        <v>0</v>
      </c>
      <c r="BV282" s="70">
        <v>0</v>
      </c>
      <c r="BW282" s="74">
        <f t="shared" si="107"/>
        <v>3</v>
      </c>
      <c r="BX282" s="76">
        <f t="shared" si="108"/>
        <v>0</v>
      </c>
      <c r="BY282" s="71" t="s">
        <v>26</v>
      </c>
      <c r="BZ282" s="70">
        <v>0</v>
      </c>
      <c r="CA282" s="70"/>
      <c r="CB282" s="70">
        <v>5</v>
      </c>
      <c r="CC282" s="70"/>
      <c r="CD282" s="70">
        <v>7</v>
      </c>
      <c r="CE282" s="70">
        <v>0</v>
      </c>
      <c r="CF282" s="70">
        <v>5</v>
      </c>
      <c r="CG282" s="70">
        <v>0</v>
      </c>
      <c r="CH282" s="70">
        <v>0</v>
      </c>
      <c r="CI282" s="77">
        <f t="shared" si="109"/>
        <v>17</v>
      </c>
      <c r="CJ282" s="76">
        <f t="shared" si="110"/>
        <v>0</v>
      </c>
      <c r="CK282" s="78"/>
      <c r="CL282" s="57">
        <v>1</v>
      </c>
      <c r="CM282" s="57">
        <v>2</v>
      </c>
      <c r="CN282" s="57">
        <v>2</v>
      </c>
      <c r="CO282" s="57">
        <v>1</v>
      </c>
      <c r="CP282" s="57">
        <v>5</v>
      </c>
      <c r="CQ282" s="57">
        <v>5</v>
      </c>
      <c r="CR282" s="57">
        <v>3</v>
      </c>
      <c r="CS282" s="79">
        <v>3</v>
      </c>
      <c r="CT282" s="80">
        <v>2</v>
      </c>
      <c r="CU282" s="81">
        <f t="shared" si="111"/>
        <v>24</v>
      </c>
      <c r="CV282" s="82">
        <f t="shared" si="112"/>
        <v>0</v>
      </c>
      <c r="CW282" s="83" t="e">
        <f>SUMIF(Склад!#REF!,E282,Склад!#REF!)</f>
        <v>#REF!</v>
      </c>
    </row>
    <row r="283" spans="1:101" s="73" customFormat="1" ht="77.45" customHeight="1" thickBot="1" x14ac:dyDescent="0.3">
      <c r="A283" s="57">
        <v>280</v>
      </c>
      <c r="B283" s="168" t="s">
        <v>140</v>
      </c>
      <c r="C283" s="34" t="s">
        <v>103</v>
      </c>
      <c r="D283" s="34" t="str">
        <f t="shared" si="113"/>
        <v>684010322</v>
      </c>
      <c r="E283" s="33" t="s">
        <v>3916</v>
      </c>
      <c r="F283" s="33">
        <v>22</v>
      </c>
      <c r="G283" s="165" t="str">
        <f>IFERROR(VLOOKUP(VALUE(E283),Склад!#REF!,6,0),"-")</f>
        <v>-</v>
      </c>
      <c r="H283" s="58"/>
      <c r="I283" s="194" t="s">
        <v>4347</v>
      </c>
      <c r="J283" s="59">
        <v>34.200000000000003</v>
      </c>
      <c r="K283" s="63">
        <v>89</v>
      </c>
      <c r="L283" s="60"/>
      <c r="M283" s="61"/>
      <c r="N283" s="62"/>
      <c r="O283" s="64"/>
      <c r="P283" s="65"/>
      <c r="Q283" s="66"/>
      <c r="R283" s="67"/>
      <c r="S283" s="65"/>
      <c r="T283" s="66"/>
      <c r="U283" s="68"/>
      <c r="V283" s="69"/>
      <c r="W283" s="65"/>
      <c r="X283" s="66"/>
      <c r="Y283" s="70" t="str">
        <f>_xlfn.XLOOKUP($D283,'[1]Res (3)'!$G:$G,'[1]Res (3)'!P:P,"",0)</f>
        <v>-</v>
      </c>
      <c r="Z283" s="70" t="str">
        <f>_xlfn.XLOOKUP($D283,'[1]Res (3)'!$G:$G,'[1]Res (3)'!Q:Q,"",0)</f>
        <v>-</v>
      </c>
      <c r="AA283" s="70" t="str">
        <f>_xlfn.XLOOKUP($D283,'[1]Res (3)'!$G:$G,'[1]Res (3)'!R:R,"",0)</f>
        <v>-</v>
      </c>
      <c r="AB283" s="70" t="str">
        <f>_xlfn.XLOOKUP($D283,'[1]Res (3)'!$G:$G,'[1]Res (3)'!S:S,"",0)</f>
        <v/>
      </c>
      <c r="AC283" s="70" t="str">
        <f>_xlfn.XLOOKUP($D283,'[1]Res (3)'!$G:$G,'[1]Res (3)'!T:T,"",0)</f>
        <v/>
      </c>
      <c r="AD283" s="70" t="str">
        <f>_xlfn.XLOOKUP($D283,'[1]Res (3)'!$G:$G,'[1]Res (3)'!U:U,"",0)</f>
        <v/>
      </c>
      <c r="AE283" s="70" t="str">
        <f>_xlfn.XLOOKUP($D283,'[1]Res (3)'!$G:$G,'[1]Res (3)'!V:V,"",0)</f>
        <v/>
      </c>
      <c r="AF283" s="70" t="str">
        <f>_xlfn.XLOOKUP($D283,'[1]Res (3)'!$G:$G,'[1]Res (3)'!W:W,"",0)</f>
        <v/>
      </c>
      <c r="AG283" s="70" t="str">
        <f>_xlfn.XLOOKUP($D283,'[1]Res (3)'!$G:$G,'[1]Res (3)'!X:X,"",0)</f>
        <v/>
      </c>
      <c r="AH283" s="70" t="str">
        <f>_xlfn.XLOOKUP($D283,'[1]Res (3)'!$G:$G,'[1]Res (3)'!Y:Y,"",0)</f>
        <v/>
      </c>
      <c r="AI283" s="70" t="str">
        <f>_xlfn.XLOOKUP($D283,'[1]Res (3)'!$G:$G,'[1]Res (3)'!Z:Z,"",0)</f>
        <v/>
      </c>
      <c r="AJ283" s="70" t="str">
        <f>_xlfn.XLOOKUP($D283,'[1]Res (3)'!$G:$G,'[1]Res (3)'!AA:AA,"",0)</f>
        <v/>
      </c>
      <c r="AK283" s="70" t="str">
        <f>_xlfn.XLOOKUP($D283,'[1]Res (3)'!$G:$G,'[1]Res (3)'!AB:AB,"",0)</f>
        <v>-</v>
      </c>
      <c r="AL283" s="71">
        <f t="shared" si="101"/>
        <v>0</v>
      </c>
      <c r="AM283" s="72" t="str">
        <f t="shared" si="102"/>
        <v/>
      </c>
      <c r="AO283" s="71" t="s">
        <v>26</v>
      </c>
      <c r="AP283" s="70" t="e">
        <f t="shared" si="100"/>
        <v>#VALUE!</v>
      </c>
      <c r="AQ283" s="70" t="e">
        <f>CM283+AA283-BC283-BO283-CA283</f>
        <v>#VALUE!</v>
      </c>
      <c r="AR283" s="70" t="e">
        <f t="shared" si="119"/>
        <v>#VALUE!</v>
      </c>
      <c r="AS283" s="70" t="e">
        <f>CO283+AC283-BE283-BQ283-CC283</f>
        <v>#VALUE!</v>
      </c>
      <c r="AT283" s="70" t="e">
        <f t="shared" si="120"/>
        <v>#VALUE!</v>
      </c>
      <c r="AU283" s="70" t="e">
        <f>CQ283+AE283-BG283-BS283-CE283</f>
        <v>#VALUE!</v>
      </c>
      <c r="AV283" s="70" t="e">
        <f t="shared" si="121"/>
        <v>#VALUE!</v>
      </c>
      <c r="AW283" s="70" t="e">
        <f>CS283+AJ283-BI283-BU283-CG283</f>
        <v>#VALUE!</v>
      </c>
      <c r="AX283" s="70" t="e">
        <f t="shared" si="114"/>
        <v>#VALUE!</v>
      </c>
      <c r="AY283" s="71" t="e">
        <f t="shared" si="103"/>
        <v>#VALUE!</v>
      </c>
      <c r="AZ283" s="72" t="e">
        <f t="shared" si="104"/>
        <v>#VALUE!</v>
      </c>
      <c r="BA283" s="71" t="s">
        <v>26</v>
      </c>
      <c r="BB283" s="70">
        <v>0</v>
      </c>
      <c r="BC283" s="70"/>
      <c r="BD283" s="70">
        <v>0</v>
      </c>
      <c r="BE283" s="70"/>
      <c r="BF283" s="70">
        <v>0</v>
      </c>
      <c r="BG283" s="70"/>
      <c r="BH283" s="70">
        <v>0</v>
      </c>
      <c r="BI283" s="70"/>
      <c r="BJ283" s="70">
        <v>0</v>
      </c>
      <c r="BK283" s="74">
        <f t="shared" si="105"/>
        <v>0</v>
      </c>
      <c r="BL283" s="75">
        <f t="shared" si="106"/>
        <v>0</v>
      </c>
      <c r="BM283" s="71" t="s">
        <v>26</v>
      </c>
      <c r="BN283" s="70">
        <v>0</v>
      </c>
      <c r="BO283" s="70"/>
      <c r="BP283" s="70">
        <v>0</v>
      </c>
      <c r="BQ283" s="70"/>
      <c r="BR283" s="70">
        <v>0</v>
      </c>
      <c r="BS283" s="70"/>
      <c r="BT283" s="70">
        <v>0</v>
      </c>
      <c r="BU283" s="70"/>
      <c r="BV283" s="70">
        <v>0</v>
      </c>
      <c r="BW283" s="74">
        <f t="shared" si="107"/>
        <v>0</v>
      </c>
      <c r="BX283" s="76">
        <f t="shared" si="108"/>
        <v>0</v>
      </c>
      <c r="BY283" s="71" t="s">
        <v>26</v>
      </c>
      <c r="BZ283" s="70">
        <v>0</v>
      </c>
      <c r="CA283" s="70"/>
      <c r="CB283" s="70">
        <v>0</v>
      </c>
      <c r="CC283" s="70"/>
      <c r="CD283" s="70">
        <v>0</v>
      </c>
      <c r="CE283" s="70"/>
      <c r="CF283" s="70">
        <v>0</v>
      </c>
      <c r="CG283" s="70"/>
      <c r="CH283" s="70">
        <v>0</v>
      </c>
      <c r="CI283" s="77">
        <f t="shared" si="109"/>
        <v>0</v>
      </c>
      <c r="CJ283" s="76">
        <f t="shared" si="110"/>
        <v>0</v>
      </c>
      <c r="CK283" s="78"/>
      <c r="CL283" s="57"/>
      <c r="CM283" s="57"/>
      <c r="CN283" s="57"/>
      <c r="CO283" s="57"/>
      <c r="CP283" s="57"/>
      <c r="CQ283" s="57"/>
      <c r="CR283" s="57"/>
      <c r="CS283" s="79"/>
      <c r="CT283" s="80"/>
      <c r="CU283" s="81">
        <f t="shared" si="111"/>
        <v>0</v>
      </c>
      <c r="CV283" s="82">
        <f t="shared" si="112"/>
        <v>0</v>
      </c>
      <c r="CW283" s="83" t="e">
        <f>SUMIF(Склад!#REF!,E283,Склад!#REF!)</f>
        <v>#REF!</v>
      </c>
    </row>
    <row r="284" spans="1:101" s="73" customFormat="1" ht="76.349999999999994" customHeight="1" thickBot="1" x14ac:dyDescent="0.3">
      <c r="A284" s="34">
        <v>281</v>
      </c>
      <c r="B284" s="168" t="s">
        <v>140</v>
      </c>
      <c r="C284" s="34" t="s">
        <v>103</v>
      </c>
      <c r="D284" s="34" t="str">
        <f t="shared" si="113"/>
        <v>684010331</v>
      </c>
      <c r="E284" s="33" t="s">
        <v>3916</v>
      </c>
      <c r="F284" s="33">
        <v>31</v>
      </c>
      <c r="G284" s="165" t="str">
        <f>IFERROR(VLOOKUP(VALUE(E284),Склад!#REF!,6,0),"-")</f>
        <v>-</v>
      </c>
      <c r="H284" s="58"/>
      <c r="I284" s="194" t="s">
        <v>4347</v>
      </c>
      <c r="J284" s="59">
        <v>34.200000000000003</v>
      </c>
      <c r="K284" s="63">
        <v>89</v>
      </c>
      <c r="L284" s="60"/>
      <c r="M284" s="61"/>
      <c r="N284" s="62"/>
      <c r="O284" s="64"/>
      <c r="P284" s="65"/>
      <c r="Q284" s="66"/>
      <c r="R284" s="67"/>
      <c r="S284" s="65"/>
      <c r="T284" s="66"/>
      <c r="U284" s="68"/>
      <c r="V284" s="69"/>
      <c r="W284" s="65"/>
      <c r="X284" s="66"/>
      <c r="Y284" s="70" t="str">
        <f>_xlfn.XLOOKUP($D284,'[1]Res (3)'!$G:$G,'[1]Res (3)'!P:P,"",0)</f>
        <v>-</v>
      </c>
      <c r="Z284" s="70" t="str">
        <f>_xlfn.XLOOKUP($D284,'[1]Res (3)'!$G:$G,'[1]Res (3)'!Q:Q,"",0)</f>
        <v>-</v>
      </c>
      <c r="AA284" s="70" t="str">
        <f>_xlfn.XLOOKUP($D284,'[1]Res (3)'!$G:$G,'[1]Res (3)'!R:R,"",0)</f>
        <v>-</v>
      </c>
      <c r="AB284" s="70" t="str">
        <f>_xlfn.XLOOKUP($D284,'[1]Res (3)'!$G:$G,'[1]Res (3)'!S:S,"",0)</f>
        <v/>
      </c>
      <c r="AC284" s="70" t="str">
        <f>_xlfn.XLOOKUP($D284,'[1]Res (3)'!$G:$G,'[1]Res (3)'!T:T,"",0)</f>
        <v/>
      </c>
      <c r="AD284" s="70" t="str">
        <f>_xlfn.XLOOKUP($D284,'[1]Res (3)'!$G:$G,'[1]Res (3)'!U:U,"",0)</f>
        <v/>
      </c>
      <c r="AE284" s="70" t="str">
        <f>_xlfn.XLOOKUP($D284,'[1]Res (3)'!$G:$G,'[1]Res (3)'!V:V,"",0)</f>
        <v/>
      </c>
      <c r="AF284" s="70" t="str">
        <f>_xlfn.XLOOKUP($D284,'[1]Res (3)'!$G:$G,'[1]Res (3)'!W:W,"",0)</f>
        <v/>
      </c>
      <c r="AG284" s="70" t="str">
        <f>_xlfn.XLOOKUP($D284,'[1]Res (3)'!$G:$G,'[1]Res (3)'!X:X,"",0)</f>
        <v/>
      </c>
      <c r="AH284" s="70" t="str">
        <f>_xlfn.XLOOKUP($D284,'[1]Res (3)'!$G:$G,'[1]Res (3)'!Y:Y,"",0)</f>
        <v/>
      </c>
      <c r="AI284" s="70" t="str">
        <f>_xlfn.XLOOKUP($D284,'[1]Res (3)'!$G:$G,'[1]Res (3)'!Z:Z,"",0)</f>
        <v/>
      </c>
      <c r="AJ284" s="70" t="str">
        <f>_xlfn.XLOOKUP($D284,'[1]Res (3)'!$G:$G,'[1]Res (3)'!AA:AA,"",0)</f>
        <v/>
      </c>
      <c r="AK284" s="70" t="str">
        <f>_xlfn.XLOOKUP($D284,'[1]Res (3)'!$G:$G,'[1]Res (3)'!AB:AB,"",0)</f>
        <v>-</v>
      </c>
      <c r="AL284" s="71">
        <f t="shared" si="101"/>
        <v>0</v>
      </c>
      <c r="AM284" s="72" t="str">
        <f t="shared" si="102"/>
        <v/>
      </c>
      <c r="AO284" s="71" t="s">
        <v>26</v>
      </c>
      <c r="AP284" s="70" t="e">
        <f t="shared" si="100"/>
        <v>#VALUE!</v>
      </c>
      <c r="AQ284" s="70"/>
      <c r="AR284" s="70" t="e">
        <f t="shared" si="119"/>
        <v>#VALUE!</v>
      </c>
      <c r="AS284" s="70"/>
      <c r="AT284" s="70" t="e">
        <f t="shared" si="120"/>
        <v>#VALUE!</v>
      </c>
      <c r="AU284" s="70"/>
      <c r="AV284" s="70" t="e">
        <f t="shared" si="121"/>
        <v>#VALUE!</v>
      </c>
      <c r="AW284" s="70"/>
      <c r="AX284" s="70" t="e">
        <f t="shared" si="114"/>
        <v>#VALUE!</v>
      </c>
      <c r="AY284" s="71" t="e">
        <f t="shared" si="103"/>
        <v>#VALUE!</v>
      </c>
      <c r="AZ284" s="72" t="e">
        <f t="shared" si="104"/>
        <v>#VALUE!</v>
      </c>
      <c r="BA284" s="71" t="s">
        <v>26</v>
      </c>
      <c r="BB284" s="70">
        <v>0</v>
      </c>
      <c r="BC284" s="70"/>
      <c r="BD284" s="70">
        <v>1</v>
      </c>
      <c r="BE284" s="70"/>
      <c r="BF284" s="70">
        <v>2</v>
      </c>
      <c r="BG284" s="70"/>
      <c r="BH284" s="70">
        <v>1</v>
      </c>
      <c r="BI284" s="70"/>
      <c r="BJ284" s="70">
        <v>0</v>
      </c>
      <c r="BK284" s="74">
        <f t="shared" si="105"/>
        <v>4</v>
      </c>
      <c r="BL284" s="75">
        <f t="shared" si="106"/>
        <v>0</v>
      </c>
      <c r="BM284" s="71" t="s">
        <v>26</v>
      </c>
      <c r="BN284" s="70">
        <v>0</v>
      </c>
      <c r="BO284" s="70"/>
      <c r="BP284" s="70">
        <v>1</v>
      </c>
      <c r="BQ284" s="70"/>
      <c r="BR284" s="70">
        <v>2</v>
      </c>
      <c r="BS284" s="70"/>
      <c r="BT284" s="70">
        <v>1</v>
      </c>
      <c r="BU284" s="70"/>
      <c r="BV284" s="70">
        <v>0</v>
      </c>
      <c r="BW284" s="74">
        <f t="shared" si="107"/>
        <v>4</v>
      </c>
      <c r="BX284" s="76">
        <f t="shared" si="108"/>
        <v>0</v>
      </c>
      <c r="BY284" s="71" t="s">
        <v>26</v>
      </c>
      <c r="BZ284" s="70">
        <v>0</v>
      </c>
      <c r="CA284" s="70"/>
      <c r="CB284" s="70">
        <v>5</v>
      </c>
      <c r="CC284" s="70"/>
      <c r="CD284" s="70">
        <v>7</v>
      </c>
      <c r="CE284" s="70"/>
      <c r="CF284" s="70">
        <v>5</v>
      </c>
      <c r="CG284" s="70"/>
      <c r="CH284" s="70">
        <v>0</v>
      </c>
      <c r="CI284" s="77">
        <f t="shared" si="109"/>
        <v>17</v>
      </c>
      <c r="CJ284" s="76">
        <f t="shared" si="110"/>
        <v>0</v>
      </c>
      <c r="CK284" s="78"/>
      <c r="CL284" s="57"/>
      <c r="CM284" s="57"/>
      <c r="CN284" s="57"/>
      <c r="CO284" s="57"/>
      <c r="CP284" s="57"/>
      <c r="CQ284" s="57"/>
      <c r="CR284" s="57"/>
      <c r="CS284" s="79"/>
      <c r="CT284" s="80"/>
      <c r="CU284" s="81">
        <f t="shared" si="111"/>
        <v>0</v>
      </c>
      <c r="CV284" s="82">
        <f t="shared" si="112"/>
        <v>0</v>
      </c>
      <c r="CW284" s="83" t="e">
        <f>SUMIF(Склад!#REF!,E284,Склад!#REF!)</f>
        <v>#REF!</v>
      </c>
    </row>
    <row r="285" spans="1:101" s="73" customFormat="1" ht="77.45" customHeight="1" thickBot="1" x14ac:dyDescent="0.3">
      <c r="A285" s="57">
        <v>282</v>
      </c>
      <c r="B285" s="168" t="s">
        <v>140</v>
      </c>
      <c r="C285" s="34" t="s">
        <v>103</v>
      </c>
      <c r="D285" s="34" t="str">
        <f t="shared" si="113"/>
        <v>684010336</v>
      </c>
      <c r="E285" s="33" t="s">
        <v>3916</v>
      </c>
      <c r="F285" s="33">
        <v>36</v>
      </c>
      <c r="G285" s="165" t="str">
        <f>IFERROR(VLOOKUP(VALUE(E285),Склад!#REF!,6,0),"-")</f>
        <v>-</v>
      </c>
      <c r="H285" s="58"/>
      <c r="I285" s="194" t="s">
        <v>4347</v>
      </c>
      <c r="J285" s="59">
        <v>34.200000000000003</v>
      </c>
      <c r="K285" s="63">
        <v>89</v>
      </c>
      <c r="L285" s="60"/>
      <c r="M285" s="61"/>
      <c r="N285" s="62"/>
      <c r="O285" s="64"/>
      <c r="P285" s="65"/>
      <c r="Q285" s="66"/>
      <c r="R285" s="67"/>
      <c r="S285" s="65"/>
      <c r="T285" s="66"/>
      <c r="U285" s="68"/>
      <c r="V285" s="69"/>
      <c r="W285" s="65"/>
      <c r="X285" s="66"/>
      <c r="Y285" s="70" t="str">
        <f>_xlfn.XLOOKUP($D285,'[1]Res (3)'!$G:$G,'[1]Res (3)'!P:P,"",0)</f>
        <v>-</v>
      </c>
      <c r="Z285" s="70" t="str">
        <f>_xlfn.XLOOKUP($D285,'[1]Res (3)'!$G:$G,'[1]Res (3)'!Q:Q,"",0)</f>
        <v>-</v>
      </c>
      <c r="AA285" s="70" t="str">
        <f>_xlfn.XLOOKUP($D285,'[1]Res (3)'!$G:$G,'[1]Res (3)'!R:R,"",0)</f>
        <v>-</v>
      </c>
      <c r="AB285" s="70" t="str">
        <f>_xlfn.XLOOKUP($D285,'[1]Res (3)'!$G:$G,'[1]Res (3)'!S:S,"",0)</f>
        <v/>
      </c>
      <c r="AC285" s="70" t="str">
        <f>_xlfn.XLOOKUP($D285,'[1]Res (3)'!$G:$G,'[1]Res (3)'!T:T,"",0)</f>
        <v/>
      </c>
      <c r="AD285" s="70" t="str">
        <f>_xlfn.XLOOKUP($D285,'[1]Res (3)'!$G:$G,'[1]Res (3)'!U:U,"",0)</f>
        <v/>
      </c>
      <c r="AE285" s="70" t="str">
        <f>_xlfn.XLOOKUP($D285,'[1]Res (3)'!$G:$G,'[1]Res (3)'!V:V,"",0)</f>
        <v/>
      </c>
      <c r="AF285" s="70" t="str">
        <f>_xlfn.XLOOKUP($D285,'[1]Res (3)'!$G:$G,'[1]Res (3)'!W:W,"",0)</f>
        <v/>
      </c>
      <c r="AG285" s="70" t="str">
        <f>_xlfn.XLOOKUP($D285,'[1]Res (3)'!$G:$G,'[1]Res (3)'!X:X,"",0)</f>
        <v/>
      </c>
      <c r="AH285" s="70" t="str">
        <f>_xlfn.XLOOKUP($D285,'[1]Res (3)'!$G:$G,'[1]Res (3)'!Y:Y,"",0)</f>
        <v/>
      </c>
      <c r="AI285" s="70" t="str">
        <f>_xlfn.XLOOKUP($D285,'[1]Res (3)'!$G:$G,'[1]Res (3)'!Z:Z,"",0)</f>
        <v/>
      </c>
      <c r="AJ285" s="70" t="str">
        <f>_xlfn.XLOOKUP($D285,'[1]Res (3)'!$G:$G,'[1]Res (3)'!AA:AA,"",0)</f>
        <v/>
      </c>
      <c r="AK285" s="70" t="str">
        <f>_xlfn.XLOOKUP($D285,'[1]Res (3)'!$G:$G,'[1]Res (3)'!AB:AB,"",0)</f>
        <v>-</v>
      </c>
      <c r="AL285" s="71">
        <f t="shared" si="101"/>
        <v>0</v>
      </c>
      <c r="AM285" s="72" t="str">
        <f t="shared" si="102"/>
        <v/>
      </c>
      <c r="AO285" s="71" t="s">
        <v>26</v>
      </c>
      <c r="AP285" s="70" t="e">
        <f t="shared" si="100"/>
        <v>#VALUE!</v>
      </c>
      <c r="AQ285" s="70"/>
      <c r="AR285" s="70" t="e">
        <f t="shared" si="119"/>
        <v>#VALUE!</v>
      </c>
      <c r="AS285" s="70"/>
      <c r="AT285" s="70" t="e">
        <f t="shared" si="120"/>
        <v>#VALUE!</v>
      </c>
      <c r="AU285" s="70"/>
      <c r="AV285" s="70" t="e">
        <f t="shared" si="121"/>
        <v>#VALUE!</v>
      </c>
      <c r="AW285" s="70"/>
      <c r="AX285" s="70" t="e">
        <f t="shared" si="114"/>
        <v>#VALUE!</v>
      </c>
      <c r="AY285" s="71" t="e">
        <f t="shared" si="103"/>
        <v>#VALUE!</v>
      </c>
      <c r="AZ285" s="72" t="e">
        <f t="shared" si="104"/>
        <v>#VALUE!</v>
      </c>
      <c r="BA285" s="71" t="s">
        <v>26</v>
      </c>
      <c r="BB285" s="70">
        <v>0</v>
      </c>
      <c r="BC285" s="70"/>
      <c r="BD285" s="70">
        <v>0</v>
      </c>
      <c r="BE285" s="70"/>
      <c r="BF285" s="70">
        <v>0</v>
      </c>
      <c r="BG285" s="70"/>
      <c r="BH285" s="70">
        <v>0</v>
      </c>
      <c r="BI285" s="70"/>
      <c r="BJ285" s="70">
        <v>0</v>
      </c>
      <c r="BK285" s="74">
        <f t="shared" si="105"/>
        <v>0</v>
      </c>
      <c r="BL285" s="75">
        <f t="shared" si="106"/>
        <v>0</v>
      </c>
      <c r="BM285" s="71" t="s">
        <v>26</v>
      </c>
      <c r="BN285" s="70">
        <v>0</v>
      </c>
      <c r="BO285" s="70"/>
      <c r="BP285" s="70">
        <v>0</v>
      </c>
      <c r="BQ285" s="70"/>
      <c r="BR285" s="70">
        <v>0</v>
      </c>
      <c r="BS285" s="70"/>
      <c r="BT285" s="70">
        <v>0</v>
      </c>
      <c r="BU285" s="70"/>
      <c r="BV285" s="70">
        <v>0</v>
      </c>
      <c r="BW285" s="74">
        <f t="shared" si="107"/>
        <v>0</v>
      </c>
      <c r="BX285" s="76">
        <f t="shared" si="108"/>
        <v>0</v>
      </c>
      <c r="BY285" s="71" t="s">
        <v>26</v>
      </c>
      <c r="BZ285" s="70">
        <v>0</v>
      </c>
      <c r="CA285" s="70"/>
      <c r="CB285" s="70">
        <v>0</v>
      </c>
      <c r="CC285" s="70"/>
      <c r="CD285" s="70">
        <v>0</v>
      </c>
      <c r="CE285" s="70"/>
      <c r="CF285" s="70">
        <v>0</v>
      </c>
      <c r="CG285" s="70"/>
      <c r="CH285" s="70">
        <v>0</v>
      </c>
      <c r="CI285" s="77">
        <f t="shared" si="109"/>
        <v>0</v>
      </c>
      <c r="CJ285" s="76">
        <f t="shared" si="110"/>
        <v>0</v>
      </c>
      <c r="CK285" s="78"/>
      <c r="CL285" s="57"/>
      <c r="CM285" s="57"/>
      <c r="CN285" s="57"/>
      <c r="CO285" s="57"/>
      <c r="CP285" s="57"/>
      <c r="CQ285" s="57"/>
      <c r="CR285" s="57"/>
      <c r="CS285" s="79"/>
      <c r="CT285" s="80"/>
      <c r="CU285" s="81">
        <f t="shared" si="111"/>
        <v>0</v>
      </c>
      <c r="CV285" s="82">
        <f t="shared" si="112"/>
        <v>0</v>
      </c>
      <c r="CW285" s="83" t="e">
        <f>SUMIF(Склад!#REF!,E285,Склад!#REF!)</f>
        <v>#REF!</v>
      </c>
    </row>
    <row r="286" spans="1:101" s="73" customFormat="1" ht="76.349999999999994" customHeight="1" thickBot="1" x14ac:dyDescent="0.3">
      <c r="A286" s="34">
        <v>283</v>
      </c>
      <c r="B286" s="168" t="s">
        <v>140</v>
      </c>
      <c r="C286" s="34" t="s">
        <v>4204</v>
      </c>
      <c r="D286" s="34" t="str">
        <f t="shared" si="113"/>
        <v>6611204120</v>
      </c>
      <c r="E286" s="33" t="s">
        <v>3917</v>
      </c>
      <c r="F286" s="33">
        <v>120</v>
      </c>
      <c r="G286" s="165" t="str">
        <f>IFERROR(VLOOKUP(VALUE(E286),Склад!#REF!,6,0),"-")</f>
        <v>-</v>
      </c>
      <c r="H286" s="58"/>
      <c r="I286" s="194" t="s">
        <v>4348</v>
      </c>
      <c r="J286" s="59">
        <v>30.4</v>
      </c>
      <c r="K286" s="63">
        <v>79</v>
      </c>
      <c r="L286" s="60"/>
      <c r="M286" s="61"/>
      <c r="N286" s="62"/>
      <c r="O286" s="64"/>
      <c r="P286" s="65"/>
      <c r="Q286" s="66"/>
      <c r="R286" s="67"/>
      <c r="S286" s="65"/>
      <c r="T286" s="66"/>
      <c r="U286" s="68"/>
      <c r="V286" s="69"/>
      <c r="W286" s="65"/>
      <c r="X286" s="66"/>
      <c r="Y286" s="70" t="str">
        <f>_xlfn.XLOOKUP($D286,'[1]Res (3)'!$G:$G,'[1]Res (3)'!P:P,"",0)</f>
        <v>-</v>
      </c>
      <c r="Z286" s="70" t="str">
        <f>_xlfn.XLOOKUP($D286,'[1]Res (3)'!$G:$G,'[1]Res (3)'!Q:Q,"",0)</f>
        <v>-</v>
      </c>
      <c r="AA286" s="70" t="str">
        <f>_xlfn.XLOOKUP($D286,'[1]Res (3)'!$G:$G,'[1]Res (3)'!R:R,"",0)</f>
        <v>-</v>
      </c>
      <c r="AB286" s="70" t="str">
        <f>_xlfn.XLOOKUP($D286,'[1]Res (3)'!$G:$G,'[1]Res (3)'!S:S,"",0)</f>
        <v/>
      </c>
      <c r="AC286" s="70" t="str">
        <f>_xlfn.XLOOKUP($D286,'[1]Res (3)'!$G:$G,'[1]Res (3)'!T:T,"",0)</f>
        <v/>
      </c>
      <c r="AD286" s="70" t="str">
        <f>_xlfn.XLOOKUP($D286,'[1]Res (3)'!$G:$G,'[1]Res (3)'!U:U,"",0)</f>
        <v/>
      </c>
      <c r="AE286" s="70" t="str">
        <f>_xlfn.XLOOKUP($D286,'[1]Res (3)'!$G:$G,'[1]Res (3)'!V:V,"",0)</f>
        <v/>
      </c>
      <c r="AF286" s="70" t="str">
        <f>_xlfn.XLOOKUP($D286,'[1]Res (3)'!$G:$G,'[1]Res (3)'!W:W,"",0)</f>
        <v/>
      </c>
      <c r="AG286" s="70" t="str">
        <f>_xlfn.XLOOKUP($D286,'[1]Res (3)'!$G:$G,'[1]Res (3)'!X:X,"",0)</f>
        <v/>
      </c>
      <c r="AH286" s="70" t="str">
        <f>_xlfn.XLOOKUP($D286,'[1]Res (3)'!$G:$G,'[1]Res (3)'!Y:Y,"",0)</f>
        <v/>
      </c>
      <c r="AI286" s="70" t="str">
        <f>_xlfn.XLOOKUP($D286,'[1]Res (3)'!$G:$G,'[1]Res (3)'!Z:Z,"",0)</f>
        <v/>
      </c>
      <c r="AJ286" s="70" t="str">
        <f>_xlfn.XLOOKUP($D286,'[1]Res (3)'!$G:$G,'[1]Res (3)'!AA:AA,"",0)</f>
        <v/>
      </c>
      <c r="AK286" s="70" t="str">
        <f>_xlfn.XLOOKUP($D286,'[1]Res (3)'!$G:$G,'[1]Res (3)'!AB:AB,"",0)</f>
        <v>-</v>
      </c>
      <c r="AL286" s="71">
        <f t="shared" si="101"/>
        <v>0</v>
      </c>
      <c r="AM286" s="72" t="str">
        <f t="shared" si="102"/>
        <v/>
      </c>
      <c r="AO286" s="71" t="s">
        <v>26</v>
      </c>
      <c r="AP286" s="70" t="e">
        <f t="shared" si="100"/>
        <v>#VALUE!</v>
      </c>
      <c r="AQ286" s="70"/>
      <c r="AR286" s="70" t="e">
        <f t="shared" si="119"/>
        <v>#VALUE!</v>
      </c>
      <c r="AS286" s="70"/>
      <c r="AT286" s="70" t="e">
        <f t="shared" si="120"/>
        <v>#VALUE!</v>
      </c>
      <c r="AU286" s="70"/>
      <c r="AV286" s="70" t="e">
        <f t="shared" si="121"/>
        <v>#VALUE!</v>
      </c>
      <c r="AW286" s="70"/>
      <c r="AX286" s="70" t="e">
        <f t="shared" si="114"/>
        <v>#VALUE!</v>
      </c>
      <c r="AY286" s="71" t="e">
        <f t="shared" si="103"/>
        <v>#VALUE!</v>
      </c>
      <c r="AZ286" s="72" t="e">
        <f t="shared" si="104"/>
        <v>#VALUE!</v>
      </c>
      <c r="BA286" s="71" t="s">
        <v>26</v>
      </c>
      <c r="BB286" s="70">
        <v>0</v>
      </c>
      <c r="BC286" s="70"/>
      <c r="BD286" s="70">
        <v>1</v>
      </c>
      <c r="BE286" s="70"/>
      <c r="BF286" s="70">
        <v>2</v>
      </c>
      <c r="BG286" s="70"/>
      <c r="BH286" s="70">
        <v>1</v>
      </c>
      <c r="BI286" s="70"/>
      <c r="BJ286" s="70">
        <v>1</v>
      </c>
      <c r="BK286" s="74">
        <f t="shared" si="105"/>
        <v>5</v>
      </c>
      <c r="BL286" s="75">
        <f t="shared" si="106"/>
        <v>0</v>
      </c>
      <c r="BM286" s="71" t="s">
        <v>26</v>
      </c>
      <c r="BN286" s="70">
        <v>0</v>
      </c>
      <c r="BO286" s="70"/>
      <c r="BP286" s="70">
        <v>1</v>
      </c>
      <c r="BQ286" s="70"/>
      <c r="BR286" s="70">
        <v>2</v>
      </c>
      <c r="BS286" s="70"/>
      <c r="BT286" s="70">
        <v>1</v>
      </c>
      <c r="BU286" s="70"/>
      <c r="BV286" s="70">
        <v>0</v>
      </c>
      <c r="BW286" s="74">
        <f t="shared" si="107"/>
        <v>4</v>
      </c>
      <c r="BX286" s="76">
        <f t="shared" si="108"/>
        <v>0</v>
      </c>
      <c r="BY286" s="71" t="s">
        <v>26</v>
      </c>
      <c r="BZ286" s="70">
        <v>0</v>
      </c>
      <c r="CA286" s="70"/>
      <c r="CB286" s="70">
        <v>3</v>
      </c>
      <c r="CC286" s="70"/>
      <c r="CD286" s="70">
        <v>4</v>
      </c>
      <c r="CE286" s="70"/>
      <c r="CF286" s="70">
        <v>3</v>
      </c>
      <c r="CG286" s="70"/>
      <c r="CH286" s="70">
        <v>0</v>
      </c>
      <c r="CI286" s="77">
        <f t="shared" si="109"/>
        <v>10</v>
      </c>
      <c r="CJ286" s="76">
        <f t="shared" si="110"/>
        <v>0</v>
      </c>
      <c r="CK286" s="78"/>
      <c r="CL286" s="57"/>
      <c r="CM286" s="57"/>
      <c r="CN286" s="57"/>
      <c r="CO286" s="57"/>
      <c r="CP286" s="57"/>
      <c r="CQ286" s="57"/>
      <c r="CR286" s="57"/>
      <c r="CS286" s="79"/>
      <c r="CT286" s="80"/>
      <c r="CU286" s="81">
        <f t="shared" si="111"/>
        <v>0</v>
      </c>
      <c r="CV286" s="82">
        <f t="shared" si="112"/>
        <v>0</v>
      </c>
      <c r="CW286" s="83" t="e">
        <f>SUMIF(Склад!#REF!,E286,Склад!#REF!)</f>
        <v>#REF!</v>
      </c>
    </row>
    <row r="287" spans="1:101" s="73" customFormat="1" ht="68.650000000000006" customHeight="1" thickBot="1" x14ac:dyDescent="0.3">
      <c r="A287" s="57">
        <v>284</v>
      </c>
      <c r="B287" s="168" t="s">
        <v>140</v>
      </c>
      <c r="C287" s="34" t="s">
        <v>4205</v>
      </c>
      <c r="D287" s="34" t="str">
        <f t="shared" si="113"/>
        <v>6841207120</v>
      </c>
      <c r="E287" s="33" t="s">
        <v>3918</v>
      </c>
      <c r="F287" s="33">
        <v>120</v>
      </c>
      <c r="G287" s="165" t="str">
        <f>IFERROR(VLOOKUP(VALUE(E287),Склад!#REF!,6,0),"-")</f>
        <v>-</v>
      </c>
      <c r="H287" s="58"/>
      <c r="I287" s="194" t="s">
        <v>4348</v>
      </c>
      <c r="J287" s="59">
        <v>34.200000000000003</v>
      </c>
      <c r="K287" s="63">
        <v>89</v>
      </c>
      <c r="L287" s="60"/>
      <c r="M287" s="61"/>
      <c r="N287" s="62"/>
      <c r="O287" s="64"/>
      <c r="P287" s="65"/>
      <c r="Q287" s="66"/>
      <c r="R287" s="67"/>
      <c r="S287" s="65"/>
      <c r="T287" s="66"/>
      <c r="U287" s="68"/>
      <c r="V287" s="69"/>
      <c r="W287" s="65"/>
      <c r="X287" s="66"/>
      <c r="Y287" s="70" t="str">
        <f>_xlfn.XLOOKUP($D287,'[1]Res (3)'!$G:$G,'[1]Res (3)'!P:P,"",0)</f>
        <v>-</v>
      </c>
      <c r="Z287" s="70" t="str">
        <f>_xlfn.XLOOKUP($D287,'[1]Res (3)'!$G:$G,'[1]Res (3)'!Q:Q,"",0)</f>
        <v>-</v>
      </c>
      <c r="AA287" s="70" t="str">
        <f>_xlfn.XLOOKUP($D287,'[1]Res (3)'!$G:$G,'[1]Res (3)'!R:R,"",0)</f>
        <v>-</v>
      </c>
      <c r="AB287" s="70" t="str">
        <f>_xlfn.XLOOKUP($D287,'[1]Res (3)'!$G:$G,'[1]Res (3)'!S:S,"",0)</f>
        <v/>
      </c>
      <c r="AC287" s="70" t="str">
        <f>_xlfn.XLOOKUP($D287,'[1]Res (3)'!$G:$G,'[1]Res (3)'!T:T,"",0)</f>
        <v/>
      </c>
      <c r="AD287" s="70" t="str">
        <f>_xlfn.XLOOKUP($D287,'[1]Res (3)'!$G:$G,'[1]Res (3)'!U:U,"",0)</f>
        <v/>
      </c>
      <c r="AE287" s="70" t="str">
        <f>_xlfn.XLOOKUP($D287,'[1]Res (3)'!$G:$G,'[1]Res (3)'!V:V,"",0)</f>
        <v/>
      </c>
      <c r="AF287" s="70" t="str">
        <f>_xlfn.XLOOKUP($D287,'[1]Res (3)'!$G:$G,'[1]Res (3)'!W:W,"",0)</f>
        <v/>
      </c>
      <c r="AG287" s="70" t="str">
        <f>_xlfn.XLOOKUP($D287,'[1]Res (3)'!$G:$G,'[1]Res (3)'!X:X,"",0)</f>
        <v/>
      </c>
      <c r="AH287" s="70" t="str">
        <f>_xlfn.XLOOKUP($D287,'[1]Res (3)'!$G:$G,'[1]Res (3)'!Y:Y,"",0)</f>
        <v/>
      </c>
      <c r="AI287" s="70" t="str">
        <f>_xlfn.XLOOKUP($D287,'[1]Res (3)'!$G:$G,'[1]Res (3)'!Z:Z,"",0)</f>
        <v/>
      </c>
      <c r="AJ287" s="70" t="str">
        <f>_xlfn.XLOOKUP($D287,'[1]Res (3)'!$G:$G,'[1]Res (3)'!AA:AA,"",0)</f>
        <v/>
      </c>
      <c r="AK287" s="70" t="str">
        <f>_xlfn.XLOOKUP($D287,'[1]Res (3)'!$G:$G,'[1]Res (3)'!AB:AB,"",0)</f>
        <v>-</v>
      </c>
      <c r="AL287" s="71">
        <f t="shared" si="101"/>
        <v>0</v>
      </c>
      <c r="AM287" s="72" t="str">
        <f t="shared" si="102"/>
        <v/>
      </c>
      <c r="AO287" s="71" t="s">
        <v>26</v>
      </c>
      <c r="AP287" s="70" t="e">
        <f t="shared" si="100"/>
        <v>#VALUE!</v>
      </c>
      <c r="AQ287" s="70"/>
      <c r="AR287" s="70" t="e">
        <f t="shared" si="119"/>
        <v>#VALUE!</v>
      </c>
      <c r="AS287" s="70"/>
      <c r="AT287" s="70" t="e">
        <f t="shared" si="120"/>
        <v>#VALUE!</v>
      </c>
      <c r="AU287" s="70"/>
      <c r="AV287" s="70" t="e">
        <f t="shared" si="121"/>
        <v>#VALUE!</v>
      </c>
      <c r="AW287" s="70"/>
      <c r="AX287" s="70" t="e">
        <f t="shared" si="114"/>
        <v>#VALUE!</v>
      </c>
      <c r="AY287" s="71" t="e">
        <f t="shared" si="103"/>
        <v>#VALUE!</v>
      </c>
      <c r="AZ287" s="72" t="e">
        <f t="shared" si="104"/>
        <v>#VALUE!</v>
      </c>
      <c r="BA287" s="71" t="s">
        <v>26</v>
      </c>
      <c r="BB287" s="70">
        <v>0</v>
      </c>
      <c r="BC287" s="70"/>
      <c r="BD287" s="70">
        <v>1</v>
      </c>
      <c r="BE287" s="70"/>
      <c r="BF287" s="70">
        <v>1</v>
      </c>
      <c r="BG287" s="70"/>
      <c r="BH287" s="70">
        <v>1</v>
      </c>
      <c r="BI287" s="70"/>
      <c r="BJ287" s="70">
        <v>0</v>
      </c>
      <c r="BK287" s="74">
        <f t="shared" si="105"/>
        <v>3</v>
      </c>
      <c r="BL287" s="75">
        <f t="shared" si="106"/>
        <v>0</v>
      </c>
      <c r="BM287" s="71" t="s">
        <v>26</v>
      </c>
      <c r="BN287" s="70">
        <v>0</v>
      </c>
      <c r="BO287" s="70"/>
      <c r="BP287" s="70">
        <v>1</v>
      </c>
      <c r="BQ287" s="70"/>
      <c r="BR287" s="70">
        <v>1</v>
      </c>
      <c r="BS287" s="70"/>
      <c r="BT287" s="70">
        <v>0</v>
      </c>
      <c r="BU287" s="70"/>
      <c r="BV287" s="70">
        <v>0</v>
      </c>
      <c r="BW287" s="74">
        <f t="shared" si="107"/>
        <v>2</v>
      </c>
      <c r="BX287" s="76">
        <f t="shared" si="108"/>
        <v>0</v>
      </c>
      <c r="BY287" s="71" t="s">
        <v>26</v>
      </c>
      <c r="BZ287" s="70">
        <v>0</v>
      </c>
      <c r="CA287" s="70"/>
      <c r="CB287" s="70">
        <v>0</v>
      </c>
      <c r="CC287" s="70"/>
      <c r="CD287" s="70">
        <v>0</v>
      </c>
      <c r="CE287" s="70"/>
      <c r="CF287" s="70">
        <v>0</v>
      </c>
      <c r="CG287" s="70"/>
      <c r="CH287" s="70">
        <v>0</v>
      </c>
      <c r="CI287" s="77">
        <f t="shared" si="109"/>
        <v>0</v>
      </c>
      <c r="CJ287" s="76">
        <f t="shared" si="110"/>
        <v>0</v>
      </c>
      <c r="CK287" s="78"/>
      <c r="CL287" s="57"/>
      <c r="CM287" s="57"/>
      <c r="CN287" s="57"/>
      <c r="CO287" s="57"/>
      <c r="CP287" s="57"/>
      <c r="CQ287" s="57"/>
      <c r="CR287" s="57"/>
      <c r="CS287" s="79"/>
      <c r="CT287" s="80"/>
      <c r="CU287" s="81">
        <f t="shared" si="111"/>
        <v>0</v>
      </c>
      <c r="CV287" s="82">
        <f t="shared" si="112"/>
        <v>0</v>
      </c>
      <c r="CW287" s="83" t="e">
        <f>SUMIF(Склад!#REF!,E287,Склад!#REF!)</f>
        <v>#REF!</v>
      </c>
    </row>
    <row r="288" spans="1:101" s="73" customFormat="1" ht="100.35" customHeight="1" thickBot="1" x14ac:dyDescent="0.3">
      <c r="A288" s="34">
        <v>285</v>
      </c>
      <c r="B288" s="168" t="s">
        <v>133</v>
      </c>
      <c r="C288" s="34" t="s">
        <v>4206</v>
      </c>
      <c r="D288" s="34" t="str">
        <f t="shared" si="113"/>
        <v>7721215120</v>
      </c>
      <c r="E288" s="33" t="s">
        <v>3919</v>
      </c>
      <c r="F288" s="33">
        <v>120</v>
      </c>
      <c r="G288" s="165" t="str">
        <f>IFERROR(VLOOKUP(VALUE(E288),Склад!#REF!,6,0),"-")</f>
        <v>-</v>
      </c>
      <c r="H288" s="58"/>
      <c r="I288" s="194" t="s">
        <v>4348</v>
      </c>
      <c r="J288" s="59">
        <v>22.7</v>
      </c>
      <c r="K288" s="63">
        <v>59</v>
      </c>
      <c r="L288" s="60"/>
      <c r="M288" s="61"/>
      <c r="N288" s="62"/>
      <c r="O288" s="64"/>
      <c r="P288" s="65"/>
      <c r="Q288" s="66"/>
      <c r="R288" s="67"/>
      <c r="S288" s="65"/>
      <c r="T288" s="66"/>
      <c r="U288" s="68"/>
      <c r="V288" s="69"/>
      <c r="W288" s="65"/>
      <c r="X288" s="66"/>
      <c r="Y288" s="70" t="str">
        <f>_xlfn.XLOOKUP($D288,'[1]Res (3)'!$G:$G,'[1]Res (3)'!P:P,"",0)</f>
        <v/>
      </c>
      <c r="Z288" s="70" t="str">
        <f>_xlfn.XLOOKUP($D288,'[1]Res (3)'!$G:$G,'[1]Res (3)'!Q:Q,"",0)</f>
        <v>-</v>
      </c>
      <c r="AA288" s="70" t="str">
        <f>_xlfn.XLOOKUP($D288,'[1]Res (3)'!$G:$G,'[1]Res (3)'!R:R,"",0)</f>
        <v>-</v>
      </c>
      <c r="AB288" s="70" t="str">
        <f>_xlfn.XLOOKUP($D288,'[1]Res (3)'!$G:$G,'[1]Res (3)'!S:S,"",0)</f>
        <v>-</v>
      </c>
      <c r="AC288" s="70" t="str">
        <f>_xlfn.XLOOKUP($D288,'[1]Res (3)'!$G:$G,'[1]Res (3)'!T:T,"",0)</f>
        <v>-</v>
      </c>
      <c r="AD288" s="70" t="str">
        <f>_xlfn.XLOOKUP($D288,'[1]Res (3)'!$G:$G,'[1]Res (3)'!U:U,"",0)</f>
        <v>-</v>
      </c>
      <c r="AE288" s="70" t="str">
        <f>_xlfn.XLOOKUP($D288,'[1]Res (3)'!$G:$G,'[1]Res (3)'!V:V,"",0)</f>
        <v>-</v>
      </c>
      <c r="AF288" s="70" t="str">
        <f>_xlfn.XLOOKUP($D288,'[1]Res (3)'!$G:$G,'[1]Res (3)'!W:W,"",0)</f>
        <v>-</v>
      </c>
      <c r="AG288" s="70" t="str">
        <f>_xlfn.XLOOKUP($D288,'[1]Res (3)'!$G:$G,'[1]Res (3)'!X:X,"",0)</f>
        <v>-</v>
      </c>
      <c r="AH288" s="70" t="str">
        <f>_xlfn.XLOOKUP($D288,'[1]Res (3)'!$G:$G,'[1]Res (3)'!Y:Y,"",0)</f>
        <v>-</v>
      </c>
      <c r="AI288" s="70" t="str">
        <f>_xlfn.XLOOKUP($D288,'[1]Res (3)'!$G:$G,'[1]Res (3)'!Z:Z,"",0)</f>
        <v>-</v>
      </c>
      <c r="AJ288" s="70" t="str">
        <f>_xlfn.XLOOKUP($D288,'[1]Res (3)'!$G:$G,'[1]Res (3)'!AA:AA,"",0)</f>
        <v>-</v>
      </c>
      <c r="AK288" s="70" t="str">
        <f>_xlfn.XLOOKUP($D288,'[1]Res (3)'!$G:$G,'[1]Res (3)'!AB:AB,"",0)</f>
        <v>-</v>
      </c>
      <c r="AL288" s="71">
        <f t="shared" si="101"/>
        <v>0</v>
      </c>
      <c r="AM288" s="72" t="str">
        <f t="shared" si="102"/>
        <v/>
      </c>
      <c r="AO288" s="71" t="s">
        <v>26</v>
      </c>
      <c r="AP288" s="70" t="e">
        <f t="shared" ref="AP288:AP307" si="122">CL288+Z288-BB288-BN288-BZ288</f>
        <v>#VALUE!</v>
      </c>
      <c r="AQ288" s="70"/>
      <c r="AR288" s="70" t="e">
        <f t="shared" si="119"/>
        <v>#VALUE!</v>
      </c>
      <c r="AS288" s="70"/>
      <c r="AT288" s="70" t="e">
        <f t="shared" si="120"/>
        <v>#VALUE!</v>
      </c>
      <c r="AU288" s="70"/>
      <c r="AV288" s="70" t="e">
        <f t="shared" si="121"/>
        <v>#VALUE!</v>
      </c>
      <c r="AW288" s="70"/>
      <c r="AX288" s="70" t="e">
        <f t="shared" si="114"/>
        <v>#VALUE!</v>
      </c>
      <c r="AY288" s="71" t="e">
        <f t="shared" si="103"/>
        <v>#VALUE!</v>
      </c>
      <c r="AZ288" s="72" t="e">
        <f t="shared" si="104"/>
        <v>#VALUE!</v>
      </c>
      <c r="BA288" s="71" t="s">
        <v>26</v>
      </c>
      <c r="BB288" s="70">
        <v>0</v>
      </c>
      <c r="BC288" s="70"/>
      <c r="BD288" s="70">
        <v>1</v>
      </c>
      <c r="BE288" s="70"/>
      <c r="BF288" s="70">
        <v>2</v>
      </c>
      <c r="BG288" s="70"/>
      <c r="BH288" s="70">
        <v>1</v>
      </c>
      <c r="BI288" s="70"/>
      <c r="BJ288" s="70">
        <v>1</v>
      </c>
      <c r="BK288" s="74">
        <f t="shared" si="105"/>
        <v>5</v>
      </c>
      <c r="BL288" s="75">
        <f t="shared" si="106"/>
        <v>0</v>
      </c>
      <c r="BM288" s="71" t="s">
        <v>26</v>
      </c>
      <c r="BN288" s="70">
        <v>0</v>
      </c>
      <c r="BO288" s="70"/>
      <c r="BP288" s="70">
        <v>1</v>
      </c>
      <c r="BQ288" s="70"/>
      <c r="BR288" s="70">
        <v>2</v>
      </c>
      <c r="BS288" s="70"/>
      <c r="BT288" s="70">
        <v>1</v>
      </c>
      <c r="BU288" s="70"/>
      <c r="BV288" s="70">
        <v>0</v>
      </c>
      <c r="BW288" s="74">
        <f t="shared" si="107"/>
        <v>4</v>
      </c>
      <c r="BX288" s="76">
        <f t="shared" si="108"/>
        <v>0</v>
      </c>
      <c r="BY288" s="71" t="s">
        <v>26</v>
      </c>
      <c r="BZ288" s="70">
        <v>0</v>
      </c>
      <c r="CA288" s="70"/>
      <c r="CB288" s="70">
        <v>6</v>
      </c>
      <c r="CC288" s="70"/>
      <c r="CD288" s="70">
        <v>8</v>
      </c>
      <c r="CE288" s="70"/>
      <c r="CF288" s="70">
        <v>6</v>
      </c>
      <c r="CG288" s="70"/>
      <c r="CH288" s="70">
        <v>0</v>
      </c>
      <c r="CI288" s="77">
        <f t="shared" si="109"/>
        <v>20</v>
      </c>
      <c r="CJ288" s="76">
        <f t="shared" si="110"/>
        <v>0</v>
      </c>
      <c r="CK288" s="78"/>
      <c r="CL288" s="57"/>
      <c r="CM288" s="57"/>
      <c r="CN288" s="57"/>
      <c r="CO288" s="57"/>
      <c r="CP288" s="57"/>
      <c r="CQ288" s="57"/>
      <c r="CR288" s="57"/>
      <c r="CS288" s="79"/>
      <c r="CT288" s="80"/>
      <c r="CU288" s="81">
        <f t="shared" si="111"/>
        <v>0</v>
      </c>
      <c r="CV288" s="82">
        <f t="shared" si="112"/>
        <v>0</v>
      </c>
      <c r="CW288" s="83" t="e">
        <f>SUMIF(Склад!#REF!,E288,Склад!#REF!)</f>
        <v>#REF!</v>
      </c>
    </row>
    <row r="289" spans="1:101" s="73" customFormat="1" ht="90.6" customHeight="1" thickBot="1" x14ac:dyDescent="0.3">
      <c r="A289" s="57">
        <v>286</v>
      </c>
      <c r="B289" s="168" t="s">
        <v>133</v>
      </c>
      <c r="C289" s="34" t="s">
        <v>4207</v>
      </c>
      <c r="D289" s="34" t="str">
        <f t="shared" si="113"/>
        <v>772114113</v>
      </c>
      <c r="E289" s="33" t="s">
        <v>3920</v>
      </c>
      <c r="F289" s="33">
        <v>13</v>
      </c>
      <c r="G289" s="165" t="str">
        <f>IFERROR(VLOOKUP(VALUE(E289),Склад!#REF!,6,0),"-")</f>
        <v>-</v>
      </c>
      <c r="H289" s="58"/>
      <c r="I289" s="194" t="s">
        <v>4339</v>
      </c>
      <c r="J289" s="59">
        <v>13.5</v>
      </c>
      <c r="K289" s="63">
        <v>35</v>
      </c>
      <c r="L289" s="60"/>
      <c r="M289" s="61"/>
      <c r="N289" s="62"/>
      <c r="O289" s="64"/>
      <c r="P289" s="65"/>
      <c r="Q289" s="66"/>
      <c r="R289" s="67"/>
      <c r="S289" s="65"/>
      <c r="T289" s="66"/>
      <c r="U289" s="68"/>
      <c r="V289" s="69"/>
      <c r="W289" s="65"/>
      <c r="X289" s="66"/>
      <c r="Y289" s="70" t="str">
        <f>_xlfn.XLOOKUP($D289,'[1]Res (3)'!$G:$G,'[1]Res (3)'!P:P,"",0)</f>
        <v/>
      </c>
      <c r="Z289" s="70" t="str">
        <f>_xlfn.XLOOKUP($D289,'[1]Res (3)'!$G:$G,'[1]Res (3)'!Q:Q,"",0)</f>
        <v>-</v>
      </c>
      <c r="AA289" s="70" t="str">
        <f>_xlfn.XLOOKUP($D289,'[1]Res (3)'!$G:$G,'[1]Res (3)'!R:R,"",0)</f>
        <v>-</v>
      </c>
      <c r="AB289" s="70" t="str">
        <f>_xlfn.XLOOKUP($D289,'[1]Res (3)'!$G:$G,'[1]Res (3)'!S:S,"",0)</f>
        <v>-</v>
      </c>
      <c r="AC289" s="70" t="str">
        <f>_xlfn.XLOOKUP($D289,'[1]Res (3)'!$G:$G,'[1]Res (3)'!T:T,"",0)</f>
        <v>-</v>
      </c>
      <c r="AD289" s="70" t="str">
        <f>_xlfn.XLOOKUP($D289,'[1]Res (3)'!$G:$G,'[1]Res (3)'!U:U,"",0)</f>
        <v>-</v>
      </c>
      <c r="AE289" s="70" t="str">
        <f>_xlfn.XLOOKUP($D289,'[1]Res (3)'!$G:$G,'[1]Res (3)'!V:V,"",0)</f>
        <v>-</v>
      </c>
      <c r="AF289" s="70" t="str">
        <f>_xlfn.XLOOKUP($D289,'[1]Res (3)'!$G:$G,'[1]Res (3)'!W:W,"",0)</f>
        <v>-</v>
      </c>
      <c r="AG289" s="70" t="str">
        <f>_xlfn.XLOOKUP($D289,'[1]Res (3)'!$G:$G,'[1]Res (3)'!X:X,"",0)</f>
        <v>-</v>
      </c>
      <c r="AH289" s="70" t="str">
        <f>_xlfn.XLOOKUP($D289,'[1]Res (3)'!$G:$G,'[1]Res (3)'!Y:Y,"",0)</f>
        <v>-</v>
      </c>
      <c r="AI289" s="70" t="str">
        <f>_xlfn.XLOOKUP($D289,'[1]Res (3)'!$G:$G,'[1]Res (3)'!Z:Z,"",0)</f>
        <v>-</v>
      </c>
      <c r="AJ289" s="70" t="str">
        <f>_xlfn.XLOOKUP($D289,'[1]Res (3)'!$G:$G,'[1]Res (3)'!AA:AA,"",0)</f>
        <v>-</v>
      </c>
      <c r="AK289" s="70" t="str">
        <f>_xlfn.XLOOKUP($D289,'[1]Res (3)'!$G:$G,'[1]Res (3)'!AB:AB,"",0)</f>
        <v>-</v>
      </c>
      <c r="AL289" s="71">
        <f t="shared" si="101"/>
        <v>0</v>
      </c>
      <c r="AM289" s="72" t="str">
        <f t="shared" si="102"/>
        <v/>
      </c>
      <c r="AO289" s="71" t="s">
        <v>26</v>
      </c>
      <c r="AP289" s="70" t="e">
        <f t="shared" si="122"/>
        <v>#VALUE!</v>
      </c>
      <c r="AQ289" s="70"/>
      <c r="AR289" s="70" t="e">
        <f t="shared" si="119"/>
        <v>#VALUE!</v>
      </c>
      <c r="AS289" s="70"/>
      <c r="AT289" s="70" t="e">
        <f t="shared" si="120"/>
        <v>#VALUE!</v>
      </c>
      <c r="AU289" s="70"/>
      <c r="AV289" s="70" t="e">
        <f t="shared" si="121"/>
        <v>#VALUE!</v>
      </c>
      <c r="AW289" s="70"/>
      <c r="AX289" s="70" t="e">
        <f t="shared" si="114"/>
        <v>#VALUE!</v>
      </c>
      <c r="AY289" s="71" t="e">
        <f t="shared" si="103"/>
        <v>#VALUE!</v>
      </c>
      <c r="AZ289" s="72" t="e">
        <f t="shared" si="104"/>
        <v>#VALUE!</v>
      </c>
      <c r="BA289" s="71" t="s">
        <v>26</v>
      </c>
      <c r="BB289" s="70">
        <v>0</v>
      </c>
      <c r="BC289" s="70"/>
      <c r="BD289" s="70">
        <v>1</v>
      </c>
      <c r="BE289" s="70"/>
      <c r="BF289" s="70">
        <v>2</v>
      </c>
      <c r="BG289" s="70"/>
      <c r="BH289" s="70">
        <v>1</v>
      </c>
      <c r="BI289" s="70"/>
      <c r="BJ289" s="70">
        <v>0</v>
      </c>
      <c r="BK289" s="74">
        <f t="shared" si="105"/>
        <v>4</v>
      </c>
      <c r="BL289" s="75">
        <f t="shared" si="106"/>
        <v>0</v>
      </c>
      <c r="BM289" s="71" t="s">
        <v>26</v>
      </c>
      <c r="BN289" s="70">
        <v>0</v>
      </c>
      <c r="BO289" s="70"/>
      <c r="BP289" s="70">
        <v>1</v>
      </c>
      <c r="BQ289" s="70"/>
      <c r="BR289" s="70">
        <v>2</v>
      </c>
      <c r="BS289" s="70"/>
      <c r="BT289" s="70">
        <v>1</v>
      </c>
      <c r="BU289" s="70"/>
      <c r="BV289" s="70">
        <v>0</v>
      </c>
      <c r="BW289" s="74">
        <f t="shared" si="107"/>
        <v>4</v>
      </c>
      <c r="BX289" s="76">
        <f t="shared" si="108"/>
        <v>0</v>
      </c>
      <c r="BY289" s="71" t="s">
        <v>26</v>
      </c>
      <c r="BZ289" s="70">
        <v>0</v>
      </c>
      <c r="CA289" s="70"/>
      <c r="CB289" s="70">
        <v>3</v>
      </c>
      <c r="CC289" s="70"/>
      <c r="CD289" s="70">
        <v>4</v>
      </c>
      <c r="CE289" s="70"/>
      <c r="CF289" s="70">
        <v>3</v>
      </c>
      <c r="CG289" s="70"/>
      <c r="CH289" s="70">
        <v>0</v>
      </c>
      <c r="CI289" s="77">
        <f t="shared" si="109"/>
        <v>10</v>
      </c>
      <c r="CJ289" s="76">
        <f t="shared" si="110"/>
        <v>0</v>
      </c>
      <c r="CK289" s="78"/>
      <c r="CL289" s="57"/>
      <c r="CM289" s="57"/>
      <c r="CN289" s="57"/>
      <c r="CO289" s="57"/>
      <c r="CP289" s="57"/>
      <c r="CQ289" s="57"/>
      <c r="CR289" s="57"/>
      <c r="CS289" s="79"/>
      <c r="CT289" s="80"/>
      <c r="CU289" s="81">
        <f t="shared" si="111"/>
        <v>0</v>
      </c>
      <c r="CV289" s="82">
        <f t="shared" si="112"/>
        <v>0</v>
      </c>
      <c r="CW289" s="83" t="e">
        <f>SUMIF(Склад!#REF!,E289,Склад!#REF!)</f>
        <v>#REF!</v>
      </c>
    </row>
    <row r="290" spans="1:101" s="73" customFormat="1" ht="110.1" customHeight="1" thickBot="1" x14ac:dyDescent="0.3">
      <c r="A290" s="34">
        <v>287</v>
      </c>
      <c r="B290" s="168" t="s">
        <v>133</v>
      </c>
      <c r="C290" s="34" t="s">
        <v>4207</v>
      </c>
      <c r="D290" s="34" t="str">
        <f t="shared" si="113"/>
        <v>772114131</v>
      </c>
      <c r="E290" s="33" t="s">
        <v>3920</v>
      </c>
      <c r="F290" s="33">
        <v>31</v>
      </c>
      <c r="G290" s="165" t="str">
        <f>IFERROR(VLOOKUP(VALUE(E290),Склад!#REF!,6,0),"-")</f>
        <v>-</v>
      </c>
      <c r="H290" s="58"/>
      <c r="I290" s="194" t="s">
        <v>4339</v>
      </c>
      <c r="J290" s="59">
        <v>13.5</v>
      </c>
      <c r="K290" s="63">
        <v>35</v>
      </c>
      <c r="L290" s="60"/>
      <c r="M290" s="61"/>
      <c r="N290" s="62"/>
      <c r="O290" s="64"/>
      <c r="P290" s="65"/>
      <c r="Q290" s="66"/>
      <c r="R290" s="67"/>
      <c r="S290" s="65"/>
      <c r="T290" s="66"/>
      <c r="U290" s="68"/>
      <c r="V290" s="69"/>
      <c r="W290" s="65"/>
      <c r="X290" s="66"/>
      <c r="Y290" s="70" t="str">
        <f>_xlfn.XLOOKUP($D290,'[1]Res (3)'!$G:$G,'[1]Res (3)'!P:P,"",0)</f>
        <v/>
      </c>
      <c r="Z290" s="70" t="str">
        <f>_xlfn.XLOOKUP($D290,'[1]Res (3)'!$G:$G,'[1]Res (3)'!Q:Q,"",0)</f>
        <v>-</v>
      </c>
      <c r="AA290" s="70" t="str">
        <f>_xlfn.XLOOKUP($D290,'[1]Res (3)'!$G:$G,'[1]Res (3)'!R:R,"",0)</f>
        <v>-</v>
      </c>
      <c r="AB290" s="70" t="str">
        <f>_xlfn.XLOOKUP($D290,'[1]Res (3)'!$G:$G,'[1]Res (3)'!S:S,"",0)</f>
        <v>-</v>
      </c>
      <c r="AC290" s="70" t="str">
        <f>_xlfn.XLOOKUP($D290,'[1]Res (3)'!$G:$G,'[1]Res (3)'!T:T,"",0)</f>
        <v>-</v>
      </c>
      <c r="AD290" s="70" t="str">
        <f>_xlfn.XLOOKUP($D290,'[1]Res (3)'!$G:$G,'[1]Res (3)'!U:U,"",0)</f>
        <v>-</v>
      </c>
      <c r="AE290" s="70" t="str">
        <f>_xlfn.XLOOKUP($D290,'[1]Res (3)'!$G:$G,'[1]Res (3)'!V:V,"",0)</f>
        <v>-</v>
      </c>
      <c r="AF290" s="70" t="str">
        <f>_xlfn.XLOOKUP($D290,'[1]Res (3)'!$G:$G,'[1]Res (3)'!W:W,"",0)</f>
        <v>-</v>
      </c>
      <c r="AG290" s="70" t="str">
        <f>_xlfn.XLOOKUP($D290,'[1]Res (3)'!$G:$G,'[1]Res (3)'!X:X,"",0)</f>
        <v>-</v>
      </c>
      <c r="AH290" s="70" t="str">
        <f>_xlfn.XLOOKUP($D290,'[1]Res (3)'!$G:$G,'[1]Res (3)'!Y:Y,"",0)</f>
        <v>-</v>
      </c>
      <c r="AI290" s="70" t="str">
        <f>_xlfn.XLOOKUP($D290,'[1]Res (3)'!$G:$G,'[1]Res (3)'!Z:Z,"",0)</f>
        <v>-</v>
      </c>
      <c r="AJ290" s="70" t="str">
        <f>_xlfn.XLOOKUP($D290,'[1]Res (3)'!$G:$G,'[1]Res (3)'!AA:AA,"",0)</f>
        <v>-</v>
      </c>
      <c r="AK290" s="70" t="str">
        <f>_xlfn.XLOOKUP($D290,'[1]Res (3)'!$G:$G,'[1]Res (3)'!AB:AB,"",0)</f>
        <v>-</v>
      </c>
      <c r="AL290" s="71">
        <f t="shared" si="101"/>
        <v>0</v>
      </c>
      <c r="AM290" s="72" t="str">
        <f t="shared" si="102"/>
        <v/>
      </c>
      <c r="AO290" s="71" t="s">
        <v>26</v>
      </c>
      <c r="AP290" s="70" t="e">
        <f t="shared" si="122"/>
        <v>#VALUE!</v>
      </c>
      <c r="AQ290" s="70" t="e">
        <f t="shared" ref="AQ290:AQ299" si="123">CM290+AA290-BC290-BO290-CA290</f>
        <v>#VALUE!</v>
      </c>
      <c r="AR290" s="70" t="e">
        <f t="shared" si="119"/>
        <v>#VALUE!</v>
      </c>
      <c r="AS290" s="70" t="e">
        <f t="shared" ref="AS290:AS299" si="124">CO290+AC290-BE290-BQ290-CC290</f>
        <v>#VALUE!</v>
      </c>
      <c r="AT290" s="70" t="e">
        <f t="shared" si="120"/>
        <v>#VALUE!</v>
      </c>
      <c r="AU290" s="70" t="e">
        <f t="shared" ref="AU290:AU299" si="125">CQ290+AE290-BG290-BS290-CE290</f>
        <v>#VALUE!</v>
      </c>
      <c r="AV290" s="70" t="e">
        <f t="shared" si="121"/>
        <v>#VALUE!</v>
      </c>
      <c r="AW290" s="70" t="e">
        <f t="shared" ref="AW290:AW299" si="126">CS290+AJ290-BI290-BU290-CG290</f>
        <v>#VALUE!</v>
      </c>
      <c r="AX290" s="70" t="e">
        <f t="shared" si="114"/>
        <v>#VALUE!</v>
      </c>
      <c r="AY290" s="71" t="e">
        <f t="shared" si="103"/>
        <v>#VALUE!</v>
      </c>
      <c r="AZ290" s="72" t="e">
        <f t="shared" si="104"/>
        <v>#VALUE!</v>
      </c>
      <c r="BA290" s="71" t="s">
        <v>26</v>
      </c>
      <c r="BB290" s="70">
        <v>0</v>
      </c>
      <c r="BC290" s="70">
        <v>0</v>
      </c>
      <c r="BD290" s="70">
        <v>0</v>
      </c>
      <c r="BE290" s="70">
        <v>0</v>
      </c>
      <c r="BF290" s="70">
        <v>0</v>
      </c>
      <c r="BG290" s="70">
        <v>0</v>
      </c>
      <c r="BH290" s="70">
        <v>0</v>
      </c>
      <c r="BI290" s="70">
        <v>0</v>
      </c>
      <c r="BJ290" s="70">
        <v>0</v>
      </c>
      <c r="BK290" s="74">
        <f t="shared" si="105"/>
        <v>0</v>
      </c>
      <c r="BL290" s="75">
        <f t="shared" si="106"/>
        <v>0</v>
      </c>
      <c r="BM290" s="71" t="s">
        <v>26</v>
      </c>
      <c r="BN290" s="70">
        <v>0</v>
      </c>
      <c r="BO290" s="70">
        <v>0</v>
      </c>
      <c r="BP290" s="70">
        <v>0</v>
      </c>
      <c r="BQ290" s="70">
        <v>0</v>
      </c>
      <c r="BR290" s="70">
        <v>0</v>
      </c>
      <c r="BS290" s="70">
        <v>0</v>
      </c>
      <c r="BT290" s="70">
        <v>0</v>
      </c>
      <c r="BU290" s="70">
        <v>0</v>
      </c>
      <c r="BV290" s="70">
        <v>0</v>
      </c>
      <c r="BW290" s="74">
        <f t="shared" si="107"/>
        <v>0</v>
      </c>
      <c r="BX290" s="76">
        <f t="shared" si="108"/>
        <v>0</v>
      </c>
      <c r="BY290" s="71" t="s">
        <v>26</v>
      </c>
      <c r="BZ290" s="70">
        <v>0</v>
      </c>
      <c r="CA290" s="70">
        <v>0</v>
      </c>
      <c r="CB290" s="70">
        <v>0</v>
      </c>
      <c r="CC290" s="70">
        <v>0</v>
      </c>
      <c r="CD290" s="70">
        <v>0</v>
      </c>
      <c r="CE290" s="70">
        <v>0</v>
      </c>
      <c r="CF290" s="70">
        <v>0</v>
      </c>
      <c r="CG290" s="70">
        <v>0</v>
      </c>
      <c r="CH290" s="70">
        <v>0</v>
      </c>
      <c r="CI290" s="77">
        <f t="shared" si="109"/>
        <v>0</v>
      </c>
      <c r="CJ290" s="76">
        <f t="shared" si="110"/>
        <v>0</v>
      </c>
      <c r="CK290" s="78"/>
      <c r="CL290" s="57"/>
      <c r="CM290" s="57"/>
      <c r="CN290" s="57">
        <v>2</v>
      </c>
      <c r="CO290" s="57"/>
      <c r="CP290" s="57">
        <v>2</v>
      </c>
      <c r="CQ290" s="57"/>
      <c r="CR290" s="57">
        <v>1</v>
      </c>
      <c r="CS290" s="79"/>
      <c r="CT290" s="80"/>
      <c r="CU290" s="81">
        <f t="shared" si="111"/>
        <v>5</v>
      </c>
      <c r="CV290" s="82">
        <f t="shared" si="112"/>
        <v>0</v>
      </c>
      <c r="CW290" s="83" t="e">
        <f>SUMIF(Склад!#REF!,E290,Склад!#REF!)</f>
        <v>#REF!</v>
      </c>
    </row>
    <row r="291" spans="1:101" s="73" customFormat="1" ht="78.95" customHeight="1" thickBot="1" x14ac:dyDescent="0.3">
      <c r="A291" s="57">
        <v>288</v>
      </c>
      <c r="B291" s="168" t="s">
        <v>128</v>
      </c>
      <c r="C291" s="34" t="s">
        <v>4208</v>
      </c>
      <c r="D291" s="34" t="str">
        <f t="shared" si="113"/>
        <v>883110313</v>
      </c>
      <c r="E291" s="33" t="s">
        <v>3921</v>
      </c>
      <c r="F291" s="33">
        <v>13</v>
      </c>
      <c r="G291" s="165" t="str">
        <f>IFERROR(VLOOKUP(VALUE(E291),Склад!#REF!,6,0),"-")</f>
        <v>-</v>
      </c>
      <c r="H291" s="58"/>
      <c r="I291" s="194" t="s">
        <v>4339</v>
      </c>
      <c r="J291" s="59">
        <v>15</v>
      </c>
      <c r="K291" s="63">
        <v>39</v>
      </c>
      <c r="L291" s="60"/>
      <c r="M291" s="61"/>
      <c r="N291" s="62"/>
      <c r="O291" s="64"/>
      <c r="P291" s="65"/>
      <c r="Q291" s="66"/>
      <c r="R291" s="67"/>
      <c r="S291" s="65"/>
      <c r="T291" s="66"/>
      <c r="U291" s="68"/>
      <c r="V291" s="69"/>
      <c r="W291" s="65"/>
      <c r="X291" s="66"/>
      <c r="Y291" s="70" t="str">
        <f>_xlfn.XLOOKUP($D291,'[1]Res (3)'!$G:$G,'[1]Res (3)'!P:P,"",0)</f>
        <v>-</v>
      </c>
      <c r="Z291" s="70" t="str">
        <f>_xlfn.XLOOKUP($D291,'[1]Res (3)'!$G:$G,'[1]Res (3)'!Q:Q,"",0)</f>
        <v>-</v>
      </c>
      <c r="AA291" s="70" t="str">
        <f>_xlfn.XLOOKUP($D291,'[1]Res (3)'!$G:$G,'[1]Res (3)'!R:R,"",0)</f>
        <v>-</v>
      </c>
      <c r="AB291" s="70" t="str">
        <f>_xlfn.XLOOKUP($D291,'[1]Res (3)'!$G:$G,'[1]Res (3)'!S:S,"",0)</f>
        <v/>
      </c>
      <c r="AC291" s="70" t="str">
        <f>_xlfn.XLOOKUP($D291,'[1]Res (3)'!$G:$G,'[1]Res (3)'!T:T,"",0)</f>
        <v/>
      </c>
      <c r="AD291" s="70" t="str">
        <f>_xlfn.XLOOKUP($D291,'[1]Res (3)'!$G:$G,'[1]Res (3)'!U:U,"",0)</f>
        <v/>
      </c>
      <c r="AE291" s="70" t="str">
        <f>_xlfn.XLOOKUP($D291,'[1]Res (3)'!$G:$G,'[1]Res (3)'!V:V,"",0)</f>
        <v/>
      </c>
      <c r="AF291" s="70" t="str">
        <f>_xlfn.XLOOKUP($D291,'[1]Res (3)'!$G:$G,'[1]Res (3)'!W:W,"",0)</f>
        <v/>
      </c>
      <c r="AG291" s="70" t="str">
        <f>_xlfn.XLOOKUP($D291,'[1]Res (3)'!$G:$G,'[1]Res (3)'!X:X,"",0)</f>
        <v/>
      </c>
      <c r="AH291" s="70" t="str">
        <f>_xlfn.XLOOKUP($D291,'[1]Res (3)'!$G:$G,'[1]Res (3)'!Y:Y,"",0)</f>
        <v/>
      </c>
      <c r="AI291" s="70" t="str">
        <f>_xlfn.XLOOKUP($D291,'[1]Res (3)'!$G:$G,'[1]Res (3)'!Z:Z,"",0)</f>
        <v>-</v>
      </c>
      <c r="AJ291" s="70" t="str">
        <f>_xlfn.XLOOKUP($D291,'[1]Res (3)'!$G:$G,'[1]Res (3)'!AA:AA,"",0)</f>
        <v>-</v>
      </c>
      <c r="AK291" s="70" t="str">
        <f>_xlfn.XLOOKUP($D291,'[1]Res (3)'!$G:$G,'[1]Res (3)'!AB:AB,"",0)</f>
        <v>-</v>
      </c>
      <c r="AL291" s="71">
        <f t="shared" si="101"/>
        <v>0</v>
      </c>
      <c r="AM291" s="72" t="str">
        <f t="shared" si="102"/>
        <v/>
      </c>
      <c r="AO291" s="71" t="s">
        <v>26</v>
      </c>
      <c r="AP291" s="70" t="e">
        <f t="shared" si="122"/>
        <v>#VALUE!</v>
      </c>
      <c r="AQ291" s="70" t="e">
        <f t="shared" si="123"/>
        <v>#VALUE!</v>
      </c>
      <c r="AR291" s="70" t="e">
        <f t="shared" si="119"/>
        <v>#VALUE!</v>
      </c>
      <c r="AS291" s="70" t="e">
        <f t="shared" si="124"/>
        <v>#VALUE!</v>
      </c>
      <c r="AT291" s="70" t="e">
        <f t="shared" si="120"/>
        <v>#VALUE!</v>
      </c>
      <c r="AU291" s="70" t="e">
        <f t="shared" si="125"/>
        <v>#VALUE!</v>
      </c>
      <c r="AV291" s="70" t="e">
        <f t="shared" si="121"/>
        <v>#VALUE!</v>
      </c>
      <c r="AW291" s="70" t="e">
        <f t="shared" si="126"/>
        <v>#VALUE!</v>
      </c>
      <c r="AX291" s="70" t="e">
        <f t="shared" si="114"/>
        <v>#VALUE!</v>
      </c>
      <c r="AY291" s="71" t="e">
        <f t="shared" si="103"/>
        <v>#VALUE!</v>
      </c>
      <c r="AZ291" s="72" t="e">
        <f t="shared" si="104"/>
        <v>#VALUE!</v>
      </c>
      <c r="BA291" s="71" t="s">
        <v>26</v>
      </c>
      <c r="BB291" s="70">
        <v>0</v>
      </c>
      <c r="BC291" s="70">
        <v>0</v>
      </c>
      <c r="BD291" s="70">
        <v>1</v>
      </c>
      <c r="BE291" s="70">
        <v>0</v>
      </c>
      <c r="BF291" s="70">
        <v>2</v>
      </c>
      <c r="BG291" s="70">
        <v>0</v>
      </c>
      <c r="BH291" s="70">
        <v>1</v>
      </c>
      <c r="BI291" s="70">
        <v>0</v>
      </c>
      <c r="BJ291" s="70">
        <v>0</v>
      </c>
      <c r="BK291" s="74">
        <f t="shared" si="105"/>
        <v>4</v>
      </c>
      <c r="BL291" s="75">
        <f t="shared" si="106"/>
        <v>0</v>
      </c>
      <c r="BM291" s="71" t="s">
        <v>26</v>
      </c>
      <c r="BN291" s="70">
        <v>0</v>
      </c>
      <c r="BO291" s="70">
        <v>0</v>
      </c>
      <c r="BP291" s="70">
        <v>2</v>
      </c>
      <c r="BQ291" s="70">
        <v>0</v>
      </c>
      <c r="BR291" s="70">
        <v>2</v>
      </c>
      <c r="BS291" s="70">
        <v>0</v>
      </c>
      <c r="BT291" s="70">
        <v>2</v>
      </c>
      <c r="BU291" s="70">
        <v>0</v>
      </c>
      <c r="BV291" s="70">
        <v>0</v>
      </c>
      <c r="BW291" s="74">
        <f t="shared" si="107"/>
        <v>6</v>
      </c>
      <c r="BX291" s="76">
        <f t="shared" si="108"/>
        <v>0</v>
      </c>
      <c r="BY291" s="71" t="s">
        <v>26</v>
      </c>
      <c r="BZ291" s="70">
        <v>0</v>
      </c>
      <c r="CA291" s="70">
        <v>0</v>
      </c>
      <c r="CB291" s="70">
        <v>4</v>
      </c>
      <c r="CC291" s="70">
        <v>0</v>
      </c>
      <c r="CD291" s="70">
        <v>5</v>
      </c>
      <c r="CE291" s="70">
        <v>0</v>
      </c>
      <c r="CF291" s="70">
        <v>4</v>
      </c>
      <c r="CG291" s="70">
        <v>0</v>
      </c>
      <c r="CH291" s="70">
        <v>0</v>
      </c>
      <c r="CI291" s="77">
        <f t="shared" si="109"/>
        <v>13</v>
      </c>
      <c r="CJ291" s="76">
        <f t="shared" si="110"/>
        <v>0</v>
      </c>
      <c r="CK291" s="78"/>
      <c r="CL291" s="57">
        <v>1</v>
      </c>
      <c r="CM291" s="57"/>
      <c r="CN291" s="57">
        <v>1</v>
      </c>
      <c r="CO291" s="57">
        <v>1</v>
      </c>
      <c r="CP291" s="57">
        <v>1</v>
      </c>
      <c r="CQ291" s="57"/>
      <c r="CR291" s="57">
        <v>1</v>
      </c>
      <c r="CS291" s="79">
        <v>1</v>
      </c>
      <c r="CT291" s="80">
        <v>1</v>
      </c>
      <c r="CU291" s="81">
        <f t="shared" si="111"/>
        <v>7</v>
      </c>
      <c r="CV291" s="82">
        <f t="shared" si="112"/>
        <v>0</v>
      </c>
      <c r="CW291" s="83" t="e">
        <f>SUMIF(Склад!#REF!,E291,Склад!#REF!)</f>
        <v>#REF!</v>
      </c>
    </row>
    <row r="292" spans="1:101" s="73" customFormat="1" ht="73.900000000000006" customHeight="1" thickBot="1" x14ac:dyDescent="0.3">
      <c r="A292" s="34">
        <v>289</v>
      </c>
      <c r="B292" s="168" t="s">
        <v>128</v>
      </c>
      <c r="C292" s="34" t="s">
        <v>4208</v>
      </c>
      <c r="D292" s="34" t="str">
        <f t="shared" si="113"/>
        <v>883110331</v>
      </c>
      <c r="E292" s="33" t="s">
        <v>3921</v>
      </c>
      <c r="F292" s="33">
        <v>31</v>
      </c>
      <c r="G292" s="165" t="str">
        <f>IFERROR(VLOOKUP(VALUE(E292),Склад!#REF!,6,0),"-")</f>
        <v>-</v>
      </c>
      <c r="H292" s="58"/>
      <c r="I292" s="194" t="s">
        <v>4339</v>
      </c>
      <c r="J292" s="59">
        <v>15</v>
      </c>
      <c r="K292" s="63">
        <v>39</v>
      </c>
      <c r="L292" s="60"/>
      <c r="M292" s="61"/>
      <c r="N292" s="62"/>
      <c r="O292" s="64"/>
      <c r="P292" s="65"/>
      <c r="Q292" s="66"/>
      <c r="R292" s="67"/>
      <c r="S292" s="65"/>
      <c r="T292" s="66"/>
      <c r="U292" s="68"/>
      <c r="V292" s="69"/>
      <c r="W292" s="65"/>
      <c r="X292" s="66"/>
      <c r="Y292" s="70" t="str">
        <f>_xlfn.XLOOKUP($D292,'[1]Res (3)'!$G:$G,'[1]Res (3)'!P:P,"",0)</f>
        <v>-</v>
      </c>
      <c r="Z292" s="70" t="str">
        <f>_xlfn.XLOOKUP($D292,'[1]Res (3)'!$G:$G,'[1]Res (3)'!Q:Q,"",0)</f>
        <v>-</v>
      </c>
      <c r="AA292" s="70" t="str">
        <f>_xlfn.XLOOKUP($D292,'[1]Res (3)'!$G:$G,'[1]Res (3)'!R:R,"",0)</f>
        <v>-</v>
      </c>
      <c r="AB292" s="70" t="str">
        <f>_xlfn.XLOOKUP($D292,'[1]Res (3)'!$G:$G,'[1]Res (3)'!S:S,"",0)</f>
        <v/>
      </c>
      <c r="AC292" s="70" t="str">
        <f>_xlfn.XLOOKUP($D292,'[1]Res (3)'!$G:$G,'[1]Res (3)'!T:T,"",0)</f>
        <v/>
      </c>
      <c r="AD292" s="70" t="str">
        <f>_xlfn.XLOOKUP($D292,'[1]Res (3)'!$G:$G,'[1]Res (3)'!U:U,"",0)</f>
        <v/>
      </c>
      <c r="AE292" s="70" t="str">
        <f>_xlfn.XLOOKUP($D292,'[1]Res (3)'!$G:$G,'[1]Res (3)'!V:V,"",0)</f>
        <v/>
      </c>
      <c r="AF292" s="70" t="str">
        <f>_xlfn.XLOOKUP($D292,'[1]Res (3)'!$G:$G,'[1]Res (3)'!W:W,"",0)</f>
        <v/>
      </c>
      <c r="AG292" s="70" t="str">
        <f>_xlfn.XLOOKUP($D292,'[1]Res (3)'!$G:$G,'[1]Res (3)'!X:X,"",0)</f>
        <v/>
      </c>
      <c r="AH292" s="70" t="str">
        <f>_xlfn.XLOOKUP($D292,'[1]Res (3)'!$G:$G,'[1]Res (3)'!Y:Y,"",0)</f>
        <v/>
      </c>
      <c r="AI292" s="70" t="str">
        <f>_xlfn.XLOOKUP($D292,'[1]Res (3)'!$G:$G,'[1]Res (3)'!Z:Z,"",0)</f>
        <v>-</v>
      </c>
      <c r="AJ292" s="70" t="str">
        <f>_xlfn.XLOOKUP($D292,'[1]Res (3)'!$G:$G,'[1]Res (3)'!AA:AA,"",0)</f>
        <v>-</v>
      </c>
      <c r="AK292" s="70" t="str">
        <f>_xlfn.XLOOKUP($D292,'[1]Res (3)'!$G:$G,'[1]Res (3)'!AB:AB,"",0)</f>
        <v>-</v>
      </c>
      <c r="AL292" s="71">
        <f t="shared" si="101"/>
        <v>0</v>
      </c>
      <c r="AM292" s="72" t="str">
        <f t="shared" si="102"/>
        <v/>
      </c>
      <c r="AO292" s="71" t="s">
        <v>26</v>
      </c>
      <c r="AP292" s="70" t="e">
        <f t="shared" si="122"/>
        <v>#VALUE!</v>
      </c>
      <c r="AQ292" s="70" t="e">
        <f t="shared" si="123"/>
        <v>#VALUE!</v>
      </c>
      <c r="AR292" s="70" t="e">
        <f t="shared" si="119"/>
        <v>#VALUE!</v>
      </c>
      <c r="AS292" s="70" t="e">
        <f t="shared" si="124"/>
        <v>#VALUE!</v>
      </c>
      <c r="AT292" s="70" t="e">
        <f t="shared" si="120"/>
        <v>#VALUE!</v>
      </c>
      <c r="AU292" s="70" t="e">
        <f t="shared" si="125"/>
        <v>#VALUE!</v>
      </c>
      <c r="AV292" s="70" t="e">
        <f t="shared" si="121"/>
        <v>#VALUE!</v>
      </c>
      <c r="AW292" s="70" t="e">
        <f t="shared" si="126"/>
        <v>#VALUE!</v>
      </c>
      <c r="AX292" s="70" t="e">
        <f t="shared" si="114"/>
        <v>#VALUE!</v>
      </c>
      <c r="AY292" s="71" t="e">
        <f t="shared" si="103"/>
        <v>#VALUE!</v>
      </c>
      <c r="AZ292" s="72" t="e">
        <f t="shared" si="104"/>
        <v>#VALUE!</v>
      </c>
      <c r="BA292" s="71" t="s">
        <v>26</v>
      </c>
      <c r="BB292" s="70">
        <v>0</v>
      </c>
      <c r="BC292" s="70">
        <v>0</v>
      </c>
      <c r="BD292" s="70">
        <v>0</v>
      </c>
      <c r="BE292" s="70">
        <v>0</v>
      </c>
      <c r="BF292" s="70">
        <v>0</v>
      </c>
      <c r="BG292" s="70">
        <v>0</v>
      </c>
      <c r="BH292" s="70">
        <v>0</v>
      </c>
      <c r="BI292" s="70">
        <v>0</v>
      </c>
      <c r="BJ292" s="70">
        <v>0</v>
      </c>
      <c r="BK292" s="74">
        <f t="shared" si="105"/>
        <v>0</v>
      </c>
      <c r="BL292" s="75">
        <f t="shared" si="106"/>
        <v>0</v>
      </c>
      <c r="BM292" s="71" t="s">
        <v>26</v>
      </c>
      <c r="BN292" s="70">
        <v>0</v>
      </c>
      <c r="BO292" s="70">
        <v>0</v>
      </c>
      <c r="BP292" s="70">
        <v>0</v>
      </c>
      <c r="BQ292" s="70">
        <v>0</v>
      </c>
      <c r="BR292" s="70">
        <v>0</v>
      </c>
      <c r="BS292" s="70">
        <v>0</v>
      </c>
      <c r="BT292" s="70">
        <v>0</v>
      </c>
      <c r="BU292" s="70">
        <v>0</v>
      </c>
      <c r="BV292" s="70">
        <v>0</v>
      </c>
      <c r="BW292" s="74">
        <f t="shared" si="107"/>
        <v>0</v>
      </c>
      <c r="BX292" s="76">
        <f t="shared" si="108"/>
        <v>0</v>
      </c>
      <c r="BY292" s="71" t="s">
        <v>26</v>
      </c>
      <c r="BZ292" s="70">
        <v>0</v>
      </c>
      <c r="CA292" s="70">
        <v>0</v>
      </c>
      <c r="CB292" s="70">
        <v>0</v>
      </c>
      <c r="CC292" s="70">
        <v>0</v>
      </c>
      <c r="CD292" s="70">
        <v>0</v>
      </c>
      <c r="CE292" s="70">
        <v>0</v>
      </c>
      <c r="CF292" s="70">
        <v>0</v>
      </c>
      <c r="CG292" s="70">
        <v>0</v>
      </c>
      <c r="CH292" s="70">
        <v>0</v>
      </c>
      <c r="CI292" s="77">
        <f t="shared" si="109"/>
        <v>0</v>
      </c>
      <c r="CJ292" s="76">
        <f t="shared" si="110"/>
        <v>0</v>
      </c>
      <c r="CK292" s="78"/>
      <c r="CL292" s="57"/>
      <c r="CM292" s="57"/>
      <c r="CN292" s="57"/>
      <c r="CO292" s="57"/>
      <c r="CP292" s="57"/>
      <c r="CQ292" s="57"/>
      <c r="CR292" s="57"/>
      <c r="CS292" s="79"/>
      <c r="CT292" s="80"/>
      <c r="CU292" s="81">
        <f t="shared" si="111"/>
        <v>0</v>
      </c>
      <c r="CV292" s="82">
        <f t="shared" si="112"/>
        <v>0</v>
      </c>
      <c r="CW292" s="83" t="e">
        <f>SUMIF(Склад!#REF!,E292,Склад!#REF!)</f>
        <v>#REF!</v>
      </c>
    </row>
    <row r="293" spans="1:101" s="73" customFormat="1" ht="147.94999999999999" customHeight="1" thickBot="1" x14ac:dyDescent="0.3">
      <c r="A293" s="57">
        <v>290</v>
      </c>
      <c r="B293" s="168" t="s">
        <v>148</v>
      </c>
      <c r="C293" s="34" t="s">
        <v>4209</v>
      </c>
      <c r="D293" s="34" t="str">
        <f t="shared" si="113"/>
        <v>18111101</v>
      </c>
      <c r="E293" s="33" t="s">
        <v>3922</v>
      </c>
      <c r="F293" s="33">
        <v>1</v>
      </c>
      <c r="G293" s="165" t="str">
        <f>IFERROR(VLOOKUP(VALUE(E293),Склад!#REF!,6,0),"-")</f>
        <v>-</v>
      </c>
      <c r="H293" s="58"/>
      <c r="I293" s="194" t="s">
        <v>4349</v>
      </c>
      <c r="J293" s="59">
        <v>26.5</v>
      </c>
      <c r="K293" s="63">
        <v>69</v>
      </c>
      <c r="L293" s="60"/>
      <c r="M293" s="61"/>
      <c r="N293" s="62"/>
      <c r="O293" s="64"/>
      <c r="P293" s="65"/>
      <c r="Q293" s="66"/>
      <c r="R293" s="67"/>
      <c r="S293" s="65"/>
      <c r="T293" s="66"/>
      <c r="U293" s="68"/>
      <c r="V293" s="69"/>
      <c r="W293" s="65"/>
      <c r="X293" s="66"/>
      <c r="Y293" s="70" t="str">
        <f>_xlfn.XLOOKUP($D293,'[1]Res (3)'!$G:$G,'[1]Res (3)'!P:P,"",0)</f>
        <v>-</v>
      </c>
      <c r="Z293" s="70" t="str">
        <f>_xlfn.XLOOKUP($D293,'[1]Res (3)'!$G:$G,'[1]Res (3)'!Q:Q,"",0)</f>
        <v>-</v>
      </c>
      <c r="AA293" s="70" t="str">
        <f>_xlfn.XLOOKUP($D293,'[1]Res (3)'!$G:$G,'[1]Res (3)'!R:R,"",0)</f>
        <v>-</v>
      </c>
      <c r="AB293" s="70" t="str">
        <f>_xlfn.XLOOKUP($D293,'[1]Res (3)'!$G:$G,'[1]Res (3)'!S:S,"",0)</f>
        <v/>
      </c>
      <c r="AC293" s="70" t="str">
        <f>_xlfn.XLOOKUP($D293,'[1]Res (3)'!$G:$G,'[1]Res (3)'!T:T,"",0)</f>
        <v/>
      </c>
      <c r="AD293" s="70" t="str">
        <f>_xlfn.XLOOKUP($D293,'[1]Res (3)'!$G:$G,'[1]Res (3)'!U:U,"",0)</f>
        <v/>
      </c>
      <c r="AE293" s="70" t="str">
        <f>_xlfn.XLOOKUP($D293,'[1]Res (3)'!$G:$G,'[1]Res (3)'!V:V,"",0)</f>
        <v/>
      </c>
      <c r="AF293" s="70" t="str">
        <f>_xlfn.XLOOKUP($D293,'[1]Res (3)'!$G:$G,'[1]Res (3)'!W:W,"",0)</f>
        <v/>
      </c>
      <c r="AG293" s="70" t="str">
        <f>_xlfn.XLOOKUP($D293,'[1]Res (3)'!$G:$G,'[1]Res (3)'!X:X,"",0)</f>
        <v/>
      </c>
      <c r="AH293" s="70" t="str">
        <f>_xlfn.XLOOKUP($D293,'[1]Res (3)'!$G:$G,'[1]Res (3)'!Y:Y,"",0)</f>
        <v/>
      </c>
      <c r="AI293" s="70" t="str">
        <f>_xlfn.XLOOKUP($D293,'[1]Res (3)'!$G:$G,'[1]Res (3)'!Z:Z,"",0)</f>
        <v>-</v>
      </c>
      <c r="AJ293" s="70" t="str">
        <f>_xlfn.XLOOKUP($D293,'[1]Res (3)'!$G:$G,'[1]Res (3)'!AA:AA,"",0)</f>
        <v>-</v>
      </c>
      <c r="AK293" s="70" t="str">
        <f>_xlfn.XLOOKUP($D293,'[1]Res (3)'!$G:$G,'[1]Res (3)'!AB:AB,"",0)</f>
        <v>-</v>
      </c>
      <c r="AL293" s="71">
        <f t="shared" si="101"/>
        <v>0</v>
      </c>
      <c r="AM293" s="72" t="str">
        <f t="shared" si="102"/>
        <v/>
      </c>
      <c r="AO293" s="71" t="s">
        <v>26</v>
      </c>
      <c r="AP293" s="70" t="e">
        <f t="shared" si="122"/>
        <v>#VALUE!</v>
      </c>
      <c r="AQ293" s="70" t="e">
        <f t="shared" si="123"/>
        <v>#VALUE!</v>
      </c>
      <c r="AR293" s="70" t="e">
        <f t="shared" si="119"/>
        <v>#VALUE!</v>
      </c>
      <c r="AS293" s="70" t="e">
        <f t="shared" si="124"/>
        <v>#VALUE!</v>
      </c>
      <c r="AT293" s="70" t="e">
        <f t="shared" si="120"/>
        <v>#VALUE!</v>
      </c>
      <c r="AU293" s="70" t="e">
        <f t="shared" si="125"/>
        <v>#VALUE!</v>
      </c>
      <c r="AV293" s="70" t="e">
        <f t="shared" si="121"/>
        <v>#VALUE!</v>
      </c>
      <c r="AW293" s="70" t="e">
        <f t="shared" si="126"/>
        <v>#VALUE!</v>
      </c>
      <c r="AX293" s="70" t="e">
        <f t="shared" si="114"/>
        <v>#VALUE!</v>
      </c>
      <c r="AY293" s="71" t="e">
        <f t="shared" si="103"/>
        <v>#VALUE!</v>
      </c>
      <c r="AZ293" s="72" t="e">
        <f t="shared" si="104"/>
        <v>#VALUE!</v>
      </c>
      <c r="BA293" s="71" t="s">
        <v>26</v>
      </c>
      <c r="BB293" s="70">
        <v>0</v>
      </c>
      <c r="BC293" s="70">
        <v>0</v>
      </c>
      <c r="BD293" s="70">
        <v>0</v>
      </c>
      <c r="BE293" s="70">
        <v>0</v>
      </c>
      <c r="BF293" s="70">
        <v>0</v>
      </c>
      <c r="BG293" s="70">
        <v>0</v>
      </c>
      <c r="BH293" s="70">
        <v>0</v>
      </c>
      <c r="BI293" s="70">
        <v>0</v>
      </c>
      <c r="BJ293" s="70">
        <v>0</v>
      </c>
      <c r="BK293" s="74">
        <f t="shared" si="105"/>
        <v>0</v>
      </c>
      <c r="BL293" s="75">
        <f t="shared" si="106"/>
        <v>0</v>
      </c>
      <c r="BM293" s="71" t="s">
        <v>26</v>
      </c>
      <c r="BN293" s="70">
        <v>0</v>
      </c>
      <c r="BO293" s="70">
        <v>0</v>
      </c>
      <c r="BP293" s="70">
        <v>1</v>
      </c>
      <c r="BQ293" s="70">
        <v>0</v>
      </c>
      <c r="BR293" s="70">
        <v>2</v>
      </c>
      <c r="BS293" s="70">
        <v>0</v>
      </c>
      <c r="BT293" s="70">
        <v>1</v>
      </c>
      <c r="BU293" s="70">
        <v>0</v>
      </c>
      <c r="BV293" s="70">
        <v>0</v>
      </c>
      <c r="BW293" s="74">
        <f t="shared" si="107"/>
        <v>4</v>
      </c>
      <c r="BX293" s="76">
        <f t="shared" si="108"/>
        <v>0</v>
      </c>
      <c r="BY293" s="71" t="s">
        <v>26</v>
      </c>
      <c r="BZ293" s="70">
        <v>0</v>
      </c>
      <c r="CA293" s="70">
        <v>0</v>
      </c>
      <c r="CB293" s="70">
        <v>0</v>
      </c>
      <c r="CC293" s="70">
        <v>0</v>
      </c>
      <c r="CD293" s="70">
        <v>0</v>
      </c>
      <c r="CE293" s="70">
        <v>0</v>
      </c>
      <c r="CF293" s="70">
        <v>0</v>
      </c>
      <c r="CG293" s="70">
        <v>0</v>
      </c>
      <c r="CH293" s="70">
        <v>0</v>
      </c>
      <c r="CI293" s="77">
        <f t="shared" si="109"/>
        <v>0</v>
      </c>
      <c r="CJ293" s="76">
        <f t="shared" si="110"/>
        <v>0</v>
      </c>
      <c r="CK293" s="78"/>
      <c r="CL293" s="57"/>
      <c r="CM293" s="57">
        <v>3</v>
      </c>
      <c r="CN293" s="57">
        <v>4</v>
      </c>
      <c r="CO293" s="57">
        <v>4</v>
      </c>
      <c r="CP293" s="57">
        <v>3</v>
      </c>
      <c r="CQ293" s="57">
        <v>5</v>
      </c>
      <c r="CR293" s="57">
        <v>1</v>
      </c>
      <c r="CS293" s="79">
        <v>3</v>
      </c>
      <c r="CT293" s="80">
        <v>1</v>
      </c>
      <c r="CU293" s="81">
        <f t="shared" si="111"/>
        <v>24</v>
      </c>
      <c r="CV293" s="82">
        <f t="shared" si="112"/>
        <v>0</v>
      </c>
      <c r="CW293" s="83" t="e">
        <f>SUMIF(Склад!#REF!,E293,Склад!#REF!)</f>
        <v>#REF!</v>
      </c>
    </row>
    <row r="294" spans="1:101" s="73" customFormat="1" ht="107.1" customHeight="1" thickBot="1" x14ac:dyDescent="0.3">
      <c r="A294" s="34">
        <v>291</v>
      </c>
      <c r="B294" s="168" t="s">
        <v>148</v>
      </c>
      <c r="C294" s="34" t="s">
        <v>4209</v>
      </c>
      <c r="D294" s="34" t="str">
        <f t="shared" si="113"/>
        <v>181111010</v>
      </c>
      <c r="E294" s="33" t="s">
        <v>3922</v>
      </c>
      <c r="F294" s="33">
        <v>10</v>
      </c>
      <c r="G294" s="165" t="str">
        <f>IFERROR(VLOOKUP(VALUE(E294),Склад!#REF!,6,0),"-")</f>
        <v>-</v>
      </c>
      <c r="H294" s="58"/>
      <c r="I294" s="194" t="s">
        <v>4349</v>
      </c>
      <c r="J294" s="59">
        <v>26.5</v>
      </c>
      <c r="K294" s="63">
        <v>69</v>
      </c>
      <c r="L294" s="60"/>
      <c r="M294" s="61"/>
      <c r="N294" s="62"/>
      <c r="O294" s="64"/>
      <c r="P294" s="65"/>
      <c r="Q294" s="66"/>
      <c r="R294" s="67"/>
      <c r="S294" s="65"/>
      <c r="T294" s="66"/>
      <c r="U294" s="68"/>
      <c r="V294" s="69"/>
      <c r="W294" s="65"/>
      <c r="X294" s="66"/>
      <c r="Y294" s="70" t="str">
        <f>_xlfn.XLOOKUP($D294,'[1]Res (3)'!$G:$G,'[1]Res (3)'!P:P,"",0)</f>
        <v>-</v>
      </c>
      <c r="Z294" s="70" t="str">
        <f>_xlfn.XLOOKUP($D294,'[1]Res (3)'!$G:$G,'[1]Res (3)'!Q:Q,"",0)</f>
        <v>-</v>
      </c>
      <c r="AA294" s="70" t="str">
        <f>_xlfn.XLOOKUP($D294,'[1]Res (3)'!$G:$G,'[1]Res (3)'!R:R,"",0)</f>
        <v>-</v>
      </c>
      <c r="AB294" s="70" t="str">
        <f>_xlfn.XLOOKUP($D294,'[1]Res (3)'!$G:$G,'[1]Res (3)'!S:S,"",0)</f>
        <v/>
      </c>
      <c r="AC294" s="70" t="str">
        <f>_xlfn.XLOOKUP($D294,'[1]Res (3)'!$G:$G,'[1]Res (3)'!T:T,"",0)</f>
        <v/>
      </c>
      <c r="AD294" s="70" t="str">
        <f>_xlfn.XLOOKUP($D294,'[1]Res (3)'!$G:$G,'[1]Res (3)'!U:U,"",0)</f>
        <v/>
      </c>
      <c r="AE294" s="70" t="str">
        <f>_xlfn.XLOOKUP($D294,'[1]Res (3)'!$G:$G,'[1]Res (3)'!V:V,"",0)</f>
        <v/>
      </c>
      <c r="AF294" s="70" t="str">
        <f>_xlfn.XLOOKUP($D294,'[1]Res (3)'!$G:$G,'[1]Res (3)'!W:W,"",0)</f>
        <v/>
      </c>
      <c r="AG294" s="70" t="str">
        <f>_xlfn.XLOOKUP($D294,'[1]Res (3)'!$G:$G,'[1]Res (3)'!X:X,"",0)</f>
        <v/>
      </c>
      <c r="AH294" s="70" t="str">
        <f>_xlfn.XLOOKUP($D294,'[1]Res (3)'!$G:$G,'[1]Res (3)'!Y:Y,"",0)</f>
        <v/>
      </c>
      <c r="AI294" s="70" t="str">
        <f>_xlfn.XLOOKUP($D294,'[1]Res (3)'!$G:$G,'[1]Res (3)'!Z:Z,"",0)</f>
        <v>-</v>
      </c>
      <c r="AJ294" s="70" t="str">
        <f>_xlfn.XLOOKUP($D294,'[1]Res (3)'!$G:$G,'[1]Res (3)'!AA:AA,"",0)</f>
        <v>-</v>
      </c>
      <c r="AK294" s="70" t="str">
        <f>_xlfn.XLOOKUP($D294,'[1]Res (3)'!$G:$G,'[1]Res (3)'!AB:AB,"",0)</f>
        <v>-</v>
      </c>
      <c r="AL294" s="71">
        <f t="shared" si="101"/>
        <v>0</v>
      </c>
      <c r="AM294" s="72" t="str">
        <f t="shared" si="102"/>
        <v/>
      </c>
      <c r="AO294" s="71" t="s">
        <v>26</v>
      </c>
      <c r="AP294" s="70" t="e">
        <f t="shared" si="122"/>
        <v>#VALUE!</v>
      </c>
      <c r="AQ294" s="70" t="e">
        <f t="shared" si="123"/>
        <v>#VALUE!</v>
      </c>
      <c r="AR294" s="70" t="e">
        <f t="shared" si="119"/>
        <v>#VALUE!</v>
      </c>
      <c r="AS294" s="70" t="e">
        <f t="shared" si="124"/>
        <v>#VALUE!</v>
      </c>
      <c r="AT294" s="70" t="e">
        <f t="shared" si="120"/>
        <v>#VALUE!</v>
      </c>
      <c r="AU294" s="70" t="e">
        <f t="shared" si="125"/>
        <v>#VALUE!</v>
      </c>
      <c r="AV294" s="70" t="e">
        <f t="shared" si="121"/>
        <v>#VALUE!</v>
      </c>
      <c r="AW294" s="70" t="e">
        <f t="shared" si="126"/>
        <v>#VALUE!</v>
      </c>
      <c r="AX294" s="70" t="e">
        <f t="shared" ref="AX294:AX307" si="127">CT294+AK294-BJ294-BV294-CH294</f>
        <v>#VALUE!</v>
      </c>
      <c r="AY294" s="71" t="e">
        <f t="shared" si="103"/>
        <v>#VALUE!</v>
      </c>
      <c r="AZ294" s="72" t="e">
        <f t="shared" si="104"/>
        <v>#VALUE!</v>
      </c>
      <c r="BA294" s="71" t="s">
        <v>26</v>
      </c>
      <c r="BB294" s="70">
        <v>0</v>
      </c>
      <c r="BC294" s="70">
        <v>0</v>
      </c>
      <c r="BD294" s="70">
        <v>1</v>
      </c>
      <c r="BE294" s="70">
        <v>0</v>
      </c>
      <c r="BF294" s="70">
        <v>2</v>
      </c>
      <c r="BG294" s="70">
        <v>0</v>
      </c>
      <c r="BH294" s="70">
        <v>1</v>
      </c>
      <c r="BI294" s="70">
        <v>0</v>
      </c>
      <c r="BJ294" s="70">
        <v>1</v>
      </c>
      <c r="BK294" s="74">
        <f t="shared" si="105"/>
        <v>5</v>
      </c>
      <c r="BL294" s="75">
        <f t="shared" si="106"/>
        <v>0</v>
      </c>
      <c r="BM294" s="71" t="s">
        <v>26</v>
      </c>
      <c r="BN294" s="70">
        <v>0</v>
      </c>
      <c r="BO294" s="70">
        <v>0</v>
      </c>
      <c r="BP294" s="70">
        <v>1</v>
      </c>
      <c r="BQ294" s="70">
        <v>0</v>
      </c>
      <c r="BR294" s="70">
        <v>2</v>
      </c>
      <c r="BS294" s="70">
        <v>0</v>
      </c>
      <c r="BT294" s="70">
        <v>1</v>
      </c>
      <c r="BU294" s="70">
        <v>0</v>
      </c>
      <c r="BV294" s="70">
        <v>0</v>
      </c>
      <c r="BW294" s="74">
        <f t="shared" si="107"/>
        <v>4</v>
      </c>
      <c r="BX294" s="76">
        <f t="shared" si="108"/>
        <v>0</v>
      </c>
      <c r="BY294" s="71" t="s">
        <v>26</v>
      </c>
      <c r="BZ294" s="70">
        <v>0</v>
      </c>
      <c r="CA294" s="70">
        <v>0</v>
      </c>
      <c r="CB294" s="70">
        <v>5</v>
      </c>
      <c r="CC294" s="70">
        <v>0</v>
      </c>
      <c r="CD294" s="70">
        <v>8</v>
      </c>
      <c r="CE294" s="70">
        <v>0</v>
      </c>
      <c r="CF294" s="70">
        <v>5</v>
      </c>
      <c r="CG294" s="70">
        <v>0</v>
      </c>
      <c r="CH294" s="70">
        <v>0</v>
      </c>
      <c r="CI294" s="77">
        <f t="shared" si="109"/>
        <v>18</v>
      </c>
      <c r="CJ294" s="76">
        <f t="shared" si="110"/>
        <v>0</v>
      </c>
      <c r="CK294" s="78"/>
      <c r="CL294" s="57"/>
      <c r="CM294" s="57"/>
      <c r="CN294" s="57"/>
      <c r="CO294" s="57"/>
      <c r="CP294" s="57"/>
      <c r="CQ294" s="57"/>
      <c r="CR294" s="57"/>
      <c r="CS294" s="79"/>
      <c r="CT294" s="80"/>
      <c r="CU294" s="81">
        <f t="shared" si="111"/>
        <v>0</v>
      </c>
      <c r="CV294" s="82">
        <f t="shared" si="112"/>
        <v>0</v>
      </c>
      <c r="CW294" s="83" t="e">
        <f>SUMIF(Склад!#REF!,E294,Склад!#REF!)</f>
        <v>#REF!</v>
      </c>
    </row>
    <row r="295" spans="1:101" s="73" customFormat="1" ht="147.94999999999999" customHeight="1" thickBot="1" x14ac:dyDescent="0.3">
      <c r="A295" s="57">
        <v>292</v>
      </c>
      <c r="B295" s="168" t="s">
        <v>148</v>
      </c>
      <c r="C295" s="34" t="s">
        <v>4209</v>
      </c>
      <c r="D295" s="34" t="str">
        <f t="shared" si="113"/>
        <v>18111102</v>
      </c>
      <c r="E295" s="33" t="s">
        <v>3922</v>
      </c>
      <c r="F295" s="33">
        <v>2</v>
      </c>
      <c r="G295" s="165" t="str">
        <f>IFERROR(VLOOKUP(VALUE(E295),Склад!#REF!,6,0),"-")</f>
        <v>-</v>
      </c>
      <c r="H295" s="58"/>
      <c r="I295" s="194" t="s">
        <v>4349</v>
      </c>
      <c r="J295" s="59">
        <v>26.5</v>
      </c>
      <c r="K295" s="63">
        <v>69</v>
      </c>
      <c r="L295" s="60"/>
      <c r="M295" s="61"/>
      <c r="N295" s="62"/>
      <c r="O295" s="64"/>
      <c r="P295" s="65"/>
      <c r="Q295" s="66"/>
      <c r="R295" s="67"/>
      <c r="S295" s="65"/>
      <c r="T295" s="66"/>
      <c r="U295" s="68"/>
      <c r="V295" s="69"/>
      <c r="W295" s="65"/>
      <c r="X295" s="66"/>
      <c r="Y295" s="70" t="str">
        <f>_xlfn.XLOOKUP($D295,'[1]Res (3)'!$G:$G,'[1]Res (3)'!P:P,"",0)</f>
        <v>-</v>
      </c>
      <c r="Z295" s="70" t="str">
        <f>_xlfn.XLOOKUP($D295,'[1]Res (3)'!$G:$G,'[1]Res (3)'!Q:Q,"",0)</f>
        <v>-</v>
      </c>
      <c r="AA295" s="70" t="str">
        <f>_xlfn.XLOOKUP($D295,'[1]Res (3)'!$G:$G,'[1]Res (3)'!R:R,"",0)</f>
        <v>-</v>
      </c>
      <c r="AB295" s="70" t="str">
        <f>_xlfn.XLOOKUP($D295,'[1]Res (3)'!$G:$G,'[1]Res (3)'!S:S,"",0)</f>
        <v/>
      </c>
      <c r="AC295" s="70" t="str">
        <f>_xlfn.XLOOKUP($D295,'[1]Res (3)'!$G:$G,'[1]Res (3)'!T:T,"",0)</f>
        <v/>
      </c>
      <c r="AD295" s="70" t="str">
        <f>_xlfn.XLOOKUP($D295,'[1]Res (3)'!$G:$G,'[1]Res (3)'!U:U,"",0)</f>
        <v/>
      </c>
      <c r="AE295" s="70" t="str">
        <f>_xlfn.XLOOKUP($D295,'[1]Res (3)'!$G:$G,'[1]Res (3)'!V:V,"",0)</f>
        <v/>
      </c>
      <c r="AF295" s="70" t="str">
        <f>_xlfn.XLOOKUP($D295,'[1]Res (3)'!$G:$G,'[1]Res (3)'!W:W,"",0)</f>
        <v/>
      </c>
      <c r="AG295" s="70" t="str">
        <f>_xlfn.XLOOKUP($D295,'[1]Res (3)'!$G:$G,'[1]Res (3)'!X:X,"",0)</f>
        <v/>
      </c>
      <c r="AH295" s="70" t="str">
        <f>_xlfn.XLOOKUP($D295,'[1]Res (3)'!$G:$G,'[1]Res (3)'!Y:Y,"",0)</f>
        <v/>
      </c>
      <c r="AI295" s="70" t="str">
        <f>_xlfn.XLOOKUP($D295,'[1]Res (3)'!$G:$G,'[1]Res (3)'!Z:Z,"",0)</f>
        <v>-</v>
      </c>
      <c r="AJ295" s="70" t="str">
        <f>_xlfn.XLOOKUP($D295,'[1]Res (3)'!$G:$G,'[1]Res (3)'!AA:AA,"",0)</f>
        <v>-</v>
      </c>
      <c r="AK295" s="70" t="str">
        <f>_xlfn.XLOOKUP($D295,'[1]Res (3)'!$G:$G,'[1]Res (3)'!AB:AB,"",0)</f>
        <v>-</v>
      </c>
      <c r="AL295" s="71">
        <f t="shared" si="101"/>
        <v>0</v>
      </c>
      <c r="AM295" s="72" t="str">
        <f t="shared" si="102"/>
        <v/>
      </c>
      <c r="AO295" s="71" t="s">
        <v>26</v>
      </c>
      <c r="AP295" s="70" t="e">
        <f t="shared" si="122"/>
        <v>#VALUE!</v>
      </c>
      <c r="AQ295" s="70" t="e">
        <f t="shared" si="123"/>
        <v>#VALUE!</v>
      </c>
      <c r="AR295" s="70" t="e">
        <f t="shared" si="119"/>
        <v>#VALUE!</v>
      </c>
      <c r="AS295" s="70" t="e">
        <f t="shared" si="124"/>
        <v>#VALUE!</v>
      </c>
      <c r="AT295" s="70" t="e">
        <f t="shared" si="120"/>
        <v>#VALUE!</v>
      </c>
      <c r="AU295" s="70" t="e">
        <f t="shared" si="125"/>
        <v>#VALUE!</v>
      </c>
      <c r="AV295" s="70" t="e">
        <f t="shared" si="121"/>
        <v>#VALUE!</v>
      </c>
      <c r="AW295" s="70" t="e">
        <f t="shared" si="126"/>
        <v>#VALUE!</v>
      </c>
      <c r="AX295" s="70" t="e">
        <f t="shared" si="127"/>
        <v>#VALUE!</v>
      </c>
      <c r="AY295" s="71" t="e">
        <f t="shared" si="103"/>
        <v>#VALUE!</v>
      </c>
      <c r="AZ295" s="72" t="e">
        <f t="shared" si="104"/>
        <v>#VALUE!</v>
      </c>
      <c r="BA295" s="71" t="s">
        <v>26</v>
      </c>
      <c r="BB295" s="70">
        <v>0</v>
      </c>
      <c r="BC295" s="70">
        <v>0</v>
      </c>
      <c r="BD295" s="70">
        <v>1</v>
      </c>
      <c r="BE295" s="70">
        <v>0</v>
      </c>
      <c r="BF295" s="70">
        <v>2</v>
      </c>
      <c r="BG295" s="70">
        <v>0</v>
      </c>
      <c r="BH295" s="70">
        <v>1</v>
      </c>
      <c r="BI295" s="70">
        <v>0</v>
      </c>
      <c r="BJ295" s="70">
        <v>0</v>
      </c>
      <c r="BK295" s="74">
        <f t="shared" si="105"/>
        <v>4</v>
      </c>
      <c r="BL295" s="75">
        <f t="shared" si="106"/>
        <v>0</v>
      </c>
      <c r="BM295" s="71" t="s">
        <v>26</v>
      </c>
      <c r="BN295" s="70">
        <v>0</v>
      </c>
      <c r="BO295" s="70">
        <v>0</v>
      </c>
      <c r="BP295" s="70">
        <v>1</v>
      </c>
      <c r="BQ295" s="70">
        <v>0</v>
      </c>
      <c r="BR295" s="70">
        <v>2</v>
      </c>
      <c r="BS295" s="70">
        <v>0</v>
      </c>
      <c r="BT295" s="70">
        <v>1</v>
      </c>
      <c r="BU295" s="70">
        <v>0</v>
      </c>
      <c r="BV295" s="70">
        <v>0</v>
      </c>
      <c r="BW295" s="74">
        <f t="shared" si="107"/>
        <v>4</v>
      </c>
      <c r="BX295" s="76">
        <f t="shared" si="108"/>
        <v>0</v>
      </c>
      <c r="BY295" s="71" t="s">
        <v>26</v>
      </c>
      <c r="BZ295" s="70">
        <v>0</v>
      </c>
      <c r="CA295" s="70">
        <v>0</v>
      </c>
      <c r="CB295" s="70">
        <v>0</v>
      </c>
      <c r="CC295" s="70">
        <v>0</v>
      </c>
      <c r="CD295" s="70">
        <v>0</v>
      </c>
      <c r="CE295" s="70">
        <v>0</v>
      </c>
      <c r="CF295" s="70">
        <v>0</v>
      </c>
      <c r="CG295" s="70">
        <v>0</v>
      </c>
      <c r="CH295" s="70">
        <v>0</v>
      </c>
      <c r="CI295" s="77">
        <f t="shared" si="109"/>
        <v>0</v>
      </c>
      <c r="CJ295" s="76">
        <f t="shared" si="110"/>
        <v>0</v>
      </c>
      <c r="CK295" s="78"/>
      <c r="CL295" s="57"/>
      <c r="CM295" s="57">
        <v>1</v>
      </c>
      <c r="CN295" s="57">
        <v>1</v>
      </c>
      <c r="CO295" s="57">
        <v>2</v>
      </c>
      <c r="CP295" s="57">
        <v>11</v>
      </c>
      <c r="CQ295" s="57"/>
      <c r="CR295" s="57">
        <v>3</v>
      </c>
      <c r="CS295" s="79"/>
      <c r="CT295" s="80"/>
      <c r="CU295" s="81">
        <f t="shared" si="111"/>
        <v>18</v>
      </c>
      <c r="CV295" s="82">
        <f t="shared" si="112"/>
        <v>0</v>
      </c>
      <c r="CW295" s="83" t="e">
        <f>SUMIF(Склад!#REF!,E295,Склад!#REF!)</f>
        <v>#REF!</v>
      </c>
    </row>
    <row r="296" spans="1:101" s="73" customFormat="1" ht="85.35" customHeight="1" thickBot="1" x14ac:dyDescent="0.3">
      <c r="A296" s="34">
        <v>293</v>
      </c>
      <c r="B296" s="168" t="s">
        <v>148</v>
      </c>
      <c r="C296" s="34" t="s">
        <v>4209</v>
      </c>
      <c r="D296" s="34" t="str">
        <f t="shared" si="113"/>
        <v>181111022</v>
      </c>
      <c r="E296" s="33" t="s">
        <v>3922</v>
      </c>
      <c r="F296" s="33">
        <v>22</v>
      </c>
      <c r="G296" s="165" t="str">
        <f>IFERROR(VLOOKUP(VALUE(E296),Склад!#REF!,6,0),"-")</f>
        <v>-</v>
      </c>
      <c r="H296" s="58"/>
      <c r="I296" s="194" t="s">
        <v>4349</v>
      </c>
      <c r="J296" s="59">
        <v>26.5</v>
      </c>
      <c r="K296" s="63">
        <v>69</v>
      </c>
      <c r="L296" s="60"/>
      <c r="M296" s="61"/>
      <c r="N296" s="62"/>
      <c r="O296" s="64"/>
      <c r="P296" s="65"/>
      <c r="Q296" s="66"/>
      <c r="R296" s="67"/>
      <c r="S296" s="65"/>
      <c r="T296" s="66"/>
      <c r="U296" s="68"/>
      <c r="V296" s="69"/>
      <c r="W296" s="65"/>
      <c r="X296" s="66"/>
      <c r="Y296" s="70" t="str">
        <f>_xlfn.XLOOKUP($D296,'[1]Res (3)'!$G:$G,'[1]Res (3)'!P:P,"",0)</f>
        <v>-</v>
      </c>
      <c r="Z296" s="70" t="str">
        <f>_xlfn.XLOOKUP($D296,'[1]Res (3)'!$G:$G,'[1]Res (3)'!Q:Q,"",0)</f>
        <v>-</v>
      </c>
      <c r="AA296" s="70" t="str">
        <f>_xlfn.XLOOKUP($D296,'[1]Res (3)'!$G:$G,'[1]Res (3)'!R:R,"",0)</f>
        <v>-</v>
      </c>
      <c r="AB296" s="70" t="str">
        <f>_xlfn.XLOOKUP($D296,'[1]Res (3)'!$G:$G,'[1]Res (3)'!S:S,"",0)</f>
        <v/>
      </c>
      <c r="AC296" s="70" t="str">
        <f>_xlfn.XLOOKUP($D296,'[1]Res (3)'!$G:$G,'[1]Res (3)'!T:T,"",0)</f>
        <v/>
      </c>
      <c r="AD296" s="70" t="str">
        <f>_xlfn.XLOOKUP($D296,'[1]Res (3)'!$G:$G,'[1]Res (3)'!U:U,"",0)</f>
        <v/>
      </c>
      <c r="AE296" s="70" t="str">
        <f>_xlfn.XLOOKUP($D296,'[1]Res (3)'!$G:$G,'[1]Res (3)'!V:V,"",0)</f>
        <v/>
      </c>
      <c r="AF296" s="70" t="str">
        <f>_xlfn.XLOOKUP($D296,'[1]Res (3)'!$G:$G,'[1]Res (3)'!W:W,"",0)</f>
        <v/>
      </c>
      <c r="AG296" s="70" t="str">
        <f>_xlfn.XLOOKUP($D296,'[1]Res (3)'!$G:$G,'[1]Res (3)'!X:X,"",0)</f>
        <v/>
      </c>
      <c r="AH296" s="70" t="str">
        <f>_xlfn.XLOOKUP($D296,'[1]Res (3)'!$G:$G,'[1]Res (3)'!Y:Y,"",0)</f>
        <v/>
      </c>
      <c r="AI296" s="70" t="str">
        <f>_xlfn.XLOOKUP($D296,'[1]Res (3)'!$G:$G,'[1]Res (3)'!Z:Z,"",0)</f>
        <v>-</v>
      </c>
      <c r="AJ296" s="70" t="str">
        <f>_xlfn.XLOOKUP($D296,'[1]Res (3)'!$G:$G,'[1]Res (3)'!AA:AA,"",0)</f>
        <v>-</v>
      </c>
      <c r="AK296" s="70" t="str">
        <f>_xlfn.XLOOKUP($D296,'[1]Res (3)'!$G:$G,'[1]Res (3)'!AB:AB,"",0)</f>
        <v>-</v>
      </c>
      <c r="AL296" s="71">
        <f t="shared" si="101"/>
        <v>0</v>
      </c>
      <c r="AM296" s="72" t="str">
        <f t="shared" si="102"/>
        <v/>
      </c>
      <c r="AO296" s="71" t="s">
        <v>26</v>
      </c>
      <c r="AP296" s="70" t="e">
        <f t="shared" si="122"/>
        <v>#VALUE!</v>
      </c>
      <c r="AQ296" s="70" t="e">
        <f t="shared" si="123"/>
        <v>#VALUE!</v>
      </c>
      <c r="AR296" s="70" t="e">
        <f t="shared" si="119"/>
        <v>#VALUE!</v>
      </c>
      <c r="AS296" s="70" t="e">
        <f t="shared" si="124"/>
        <v>#VALUE!</v>
      </c>
      <c r="AT296" s="70" t="e">
        <f t="shared" si="120"/>
        <v>#VALUE!</v>
      </c>
      <c r="AU296" s="70" t="e">
        <f t="shared" si="125"/>
        <v>#VALUE!</v>
      </c>
      <c r="AV296" s="70" t="e">
        <f t="shared" si="121"/>
        <v>#VALUE!</v>
      </c>
      <c r="AW296" s="70" t="e">
        <f t="shared" si="126"/>
        <v>#VALUE!</v>
      </c>
      <c r="AX296" s="70" t="e">
        <f t="shared" si="127"/>
        <v>#VALUE!</v>
      </c>
      <c r="AY296" s="71" t="e">
        <f t="shared" si="103"/>
        <v>#VALUE!</v>
      </c>
      <c r="AZ296" s="72" t="e">
        <f t="shared" si="104"/>
        <v>#VALUE!</v>
      </c>
      <c r="BA296" s="71" t="s">
        <v>26</v>
      </c>
      <c r="BB296" s="70">
        <v>0</v>
      </c>
      <c r="BC296" s="70">
        <v>0</v>
      </c>
      <c r="BD296" s="70">
        <v>1</v>
      </c>
      <c r="BE296" s="70">
        <v>0</v>
      </c>
      <c r="BF296" s="70">
        <v>2</v>
      </c>
      <c r="BG296" s="70">
        <v>0</v>
      </c>
      <c r="BH296" s="70">
        <v>1</v>
      </c>
      <c r="BI296" s="70">
        <v>0</v>
      </c>
      <c r="BJ296" s="70">
        <v>1</v>
      </c>
      <c r="BK296" s="74">
        <f t="shared" si="105"/>
        <v>5</v>
      </c>
      <c r="BL296" s="75">
        <f t="shared" si="106"/>
        <v>0</v>
      </c>
      <c r="BM296" s="71" t="s">
        <v>26</v>
      </c>
      <c r="BN296" s="70">
        <v>0</v>
      </c>
      <c r="BO296" s="70">
        <v>0</v>
      </c>
      <c r="BP296" s="70">
        <v>1</v>
      </c>
      <c r="BQ296" s="70">
        <v>0</v>
      </c>
      <c r="BR296" s="70">
        <v>2</v>
      </c>
      <c r="BS296" s="70">
        <v>0</v>
      </c>
      <c r="BT296" s="70">
        <v>1</v>
      </c>
      <c r="BU296" s="70">
        <v>0</v>
      </c>
      <c r="BV296" s="70">
        <v>0</v>
      </c>
      <c r="BW296" s="74">
        <f t="shared" si="107"/>
        <v>4</v>
      </c>
      <c r="BX296" s="76">
        <f t="shared" si="108"/>
        <v>0</v>
      </c>
      <c r="BY296" s="71" t="s">
        <v>26</v>
      </c>
      <c r="BZ296" s="70">
        <v>0</v>
      </c>
      <c r="CA296" s="70">
        <v>0</v>
      </c>
      <c r="CB296" s="70">
        <v>5</v>
      </c>
      <c r="CC296" s="70">
        <v>0</v>
      </c>
      <c r="CD296" s="70">
        <v>8</v>
      </c>
      <c r="CE296" s="70">
        <v>0</v>
      </c>
      <c r="CF296" s="70">
        <v>5</v>
      </c>
      <c r="CG296" s="70">
        <v>0</v>
      </c>
      <c r="CH296" s="70">
        <v>0</v>
      </c>
      <c r="CI296" s="77">
        <f t="shared" si="109"/>
        <v>18</v>
      </c>
      <c r="CJ296" s="76">
        <f t="shared" si="110"/>
        <v>0</v>
      </c>
      <c r="CK296" s="78"/>
      <c r="CL296" s="57">
        <v>2</v>
      </c>
      <c r="CM296" s="57">
        <v>1</v>
      </c>
      <c r="CN296" s="57">
        <v>3</v>
      </c>
      <c r="CO296" s="57">
        <v>4</v>
      </c>
      <c r="CP296" s="57">
        <v>1</v>
      </c>
      <c r="CQ296" s="57">
        <v>1</v>
      </c>
      <c r="CR296" s="57"/>
      <c r="CS296" s="79">
        <v>2</v>
      </c>
      <c r="CT296" s="80">
        <v>1</v>
      </c>
      <c r="CU296" s="81">
        <f t="shared" si="111"/>
        <v>15</v>
      </c>
      <c r="CV296" s="82">
        <f t="shared" si="112"/>
        <v>0</v>
      </c>
      <c r="CW296" s="83" t="e">
        <f>SUMIF(Склад!#REF!,E296,Склад!#REF!)</f>
        <v>#REF!</v>
      </c>
    </row>
    <row r="297" spans="1:101" s="73" customFormat="1" ht="147.94999999999999" customHeight="1" thickBot="1" x14ac:dyDescent="0.3">
      <c r="A297" s="57">
        <v>294</v>
      </c>
      <c r="B297" s="168" t="s">
        <v>148</v>
      </c>
      <c r="C297" s="34" t="s">
        <v>4209</v>
      </c>
      <c r="D297" s="34" t="str">
        <f t="shared" si="113"/>
        <v>181111032</v>
      </c>
      <c r="E297" s="33" t="s">
        <v>3922</v>
      </c>
      <c r="F297" s="33">
        <v>32</v>
      </c>
      <c r="G297" s="165" t="str">
        <f>IFERROR(VLOOKUP(VALUE(E297),Склад!#REF!,6,0),"-")</f>
        <v>-</v>
      </c>
      <c r="H297" s="58"/>
      <c r="I297" s="194" t="s">
        <v>4349</v>
      </c>
      <c r="J297" s="59">
        <v>26.5</v>
      </c>
      <c r="K297" s="63">
        <v>69</v>
      </c>
      <c r="L297" s="60"/>
      <c r="M297" s="61"/>
      <c r="N297" s="62"/>
      <c r="O297" s="64"/>
      <c r="P297" s="65"/>
      <c r="Q297" s="66"/>
      <c r="R297" s="67"/>
      <c r="S297" s="65"/>
      <c r="T297" s="66"/>
      <c r="U297" s="68"/>
      <c r="V297" s="69"/>
      <c r="W297" s="65"/>
      <c r="X297" s="66"/>
      <c r="Y297" s="70" t="str">
        <f>_xlfn.XLOOKUP($D297,'[1]Res (3)'!$G:$G,'[1]Res (3)'!P:P,"",0)</f>
        <v>-</v>
      </c>
      <c r="Z297" s="70" t="str">
        <f>_xlfn.XLOOKUP($D297,'[1]Res (3)'!$G:$G,'[1]Res (3)'!Q:Q,"",0)</f>
        <v>-</v>
      </c>
      <c r="AA297" s="70" t="str">
        <f>_xlfn.XLOOKUP($D297,'[1]Res (3)'!$G:$G,'[1]Res (3)'!R:R,"",0)</f>
        <v>-</v>
      </c>
      <c r="AB297" s="70" t="str">
        <f>_xlfn.XLOOKUP($D297,'[1]Res (3)'!$G:$G,'[1]Res (3)'!S:S,"",0)</f>
        <v/>
      </c>
      <c r="AC297" s="70" t="str">
        <f>_xlfn.XLOOKUP($D297,'[1]Res (3)'!$G:$G,'[1]Res (3)'!T:T,"",0)</f>
        <v/>
      </c>
      <c r="AD297" s="70" t="str">
        <f>_xlfn.XLOOKUP($D297,'[1]Res (3)'!$G:$G,'[1]Res (3)'!U:U,"",0)</f>
        <v/>
      </c>
      <c r="AE297" s="70" t="str">
        <f>_xlfn.XLOOKUP($D297,'[1]Res (3)'!$G:$G,'[1]Res (3)'!V:V,"",0)</f>
        <v/>
      </c>
      <c r="AF297" s="70" t="str">
        <f>_xlfn.XLOOKUP($D297,'[1]Res (3)'!$G:$G,'[1]Res (3)'!W:W,"",0)</f>
        <v/>
      </c>
      <c r="AG297" s="70" t="str">
        <f>_xlfn.XLOOKUP($D297,'[1]Res (3)'!$G:$G,'[1]Res (3)'!X:X,"",0)</f>
        <v/>
      </c>
      <c r="AH297" s="70" t="str">
        <f>_xlfn.XLOOKUP($D297,'[1]Res (3)'!$G:$G,'[1]Res (3)'!Y:Y,"",0)</f>
        <v/>
      </c>
      <c r="AI297" s="70" t="str">
        <f>_xlfn.XLOOKUP($D297,'[1]Res (3)'!$G:$G,'[1]Res (3)'!Z:Z,"",0)</f>
        <v>-</v>
      </c>
      <c r="AJ297" s="70" t="str">
        <f>_xlfn.XLOOKUP($D297,'[1]Res (3)'!$G:$G,'[1]Res (3)'!AA:AA,"",0)</f>
        <v>-</v>
      </c>
      <c r="AK297" s="70" t="str">
        <f>_xlfn.XLOOKUP($D297,'[1]Res (3)'!$G:$G,'[1]Res (3)'!AB:AB,"",0)</f>
        <v>-</v>
      </c>
      <c r="AL297" s="71">
        <f t="shared" si="101"/>
        <v>0</v>
      </c>
      <c r="AM297" s="72" t="str">
        <f t="shared" si="102"/>
        <v/>
      </c>
      <c r="AO297" s="71" t="s">
        <v>26</v>
      </c>
      <c r="AP297" s="70" t="e">
        <f t="shared" si="122"/>
        <v>#VALUE!</v>
      </c>
      <c r="AQ297" s="70" t="e">
        <f t="shared" si="123"/>
        <v>#VALUE!</v>
      </c>
      <c r="AR297" s="70" t="e">
        <f t="shared" si="119"/>
        <v>#VALUE!</v>
      </c>
      <c r="AS297" s="70" t="e">
        <f t="shared" si="124"/>
        <v>#VALUE!</v>
      </c>
      <c r="AT297" s="70" t="e">
        <f t="shared" si="120"/>
        <v>#VALUE!</v>
      </c>
      <c r="AU297" s="70" t="e">
        <f t="shared" si="125"/>
        <v>#VALUE!</v>
      </c>
      <c r="AV297" s="70" t="e">
        <f t="shared" si="121"/>
        <v>#VALUE!</v>
      </c>
      <c r="AW297" s="70" t="e">
        <f t="shared" si="126"/>
        <v>#VALUE!</v>
      </c>
      <c r="AX297" s="70" t="e">
        <f t="shared" si="127"/>
        <v>#VALUE!</v>
      </c>
      <c r="AY297" s="71" t="e">
        <f t="shared" si="103"/>
        <v>#VALUE!</v>
      </c>
      <c r="AZ297" s="72" t="e">
        <f t="shared" si="104"/>
        <v>#VALUE!</v>
      </c>
      <c r="BA297" s="71" t="s">
        <v>26</v>
      </c>
      <c r="BB297" s="70">
        <v>0</v>
      </c>
      <c r="BC297" s="70">
        <v>0</v>
      </c>
      <c r="BD297" s="70">
        <v>0</v>
      </c>
      <c r="BE297" s="70">
        <v>0</v>
      </c>
      <c r="BF297" s="70">
        <v>0</v>
      </c>
      <c r="BG297" s="70">
        <v>0</v>
      </c>
      <c r="BH297" s="70">
        <v>0</v>
      </c>
      <c r="BI297" s="70">
        <v>0</v>
      </c>
      <c r="BJ297" s="70">
        <v>0</v>
      </c>
      <c r="BK297" s="74">
        <f t="shared" si="105"/>
        <v>0</v>
      </c>
      <c r="BL297" s="75">
        <f t="shared" si="106"/>
        <v>0</v>
      </c>
      <c r="BM297" s="71" t="s">
        <v>26</v>
      </c>
      <c r="BN297" s="70">
        <v>0</v>
      </c>
      <c r="BO297" s="70">
        <v>0</v>
      </c>
      <c r="BP297" s="70">
        <v>0</v>
      </c>
      <c r="BQ297" s="70">
        <v>0</v>
      </c>
      <c r="BR297" s="70">
        <v>0</v>
      </c>
      <c r="BS297" s="70">
        <v>0</v>
      </c>
      <c r="BT297" s="70">
        <v>0</v>
      </c>
      <c r="BU297" s="70">
        <v>0</v>
      </c>
      <c r="BV297" s="70">
        <v>0</v>
      </c>
      <c r="BW297" s="74">
        <f t="shared" si="107"/>
        <v>0</v>
      </c>
      <c r="BX297" s="76">
        <f t="shared" si="108"/>
        <v>0</v>
      </c>
      <c r="BY297" s="71" t="s">
        <v>26</v>
      </c>
      <c r="BZ297" s="70">
        <v>0</v>
      </c>
      <c r="CA297" s="70">
        <v>0</v>
      </c>
      <c r="CB297" s="70">
        <v>0</v>
      </c>
      <c r="CC297" s="70">
        <v>0</v>
      </c>
      <c r="CD297" s="70">
        <v>0</v>
      </c>
      <c r="CE297" s="70">
        <v>0</v>
      </c>
      <c r="CF297" s="70">
        <v>0</v>
      </c>
      <c r="CG297" s="70">
        <v>0</v>
      </c>
      <c r="CH297" s="70">
        <v>0</v>
      </c>
      <c r="CI297" s="77">
        <f t="shared" si="109"/>
        <v>0</v>
      </c>
      <c r="CJ297" s="76">
        <f t="shared" si="110"/>
        <v>0</v>
      </c>
      <c r="CK297" s="78"/>
      <c r="CL297" s="57"/>
      <c r="CM297" s="57"/>
      <c r="CN297" s="57"/>
      <c r="CO297" s="57"/>
      <c r="CP297" s="57"/>
      <c r="CQ297" s="57"/>
      <c r="CR297" s="57"/>
      <c r="CS297" s="79"/>
      <c r="CT297" s="80"/>
      <c r="CU297" s="81">
        <f t="shared" si="111"/>
        <v>0</v>
      </c>
      <c r="CV297" s="82">
        <f t="shared" si="112"/>
        <v>0</v>
      </c>
      <c r="CW297" s="83" t="e">
        <f>SUMIF(Склад!#REF!,E297,Склад!#REF!)</f>
        <v>#REF!</v>
      </c>
    </row>
    <row r="298" spans="1:101" s="73" customFormat="1" ht="73.150000000000006" customHeight="1" thickBot="1" x14ac:dyDescent="0.3">
      <c r="A298" s="34">
        <v>295</v>
      </c>
      <c r="B298" s="168" t="s">
        <v>148</v>
      </c>
      <c r="C298" s="34" t="s">
        <v>4209</v>
      </c>
      <c r="D298" s="34" t="str">
        <f t="shared" si="113"/>
        <v>181111089</v>
      </c>
      <c r="E298" s="33" t="s">
        <v>3922</v>
      </c>
      <c r="F298" s="33">
        <v>89</v>
      </c>
      <c r="G298" s="165" t="str">
        <f>IFERROR(VLOOKUP(VALUE(E298),Склад!#REF!,6,0),"-")</f>
        <v>-</v>
      </c>
      <c r="H298" s="58"/>
      <c r="I298" s="194" t="s">
        <v>4349</v>
      </c>
      <c r="J298" s="59">
        <v>26.5</v>
      </c>
      <c r="K298" s="63">
        <v>69</v>
      </c>
      <c r="L298" s="60"/>
      <c r="M298" s="61"/>
      <c r="N298" s="62"/>
      <c r="O298" s="64"/>
      <c r="P298" s="65"/>
      <c r="Q298" s="66"/>
      <c r="R298" s="67"/>
      <c r="S298" s="65"/>
      <c r="T298" s="66"/>
      <c r="U298" s="68"/>
      <c r="V298" s="69"/>
      <c r="W298" s="65"/>
      <c r="X298" s="66"/>
      <c r="Y298" s="70" t="str">
        <f>_xlfn.XLOOKUP($D298,'[1]Res (3)'!$G:$G,'[1]Res (3)'!P:P,"",0)</f>
        <v>-</v>
      </c>
      <c r="Z298" s="70" t="str">
        <f>_xlfn.XLOOKUP($D298,'[1]Res (3)'!$G:$G,'[1]Res (3)'!Q:Q,"",0)</f>
        <v>-</v>
      </c>
      <c r="AA298" s="70" t="str">
        <f>_xlfn.XLOOKUP($D298,'[1]Res (3)'!$G:$G,'[1]Res (3)'!R:R,"",0)</f>
        <v>-</v>
      </c>
      <c r="AB298" s="70" t="str">
        <f>_xlfn.XLOOKUP($D298,'[1]Res (3)'!$G:$G,'[1]Res (3)'!S:S,"",0)</f>
        <v/>
      </c>
      <c r="AC298" s="70" t="str">
        <f>_xlfn.XLOOKUP($D298,'[1]Res (3)'!$G:$G,'[1]Res (3)'!T:T,"",0)</f>
        <v/>
      </c>
      <c r="AD298" s="70" t="str">
        <f>_xlfn.XLOOKUP($D298,'[1]Res (3)'!$G:$G,'[1]Res (3)'!U:U,"",0)</f>
        <v/>
      </c>
      <c r="AE298" s="70" t="str">
        <f>_xlfn.XLOOKUP($D298,'[1]Res (3)'!$G:$G,'[1]Res (3)'!V:V,"",0)</f>
        <v/>
      </c>
      <c r="AF298" s="70" t="str">
        <f>_xlfn.XLOOKUP($D298,'[1]Res (3)'!$G:$G,'[1]Res (3)'!W:W,"",0)</f>
        <v/>
      </c>
      <c r="AG298" s="70" t="str">
        <f>_xlfn.XLOOKUP($D298,'[1]Res (3)'!$G:$G,'[1]Res (3)'!X:X,"",0)</f>
        <v/>
      </c>
      <c r="AH298" s="70" t="str">
        <f>_xlfn.XLOOKUP($D298,'[1]Res (3)'!$G:$G,'[1]Res (3)'!Y:Y,"",0)</f>
        <v/>
      </c>
      <c r="AI298" s="70" t="str">
        <f>_xlfn.XLOOKUP($D298,'[1]Res (3)'!$G:$G,'[1]Res (3)'!Z:Z,"",0)</f>
        <v>-</v>
      </c>
      <c r="AJ298" s="70" t="str">
        <f>_xlfn.XLOOKUP($D298,'[1]Res (3)'!$G:$G,'[1]Res (3)'!AA:AA,"",0)</f>
        <v>-</v>
      </c>
      <c r="AK298" s="70" t="str">
        <f>_xlfn.XLOOKUP($D298,'[1]Res (3)'!$G:$G,'[1]Res (3)'!AB:AB,"",0)</f>
        <v>-</v>
      </c>
      <c r="AL298" s="71">
        <f t="shared" si="101"/>
        <v>0</v>
      </c>
      <c r="AM298" s="72" t="str">
        <f t="shared" si="102"/>
        <v/>
      </c>
      <c r="AO298" s="71" t="s">
        <v>26</v>
      </c>
      <c r="AP298" s="70" t="e">
        <f t="shared" si="122"/>
        <v>#VALUE!</v>
      </c>
      <c r="AQ298" s="70" t="e">
        <f t="shared" si="123"/>
        <v>#VALUE!</v>
      </c>
      <c r="AR298" s="70" t="e">
        <f t="shared" si="119"/>
        <v>#VALUE!</v>
      </c>
      <c r="AS298" s="70" t="e">
        <f t="shared" si="124"/>
        <v>#VALUE!</v>
      </c>
      <c r="AT298" s="70" t="e">
        <f t="shared" si="120"/>
        <v>#VALUE!</v>
      </c>
      <c r="AU298" s="70" t="e">
        <f t="shared" si="125"/>
        <v>#VALUE!</v>
      </c>
      <c r="AV298" s="70" t="e">
        <f t="shared" si="121"/>
        <v>#VALUE!</v>
      </c>
      <c r="AW298" s="70" t="e">
        <f t="shared" si="126"/>
        <v>#VALUE!</v>
      </c>
      <c r="AX298" s="70" t="e">
        <f t="shared" si="127"/>
        <v>#VALUE!</v>
      </c>
      <c r="AY298" s="71" t="e">
        <f t="shared" si="103"/>
        <v>#VALUE!</v>
      </c>
      <c r="AZ298" s="72" t="e">
        <f t="shared" si="104"/>
        <v>#VALUE!</v>
      </c>
      <c r="BA298" s="71" t="s">
        <v>26</v>
      </c>
      <c r="BB298" s="70">
        <v>0</v>
      </c>
      <c r="BC298" s="70">
        <v>0</v>
      </c>
      <c r="BD298" s="70">
        <v>2</v>
      </c>
      <c r="BE298" s="70">
        <v>0</v>
      </c>
      <c r="BF298" s="70">
        <v>2</v>
      </c>
      <c r="BG298" s="70">
        <v>0</v>
      </c>
      <c r="BH298" s="70">
        <v>0</v>
      </c>
      <c r="BI298" s="70">
        <v>0</v>
      </c>
      <c r="BJ298" s="70">
        <v>0</v>
      </c>
      <c r="BK298" s="74">
        <f t="shared" si="105"/>
        <v>4</v>
      </c>
      <c r="BL298" s="75">
        <f t="shared" si="106"/>
        <v>0</v>
      </c>
      <c r="BM298" s="71" t="s">
        <v>26</v>
      </c>
      <c r="BN298" s="70">
        <v>0</v>
      </c>
      <c r="BO298" s="70">
        <v>0</v>
      </c>
      <c r="BP298" s="70">
        <v>2</v>
      </c>
      <c r="BQ298" s="70">
        <v>0</v>
      </c>
      <c r="BR298" s="70">
        <v>2</v>
      </c>
      <c r="BS298" s="70">
        <v>0</v>
      </c>
      <c r="BT298" s="70">
        <v>2</v>
      </c>
      <c r="BU298" s="70">
        <v>0</v>
      </c>
      <c r="BV298" s="70">
        <v>1</v>
      </c>
      <c r="BW298" s="74">
        <f t="shared" si="107"/>
        <v>7</v>
      </c>
      <c r="BX298" s="76">
        <f t="shared" si="108"/>
        <v>0</v>
      </c>
      <c r="BY298" s="71" t="s">
        <v>26</v>
      </c>
      <c r="BZ298" s="70">
        <v>0</v>
      </c>
      <c r="CA298" s="70">
        <v>0</v>
      </c>
      <c r="CB298" s="70">
        <v>3</v>
      </c>
      <c r="CC298" s="70">
        <v>0</v>
      </c>
      <c r="CD298" s="70">
        <v>8</v>
      </c>
      <c r="CE298" s="70">
        <v>0</v>
      </c>
      <c r="CF298" s="70">
        <v>5</v>
      </c>
      <c r="CG298" s="70">
        <v>0</v>
      </c>
      <c r="CH298" s="70">
        <v>0</v>
      </c>
      <c r="CI298" s="77">
        <f t="shared" si="109"/>
        <v>16</v>
      </c>
      <c r="CJ298" s="76">
        <f t="shared" si="110"/>
        <v>0</v>
      </c>
      <c r="CK298" s="78"/>
      <c r="CL298" s="57"/>
      <c r="CM298" s="57">
        <v>2</v>
      </c>
      <c r="CN298" s="57">
        <v>2</v>
      </c>
      <c r="CO298" s="57">
        <v>2</v>
      </c>
      <c r="CP298" s="57">
        <v>3</v>
      </c>
      <c r="CQ298" s="57">
        <v>2</v>
      </c>
      <c r="CR298" s="57">
        <v>1</v>
      </c>
      <c r="CS298" s="79">
        <v>2</v>
      </c>
      <c r="CT298" s="80">
        <v>1</v>
      </c>
      <c r="CU298" s="81">
        <f t="shared" si="111"/>
        <v>15</v>
      </c>
      <c r="CV298" s="82">
        <f t="shared" si="112"/>
        <v>0</v>
      </c>
      <c r="CW298" s="83" t="e">
        <f>SUMIF(Склад!#REF!,E298,Склад!#REF!)</f>
        <v>#REF!</v>
      </c>
    </row>
    <row r="299" spans="1:101" s="73" customFormat="1" ht="147.94999999999999" customHeight="1" thickBot="1" x14ac:dyDescent="0.3">
      <c r="A299" s="57">
        <v>296</v>
      </c>
      <c r="B299" s="168" t="s">
        <v>140</v>
      </c>
      <c r="C299" s="34" t="s">
        <v>4210</v>
      </c>
      <c r="D299" s="34" t="str">
        <f t="shared" si="113"/>
        <v>66411101</v>
      </c>
      <c r="E299" s="33" t="s">
        <v>3923</v>
      </c>
      <c r="F299" s="33">
        <v>1</v>
      </c>
      <c r="G299" s="165" t="str">
        <f>IFERROR(VLOOKUP(VALUE(E299),Склад!#REF!,6,0),"-")</f>
        <v>-</v>
      </c>
      <c r="H299" s="58"/>
      <c r="I299" s="194" t="s">
        <v>4349</v>
      </c>
      <c r="J299" s="59">
        <v>26.5</v>
      </c>
      <c r="K299" s="63">
        <v>69</v>
      </c>
      <c r="L299" s="60"/>
      <c r="M299" s="61"/>
      <c r="N299" s="62"/>
      <c r="O299" s="64"/>
      <c r="P299" s="65"/>
      <c r="Q299" s="66"/>
      <c r="R299" s="67"/>
      <c r="S299" s="65"/>
      <c r="T299" s="66"/>
      <c r="U299" s="68"/>
      <c r="V299" s="69"/>
      <c r="W299" s="65"/>
      <c r="X299" s="66"/>
      <c r="Y299" s="70" t="str">
        <f>_xlfn.XLOOKUP($D299,'[1]Res (3)'!$G:$G,'[1]Res (3)'!P:P,"",0)</f>
        <v>-</v>
      </c>
      <c r="Z299" s="70" t="str">
        <f>_xlfn.XLOOKUP($D299,'[1]Res (3)'!$G:$G,'[1]Res (3)'!Q:Q,"",0)</f>
        <v>-</v>
      </c>
      <c r="AA299" s="70" t="str">
        <f>_xlfn.XLOOKUP($D299,'[1]Res (3)'!$G:$G,'[1]Res (3)'!R:R,"",0)</f>
        <v>-</v>
      </c>
      <c r="AB299" s="70" t="str">
        <f>_xlfn.XLOOKUP($D299,'[1]Res (3)'!$G:$G,'[1]Res (3)'!S:S,"",0)</f>
        <v/>
      </c>
      <c r="AC299" s="70" t="str">
        <f>_xlfn.XLOOKUP($D299,'[1]Res (3)'!$G:$G,'[1]Res (3)'!T:T,"",0)</f>
        <v/>
      </c>
      <c r="AD299" s="70" t="str">
        <f>_xlfn.XLOOKUP($D299,'[1]Res (3)'!$G:$G,'[1]Res (3)'!U:U,"",0)</f>
        <v/>
      </c>
      <c r="AE299" s="70" t="str">
        <f>_xlfn.XLOOKUP($D299,'[1]Res (3)'!$G:$G,'[1]Res (3)'!V:V,"",0)</f>
        <v/>
      </c>
      <c r="AF299" s="70" t="str">
        <f>_xlfn.XLOOKUP($D299,'[1]Res (3)'!$G:$G,'[1]Res (3)'!W:W,"",0)</f>
        <v/>
      </c>
      <c r="AG299" s="70" t="str">
        <f>_xlfn.XLOOKUP($D299,'[1]Res (3)'!$G:$G,'[1]Res (3)'!X:X,"",0)</f>
        <v/>
      </c>
      <c r="AH299" s="70" t="str">
        <f>_xlfn.XLOOKUP($D299,'[1]Res (3)'!$G:$G,'[1]Res (3)'!Y:Y,"",0)</f>
        <v/>
      </c>
      <c r="AI299" s="70" t="str">
        <f>_xlfn.XLOOKUP($D299,'[1]Res (3)'!$G:$G,'[1]Res (3)'!Z:Z,"",0)</f>
        <v/>
      </c>
      <c r="AJ299" s="70" t="str">
        <f>_xlfn.XLOOKUP($D299,'[1]Res (3)'!$G:$G,'[1]Res (3)'!AA:AA,"",0)</f>
        <v/>
      </c>
      <c r="AK299" s="70" t="str">
        <f>_xlfn.XLOOKUP($D299,'[1]Res (3)'!$G:$G,'[1]Res (3)'!AB:AB,"",0)</f>
        <v>-</v>
      </c>
      <c r="AL299" s="71">
        <f t="shared" si="101"/>
        <v>0</v>
      </c>
      <c r="AM299" s="72" t="str">
        <f t="shared" si="102"/>
        <v/>
      </c>
      <c r="AO299" s="71" t="s">
        <v>26</v>
      </c>
      <c r="AP299" s="70" t="e">
        <f t="shared" si="122"/>
        <v>#VALUE!</v>
      </c>
      <c r="AQ299" s="70" t="e">
        <f t="shared" si="123"/>
        <v>#VALUE!</v>
      </c>
      <c r="AR299" s="70" t="e">
        <f t="shared" si="119"/>
        <v>#VALUE!</v>
      </c>
      <c r="AS299" s="70" t="e">
        <f t="shared" si="124"/>
        <v>#VALUE!</v>
      </c>
      <c r="AT299" s="70" t="e">
        <f t="shared" si="120"/>
        <v>#VALUE!</v>
      </c>
      <c r="AU299" s="70" t="e">
        <f t="shared" si="125"/>
        <v>#VALUE!</v>
      </c>
      <c r="AV299" s="70" t="e">
        <f t="shared" si="121"/>
        <v>#VALUE!</v>
      </c>
      <c r="AW299" s="70" t="e">
        <f t="shared" si="126"/>
        <v>#VALUE!</v>
      </c>
      <c r="AX299" s="70" t="e">
        <f t="shared" si="127"/>
        <v>#VALUE!</v>
      </c>
      <c r="AY299" s="71" t="e">
        <f t="shared" si="103"/>
        <v>#VALUE!</v>
      </c>
      <c r="AZ299" s="72" t="e">
        <f t="shared" si="104"/>
        <v>#VALUE!</v>
      </c>
      <c r="BA299" s="71" t="s">
        <v>26</v>
      </c>
      <c r="BB299" s="70">
        <v>0</v>
      </c>
      <c r="BC299" s="70">
        <v>0</v>
      </c>
      <c r="BD299" s="70">
        <v>2</v>
      </c>
      <c r="BE299" s="70">
        <v>0</v>
      </c>
      <c r="BF299" s="70">
        <v>2</v>
      </c>
      <c r="BG299" s="70">
        <v>0</v>
      </c>
      <c r="BH299" s="70">
        <v>2</v>
      </c>
      <c r="BI299" s="70">
        <v>0</v>
      </c>
      <c r="BJ299" s="70">
        <v>0</v>
      </c>
      <c r="BK299" s="74">
        <f t="shared" si="105"/>
        <v>6</v>
      </c>
      <c r="BL299" s="75">
        <f t="shared" si="106"/>
        <v>0</v>
      </c>
      <c r="BM299" s="71" t="s">
        <v>26</v>
      </c>
      <c r="BN299" s="70">
        <v>0</v>
      </c>
      <c r="BO299" s="70">
        <v>0</v>
      </c>
      <c r="BP299" s="70">
        <v>2</v>
      </c>
      <c r="BQ299" s="70">
        <v>0</v>
      </c>
      <c r="BR299" s="70">
        <v>2</v>
      </c>
      <c r="BS299" s="70">
        <v>0</v>
      </c>
      <c r="BT299" s="70">
        <v>2</v>
      </c>
      <c r="BU299" s="70">
        <v>0</v>
      </c>
      <c r="BV299" s="70">
        <v>1</v>
      </c>
      <c r="BW299" s="74">
        <f t="shared" si="107"/>
        <v>7</v>
      </c>
      <c r="BX299" s="76">
        <f t="shared" si="108"/>
        <v>0</v>
      </c>
      <c r="BY299" s="71" t="s">
        <v>26</v>
      </c>
      <c r="BZ299" s="70">
        <v>0</v>
      </c>
      <c r="CA299" s="70">
        <v>0</v>
      </c>
      <c r="CB299" s="70">
        <v>5</v>
      </c>
      <c r="CC299" s="70">
        <v>0</v>
      </c>
      <c r="CD299" s="70">
        <v>8</v>
      </c>
      <c r="CE299" s="70">
        <v>0</v>
      </c>
      <c r="CF299" s="70">
        <v>5</v>
      </c>
      <c r="CG299" s="70">
        <v>0</v>
      </c>
      <c r="CH299" s="70">
        <v>0</v>
      </c>
      <c r="CI299" s="77">
        <f t="shared" si="109"/>
        <v>18</v>
      </c>
      <c r="CJ299" s="76">
        <f t="shared" si="110"/>
        <v>0</v>
      </c>
      <c r="CK299" s="78"/>
      <c r="CL299" s="57"/>
      <c r="CM299" s="57"/>
      <c r="CN299" s="57"/>
      <c r="CO299" s="57"/>
      <c r="CP299" s="57"/>
      <c r="CQ299" s="57"/>
      <c r="CR299" s="57"/>
      <c r="CS299" s="79"/>
      <c r="CT299" s="80"/>
      <c r="CU299" s="81">
        <f t="shared" si="111"/>
        <v>0</v>
      </c>
      <c r="CV299" s="82">
        <f t="shared" si="112"/>
        <v>0</v>
      </c>
      <c r="CW299" s="83" t="e">
        <f>SUMIF(Склад!#REF!,E299,Склад!#REF!)</f>
        <v>#REF!</v>
      </c>
    </row>
    <row r="300" spans="1:101" s="73" customFormat="1" ht="71.45" customHeight="1" thickBot="1" x14ac:dyDescent="0.3">
      <c r="A300" s="34">
        <v>297</v>
      </c>
      <c r="B300" s="168" t="s">
        <v>140</v>
      </c>
      <c r="C300" s="34" t="s">
        <v>4210</v>
      </c>
      <c r="D300" s="34" t="str">
        <f t="shared" si="113"/>
        <v>664111010</v>
      </c>
      <c r="E300" s="33" t="s">
        <v>3923</v>
      </c>
      <c r="F300" s="33">
        <v>10</v>
      </c>
      <c r="G300" s="165" t="str">
        <f>IFERROR(VLOOKUP(VALUE(E300),Склад!#REF!,6,0),"-")</f>
        <v>-</v>
      </c>
      <c r="H300" s="58"/>
      <c r="I300" s="194" t="s">
        <v>4349</v>
      </c>
      <c r="J300" s="59">
        <v>26.5</v>
      </c>
      <c r="K300" s="63">
        <v>69</v>
      </c>
      <c r="L300" s="60"/>
      <c r="M300" s="61"/>
      <c r="N300" s="62"/>
      <c r="O300" s="64"/>
      <c r="P300" s="65"/>
      <c r="Q300" s="66"/>
      <c r="R300" s="67"/>
      <c r="S300" s="65"/>
      <c r="T300" s="66"/>
      <c r="U300" s="68"/>
      <c r="V300" s="69"/>
      <c r="W300" s="65"/>
      <c r="X300" s="66"/>
      <c r="Y300" s="70" t="str">
        <f>_xlfn.XLOOKUP($D300,'[1]Res (3)'!$G:$G,'[1]Res (3)'!P:P,"",0)</f>
        <v>-</v>
      </c>
      <c r="Z300" s="70" t="str">
        <f>_xlfn.XLOOKUP($D300,'[1]Res (3)'!$G:$G,'[1]Res (3)'!Q:Q,"",0)</f>
        <v>-</v>
      </c>
      <c r="AA300" s="70" t="str">
        <f>_xlfn.XLOOKUP($D300,'[1]Res (3)'!$G:$G,'[1]Res (3)'!R:R,"",0)</f>
        <v>-</v>
      </c>
      <c r="AB300" s="70" t="str">
        <f>_xlfn.XLOOKUP($D300,'[1]Res (3)'!$G:$G,'[1]Res (3)'!S:S,"",0)</f>
        <v/>
      </c>
      <c r="AC300" s="70" t="str">
        <f>_xlfn.XLOOKUP($D300,'[1]Res (3)'!$G:$G,'[1]Res (3)'!T:T,"",0)</f>
        <v/>
      </c>
      <c r="AD300" s="70" t="str">
        <f>_xlfn.XLOOKUP($D300,'[1]Res (3)'!$G:$G,'[1]Res (3)'!U:U,"",0)</f>
        <v/>
      </c>
      <c r="AE300" s="70" t="str">
        <f>_xlfn.XLOOKUP($D300,'[1]Res (3)'!$G:$G,'[1]Res (3)'!V:V,"",0)</f>
        <v/>
      </c>
      <c r="AF300" s="70" t="str">
        <f>_xlfn.XLOOKUP($D300,'[1]Res (3)'!$G:$G,'[1]Res (3)'!W:W,"",0)</f>
        <v/>
      </c>
      <c r="AG300" s="70" t="str">
        <f>_xlfn.XLOOKUP($D300,'[1]Res (3)'!$G:$G,'[1]Res (3)'!X:X,"",0)</f>
        <v/>
      </c>
      <c r="AH300" s="70" t="str">
        <f>_xlfn.XLOOKUP($D300,'[1]Res (3)'!$G:$G,'[1]Res (3)'!Y:Y,"",0)</f>
        <v/>
      </c>
      <c r="AI300" s="70" t="str">
        <f>_xlfn.XLOOKUP($D300,'[1]Res (3)'!$G:$G,'[1]Res (3)'!Z:Z,"",0)</f>
        <v/>
      </c>
      <c r="AJ300" s="70" t="str">
        <f>_xlfn.XLOOKUP($D300,'[1]Res (3)'!$G:$G,'[1]Res (3)'!AA:AA,"",0)</f>
        <v/>
      </c>
      <c r="AK300" s="70" t="str">
        <f>_xlfn.XLOOKUP($D300,'[1]Res (3)'!$G:$G,'[1]Res (3)'!AB:AB,"",0)</f>
        <v>-</v>
      </c>
      <c r="AL300" s="71">
        <f t="shared" si="101"/>
        <v>0</v>
      </c>
      <c r="AM300" s="72" t="str">
        <f t="shared" si="102"/>
        <v/>
      </c>
      <c r="AO300" s="71" t="s">
        <v>26</v>
      </c>
      <c r="AP300" s="70" t="e">
        <f t="shared" si="122"/>
        <v>#VALUE!</v>
      </c>
      <c r="AQ300" s="70"/>
      <c r="AR300" s="70" t="e">
        <f t="shared" si="119"/>
        <v>#VALUE!</v>
      </c>
      <c r="AS300" s="70"/>
      <c r="AT300" s="70" t="e">
        <f t="shared" si="120"/>
        <v>#VALUE!</v>
      </c>
      <c r="AU300" s="70"/>
      <c r="AV300" s="70" t="e">
        <f t="shared" si="121"/>
        <v>#VALUE!</v>
      </c>
      <c r="AW300" s="70"/>
      <c r="AX300" s="70" t="e">
        <f t="shared" si="127"/>
        <v>#VALUE!</v>
      </c>
      <c r="AY300" s="71" t="e">
        <f t="shared" si="103"/>
        <v>#VALUE!</v>
      </c>
      <c r="AZ300" s="72" t="e">
        <f t="shared" si="104"/>
        <v>#VALUE!</v>
      </c>
      <c r="BA300" s="71" t="s">
        <v>26</v>
      </c>
      <c r="BB300" s="70">
        <v>0</v>
      </c>
      <c r="BC300" s="70">
        <v>0</v>
      </c>
      <c r="BD300" s="70">
        <v>2</v>
      </c>
      <c r="BE300" s="70">
        <v>0</v>
      </c>
      <c r="BF300" s="70">
        <v>3</v>
      </c>
      <c r="BG300" s="70">
        <v>0</v>
      </c>
      <c r="BH300" s="70">
        <v>2</v>
      </c>
      <c r="BI300" s="70">
        <v>0</v>
      </c>
      <c r="BJ300" s="70">
        <v>1</v>
      </c>
      <c r="BK300" s="74">
        <f t="shared" si="105"/>
        <v>8</v>
      </c>
      <c r="BL300" s="75">
        <f t="shared" si="106"/>
        <v>0</v>
      </c>
      <c r="BM300" s="71" t="s">
        <v>26</v>
      </c>
      <c r="BN300" s="70">
        <v>0</v>
      </c>
      <c r="BO300" s="70">
        <v>0</v>
      </c>
      <c r="BP300" s="70">
        <v>2</v>
      </c>
      <c r="BQ300" s="70">
        <v>0</v>
      </c>
      <c r="BR300" s="70">
        <v>2</v>
      </c>
      <c r="BS300" s="70">
        <v>0</v>
      </c>
      <c r="BT300" s="70">
        <v>2</v>
      </c>
      <c r="BU300" s="70"/>
      <c r="BV300" s="70">
        <v>0</v>
      </c>
      <c r="BW300" s="74">
        <f t="shared" si="107"/>
        <v>6</v>
      </c>
      <c r="BX300" s="76">
        <f t="shared" si="108"/>
        <v>0</v>
      </c>
      <c r="BY300" s="71" t="s">
        <v>26</v>
      </c>
      <c r="BZ300" s="70">
        <v>0</v>
      </c>
      <c r="CA300" s="70"/>
      <c r="CB300" s="70">
        <v>5</v>
      </c>
      <c r="CC300" s="70">
        <v>0</v>
      </c>
      <c r="CD300" s="70">
        <v>8</v>
      </c>
      <c r="CE300" s="70">
        <v>0</v>
      </c>
      <c r="CF300" s="70">
        <v>5</v>
      </c>
      <c r="CG300" s="70"/>
      <c r="CH300" s="70">
        <v>0</v>
      </c>
      <c r="CI300" s="77">
        <f t="shared" si="109"/>
        <v>18</v>
      </c>
      <c r="CJ300" s="76">
        <f t="shared" si="110"/>
        <v>0</v>
      </c>
      <c r="CK300" s="78"/>
      <c r="CL300" s="57">
        <v>3</v>
      </c>
      <c r="CM300" s="57"/>
      <c r="CN300" s="57">
        <v>5</v>
      </c>
      <c r="CO300" s="57"/>
      <c r="CP300" s="57">
        <v>6</v>
      </c>
      <c r="CQ300" s="57"/>
      <c r="CR300" s="57">
        <v>3</v>
      </c>
      <c r="CS300" s="79"/>
      <c r="CT300" s="80">
        <v>1</v>
      </c>
      <c r="CU300" s="81">
        <f t="shared" si="111"/>
        <v>18</v>
      </c>
      <c r="CV300" s="82">
        <f t="shared" si="112"/>
        <v>0</v>
      </c>
      <c r="CW300" s="83" t="e">
        <f>SUMIF(Склад!#REF!,E300,Склад!#REF!)</f>
        <v>#REF!</v>
      </c>
    </row>
    <row r="301" spans="1:101" s="73" customFormat="1" ht="70.150000000000006" customHeight="1" thickBot="1" x14ac:dyDescent="0.3">
      <c r="A301" s="57">
        <v>298</v>
      </c>
      <c r="B301" s="168" t="s">
        <v>140</v>
      </c>
      <c r="C301" s="34" t="s">
        <v>4210</v>
      </c>
      <c r="D301" s="34" t="str">
        <f t="shared" si="113"/>
        <v>66411102</v>
      </c>
      <c r="E301" s="33" t="s">
        <v>3923</v>
      </c>
      <c r="F301" s="33">
        <v>2</v>
      </c>
      <c r="G301" s="165" t="str">
        <f>IFERROR(VLOOKUP(VALUE(E301),Склад!#REF!,6,0),"-")</f>
        <v>-</v>
      </c>
      <c r="H301" s="58"/>
      <c r="I301" s="194" t="s">
        <v>4349</v>
      </c>
      <c r="J301" s="59">
        <v>26.5</v>
      </c>
      <c r="K301" s="63">
        <v>69</v>
      </c>
      <c r="L301" s="60"/>
      <c r="M301" s="61"/>
      <c r="N301" s="62"/>
      <c r="O301" s="64"/>
      <c r="P301" s="65"/>
      <c r="Q301" s="66"/>
      <c r="R301" s="67"/>
      <c r="S301" s="65"/>
      <c r="T301" s="66"/>
      <c r="U301" s="68"/>
      <c r="V301" s="69"/>
      <c r="W301" s="65"/>
      <c r="X301" s="66"/>
      <c r="Y301" s="70" t="str">
        <f>_xlfn.XLOOKUP($D301,'[1]Res (3)'!$G:$G,'[1]Res (3)'!P:P,"",0)</f>
        <v>-</v>
      </c>
      <c r="Z301" s="70" t="str">
        <f>_xlfn.XLOOKUP($D301,'[1]Res (3)'!$G:$G,'[1]Res (3)'!Q:Q,"",0)</f>
        <v>-</v>
      </c>
      <c r="AA301" s="70" t="str">
        <f>_xlfn.XLOOKUP($D301,'[1]Res (3)'!$G:$G,'[1]Res (3)'!R:R,"",0)</f>
        <v>-</v>
      </c>
      <c r="AB301" s="70" t="str">
        <f>_xlfn.XLOOKUP($D301,'[1]Res (3)'!$G:$G,'[1]Res (3)'!S:S,"",0)</f>
        <v/>
      </c>
      <c r="AC301" s="70" t="str">
        <f>_xlfn.XLOOKUP($D301,'[1]Res (3)'!$G:$G,'[1]Res (3)'!T:T,"",0)</f>
        <v/>
      </c>
      <c r="AD301" s="70" t="str">
        <f>_xlfn.XLOOKUP($D301,'[1]Res (3)'!$G:$G,'[1]Res (3)'!U:U,"",0)</f>
        <v/>
      </c>
      <c r="AE301" s="70" t="str">
        <f>_xlfn.XLOOKUP($D301,'[1]Res (3)'!$G:$G,'[1]Res (3)'!V:V,"",0)</f>
        <v/>
      </c>
      <c r="AF301" s="70" t="str">
        <f>_xlfn.XLOOKUP($D301,'[1]Res (3)'!$G:$G,'[1]Res (3)'!W:W,"",0)</f>
        <v/>
      </c>
      <c r="AG301" s="70" t="str">
        <f>_xlfn.XLOOKUP($D301,'[1]Res (3)'!$G:$G,'[1]Res (3)'!X:X,"",0)</f>
        <v/>
      </c>
      <c r="AH301" s="70" t="str">
        <f>_xlfn.XLOOKUP($D301,'[1]Res (3)'!$G:$G,'[1]Res (3)'!Y:Y,"",0)</f>
        <v/>
      </c>
      <c r="AI301" s="70" t="str">
        <f>_xlfn.XLOOKUP($D301,'[1]Res (3)'!$G:$G,'[1]Res (3)'!Z:Z,"",0)</f>
        <v/>
      </c>
      <c r="AJ301" s="70" t="str">
        <f>_xlfn.XLOOKUP($D301,'[1]Res (3)'!$G:$G,'[1]Res (3)'!AA:AA,"",0)</f>
        <v/>
      </c>
      <c r="AK301" s="70" t="str">
        <f>_xlfn.XLOOKUP($D301,'[1]Res (3)'!$G:$G,'[1]Res (3)'!AB:AB,"",0)</f>
        <v>-</v>
      </c>
      <c r="AL301" s="71">
        <f t="shared" si="101"/>
        <v>0</v>
      </c>
      <c r="AM301" s="72" t="str">
        <f t="shared" si="102"/>
        <v/>
      </c>
      <c r="AO301" s="71" t="s">
        <v>26</v>
      </c>
      <c r="AP301" s="70" t="e">
        <f t="shared" si="122"/>
        <v>#VALUE!</v>
      </c>
      <c r="AQ301" s="70"/>
      <c r="AR301" s="70" t="e">
        <f t="shared" si="119"/>
        <v>#VALUE!</v>
      </c>
      <c r="AS301" s="70"/>
      <c r="AT301" s="70" t="e">
        <f t="shared" si="120"/>
        <v>#VALUE!</v>
      </c>
      <c r="AU301" s="70"/>
      <c r="AV301" s="70" t="e">
        <f t="shared" si="121"/>
        <v>#VALUE!</v>
      </c>
      <c r="AW301" s="70"/>
      <c r="AX301" s="70" t="e">
        <f t="shared" si="127"/>
        <v>#VALUE!</v>
      </c>
      <c r="AY301" s="71" t="e">
        <f t="shared" si="103"/>
        <v>#VALUE!</v>
      </c>
      <c r="AZ301" s="72" t="e">
        <f t="shared" si="104"/>
        <v>#VALUE!</v>
      </c>
      <c r="BA301" s="71" t="s">
        <v>26</v>
      </c>
      <c r="BB301" s="70">
        <v>0</v>
      </c>
      <c r="BC301" s="70">
        <v>0</v>
      </c>
      <c r="BD301" s="70">
        <v>2</v>
      </c>
      <c r="BE301" s="70">
        <v>0</v>
      </c>
      <c r="BF301" s="70">
        <v>3</v>
      </c>
      <c r="BG301" s="70">
        <v>0</v>
      </c>
      <c r="BH301" s="70">
        <v>2</v>
      </c>
      <c r="BI301" s="70">
        <v>0</v>
      </c>
      <c r="BJ301" s="70">
        <v>1</v>
      </c>
      <c r="BK301" s="74">
        <f t="shared" si="105"/>
        <v>8</v>
      </c>
      <c r="BL301" s="75">
        <f t="shared" si="106"/>
        <v>0</v>
      </c>
      <c r="BM301" s="71" t="s">
        <v>26</v>
      </c>
      <c r="BN301" s="70">
        <v>0</v>
      </c>
      <c r="BO301" s="70">
        <v>0</v>
      </c>
      <c r="BP301" s="70">
        <v>2</v>
      </c>
      <c r="BQ301" s="70">
        <v>0</v>
      </c>
      <c r="BR301" s="70">
        <v>2</v>
      </c>
      <c r="BS301" s="70">
        <v>0</v>
      </c>
      <c r="BT301" s="70">
        <v>2</v>
      </c>
      <c r="BU301" s="70"/>
      <c r="BV301" s="70">
        <v>0</v>
      </c>
      <c r="BW301" s="74">
        <f t="shared" si="107"/>
        <v>6</v>
      </c>
      <c r="BX301" s="76">
        <f t="shared" si="108"/>
        <v>0</v>
      </c>
      <c r="BY301" s="71" t="s">
        <v>26</v>
      </c>
      <c r="BZ301" s="70">
        <v>0</v>
      </c>
      <c r="CA301" s="70"/>
      <c r="CB301" s="70">
        <v>5</v>
      </c>
      <c r="CC301" s="70">
        <v>0</v>
      </c>
      <c r="CD301" s="70">
        <v>8</v>
      </c>
      <c r="CE301" s="70">
        <v>0</v>
      </c>
      <c r="CF301" s="70">
        <v>5</v>
      </c>
      <c r="CG301" s="70"/>
      <c r="CH301" s="70">
        <v>0</v>
      </c>
      <c r="CI301" s="77">
        <f t="shared" si="109"/>
        <v>18</v>
      </c>
      <c r="CJ301" s="76">
        <f t="shared" si="110"/>
        <v>0</v>
      </c>
      <c r="CK301" s="78"/>
      <c r="CL301" s="57"/>
      <c r="CM301" s="57"/>
      <c r="CN301" s="57"/>
      <c r="CO301" s="57"/>
      <c r="CP301" s="57"/>
      <c r="CQ301" s="57"/>
      <c r="CR301" s="57"/>
      <c r="CS301" s="79"/>
      <c r="CT301" s="80"/>
      <c r="CU301" s="81">
        <f t="shared" si="111"/>
        <v>0</v>
      </c>
      <c r="CV301" s="82">
        <f t="shared" si="112"/>
        <v>0</v>
      </c>
      <c r="CW301" s="83" t="e">
        <f>SUMIF(Склад!#REF!,E301,Склад!#REF!)</f>
        <v>#REF!</v>
      </c>
    </row>
    <row r="302" spans="1:101" s="73" customFormat="1" ht="72.400000000000006" customHeight="1" thickBot="1" x14ac:dyDescent="0.3">
      <c r="A302" s="34">
        <v>299</v>
      </c>
      <c r="B302" s="168" t="s">
        <v>140</v>
      </c>
      <c r="C302" s="34" t="s">
        <v>4210</v>
      </c>
      <c r="D302" s="34" t="str">
        <f t="shared" si="113"/>
        <v>664111022</v>
      </c>
      <c r="E302" s="33" t="s">
        <v>3923</v>
      </c>
      <c r="F302" s="33">
        <v>22</v>
      </c>
      <c r="G302" s="165" t="str">
        <f>IFERROR(VLOOKUP(VALUE(E302),Склад!#REF!,6,0),"-")</f>
        <v>-</v>
      </c>
      <c r="H302" s="58"/>
      <c r="I302" s="194" t="s">
        <v>4349</v>
      </c>
      <c r="J302" s="59">
        <v>26.5</v>
      </c>
      <c r="K302" s="63">
        <v>69</v>
      </c>
      <c r="L302" s="60"/>
      <c r="M302" s="61"/>
      <c r="N302" s="62"/>
      <c r="O302" s="64"/>
      <c r="P302" s="65"/>
      <c r="Q302" s="66"/>
      <c r="R302" s="67"/>
      <c r="S302" s="65"/>
      <c r="T302" s="66"/>
      <c r="U302" s="68"/>
      <c r="V302" s="69"/>
      <c r="W302" s="65"/>
      <c r="X302" s="66"/>
      <c r="Y302" s="70" t="str">
        <f>_xlfn.XLOOKUP($D302,'[1]Res (3)'!$G:$G,'[1]Res (3)'!P:P,"",0)</f>
        <v>-</v>
      </c>
      <c r="Z302" s="70" t="str">
        <f>_xlfn.XLOOKUP($D302,'[1]Res (3)'!$G:$G,'[1]Res (3)'!Q:Q,"",0)</f>
        <v>-</v>
      </c>
      <c r="AA302" s="70" t="str">
        <f>_xlfn.XLOOKUP($D302,'[1]Res (3)'!$G:$G,'[1]Res (3)'!R:R,"",0)</f>
        <v>-</v>
      </c>
      <c r="AB302" s="70" t="str">
        <f>_xlfn.XLOOKUP($D302,'[1]Res (3)'!$G:$G,'[1]Res (3)'!S:S,"",0)</f>
        <v/>
      </c>
      <c r="AC302" s="70" t="str">
        <f>_xlfn.XLOOKUP($D302,'[1]Res (3)'!$G:$G,'[1]Res (3)'!T:T,"",0)</f>
        <v/>
      </c>
      <c r="AD302" s="70" t="str">
        <f>_xlfn.XLOOKUP($D302,'[1]Res (3)'!$G:$G,'[1]Res (3)'!U:U,"",0)</f>
        <v/>
      </c>
      <c r="AE302" s="70" t="str">
        <f>_xlfn.XLOOKUP($D302,'[1]Res (3)'!$G:$G,'[1]Res (3)'!V:V,"",0)</f>
        <v/>
      </c>
      <c r="AF302" s="70" t="str">
        <f>_xlfn.XLOOKUP($D302,'[1]Res (3)'!$G:$G,'[1]Res (3)'!W:W,"",0)</f>
        <v/>
      </c>
      <c r="AG302" s="70" t="str">
        <f>_xlfn.XLOOKUP($D302,'[1]Res (3)'!$G:$G,'[1]Res (3)'!X:X,"",0)</f>
        <v/>
      </c>
      <c r="AH302" s="70" t="str">
        <f>_xlfn.XLOOKUP($D302,'[1]Res (3)'!$G:$G,'[1]Res (3)'!Y:Y,"",0)</f>
        <v/>
      </c>
      <c r="AI302" s="70" t="str">
        <f>_xlfn.XLOOKUP($D302,'[1]Res (3)'!$G:$G,'[1]Res (3)'!Z:Z,"",0)</f>
        <v/>
      </c>
      <c r="AJ302" s="70" t="str">
        <f>_xlfn.XLOOKUP($D302,'[1]Res (3)'!$G:$G,'[1]Res (3)'!AA:AA,"",0)</f>
        <v/>
      </c>
      <c r="AK302" s="70" t="str">
        <f>_xlfn.XLOOKUP($D302,'[1]Res (3)'!$G:$G,'[1]Res (3)'!AB:AB,"",0)</f>
        <v>-</v>
      </c>
      <c r="AL302" s="71">
        <f t="shared" si="101"/>
        <v>0</v>
      </c>
      <c r="AM302" s="72" t="str">
        <f t="shared" si="102"/>
        <v/>
      </c>
      <c r="AO302" s="71" t="s">
        <v>26</v>
      </c>
      <c r="AP302" s="70" t="e">
        <f t="shared" si="122"/>
        <v>#VALUE!</v>
      </c>
      <c r="AQ302" s="70" t="e">
        <f>CM302+AA302-BC302-BO302-CA302</f>
        <v>#VALUE!</v>
      </c>
      <c r="AR302" s="70" t="e">
        <f t="shared" si="119"/>
        <v>#VALUE!</v>
      </c>
      <c r="AS302" s="70" t="e">
        <f>CO302+AC302-BE302-BQ302-CC302</f>
        <v>#VALUE!</v>
      </c>
      <c r="AT302" s="70" t="e">
        <f t="shared" si="120"/>
        <v>#VALUE!</v>
      </c>
      <c r="AU302" s="70" t="e">
        <f>CQ302+AE302-BG302-BS302-CE302</f>
        <v>#VALUE!</v>
      </c>
      <c r="AV302" s="70" t="e">
        <f t="shared" si="121"/>
        <v>#VALUE!</v>
      </c>
      <c r="AW302" s="70" t="e">
        <f>CS302+AJ302-BI302-BU302-CG302</f>
        <v>#VALUE!</v>
      </c>
      <c r="AX302" s="70" t="e">
        <f t="shared" si="127"/>
        <v>#VALUE!</v>
      </c>
      <c r="AY302" s="71" t="e">
        <f t="shared" si="103"/>
        <v>#VALUE!</v>
      </c>
      <c r="AZ302" s="72" t="e">
        <f t="shared" si="104"/>
        <v>#VALUE!</v>
      </c>
      <c r="BA302" s="71" t="s">
        <v>26</v>
      </c>
      <c r="BB302" s="70">
        <v>0</v>
      </c>
      <c r="BC302" s="70">
        <v>0</v>
      </c>
      <c r="BD302" s="70"/>
      <c r="BE302" s="70"/>
      <c r="BF302" s="70"/>
      <c r="BG302" s="70"/>
      <c r="BH302" s="70"/>
      <c r="BI302" s="70"/>
      <c r="BJ302" s="70">
        <v>0</v>
      </c>
      <c r="BK302" s="74">
        <f t="shared" si="105"/>
        <v>0</v>
      </c>
      <c r="BL302" s="75">
        <f t="shared" si="106"/>
        <v>0</v>
      </c>
      <c r="BM302" s="71" t="s">
        <v>26</v>
      </c>
      <c r="BN302" s="70">
        <v>0</v>
      </c>
      <c r="BO302" s="70">
        <v>0</v>
      </c>
      <c r="BP302" s="70"/>
      <c r="BQ302" s="70"/>
      <c r="BR302" s="70"/>
      <c r="BS302" s="70"/>
      <c r="BT302" s="70"/>
      <c r="BU302" s="70">
        <v>0</v>
      </c>
      <c r="BV302" s="70">
        <v>0</v>
      </c>
      <c r="BW302" s="74">
        <f t="shared" si="107"/>
        <v>0</v>
      </c>
      <c r="BX302" s="76">
        <f t="shared" si="108"/>
        <v>0</v>
      </c>
      <c r="BY302" s="71" t="s">
        <v>26</v>
      </c>
      <c r="BZ302" s="70">
        <v>0</v>
      </c>
      <c r="CA302" s="70">
        <v>0</v>
      </c>
      <c r="CB302" s="70">
        <v>0</v>
      </c>
      <c r="CC302" s="70">
        <v>0</v>
      </c>
      <c r="CD302" s="70">
        <v>0</v>
      </c>
      <c r="CE302" s="70">
        <v>0</v>
      </c>
      <c r="CF302" s="70">
        <v>0</v>
      </c>
      <c r="CG302" s="70">
        <v>0</v>
      </c>
      <c r="CH302" s="70">
        <v>0</v>
      </c>
      <c r="CI302" s="77">
        <f t="shared" si="109"/>
        <v>0</v>
      </c>
      <c r="CJ302" s="76">
        <f t="shared" si="110"/>
        <v>0</v>
      </c>
      <c r="CK302" s="78"/>
      <c r="CL302" s="57"/>
      <c r="CM302" s="57"/>
      <c r="CN302" s="57"/>
      <c r="CO302" s="57"/>
      <c r="CP302" s="57"/>
      <c r="CQ302" s="57"/>
      <c r="CR302" s="57"/>
      <c r="CS302" s="79"/>
      <c r="CT302" s="80"/>
      <c r="CU302" s="81">
        <f t="shared" si="111"/>
        <v>0</v>
      </c>
      <c r="CV302" s="82">
        <f t="shared" si="112"/>
        <v>0</v>
      </c>
      <c r="CW302" s="83" t="e">
        <f>SUMIF(Склад!#REF!,E302,Склад!#REF!)</f>
        <v>#REF!</v>
      </c>
    </row>
    <row r="303" spans="1:101" s="73" customFormat="1" ht="147.94999999999999" customHeight="1" thickBot="1" x14ac:dyDescent="0.3">
      <c r="A303" s="57">
        <v>300</v>
      </c>
      <c r="B303" s="168" t="s">
        <v>140</v>
      </c>
      <c r="C303" s="34" t="s">
        <v>4210</v>
      </c>
      <c r="D303" s="34" t="str">
        <f t="shared" si="113"/>
        <v>664111032</v>
      </c>
      <c r="E303" s="33" t="s">
        <v>3923</v>
      </c>
      <c r="F303" s="33">
        <v>32</v>
      </c>
      <c r="G303" s="165" t="str">
        <f>IFERROR(VLOOKUP(VALUE(E303),Склад!#REF!,6,0),"-")</f>
        <v>-</v>
      </c>
      <c r="H303" s="58"/>
      <c r="I303" s="194" t="s">
        <v>4349</v>
      </c>
      <c r="J303" s="59">
        <v>26.5</v>
      </c>
      <c r="K303" s="63">
        <v>69</v>
      </c>
      <c r="L303" s="60"/>
      <c r="M303" s="61"/>
      <c r="N303" s="62"/>
      <c r="O303" s="64"/>
      <c r="P303" s="65"/>
      <c r="Q303" s="66"/>
      <c r="R303" s="67"/>
      <c r="S303" s="65"/>
      <c r="T303" s="66"/>
      <c r="U303" s="68"/>
      <c r="V303" s="69"/>
      <c r="W303" s="65"/>
      <c r="X303" s="66"/>
      <c r="Y303" s="70" t="str">
        <f>_xlfn.XLOOKUP($D303,'[1]Res (3)'!$G:$G,'[1]Res (3)'!P:P,"",0)</f>
        <v>-</v>
      </c>
      <c r="Z303" s="70" t="str">
        <f>_xlfn.XLOOKUP($D303,'[1]Res (3)'!$G:$G,'[1]Res (3)'!Q:Q,"",0)</f>
        <v>-</v>
      </c>
      <c r="AA303" s="70" t="str">
        <f>_xlfn.XLOOKUP($D303,'[1]Res (3)'!$G:$G,'[1]Res (3)'!R:R,"",0)</f>
        <v>-</v>
      </c>
      <c r="AB303" s="70" t="str">
        <f>_xlfn.XLOOKUP($D303,'[1]Res (3)'!$G:$G,'[1]Res (3)'!S:S,"",0)</f>
        <v/>
      </c>
      <c r="AC303" s="70" t="str">
        <f>_xlfn.XLOOKUP($D303,'[1]Res (3)'!$G:$G,'[1]Res (3)'!T:T,"",0)</f>
        <v/>
      </c>
      <c r="AD303" s="70" t="str">
        <f>_xlfn.XLOOKUP($D303,'[1]Res (3)'!$G:$G,'[1]Res (3)'!U:U,"",0)</f>
        <v/>
      </c>
      <c r="AE303" s="70" t="str">
        <f>_xlfn.XLOOKUP($D303,'[1]Res (3)'!$G:$G,'[1]Res (3)'!V:V,"",0)</f>
        <v/>
      </c>
      <c r="AF303" s="70" t="str">
        <f>_xlfn.XLOOKUP($D303,'[1]Res (3)'!$G:$G,'[1]Res (3)'!W:W,"",0)</f>
        <v/>
      </c>
      <c r="AG303" s="70" t="str">
        <f>_xlfn.XLOOKUP($D303,'[1]Res (3)'!$G:$G,'[1]Res (3)'!X:X,"",0)</f>
        <v/>
      </c>
      <c r="AH303" s="70" t="str">
        <f>_xlfn.XLOOKUP($D303,'[1]Res (3)'!$G:$G,'[1]Res (3)'!Y:Y,"",0)</f>
        <v/>
      </c>
      <c r="AI303" s="70" t="str">
        <f>_xlfn.XLOOKUP($D303,'[1]Res (3)'!$G:$G,'[1]Res (3)'!Z:Z,"",0)</f>
        <v/>
      </c>
      <c r="AJ303" s="70" t="str">
        <f>_xlfn.XLOOKUP($D303,'[1]Res (3)'!$G:$G,'[1]Res (3)'!AA:AA,"",0)</f>
        <v/>
      </c>
      <c r="AK303" s="70" t="str">
        <f>_xlfn.XLOOKUP($D303,'[1]Res (3)'!$G:$G,'[1]Res (3)'!AB:AB,"",0)</f>
        <v>-</v>
      </c>
      <c r="AL303" s="71">
        <f t="shared" si="101"/>
        <v>0</v>
      </c>
      <c r="AM303" s="72" t="str">
        <f t="shared" si="102"/>
        <v/>
      </c>
      <c r="AO303" s="71" t="s">
        <v>26</v>
      </c>
      <c r="AP303" s="70" t="e">
        <f t="shared" si="122"/>
        <v>#VALUE!</v>
      </c>
      <c r="AQ303" s="70" t="e">
        <f>CM303+AA303-BC303-BO303-CA303</f>
        <v>#VALUE!</v>
      </c>
      <c r="AR303" s="70" t="e">
        <f t="shared" si="119"/>
        <v>#VALUE!</v>
      </c>
      <c r="AS303" s="70" t="e">
        <f>CO303+AC303-BE303-BQ303-CC303</f>
        <v>#VALUE!</v>
      </c>
      <c r="AT303" s="70" t="e">
        <f t="shared" si="120"/>
        <v>#VALUE!</v>
      </c>
      <c r="AU303" s="70" t="e">
        <f>CQ303+AE303-BG303-BS303-CE303</f>
        <v>#VALUE!</v>
      </c>
      <c r="AV303" s="70" t="e">
        <f t="shared" si="121"/>
        <v>#VALUE!</v>
      </c>
      <c r="AW303" s="70" t="e">
        <f>CS303+AJ303-BI303-BU303-CG303</f>
        <v>#VALUE!</v>
      </c>
      <c r="AX303" s="70" t="e">
        <f t="shared" si="127"/>
        <v>#VALUE!</v>
      </c>
      <c r="AY303" s="71" t="e">
        <f t="shared" si="103"/>
        <v>#VALUE!</v>
      </c>
      <c r="AZ303" s="72" t="e">
        <f t="shared" si="104"/>
        <v>#VALUE!</v>
      </c>
      <c r="BA303" s="71" t="s">
        <v>26</v>
      </c>
      <c r="BB303" s="70">
        <v>0</v>
      </c>
      <c r="BC303" s="70">
        <v>0</v>
      </c>
      <c r="BD303" s="70">
        <v>1</v>
      </c>
      <c r="BE303" s="70">
        <v>0</v>
      </c>
      <c r="BF303" s="70">
        <v>2</v>
      </c>
      <c r="BG303" s="70">
        <v>0</v>
      </c>
      <c r="BH303" s="70">
        <v>1</v>
      </c>
      <c r="BI303" s="70">
        <v>0</v>
      </c>
      <c r="BJ303" s="70">
        <v>0</v>
      </c>
      <c r="BK303" s="74">
        <f t="shared" si="105"/>
        <v>4</v>
      </c>
      <c r="BL303" s="75">
        <f t="shared" si="106"/>
        <v>0</v>
      </c>
      <c r="BM303" s="71" t="s">
        <v>26</v>
      </c>
      <c r="BN303" s="70">
        <v>0</v>
      </c>
      <c r="BO303" s="70">
        <v>0</v>
      </c>
      <c r="BP303" s="70">
        <v>1</v>
      </c>
      <c r="BQ303" s="70">
        <v>0</v>
      </c>
      <c r="BR303" s="70">
        <v>1</v>
      </c>
      <c r="BS303" s="70">
        <v>0</v>
      </c>
      <c r="BT303" s="70">
        <v>1</v>
      </c>
      <c r="BU303" s="70">
        <v>0</v>
      </c>
      <c r="BV303" s="70">
        <v>0</v>
      </c>
      <c r="BW303" s="74">
        <f t="shared" si="107"/>
        <v>3</v>
      </c>
      <c r="BX303" s="76">
        <f t="shared" si="108"/>
        <v>0</v>
      </c>
      <c r="BY303" s="71" t="s">
        <v>26</v>
      </c>
      <c r="BZ303" s="70">
        <v>0</v>
      </c>
      <c r="CA303" s="70">
        <v>0</v>
      </c>
      <c r="CB303" s="70">
        <v>0</v>
      </c>
      <c r="CC303" s="70">
        <v>0</v>
      </c>
      <c r="CD303" s="70">
        <v>0</v>
      </c>
      <c r="CE303" s="70">
        <v>0</v>
      </c>
      <c r="CF303" s="70">
        <v>0</v>
      </c>
      <c r="CG303" s="70">
        <v>0</v>
      </c>
      <c r="CH303" s="70">
        <v>0</v>
      </c>
      <c r="CI303" s="77">
        <f t="shared" si="109"/>
        <v>0</v>
      </c>
      <c r="CJ303" s="76">
        <f t="shared" si="110"/>
        <v>0</v>
      </c>
      <c r="CK303" s="78"/>
      <c r="CL303" s="57"/>
      <c r="CM303" s="57"/>
      <c r="CN303" s="57"/>
      <c r="CO303" s="57"/>
      <c r="CP303" s="57"/>
      <c r="CQ303" s="57"/>
      <c r="CR303" s="57"/>
      <c r="CS303" s="79"/>
      <c r="CT303" s="80"/>
      <c r="CU303" s="81">
        <f t="shared" si="111"/>
        <v>0</v>
      </c>
      <c r="CV303" s="82">
        <f t="shared" si="112"/>
        <v>0</v>
      </c>
      <c r="CW303" s="83" t="e">
        <f>SUMIF(Склад!#REF!,E303,Склад!#REF!)</f>
        <v>#REF!</v>
      </c>
    </row>
    <row r="304" spans="1:101" s="73" customFormat="1" ht="71.849999999999994" customHeight="1" thickBot="1" x14ac:dyDescent="0.3">
      <c r="A304" s="34">
        <v>301</v>
      </c>
      <c r="B304" s="168" t="s">
        <v>140</v>
      </c>
      <c r="C304" s="34" t="s">
        <v>4210</v>
      </c>
      <c r="D304" s="34" t="str">
        <f t="shared" si="113"/>
        <v>664111089</v>
      </c>
      <c r="E304" s="33" t="s">
        <v>3923</v>
      </c>
      <c r="F304" s="33">
        <v>89</v>
      </c>
      <c r="G304" s="165" t="str">
        <f>IFERROR(VLOOKUP(VALUE(E304),Склад!#REF!,6,0),"-")</f>
        <v>-</v>
      </c>
      <c r="H304" s="58"/>
      <c r="I304" s="194" t="s">
        <v>4349</v>
      </c>
      <c r="J304" s="59">
        <v>26.5</v>
      </c>
      <c r="K304" s="63">
        <v>69</v>
      </c>
      <c r="L304" s="60"/>
      <c r="M304" s="61"/>
      <c r="N304" s="62"/>
      <c r="O304" s="64"/>
      <c r="P304" s="65"/>
      <c r="Q304" s="66"/>
      <c r="R304" s="67"/>
      <c r="S304" s="65"/>
      <c r="T304" s="66"/>
      <c r="U304" s="68"/>
      <c r="V304" s="69"/>
      <c r="W304" s="65"/>
      <c r="X304" s="66"/>
      <c r="Y304" s="70" t="str">
        <f>_xlfn.XLOOKUP($D304,'[1]Res (3)'!$G:$G,'[1]Res (3)'!P:P,"",0)</f>
        <v>-</v>
      </c>
      <c r="Z304" s="70" t="str">
        <f>_xlfn.XLOOKUP($D304,'[1]Res (3)'!$G:$G,'[1]Res (3)'!Q:Q,"",0)</f>
        <v>-</v>
      </c>
      <c r="AA304" s="70" t="str">
        <f>_xlfn.XLOOKUP($D304,'[1]Res (3)'!$G:$G,'[1]Res (3)'!R:R,"",0)</f>
        <v>-</v>
      </c>
      <c r="AB304" s="70" t="str">
        <f>_xlfn.XLOOKUP($D304,'[1]Res (3)'!$G:$G,'[1]Res (3)'!S:S,"",0)</f>
        <v/>
      </c>
      <c r="AC304" s="70" t="str">
        <f>_xlfn.XLOOKUP($D304,'[1]Res (3)'!$G:$G,'[1]Res (3)'!T:T,"",0)</f>
        <v/>
      </c>
      <c r="AD304" s="70" t="str">
        <f>_xlfn.XLOOKUP($D304,'[1]Res (3)'!$G:$G,'[1]Res (3)'!U:U,"",0)</f>
        <v/>
      </c>
      <c r="AE304" s="70" t="str">
        <f>_xlfn.XLOOKUP($D304,'[1]Res (3)'!$G:$G,'[1]Res (3)'!V:V,"",0)</f>
        <v/>
      </c>
      <c r="AF304" s="70" t="str">
        <f>_xlfn.XLOOKUP($D304,'[1]Res (3)'!$G:$G,'[1]Res (3)'!W:W,"",0)</f>
        <v/>
      </c>
      <c r="AG304" s="70" t="str">
        <f>_xlfn.XLOOKUP($D304,'[1]Res (3)'!$G:$G,'[1]Res (3)'!X:X,"",0)</f>
        <v/>
      </c>
      <c r="AH304" s="70" t="str">
        <f>_xlfn.XLOOKUP($D304,'[1]Res (3)'!$G:$G,'[1]Res (3)'!Y:Y,"",0)</f>
        <v/>
      </c>
      <c r="AI304" s="70" t="str">
        <f>_xlfn.XLOOKUP($D304,'[1]Res (3)'!$G:$G,'[1]Res (3)'!Z:Z,"",0)</f>
        <v/>
      </c>
      <c r="AJ304" s="70" t="str">
        <f>_xlfn.XLOOKUP($D304,'[1]Res (3)'!$G:$G,'[1]Res (3)'!AA:AA,"",0)</f>
        <v/>
      </c>
      <c r="AK304" s="70" t="str">
        <f>_xlfn.XLOOKUP($D304,'[1]Res (3)'!$G:$G,'[1]Res (3)'!AB:AB,"",0)</f>
        <v>-</v>
      </c>
      <c r="AL304" s="71">
        <f t="shared" si="101"/>
        <v>0</v>
      </c>
      <c r="AM304" s="72" t="str">
        <f t="shared" si="102"/>
        <v/>
      </c>
      <c r="AO304" s="71" t="s">
        <v>26</v>
      </c>
      <c r="AP304" s="70" t="e">
        <f t="shared" si="122"/>
        <v>#VALUE!</v>
      </c>
      <c r="AQ304" s="70"/>
      <c r="AR304" s="70" t="e">
        <f t="shared" si="119"/>
        <v>#VALUE!</v>
      </c>
      <c r="AS304" s="70"/>
      <c r="AT304" s="70" t="e">
        <f t="shared" si="120"/>
        <v>#VALUE!</v>
      </c>
      <c r="AU304" s="70"/>
      <c r="AV304" s="70" t="e">
        <f t="shared" si="121"/>
        <v>#VALUE!</v>
      </c>
      <c r="AW304" s="70"/>
      <c r="AX304" s="70" t="e">
        <f t="shared" si="127"/>
        <v>#VALUE!</v>
      </c>
      <c r="AY304" s="71" t="e">
        <f t="shared" si="103"/>
        <v>#VALUE!</v>
      </c>
      <c r="AZ304" s="72" t="e">
        <f t="shared" si="104"/>
        <v>#VALUE!</v>
      </c>
      <c r="BA304" s="71" t="s">
        <v>26</v>
      </c>
      <c r="BB304" s="70">
        <v>0</v>
      </c>
      <c r="BC304" s="70">
        <v>0</v>
      </c>
      <c r="BD304" s="70">
        <v>1</v>
      </c>
      <c r="BE304" s="70">
        <v>0</v>
      </c>
      <c r="BF304" s="70">
        <v>2</v>
      </c>
      <c r="BG304" s="70">
        <v>0</v>
      </c>
      <c r="BH304" s="70">
        <v>1</v>
      </c>
      <c r="BI304" s="70">
        <v>0</v>
      </c>
      <c r="BJ304" s="70">
        <v>1</v>
      </c>
      <c r="BK304" s="74">
        <f t="shared" si="105"/>
        <v>5</v>
      </c>
      <c r="BL304" s="75">
        <f t="shared" si="106"/>
        <v>0</v>
      </c>
      <c r="BM304" s="71" t="s">
        <v>26</v>
      </c>
      <c r="BN304" s="70">
        <v>0</v>
      </c>
      <c r="BO304" s="70">
        <v>0</v>
      </c>
      <c r="BP304" s="70">
        <v>1</v>
      </c>
      <c r="BQ304" s="70">
        <v>0</v>
      </c>
      <c r="BR304" s="70">
        <v>1</v>
      </c>
      <c r="BS304" s="70">
        <v>0</v>
      </c>
      <c r="BT304" s="70">
        <v>1</v>
      </c>
      <c r="BU304" s="70">
        <v>0</v>
      </c>
      <c r="BV304" s="70">
        <v>0</v>
      </c>
      <c r="BW304" s="74">
        <f t="shared" si="107"/>
        <v>3</v>
      </c>
      <c r="BX304" s="76">
        <f t="shared" si="108"/>
        <v>0</v>
      </c>
      <c r="BY304" s="71" t="s">
        <v>26</v>
      </c>
      <c r="BZ304" s="70">
        <v>0</v>
      </c>
      <c r="CA304" s="70">
        <v>0</v>
      </c>
      <c r="CB304" s="70">
        <v>5</v>
      </c>
      <c r="CC304" s="70">
        <v>0</v>
      </c>
      <c r="CD304" s="70">
        <v>8</v>
      </c>
      <c r="CE304" s="70">
        <v>0</v>
      </c>
      <c r="CF304" s="70">
        <v>5</v>
      </c>
      <c r="CG304" s="70"/>
      <c r="CH304" s="70">
        <v>0</v>
      </c>
      <c r="CI304" s="77">
        <f t="shared" si="109"/>
        <v>18</v>
      </c>
      <c r="CJ304" s="76">
        <f t="shared" si="110"/>
        <v>0</v>
      </c>
      <c r="CK304" s="78"/>
      <c r="CL304" s="57"/>
      <c r="CM304" s="57"/>
      <c r="CN304" s="57"/>
      <c r="CO304" s="57"/>
      <c r="CP304" s="57"/>
      <c r="CQ304" s="57"/>
      <c r="CR304" s="57"/>
      <c r="CS304" s="79"/>
      <c r="CT304" s="80"/>
      <c r="CU304" s="81">
        <f t="shared" si="111"/>
        <v>0</v>
      </c>
      <c r="CV304" s="82">
        <f t="shared" si="112"/>
        <v>0</v>
      </c>
      <c r="CW304" s="83" t="e">
        <f>SUMIF(Склад!#REF!,E304,Склад!#REF!)</f>
        <v>#REF!</v>
      </c>
    </row>
    <row r="305" spans="1:101" s="73" customFormat="1" ht="147.94999999999999" customHeight="1" thickBot="1" x14ac:dyDescent="0.3">
      <c r="A305" s="57">
        <v>302</v>
      </c>
      <c r="B305" s="168" t="s">
        <v>140</v>
      </c>
      <c r="C305" s="34" t="s">
        <v>4211</v>
      </c>
      <c r="D305" s="34" t="str">
        <f t="shared" si="113"/>
        <v>66111051</v>
      </c>
      <c r="E305" s="33" t="s">
        <v>3924</v>
      </c>
      <c r="F305" s="33">
        <v>1</v>
      </c>
      <c r="G305" s="165" t="str">
        <f>IFERROR(VLOOKUP(VALUE(E305),Склад!#REF!,6,0),"-")</f>
        <v>-</v>
      </c>
      <c r="H305" s="58"/>
      <c r="I305" s="194" t="s">
        <v>4349</v>
      </c>
      <c r="J305" s="59">
        <v>15</v>
      </c>
      <c r="K305" s="63">
        <v>39</v>
      </c>
      <c r="L305" s="60"/>
      <c r="M305" s="61"/>
      <c r="N305" s="62"/>
      <c r="O305" s="64"/>
      <c r="P305" s="65"/>
      <c r="Q305" s="66"/>
      <c r="R305" s="67"/>
      <c r="S305" s="65"/>
      <c r="T305" s="66"/>
      <c r="U305" s="68"/>
      <c r="V305" s="69"/>
      <c r="W305" s="65"/>
      <c r="X305" s="66"/>
      <c r="Y305" s="70" t="str">
        <f>_xlfn.XLOOKUP($D305,'[1]Res (3)'!$G:$G,'[1]Res (3)'!P:P,"",0)</f>
        <v>-</v>
      </c>
      <c r="Z305" s="70" t="str">
        <f>_xlfn.XLOOKUP($D305,'[1]Res (3)'!$G:$G,'[1]Res (3)'!Q:Q,"",0)</f>
        <v>-</v>
      </c>
      <c r="AA305" s="70" t="str">
        <f>_xlfn.XLOOKUP($D305,'[1]Res (3)'!$G:$G,'[1]Res (3)'!R:R,"",0)</f>
        <v>-</v>
      </c>
      <c r="AB305" s="70" t="str">
        <f>_xlfn.XLOOKUP($D305,'[1]Res (3)'!$G:$G,'[1]Res (3)'!S:S,"",0)</f>
        <v>-</v>
      </c>
      <c r="AC305" s="70" t="str">
        <f>_xlfn.XLOOKUP($D305,'[1]Res (3)'!$G:$G,'[1]Res (3)'!T:T,"",0)</f>
        <v>-</v>
      </c>
      <c r="AD305" s="70" t="str">
        <f>_xlfn.XLOOKUP($D305,'[1]Res (3)'!$G:$G,'[1]Res (3)'!U:U,"",0)</f>
        <v/>
      </c>
      <c r="AE305" s="70" t="str">
        <f>_xlfn.XLOOKUP($D305,'[1]Res (3)'!$G:$G,'[1]Res (3)'!V:V,"",0)</f>
        <v/>
      </c>
      <c r="AF305" s="70" t="str">
        <f>_xlfn.XLOOKUP($D305,'[1]Res (3)'!$G:$G,'[1]Res (3)'!W:W,"",0)</f>
        <v/>
      </c>
      <c r="AG305" s="70" t="str">
        <f>_xlfn.XLOOKUP($D305,'[1]Res (3)'!$G:$G,'[1]Res (3)'!X:X,"",0)</f>
        <v/>
      </c>
      <c r="AH305" s="70" t="str">
        <f>_xlfn.XLOOKUP($D305,'[1]Res (3)'!$G:$G,'[1]Res (3)'!Y:Y,"",0)</f>
        <v/>
      </c>
      <c r="AI305" s="70" t="str">
        <f>_xlfn.XLOOKUP($D305,'[1]Res (3)'!$G:$G,'[1]Res (3)'!Z:Z,"",0)</f>
        <v>-</v>
      </c>
      <c r="AJ305" s="70" t="str">
        <f>_xlfn.XLOOKUP($D305,'[1]Res (3)'!$G:$G,'[1]Res (3)'!AA:AA,"",0)</f>
        <v>-</v>
      </c>
      <c r="AK305" s="70" t="str">
        <f>_xlfn.XLOOKUP($D305,'[1]Res (3)'!$G:$G,'[1]Res (3)'!AB:AB,"",0)</f>
        <v>-</v>
      </c>
      <c r="AL305" s="71">
        <f t="shared" si="101"/>
        <v>0</v>
      </c>
      <c r="AM305" s="72" t="str">
        <f t="shared" si="102"/>
        <v/>
      </c>
      <c r="AO305" s="71" t="s">
        <v>26</v>
      </c>
      <c r="AP305" s="70" t="e">
        <f t="shared" si="122"/>
        <v>#VALUE!</v>
      </c>
      <c r="AQ305" s="70"/>
      <c r="AR305" s="70" t="e">
        <f t="shared" si="119"/>
        <v>#VALUE!</v>
      </c>
      <c r="AS305" s="70"/>
      <c r="AT305" s="70" t="e">
        <f t="shared" si="120"/>
        <v>#VALUE!</v>
      </c>
      <c r="AU305" s="70"/>
      <c r="AV305" s="70" t="e">
        <f t="shared" si="121"/>
        <v>#VALUE!</v>
      </c>
      <c r="AW305" s="70"/>
      <c r="AX305" s="70" t="e">
        <f t="shared" si="127"/>
        <v>#VALUE!</v>
      </c>
      <c r="AY305" s="71" t="e">
        <f t="shared" si="103"/>
        <v>#VALUE!</v>
      </c>
      <c r="AZ305" s="72" t="e">
        <f t="shared" si="104"/>
        <v>#VALUE!</v>
      </c>
      <c r="BA305" s="71" t="s">
        <v>26</v>
      </c>
      <c r="BB305" s="70">
        <v>0</v>
      </c>
      <c r="BC305" s="70">
        <v>0</v>
      </c>
      <c r="BD305" s="70"/>
      <c r="BE305" s="70"/>
      <c r="BF305" s="70"/>
      <c r="BG305" s="70"/>
      <c r="BH305" s="70"/>
      <c r="BI305" s="70"/>
      <c r="BJ305" s="70">
        <v>0</v>
      </c>
      <c r="BK305" s="74">
        <f t="shared" si="105"/>
        <v>0</v>
      </c>
      <c r="BL305" s="75">
        <f t="shared" si="106"/>
        <v>0</v>
      </c>
      <c r="BM305" s="71" t="s">
        <v>26</v>
      </c>
      <c r="BN305" s="70">
        <v>0</v>
      </c>
      <c r="BO305" s="70">
        <v>0</v>
      </c>
      <c r="BP305" s="70"/>
      <c r="BQ305" s="70"/>
      <c r="BR305" s="70"/>
      <c r="BS305" s="70"/>
      <c r="BT305" s="70"/>
      <c r="BU305" s="70"/>
      <c r="BV305" s="70">
        <v>0</v>
      </c>
      <c r="BW305" s="74">
        <f t="shared" si="107"/>
        <v>0</v>
      </c>
      <c r="BX305" s="76">
        <f t="shared" si="108"/>
        <v>0</v>
      </c>
      <c r="BY305" s="71" t="s">
        <v>26</v>
      </c>
      <c r="BZ305" s="70">
        <v>0</v>
      </c>
      <c r="CA305" s="70"/>
      <c r="CB305" s="70"/>
      <c r="CC305" s="70"/>
      <c r="CD305" s="70"/>
      <c r="CE305" s="70"/>
      <c r="CF305" s="70"/>
      <c r="CG305" s="70"/>
      <c r="CH305" s="70">
        <v>0</v>
      </c>
      <c r="CI305" s="77">
        <f t="shared" si="109"/>
        <v>0</v>
      </c>
      <c r="CJ305" s="76">
        <f t="shared" si="110"/>
        <v>0</v>
      </c>
      <c r="CK305" s="78"/>
      <c r="CL305" s="57"/>
      <c r="CM305" s="57"/>
      <c r="CN305" s="57"/>
      <c r="CO305" s="57"/>
      <c r="CP305" s="57"/>
      <c r="CQ305" s="57"/>
      <c r="CR305" s="57"/>
      <c r="CS305" s="79"/>
      <c r="CT305" s="80"/>
      <c r="CU305" s="81">
        <f t="shared" si="111"/>
        <v>0</v>
      </c>
      <c r="CV305" s="82">
        <f t="shared" si="112"/>
        <v>0</v>
      </c>
      <c r="CW305" s="83" t="e">
        <f>SUMIF(Склад!#REF!,E305,Склад!#REF!)</f>
        <v>#REF!</v>
      </c>
    </row>
    <row r="306" spans="1:101" s="73" customFormat="1" ht="76.5" customHeight="1" thickBot="1" x14ac:dyDescent="0.3">
      <c r="A306" s="34">
        <v>303</v>
      </c>
      <c r="B306" s="168" t="s">
        <v>140</v>
      </c>
      <c r="C306" s="34" t="s">
        <v>4211</v>
      </c>
      <c r="D306" s="34" t="str">
        <f t="shared" si="113"/>
        <v>661110510</v>
      </c>
      <c r="E306" s="34" t="s">
        <v>3924</v>
      </c>
      <c r="F306" s="33">
        <v>10</v>
      </c>
      <c r="G306" s="165" t="str">
        <f>IFERROR(VLOOKUP(VALUE(E306),Склад!#REF!,6,0),"-")</f>
        <v>-</v>
      </c>
      <c r="H306" s="58"/>
      <c r="I306" s="194" t="s">
        <v>4349</v>
      </c>
      <c r="J306" s="59">
        <v>15</v>
      </c>
      <c r="K306" s="63">
        <v>39</v>
      </c>
      <c r="L306" s="60"/>
      <c r="M306" s="61"/>
      <c r="N306" s="62"/>
      <c r="O306" s="64"/>
      <c r="P306" s="65"/>
      <c r="Q306" s="66"/>
      <c r="R306" s="67"/>
      <c r="S306" s="65"/>
      <c r="T306" s="66"/>
      <c r="U306" s="68"/>
      <c r="V306" s="69"/>
      <c r="W306" s="65"/>
      <c r="X306" s="66"/>
      <c r="Y306" s="70" t="str">
        <f>_xlfn.XLOOKUP($D306,'[1]Res (3)'!$G:$G,'[1]Res (3)'!P:P,"",0)</f>
        <v>-</v>
      </c>
      <c r="Z306" s="70" t="str">
        <f>_xlfn.XLOOKUP($D306,'[1]Res (3)'!$G:$G,'[1]Res (3)'!Q:Q,"",0)</f>
        <v>-</v>
      </c>
      <c r="AA306" s="70" t="str">
        <f>_xlfn.XLOOKUP($D306,'[1]Res (3)'!$G:$G,'[1]Res (3)'!R:R,"",0)</f>
        <v>-</v>
      </c>
      <c r="AB306" s="70" t="str">
        <f>_xlfn.XLOOKUP($D306,'[1]Res (3)'!$G:$G,'[1]Res (3)'!S:S,"",0)</f>
        <v>-</v>
      </c>
      <c r="AC306" s="70" t="str">
        <f>_xlfn.XLOOKUP($D306,'[1]Res (3)'!$G:$G,'[1]Res (3)'!T:T,"",0)</f>
        <v>-</v>
      </c>
      <c r="AD306" s="70" t="str">
        <f>_xlfn.XLOOKUP($D306,'[1]Res (3)'!$G:$G,'[1]Res (3)'!U:U,"",0)</f>
        <v/>
      </c>
      <c r="AE306" s="70" t="str">
        <f>_xlfn.XLOOKUP($D306,'[1]Res (3)'!$G:$G,'[1]Res (3)'!V:V,"",0)</f>
        <v/>
      </c>
      <c r="AF306" s="70" t="str">
        <f>_xlfn.XLOOKUP($D306,'[1]Res (3)'!$G:$G,'[1]Res (3)'!W:W,"",0)</f>
        <v/>
      </c>
      <c r="AG306" s="70" t="str">
        <f>_xlfn.XLOOKUP($D306,'[1]Res (3)'!$G:$G,'[1]Res (3)'!X:X,"",0)</f>
        <v/>
      </c>
      <c r="AH306" s="70" t="str">
        <f>_xlfn.XLOOKUP($D306,'[1]Res (3)'!$G:$G,'[1]Res (3)'!Y:Y,"",0)</f>
        <v/>
      </c>
      <c r="AI306" s="70" t="str">
        <f>_xlfn.XLOOKUP($D306,'[1]Res (3)'!$G:$G,'[1]Res (3)'!Z:Z,"",0)</f>
        <v>-</v>
      </c>
      <c r="AJ306" s="70" t="str">
        <f>_xlfn.XLOOKUP($D306,'[1]Res (3)'!$G:$G,'[1]Res (3)'!AA:AA,"",0)</f>
        <v>-</v>
      </c>
      <c r="AK306" s="70" t="str">
        <f>_xlfn.XLOOKUP($D306,'[1]Res (3)'!$G:$G,'[1]Res (3)'!AB:AB,"",0)</f>
        <v>-</v>
      </c>
      <c r="AL306" s="71">
        <f t="shared" si="101"/>
        <v>0</v>
      </c>
      <c r="AM306" s="72" t="str">
        <f t="shared" si="102"/>
        <v/>
      </c>
      <c r="AO306" s="71" t="s">
        <v>26</v>
      </c>
      <c r="AP306" s="70" t="e">
        <f t="shared" si="122"/>
        <v>#VALUE!</v>
      </c>
      <c r="AQ306" s="70" t="e">
        <f>CM306+AA306-BC306-BO306-CA306</f>
        <v>#VALUE!</v>
      </c>
      <c r="AR306" s="70" t="e">
        <f t="shared" si="119"/>
        <v>#VALUE!</v>
      </c>
      <c r="AS306" s="70" t="e">
        <f>CO306+AC306-BE306-BQ306-CC306</f>
        <v>#VALUE!</v>
      </c>
      <c r="AT306" s="70" t="e">
        <f t="shared" si="120"/>
        <v>#VALUE!</v>
      </c>
      <c r="AU306" s="70" t="e">
        <f>CQ306+AE306-BG306-BS306-CE306</f>
        <v>#VALUE!</v>
      </c>
      <c r="AV306" s="70" t="e">
        <f t="shared" si="121"/>
        <v>#VALUE!</v>
      </c>
      <c r="AW306" s="70" t="e">
        <f>CS306+AJ306-BI306-BU306-CG306</f>
        <v>#VALUE!</v>
      </c>
      <c r="AX306" s="70" t="e">
        <f t="shared" si="127"/>
        <v>#VALUE!</v>
      </c>
      <c r="AY306" s="71" t="e">
        <f t="shared" si="103"/>
        <v>#VALUE!</v>
      </c>
      <c r="AZ306" s="72" t="e">
        <f t="shared" si="104"/>
        <v>#VALUE!</v>
      </c>
      <c r="BA306" s="71" t="s">
        <v>26</v>
      </c>
      <c r="BB306" s="70">
        <v>0</v>
      </c>
      <c r="BC306" s="70">
        <v>0</v>
      </c>
      <c r="BD306" s="70">
        <v>1</v>
      </c>
      <c r="BE306" s="70">
        <v>0</v>
      </c>
      <c r="BF306" s="70">
        <v>2</v>
      </c>
      <c r="BG306" s="70">
        <v>0</v>
      </c>
      <c r="BH306" s="70">
        <v>1</v>
      </c>
      <c r="BI306" s="70">
        <v>0</v>
      </c>
      <c r="BJ306" s="70">
        <v>1</v>
      </c>
      <c r="BK306" s="74">
        <f t="shared" si="105"/>
        <v>5</v>
      </c>
      <c r="BL306" s="75">
        <f t="shared" si="106"/>
        <v>0</v>
      </c>
      <c r="BM306" s="71" t="s">
        <v>26</v>
      </c>
      <c r="BN306" s="70">
        <v>0</v>
      </c>
      <c r="BO306" s="70">
        <v>0</v>
      </c>
      <c r="BP306" s="70">
        <v>1</v>
      </c>
      <c r="BQ306" s="70">
        <v>0</v>
      </c>
      <c r="BR306" s="70">
        <v>2</v>
      </c>
      <c r="BS306" s="70">
        <v>0</v>
      </c>
      <c r="BT306" s="70">
        <v>1</v>
      </c>
      <c r="BU306" s="70">
        <v>0</v>
      </c>
      <c r="BV306" s="70">
        <v>0</v>
      </c>
      <c r="BW306" s="74">
        <f t="shared" si="107"/>
        <v>4</v>
      </c>
      <c r="BX306" s="76">
        <f t="shared" si="108"/>
        <v>0</v>
      </c>
      <c r="BY306" s="71" t="s">
        <v>26</v>
      </c>
      <c r="BZ306" s="70">
        <v>0</v>
      </c>
      <c r="CA306" s="70">
        <v>0</v>
      </c>
      <c r="CB306" s="70">
        <v>5</v>
      </c>
      <c r="CC306" s="70">
        <v>0</v>
      </c>
      <c r="CD306" s="70">
        <v>8</v>
      </c>
      <c r="CE306" s="70">
        <v>0</v>
      </c>
      <c r="CF306" s="70">
        <v>5</v>
      </c>
      <c r="CG306" s="70">
        <v>0</v>
      </c>
      <c r="CH306" s="70">
        <v>0</v>
      </c>
      <c r="CI306" s="77">
        <f t="shared" si="109"/>
        <v>18</v>
      </c>
      <c r="CJ306" s="76">
        <f t="shared" si="110"/>
        <v>0</v>
      </c>
      <c r="CK306" s="78"/>
      <c r="CL306" s="57"/>
      <c r="CM306" s="57"/>
      <c r="CN306" s="57"/>
      <c r="CO306" s="57"/>
      <c r="CP306" s="57"/>
      <c r="CQ306" s="57"/>
      <c r="CR306" s="57"/>
      <c r="CS306" s="79"/>
      <c r="CT306" s="80"/>
      <c r="CU306" s="81">
        <f t="shared" si="111"/>
        <v>0</v>
      </c>
      <c r="CV306" s="82">
        <f t="shared" si="112"/>
        <v>0</v>
      </c>
      <c r="CW306" s="83" t="e">
        <f>SUMIF(Склад!#REF!,E306,Склад!#REF!)</f>
        <v>#REF!</v>
      </c>
    </row>
    <row r="307" spans="1:101" s="73" customFormat="1" ht="147.94999999999999" customHeight="1" thickBot="1" x14ac:dyDescent="0.3">
      <c r="A307" s="57">
        <v>304</v>
      </c>
      <c r="B307" s="168" t="s">
        <v>140</v>
      </c>
      <c r="C307" s="34" t="s">
        <v>4211</v>
      </c>
      <c r="D307" s="34" t="str">
        <f t="shared" si="113"/>
        <v>66111052</v>
      </c>
      <c r="E307" s="34" t="s">
        <v>3924</v>
      </c>
      <c r="F307" s="33">
        <v>2</v>
      </c>
      <c r="G307" s="165" t="str">
        <f>IFERROR(VLOOKUP(VALUE(E307),Склад!#REF!,6,0),"-")</f>
        <v>-</v>
      </c>
      <c r="H307" s="58"/>
      <c r="I307" s="194" t="s">
        <v>4349</v>
      </c>
      <c r="J307" s="59">
        <v>15</v>
      </c>
      <c r="K307" s="63">
        <v>39</v>
      </c>
      <c r="L307" s="60"/>
      <c r="M307" s="61"/>
      <c r="N307" s="62"/>
      <c r="O307" s="64"/>
      <c r="P307" s="65"/>
      <c r="Q307" s="66"/>
      <c r="R307" s="67"/>
      <c r="S307" s="65"/>
      <c r="T307" s="66"/>
      <c r="U307" s="68"/>
      <c r="V307" s="69"/>
      <c r="W307" s="65"/>
      <c r="X307" s="66"/>
      <c r="Y307" s="70" t="str">
        <f>_xlfn.XLOOKUP($D307,'[1]Res (3)'!$G:$G,'[1]Res (3)'!P:P,"",0)</f>
        <v>-</v>
      </c>
      <c r="Z307" s="70" t="str">
        <f>_xlfn.XLOOKUP($D307,'[1]Res (3)'!$G:$G,'[1]Res (3)'!Q:Q,"",0)</f>
        <v>-</v>
      </c>
      <c r="AA307" s="70" t="str">
        <f>_xlfn.XLOOKUP($D307,'[1]Res (3)'!$G:$G,'[1]Res (3)'!R:R,"",0)</f>
        <v>-</v>
      </c>
      <c r="AB307" s="70" t="str">
        <f>_xlfn.XLOOKUP($D307,'[1]Res (3)'!$G:$G,'[1]Res (3)'!S:S,"",0)</f>
        <v>-</v>
      </c>
      <c r="AC307" s="70" t="str">
        <f>_xlfn.XLOOKUP($D307,'[1]Res (3)'!$G:$G,'[1]Res (3)'!T:T,"",0)</f>
        <v>-</v>
      </c>
      <c r="AD307" s="70" t="str">
        <f>_xlfn.XLOOKUP($D307,'[1]Res (3)'!$G:$G,'[1]Res (3)'!U:U,"",0)</f>
        <v/>
      </c>
      <c r="AE307" s="70" t="str">
        <f>_xlfn.XLOOKUP($D307,'[1]Res (3)'!$G:$G,'[1]Res (3)'!V:V,"",0)</f>
        <v/>
      </c>
      <c r="AF307" s="70" t="str">
        <f>_xlfn.XLOOKUP($D307,'[1]Res (3)'!$G:$G,'[1]Res (3)'!W:W,"",0)</f>
        <v/>
      </c>
      <c r="AG307" s="70" t="str">
        <f>_xlfn.XLOOKUP($D307,'[1]Res (3)'!$G:$G,'[1]Res (3)'!X:X,"",0)</f>
        <v/>
      </c>
      <c r="AH307" s="70" t="str">
        <f>_xlfn.XLOOKUP($D307,'[1]Res (3)'!$G:$G,'[1]Res (3)'!Y:Y,"",0)</f>
        <v/>
      </c>
      <c r="AI307" s="70" t="str">
        <f>_xlfn.XLOOKUP($D307,'[1]Res (3)'!$G:$G,'[1]Res (3)'!Z:Z,"",0)</f>
        <v>-</v>
      </c>
      <c r="AJ307" s="70" t="str">
        <f>_xlfn.XLOOKUP($D307,'[1]Res (3)'!$G:$G,'[1]Res (3)'!AA:AA,"",0)</f>
        <v>-</v>
      </c>
      <c r="AK307" s="70" t="str">
        <f>_xlfn.XLOOKUP($D307,'[1]Res (3)'!$G:$G,'[1]Res (3)'!AB:AB,"",0)</f>
        <v>-</v>
      </c>
      <c r="AL307" s="71">
        <f t="shared" si="101"/>
        <v>0</v>
      </c>
      <c r="AM307" s="72" t="str">
        <f t="shared" si="102"/>
        <v/>
      </c>
      <c r="AO307" s="71" t="s">
        <v>26</v>
      </c>
      <c r="AP307" s="70" t="e">
        <f t="shared" si="122"/>
        <v>#VALUE!</v>
      </c>
      <c r="AQ307" s="70" t="e">
        <f>CM307+AA307-BC307-BO307-CA307</f>
        <v>#VALUE!</v>
      </c>
      <c r="AR307" s="70" t="e">
        <f t="shared" si="119"/>
        <v>#VALUE!</v>
      </c>
      <c r="AS307" s="70" t="e">
        <f>CO307+AC307-BE307-BQ307-CC307</f>
        <v>#VALUE!</v>
      </c>
      <c r="AT307" s="70" t="e">
        <f t="shared" si="120"/>
        <v>#VALUE!</v>
      </c>
      <c r="AU307" s="70" t="e">
        <f>CQ307+AE307-BG307-BS307-CE307</f>
        <v>#VALUE!</v>
      </c>
      <c r="AV307" s="70" t="e">
        <f t="shared" si="121"/>
        <v>#VALUE!</v>
      </c>
      <c r="AW307" s="70" t="e">
        <f>CS307+AJ307-BI307-BU307-CG307</f>
        <v>#VALUE!</v>
      </c>
      <c r="AX307" s="70" t="e">
        <f t="shared" si="127"/>
        <v>#VALUE!</v>
      </c>
      <c r="AY307" s="71" t="e">
        <f t="shared" si="103"/>
        <v>#VALUE!</v>
      </c>
      <c r="AZ307" s="72" t="e">
        <f t="shared" si="104"/>
        <v>#VALUE!</v>
      </c>
      <c r="BA307" s="71" t="s">
        <v>26</v>
      </c>
      <c r="BB307" s="70">
        <v>0</v>
      </c>
      <c r="BC307" s="70">
        <v>0</v>
      </c>
      <c r="BD307" s="70"/>
      <c r="BE307" s="70"/>
      <c r="BF307" s="70"/>
      <c r="BG307" s="70"/>
      <c r="BH307" s="70"/>
      <c r="BI307" s="70"/>
      <c r="BJ307" s="70">
        <v>0</v>
      </c>
      <c r="BK307" s="74">
        <f t="shared" si="105"/>
        <v>0</v>
      </c>
      <c r="BL307" s="75">
        <f t="shared" si="106"/>
        <v>0</v>
      </c>
      <c r="BM307" s="71" t="s">
        <v>26</v>
      </c>
      <c r="BN307" s="70">
        <v>0</v>
      </c>
      <c r="BO307" s="70">
        <v>0</v>
      </c>
      <c r="BP307" s="70"/>
      <c r="BQ307" s="70"/>
      <c r="BR307" s="70"/>
      <c r="BS307" s="70"/>
      <c r="BT307" s="70"/>
      <c r="BU307" s="70"/>
      <c r="BV307" s="70">
        <v>0</v>
      </c>
      <c r="BW307" s="74">
        <f t="shared" si="107"/>
        <v>0</v>
      </c>
      <c r="BX307" s="76">
        <f t="shared" si="108"/>
        <v>0</v>
      </c>
      <c r="BY307" s="71" t="s">
        <v>26</v>
      </c>
      <c r="BZ307" s="70">
        <v>0</v>
      </c>
      <c r="CA307" s="70">
        <v>0</v>
      </c>
      <c r="CB307" s="70">
        <v>0</v>
      </c>
      <c r="CC307" s="70">
        <v>0</v>
      </c>
      <c r="CD307" s="70">
        <v>0</v>
      </c>
      <c r="CE307" s="70">
        <v>0</v>
      </c>
      <c r="CF307" s="70">
        <v>0</v>
      </c>
      <c r="CG307" s="70">
        <v>0</v>
      </c>
      <c r="CH307" s="70">
        <v>0</v>
      </c>
      <c r="CI307" s="77">
        <f t="shared" si="109"/>
        <v>0</v>
      </c>
      <c r="CJ307" s="76">
        <f t="shared" si="110"/>
        <v>0</v>
      </c>
      <c r="CK307" s="78"/>
      <c r="CL307" s="57"/>
      <c r="CM307" s="57"/>
      <c r="CN307" s="57"/>
      <c r="CO307" s="57"/>
      <c r="CP307" s="57"/>
      <c r="CQ307" s="57"/>
      <c r="CR307" s="57"/>
      <c r="CS307" s="79"/>
      <c r="CT307" s="80"/>
      <c r="CU307" s="81">
        <f t="shared" si="111"/>
        <v>0</v>
      </c>
      <c r="CV307" s="82">
        <f t="shared" si="112"/>
        <v>0</v>
      </c>
      <c r="CW307" s="83" t="e">
        <f>SUMIF(Склад!#REF!,E307,Склад!#REF!)</f>
        <v>#REF!</v>
      </c>
    </row>
    <row r="308" spans="1:101" s="73" customFormat="1" ht="147.94999999999999" customHeight="1" thickBot="1" x14ac:dyDescent="0.3">
      <c r="A308" s="34">
        <v>305</v>
      </c>
      <c r="B308" s="168" t="s">
        <v>140</v>
      </c>
      <c r="C308" s="34" t="s">
        <v>4211</v>
      </c>
      <c r="D308" s="34" t="str">
        <f t="shared" si="113"/>
        <v>661110523</v>
      </c>
      <c r="E308" s="33" t="s">
        <v>3924</v>
      </c>
      <c r="F308" s="33">
        <v>23</v>
      </c>
      <c r="G308" s="165" t="str">
        <f>IFERROR(VLOOKUP(VALUE(E308),Склад!#REF!,6,0),"-")</f>
        <v>-</v>
      </c>
      <c r="H308" s="58"/>
      <c r="I308" s="194" t="s">
        <v>4349</v>
      </c>
      <c r="J308" s="59">
        <v>15</v>
      </c>
      <c r="K308" s="63">
        <v>39</v>
      </c>
      <c r="L308" s="60"/>
      <c r="M308" s="61"/>
      <c r="N308" s="62"/>
      <c r="O308" s="64"/>
      <c r="P308" s="65"/>
      <c r="Q308" s="66"/>
      <c r="R308" s="67"/>
      <c r="S308" s="65"/>
      <c r="T308" s="66"/>
      <c r="U308" s="68"/>
      <c r="V308" s="69"/>
      <c r="W308" s="65"/>
      <c r="X308" s="66"/>
      <c r="Y308" s="70" t="str">
        <f>_xlfn.XLOOKUP($D308,'[1]Res (3)'!$G:$G,'[1]Res (3)'!P:P,"",0)</f>
        <v>-</v>
      </c>
      <c r="Z308" s="70" t="str">
        <f>_xlfn.XLOOKUP($D308,'[1]Res (3)'!$G:$G,'[1]Res (3)'!Q:Q,"",0)</f>
        <v>-</v>
      </c>
      <c r="AA308" s="70" t="str">
        <f>_xlfn.XLOOKUP($D308,'[1]Res (3)'!$G:$G,'[1]Res (3)'!R:R,"",0)</f>
        <v>-</v>
      </c>
      <c r="AB308" s="70" t="str">
        <f>_xlfn.XLOOKUP($D308,'[1]Res (3)'!$G:$G,'[1]Res (3)'!S:S,"",0)</f>
        <v>-</v>
      </c>
      <c r="AC308" s="70" t="str">
        <f>_xlfn.XLOOKUP($D308,'[1]Res (3)'!$G:$G,'[1]Res (3)'!T:T,"",0)</f>
        <v>-</v>
      </c>
      <c r="AD308" s="70" t="str">
        <f>_xlfn.XLOOKUP($D308,'[1]Res (3)'!$G:$G,'[1]Res (3)'!U:U,"",0)</f>
        <v/>
      </c>
      <c r="AE308" s="70" t="str">
        <f>_xlfn.XLOOKUP($D308,'[1]Res (3)'!$G:$G,'[1]Res (3)'!V:V,"",0)</f>
        <v/>
      </c>
      <c r="AF308" s="70" t="str">
        <f>_xlfn.XLOOKUP($D308,'[1]Res (3)'!$G:$G,'[1]Res (3)'!W:W,"",0)</f>
        <v/>
      </c>
      <c r="AG308" s="70" t="str">
        <f>_xlfn.XLOOKUP($D308,'[1]Res (3)'!$G:$G,'[1]Res (3)'!X:X,"",0)</f>
        <v/>
      </c>
      <c r="AH308" s="70" t="str">
        <f>_xlfn.XLOOKUP($D308,'[1]Res (3)'!$G:$G,'[1]Res (3)'!Y:Y,"",0)</f>
        <v/>
      </c>
      <c r="AI308" s="70" t="str">
        <f>_xlfn.XLOOKUP($D308,'[1]Res (3)'!$G:$G,'[1]Res (3)'!Z:Z,"",0)</f>
        <v>-</v>
      </c>
      <c r="AJ308" s="70" t="str">
        <f>_xlfn.XLOOKUP($D308,'[1]Res (3)'!$G:$G,'[1]Res (3)'!AA:AA,"",0)</f>
        <v>-</v>
      </c>
      <c r="AK308" s="70" t="str">
        <f>_xlfn.XLOOKUP($D308,'[1]Res (3)'!$G:$G,'[1]Res (3)'!AB:AB,"",0)</f>
        <v>-</v>
      </c>
      <c r="AL308" s="71">
        <f t="shared" si="101"/>
        <v>0</v>
      </c>
      <c r="AM308" s="72" t="str">
        <f t="shared" si="102"/>
        <v/>
      </c>
      <c r="AO308" s="71" t="e">
        <f>CK308+Y308-BA308-BM308-BY308</f>
        <v>#VALUE!</v>
      </c>
      <c r="AP308" s="70" t="s">
        <v>26</v>
      </c>
      <c r="AQ308" s="70" t="s">
        <v>26</v>
      </c>
      <c r="AR308" s="70" t="s">
        <v>26</v>
      </c>
      <c r="AS308" s="70" t="s">
        <v>26</v>
      </c>
      <c r="AT308" s="70" t="s">
        <v>26</v>
      </c>
      <c r="AU308" s="70" t="s">
        <v>26</v>
      </c>
      <c r="AV308" s="70" t="s">
        <v>26</v>
      </c>
      <c r="AW308" s="70" t="s">
        <v>26</v>
      </c>
      <c r="AX308" s="70" t="s">
        <v>26</v>
      </c>
      <c r="AY308" s="71" t="e">
        <f t="shared" si="103"/>
        <v>#VALUE!</v>
      </c>
      <c r="AZ308" s="72" t="e">
        <f t="shared" si="104"/>
        <v>#VALUE!</v>
      </c>
      <c r="BA308" s="71">
        <v>2</v>
      </c>
      <c r="BB308" s="70" t="s">
        <v>26</v>
      </c>
      <c r="BC308" s="70" t="s">
        <v>26</v>
      </c>
      <c r="BD308" s="70" t="s">
        <v>26</v>
      </c>
      <c r="BE308" s="70" t="s">
        <v>26</v>
      </c>
      <c r="BF308" s="70" t="s">
        <v>26</v>
      </c>
      <c r="BG308" s="70" t="s">
        <v>26</v>
      </c>
      <c r="BH308" s="70" t="s">
        <v>26</v>
      </c>
      <c r="BI308" s="70" t="s">
        <v>26</v>
      </c>
      <c r="BJ308" s="70" t="s">
        <v>26</v>
      </c>
      <c r="BK308" s="74">
        <f t="shared" si="105"/>
        <v>2</v>
      </c>
      <c r="BL308" s="75">
        <f t="shared" si="106"/>
        <v>0</v>
      </c>
      <c r="BM308" s="71">
        <v>2</v>
      </c>
      <c r="BN308" s="70" t="s">
        <v>26</v>
      </c>
      <c r="BO308" s="70" t="s">
        <v>26</v>
      </c>
      <c r="BP308" s="70" t="s">
        <v>26</v>
      </c>
      <c r="BQ308" s="70" t="s">
        <v>26</v>
      </c>
      <c r="BR308" s="70" t="s">
        <v>26</v>
      </c>
      <c r="BS308" s="70" t="s">
        <v>26</v>
      </c>
      <c r="BT308" s="70" t="s">
        <v>26</v>
      </c>
      <c r="BU308" s="70" t="s">
        <v>26</v>
      </c>
      <c r="BV308" s="70" t="s">
        <v>26</v>
      </c>
      <c r="BW308" s="74">
        <f t="shared" si="107"/>
        <v>2</v>
      </c>
      <c r="BX308" s="76">
        <f t="shared" si="108"/>
        <v>0</v>
      </c>
      <c r="BY308" s="71">
        <v>6</v>
      </c>
      <c r="BZ308" s="70" t="s">
        <v>26</v>
      </c>
      <c r="CA308" s="70"/>
      <c r="CB308" s="70" t="s">
        <v>26</v>
      </c>
      <c r="CC308" s="70"/>
      <c r="CD308" s="70" t="s">
        <v>26</v>
      </c>
      <c r="CE308" s="70"/>
      <c r="CF308" s="70" t="s">
        <v>26</v>
      </c>
      <c r="CG308" s="70"/>
      <c r="CH308" s="70" t="s">
        <v>26</v>
      </c>
      <c r="CI308" s="77">
        <f t="shared" si="109"/>
        <v>6</v>
      </c>
      <c r="CJ308" s="76">
        <f t="shared" si="110"/>
        <v>0</v>
      </c>
      <c r="CK308" s="78"/>
      <c r="CL308" s="57"/>
      <c r="CM308" s="57"/>
      <c r="CN308" s="57"/>
      <c r="CO308" s="57"/>
      <c r="CP308" s="57"/>
      <c r="CQ308" s="57"/>
      <c r="CR308" s="57"/>
      <c r="CS308" s="79"/>
      <c r="CT308" s="80"/>
      <c r="CU308" s="81">
        <f t="shared" si="111"/>
        <v>0</v>
      </c>
      <c r="CV308" s="82">
        <f t="shared" si="112"/>
        <v>0</v>
      </c>
      <c r="CW308" s="83" t="e">
        <f>SUMIF(Склад!#REF!,E308,Склад!#REF!)</f>
        <v>#REF!</v>
      </c>
    </row>
    <row r="309" spans="1:101" s="73" customFormat="1" ht="127.15" customHeight="1" thickBot="1" x14ac:dyDescent="0.3">
      <c r="A309" s="57">
        <v>306</v>
      </c>
      <c r="B309" s="168" t="s">
        <v>140</v>
      </c>
      <c r="C309" s="34" t="s">
        <v>4211</v>
      </c>
      <c r="D309" s="34" t="str">
        <f t="shared" si="113"/>
        <v>661110524</v>
      </c>
      <c r="E309" s="33" t="s">
        <v>3924</v>
      </c>
      <c r="F309" s="33">
        <v>24</v>
      </c>
      <c r="G309" s="165" t="str">
        <f>IFERROR(VLOOKUP(VALUE(E309),Склад!#REF!,6,0),"-")</f>
        <v>-</v>
      </c>
      <c r="H309" s="58"/>
      <c r="I309" s="194" t="s">
        <v>4349</v>
      </c>
      <c r="J309" s="59">
        <v>15</v>
      </c>
      <c r="K309" s="63">
        <v>39</v>
      </c>
      <c r="L309" s="60"/>
      <c r="M309" s="61"/>
      <c r="N309" s="62"/>
      <c r="O309" s="64"/>
      <c r="P309" s="65"/>
      <c r="Q309" s="66"/>
      <c r="R309" s="67"/>
      <c r="S309" s="65"/>
      <c r="T309" s="66"/>
      <c r="U309" s="68"/>
      <c r="V309" s="69"/>
      <c r="W309" s="65"/>
      <c r="X309" s="66"/>
      <c r="Y309" s="70" t="str">
        <f>_xlfn.XLOOKUP($D309,'[1]Res (3)'!$G:$G,'[1]Res (3)'!P:P,"",0)</f>
        <v>-</v>
      </c>
      <c r="Z309" s="70" t="str">
        <f>_xlfn.XLOOKUP($D309,'[1]Res (3)'!$G:$G,'[1]Res (3)'!Q:Q,"",0)</f>
        <v>-</v>
      </c>
      <c r="AA309" s="70" t="str">
        <f>_xlfn.XLOOKUP($D309,'[1]Res (3)'!$G:$G,'[1]Res (3)'!R:R,"",0)</f>
        <v>-</v>
      </c>
      <c r="AB309" s="70" t="str">
        <f>_xlfn.XLOOKUP($D309,'[1]Res (3)'!$G:$G,'[1]Res (3)'!S:S,"",0)</f>
        <v>-</v>
      </c>
      <c r="AC309" s="70" t="str">
        <f>_xlfn.XLOOKUP($D309,'[1]Res (3)'!$G:$G,'[1]Res (3)'!T:T,"",0)</f>
        <v>-</v>
      </c>
      <c r="AD309" s="70" t="str">
        <f>_xlfn.XLOOKUP($D309,'[1]Res (3)'!$G:$G,'[1]Res (3)'!U:U,"",0)</f>
        <v/>
      </c>
      <c r="AE309" s="70" t="str">
        <f>_xlfn.XLOOKUP($D309,'[1]Res (3)'!$G:$G,'[1]Res (3)'!V:V,"",0)</f>
        <v/>
      </c>
      <c r="AF309" s="70" t="str">
        <f>_xlfn.XLOOKUP($D309,'[1]Res (3)'!$G:$G,'[1]Res (3)'!W:W,"",0)</f>
        <v/>
      </c>
      <c r="AG309" s="70" t="str">
        <f>_xlfn.XLOOKUP($D309,'[1]Res (3)'!$G:$G,'[1]Res (3)'!X:X,"",0)</f>
        <v/>
      </c>
      <c r="AH309" s="70" t="str">
        <f>_xlfn.XLOOKUP($D309,'[1]Res (3)'!$G:$G,'[1]Res (3)'!Y:Y,"",0)</f>
        <v/>
      </c>
      <c r="AI309" s="70" t="str">
        <f>_xlfn.XLOOKUP($D309,'[1]Res (3)'!$G:$G,'[1]Res (3)'!Z:Z,"",0)</f>
        <v>-</v>
      </c>
      <c r="AJ309" s="70" t="str">
        <f>_xlfn.XLOOKUP($D309,'[1]Res (3)'!$G:$G,'[1]Res (3)'!AA:AA,"",0)</f>
        <v>-</v>
      </c>
      <c r="AK309" s="70" t="str">
        <f>_xlfn.XLOOKUP($D309,'[1]Res (3)'!$G:$G,'[1]Res (3)'!AB:AB,"",0)</f>
        <v>-</v>
      </c>
      <c r="AL309" s="71">
        <f t="shared" si="101"/>
        <v>0</v>
      </c>
      <c r="AM309" s="72" t="str">
        <f t="shared" si="102"/>
        <v/>
      </c>
      <c r="AO309" s="71" t="e">
        <f>CK309+Y309-BA309-BM309-BY309</f>
        <v>#VALUE!</v>
      </c>
      <c r="AP309" s="70" t="s">
        <v>26</v>
      </c>
      <c r="AQ309" s="70" t="s">
        <v>26</v>
      </c>
      <c r="AR309" s="70" t="s">
        <v>26</v>
      </c>
      <c r="AS309" s="70" t="s">
        <v>26</v>
      </c>
      <c r="AT309" s="70" t="s">
        <v>26</v>
      </c>
      <c r="AU309" s="70" t="s">
        <v>26</v>
      </c>
      <c r="AV309" s="70" t="s">
        <v>26</v>
      </c>
      <c r="AW309" s="70" t="s">
        <v>26</v>
      </c>
      <c r="AX309" s="70" t="s">
        <v>26</v>
      </c>
      <c r="AY309" s="71" t="e">
        <f t="shared" si="103"/>
        <v>#VALUE!</v>
      </c>
      <c r="AZ309" s="72" t="e">
        <f t="shared" si="104"/>
        <v>#VALUE!</v>
      </c>
      <c r="BA309" s="71">
        <v>2</v>
      </c>
      <c r="BB309" s="70" t="s">
        <v>26</v>
      </c>
      <c r="BC309" s="70" t="s">
        <v>26</v>
      </c>
      <c r="BD309" s="70" t="s">
        <v>26</v>
      </c>
      <c r="BE309" s="70" t="s">
        <v>26</v>
      </c>
      <c r="BF309" s="70" t="s">
        <v>26</v>
      </c>
      <c r="BG309" s="70" t="s">
        <v>26</v>
      </c>
      <c r="BH309" s="70" t="s">
        <v>26</v>
      </c>
      <c r="BI309" s="70" t="s">
        <v>26</v>
      </c>
      <c r="BJ309" s="70" t="s">
        <v>26</v>
      </c>
      <c r="BK309" s="74">
        <f t="shared" si="105"/>
        <v>2</v>
      </c>
      <c r="BL309" s="75">
        <f t="shared" si="106"/>
        <v>0</v>
      </c>
      <c r="BM309" s="71">
        <v>2</v>
      </c>
      <c r="BN309" s="70" t="s">
        <v>26</v>
      </c>
      <c r="BO309" s="70" t="s">
        <v>26</v>
      </c>
      <c r="BP309" s="70" t="s">
        <v>26</v>
      </c>
      <c r="BQ309" s="70" t="s">
        <v>26</v>
      </c>
      <c r="BR309" s="70" t="s">
        <v>26</v>
      </c>
      <c r="BS309" s="70" t="s">
        <v>26</v>
      </c>
      <c r="BT309" s="70" t="s">
        <v>26</v>
      </c>
      <c r="BU309" s="70" t="s">
        <v>26</v>
      </c>
      <c r="BV309" s="70" t="s">
        <v>26</v>
      </c>
      <c r="BW309" s="74">
        <f t="shared" si="107"/>
        <v>2</v>
      </c>
      <c r="BX309" s="76">
        <f t="shared" si="108"/>
        <v>0</v>
      </c>
      <c r="BY309" s="71">
        <v>6</v>
      </c>
      <c r="BZ309" s="70" t="s">
        <v>26</v>
      </c>
      <c r="CA309" s="70"/>
      <c r="CB309" s="70" t="s">
        <v>26</v>
      </c>
      <c r="CC309" s="70"/>
      <c r="CD309" s="70" t="s">
        <v>26</v>
      </c>
      <c r="CE309" s="70"/>
      <c r="CF309" s="70" t="s">
        <v>26</v>
      </c>
      <c r="CG309" s="70"/>
      <c r="CH309" s="70" t="s">
        <v>26</v>
      </c>
      <c r="CI309" s="77">
        <f t="shared" si="109"/>
        <v>6</v>
      </c>
      <c r="CJ309" s="76">
        <f t="shared" si="110"/>
        <v>0</v>
      </c>
      <c r="CK309" s="78"/>
      <c r="CL309" s="57"/>
      <c r="CM309" s="57"/>
      <c r="CN309" s="57"/>
      <c r="CO309" s="57"/>
      <c r="CP309" s="57"/>
      <c r="CQ309" s="57"/>
      <c r="CR309" s="57"/>
      <c r="CS309" s="79"/>
      <c r="CT309" s="80"/>
      <c r="CU309" s="81">
        <f t="shared" si="111"/>
        <v>0</v>
      </c>
      <c r="CV309" s="82">
        <f t="shared" si="112"/>
        <v>0</v>
      </c>
      <c r="CW309" s="83" t="e">
        <f>SUMIF(Склад!#REF!,E309,Склад!#REF!)</f>
        <v>#REF!</v>
      </c>
    </row>
    <row r="310" spans="1:101" s="73" customFormat="1" ht="77.45" customHeight="1" thickBot="1" x14ac:dyDescent="0.3">
      <c r="A310" s="34">
        <v>307</v>
      </c>
      <c r="B310" s="168" t="s">
        <v>140</v>
      </c>
      <c r="C310" s="34" t="s">
        <v>4211</v>
      </c>
      <c r="D310" s="34" t="str">
        <f t="shared" si="113"/>
        <v>661110525</v>
      </c>
      <c r="E310" s="33" t="s">
        <v>3924</v>
      </c>
      <c r="F310" s="33">
        <v>25</v>
      </c>
      <c r="G310" s="165" t="str">
        <f>IFERROR(VLOOKUP(VALUE(E310),Склад!#REF!,6,0),"-")</f>
        <v>-</v>
      </c>
      <c r="H310" s="58"/>
      <c r="I310" s="194" t="s">
        <v>4349</v>
      </c>
      <c r="J310" s="59">
        <v>15</v>
      </c>
      <c r="K310" s="63">
        <v>39</v>
      </c>
      <c r="L310" s="60"/>
      <c r="M310" s="61"/>
      <c r="N310" s="62"/>
      <c r="O310" s="64"/>
      <c r="P310" s="65"/>
      <c r="Q310" s="66"/>
      <c r="R310" s="67"/>
      <c r="S310" s="65"/>
      <c r="T310" s="66"/>
      <c r="U310" s="68"/>
      <c r="V310" s="69"/>
      <c r="W310" s="65"/>
      <c r="X310" s="66"/>
      <c r="Y310" s="70" t="str">
        <f>_xlfn.XLOOKUP($D310,'[1]Res (3)'!$G:$G,'[1]Res (3)'!P:P,"",0)</f>
        <v>-</v>
      </c>
      <c r="Z310" s="70" t="str">
        <f>_xlfn.XLOOKUP($D310,'[1]Res (3)'!$G:$G,'[1]Res (3)'!Q:Q,"",0)</f>
        <v>-</v>
      </c>
      <c r="AA310" s="70" t="str">
        <f>_xlfn.XLOOKUP($D310,'[1]Res (3)'!$G:$G,'[1]Res (3)'!R:R,"",0)</f>
        <v>-</v>
      </c>
      <c r="AB310" s="70" t="str">
        <f>_xlfn.XLOOKUP($D310,'[1]Res (3)'!$G:$G,'[1]Res (3)'!S:S,"",0)</f>
        <v>-</v>
      </c>
      <c r="AC310" s="70" t="str">
        <f>_xlfn.XLOOKUP($D310,'[1]Res (3)'!$G:$G,'[1]Res (3)'!T:T,"",0)</f>
        <v>-</v>
      </c>
      <c r="AD310" s="70" t="str">
        <f>_xlfn.XLOOKUP($D310,'[1]Res (3)'!$G:$G,'[1]Res (3)'!U:U,"",0)</f>
        <v/>
      </c>
      <c r="AE310" s="70" t="str">
        <f>_xlfn.XLOOKUP($D310,'[1]Res (3)'!$G:$G,'[1]Res (3)'!V:V,"",0)</f>
        <v/>
      </c>
      <c r="AF310" s="70" t="str">
        <f>_xlfn.XLOOKUP($D310,'[1]Res (3)'!$G:$G,'[1]Res (3)'!W:W,"",0)</f>
        <v/>
      </c>
      <c r="AG310" s="70" t="str">
        <f>_xlfn.XLOOKUP($D310,'[1]Res (3)'!$G:$G,'[1]Res (3)'!X:X,"",0)</f>
        <v/>
      </c>
      <c r="AH310" s="70" t="str">
        <f>_xlfn.XLOOKUP($D310,'[1]Res (3)'!$G:$G,'[1]Res (3)'!Y:Y,"",0)</f>
        <v/>
      </c>
      <c r="AI310" s="70" t="str">
        <f>_xlfn.XLOOKUP($D310,'[1]Res (3)'!$G:$G,'[1]Res (3)'!Z:Z,"",0)</f>
        <v>-</v>
      </c>
      <c r="AJ310" s="70" t="str">
        <f>_xlfn.XLOOKUP($D310,'[1]Res (3)'!$G:$G,'[1]Res (3)'!AA:AA,"",0)</f>
        <v>-</v>
      </c>
      <c r="AK310" s="70" t="str">
        <f>_xlfn.XLOOKUP($D310,'[1]Res (3)'!$G:$G,'[1]Res (3)'!AB:AB,"",0)</f>
        <v>-</v>
      </c>
      <c r="AL310" s="71">
        <f t="shared" si="101"/>
        <v>0</v>
      </c>
      <c r="AM310" s="72" t="str">
        <f t="shared" si="102"/>
        <v/>
      </c>
      <c r="AO310" s="71" t="s">
        <v>26</v>
      </c>
      <c r="AP310" s="70" t="e">
        <f t="shared" ref="AP310:AV315" si="128">CL310+Z310-BB310-BN310-BZ310</f>
        <v>#VALUE!</v>
      </c>
      <c r="AQ310" s="70" t="e">
        <f t="shared" si="128"/>
        <v>#VALUE!</v>
      </c>
      <c r="AR310" s="70" t="e">
        <f t="shared" si="128"/>
        <v>#VALUE!</v>
      </c>
      <c r="AS310" s="70" t="e">
        <f t="shared" si="128"/>
        <v>#VALUE!</v>
      </c>
      <c r="AT310" s="70" t="e">
        <f t="shared" si="128"/>
        <v>#VALUE!</v>
      </c>
      <c r="AU310" s="70" t="e">
        <f t="shared" si="128"/>
        <v>#VALUE!</v>
      </c>
      <c r="AV310" s="70" t="e">
        <f t="shared" si="128"/>
        <v>#VALUE!</v>
      </c>
      <c r="AW310" s="70" t="e">
        <f t="shared" ref="AW310:AX315" si="129">CS310+AJ310-BI310-BU310-CG310</f>
        <v>#VALUE!</v>
      </c>
      <c r="AX310" s="70" t="e">
        <f t="shared" si="129"/>
        <v>#VALUE!</v>
      </c>
      <c r="AY310" s="71" t="e">
        <f t="shared" si="103"/>
        <v>#VALUE!</v>
      </c>
      <c r="AZ310" s="72" t="e">
        <f t="shared" si="104"/>
        <v>#VALUE!</v>
      </c>
      <c r="BA310" s="71" t="s">
        <v>26</v>
      </c>
      <c r="BB310" s="70">
        <v>0</v>
      </c>
      <c r="BC310" s="70">
        <v>0</v>
      </c>
      <c r="BD310" s="70">
        <v>1</v>
      </c>
      <c r="BE310" s="70">
        <v>0</v>
      </c>
      <c r="BF310" s="70">
        <v>2</v>
      </c>
      <c r="BG310" s="70">
        <v>0</v>
      </c>
      <c r="BH310" s="70">
        <v>1</v>
      </c>
      <c r="BI310" s="70">
        <v>0</v>
      </c>
      <c r="BJ310" s="70">
        <v>1</v>
      </c>
      <c r="BK310" s="74">
        <f t="shared" si="105"/>
        <v>5</v>
      </c>
      <c r="BL310" s="75">
        <f t="shared" si="106"/>
        <v>0</v>
      </c>
      <c r="BM310" s="71" t="s">
        <v>26</v>
      </c>
      <c r="BN310" s="70">
        <v>0</v>
      </c>
      <c r="BO310" s="70">
        <v>0</v>
      </c>
      <c r="BP310" s="70">
        <v>1</v>
      </c>
      <c r="BQ310" s="70">
        <v>0</v>
      </c>
      <c r="BR310" s="70">
        <v>1</v>
      </c>
      <c r="BS310" s="70">
        <v>0</v>
      </c>
      <c r="BT310" s="70">
        <v>1</v>
      </c>
      <c r="BU310" s="70">
        <v>0</v>
      </c>
      <c r="BV310" s="70">
        <v>0</v>
      </c>
      <c r="BW310" s="74">
        <f t="shared" si="107"/>
        <v>3</v>
      </c>
      <c r="BX310" s="76">
        <f t="shared" si="108"/>
        <v>0</v>
      </c>
      <c r="BY310" s="71" t="s">
        <v>26</v>
      </c>
      <c r="BZ310" s="70">
        <v>0</v>
      </c>
      <c r="CA310" s="70">
        <v>0</v>
      </c>
      <c r="CB310" s="70">
        <v>0</v>
      </c>
      <c r="CC310" s="70">
        <v>0</v>
      </c>
      <c r="CD310" s="70">
        <v>0</v>
      </c>
      <c r="CE310" s="70">
        <v>0</v>
      </c>
      <c r="CF310" s="70">
        <v>0</v>
      </c>
      <c r="CG310" s="70">
        <v>0</v>
      </c>
      <c r="CH310" s="70">
        <v>0</v>
      </c>
      <c r="CI310" s="77">
        <f t="shared" si="109"/>
        <v>0</v>
      </c>
      <c r="CJ310" s="76">
        <f t="shared" si="110"/>
        <v>0</v>
      </c>
      <c r="CK310" s="78"/>
      <c r="CL310" s="57"/>
      <c r="CM310" s="57">
        <v>2</v>
      </c>
      <c r="CN310" s="57">
        <v>5</v>
      </c>
      <c r="CO310" s="57">
        <v>3</v>
      </c>
      <c r="CP310" s="57">
        <v>9</v>
      </c>
      <c r="CQ310" s="57">
        <v>3</v>
      </c>
      <c r="CR310" s="57">
        <v>5</v>
      </c>
      <c r="CS310" s="79">
        <v>1</v>
      </c>
      <c r="CT310" s="80">
        <v>2</v>
      </c>
      <c r="CU310" s="81">
        <f t="shared" si="111"/>
        <v>30</v>
      </c>
      <c r="CV310" s="82">
        <f t="shared" si="112"/>
        <v>0</v>
      </c>
      <c r="CW310" s="83" t="e">
        <f>SUMIF(Склад!#REF!,E310,Склад!#REF!)</f>
        <v>#REF!</v>
      </c>
    </row>
    <row r="311" spans="1:101" s="73" customFormat="1" ht="84.2" customHeight="1" thickBot="1" x14ac:dyDescent="0.3">
      <c r="A311" s="57">
        <v>308</v>
      </c>
      <c r="B311" s="168" t="s">
        <v>140</v>
      </c>
      <c r="C311" s="34" t="s">
        <v>4211</v>
      </c>
      <c r="D311" s="34" t="str">
        <f t="shared" si="113"/>
        <v>661110527</v>
      </c>
      <c r="E311" s="33" t="s">
        <v>3924</v>
      </c>
      <c r="F311" s="33">
        <v>27</v>
      </c>
      <c r="G311" s="165" t="str">
        <f>IFERROR(VLOOKUP(VALUE(E311),Склад!#REF!,6,0),"-")</f>
        <v>-</v>
      </c>
      <c r="H311" s="58"/>
      <c r="I311" s="194" t="s">
        <v>4349</v>
      </c>
      <c r="J311" s="59">
        <v>15</v>
      </c>
      <c r="K311" s="63">
        <v>39</v>
      </c>
      <c r="L311" s="60"/>
      <c r="M311" s="61"/>
      <c r="N311" s="62"/>
      <c r="O311" s="64"/>
      <c r="P311" s="65"/>
      <c r="Q311" s="66"/>
      <c r="R311" s="67"/>
      <c r="S311" s="65"/>
      <c r="T311" s="66"/>
      <c r="U311" s="68"/>
      <c r="V311" s="69"/>
      <c r="W311" s="65"/>
      <c r="X311" s="66"/>
      <c r="Y311" s="70" t="str">
        <f>_xlfn.XLOOKUP($D311,'[1]Res (3)'!$G:$G,'[1]Res (3)'!P:P,"",0)</f>
        <v>-</v>
      </c>
      <c r="Z311" s="70" t="str">
        <f>_xlfn.XLOOKUP($D311,'[1]Res (3)'!$G:$G,'[1]Res (3)'!Q:Q,"",0)</f>
        <v>-</v>
      </c>
      <c r="AA311" s="70" t="str">
        <f>_xlfn.XLOOKUP($D311,'[1]Res (3)'!$G:$G,'[1]Res (3)'!R:R,"",0)</f>
        <v>-</v>
      </c>
      <c r="AB311" s="70" t="str">
        <f>_xlfn.XLOOKUP($D311,'[1]Res (3)'!$G:$G,'[1]Res (3)'!S:S,"",0)</f>
        <v>-</v>
      </c>
      <c r="AC311" s="70" t="str">
        <f>_xlfn.XLOOKUP($D311,'[1]Res (3)'!$G:$G,'[1]Res (3)'!T:T,"",0)</f>
        <v>-</v>
      </c>
      <c r="AD311" s="70" t="str">
        <f>_xlfn.XLOOKUP($D311,'[1]Res (3)'!$G:$G,'[1]Res (3)'!U:U,"",0)</f>
        <v/>
      </c>
      <c r="AE311" s="70" t="str">
        <f>_xlfn.XLOOKUP($D311,'[1]Res (3)'!$G:$G,'[1]Res (3)'!V:V,"",0)</f>
        <v/>
      </c>
      <c r="AF311" s="70" t="str">
        <f>_xlfn.XLOOKUP($D311,'[1]Res (3)'!$G:$G,'[1]Res (3)'!W:W,"",0)</f>
        <v/>
      </c>
      <c r="AG311" s="70" t="str">
        <f>_xlfn.XLOOKUP($D311,'[1]Res (3)'!$G:$G,'[1]Res (3)'!X:X,"",0)</f>
        <v/>
      </c>
      <c r="AH311" s="70" t="str">
        <f>_xlfn.XLOOKUP($D311,'[1]Res (3)'!$G:$G,'[1]Res (3)'!Y:Y,"",0)</f>
        <v/>
      </c>
      <c r="AI311" s="70" t="str">
        <f>_xlfn.XLOOKUP($D311,'[1]Res (3)'!$G:$G,'[1]Res (3)'!Z:Z,"",0)</f>
        <v>-</v>
      </c>
      <c r="AJ311" s="70" t="str">
        <f>_xlfn.XLOOKUP($D311,'[1]Res (3)'!$G:$G,'[1]Res (3)'!AA:AA,"",0)</f>
        <v>-</v>
      </c>
      <c r="AK311" s="70" t="str">
        <f>_xlfn.XLOOKUP($D311,'[1]Res (3)'!$G:$G,'[1]Res (3)'!AB:AB,"",0)</f>
        <v>-</v>
      </c>
      <c r="AL311" s="71">
        <f t="shared" si="101"/>
        <v>0</v>
      </c>
      <c r="AM311" s="72" t="str">
        <f t="shared" si="102"/>
        <v/>
      </c>
      <c r="AO311" s="71" t="s">
        <v>26</v>
      </c>
      <c r="AP311" s="70" t="e">
        <f t="shared" si="128"/>
        <v>#VALUE!</v>
      </c>
      <c r="AQ311" s="70" t="e">
        <f t="shared" si="128"/>
        <v>#VALUE!</v>
      </c>
      <c r="AR311" s="70" t="e">
        <f t="shared" si="128"/>
        <v>#VALUE!</v>
      </c>
      <c r="AS311" s="70" t="e">
        <f t="shared" si="128"/>
        <v>#VALUE!</v>
      </c>
      <c r="AT311" s="70" t="e">
        <f t="shared" si="128"/>
        <v>#VALUE!</v>
      </c>
      <c r="AU311" s="70" t="e">
        <f t="shared" si="128"/>
        <v>#VALUE!</v>
      </c>
      <c r="AV311" s="70" t="e">
        <f t="shared" si="128"/>
        <v>#VALUE!</v>
      </c>
      <c r="AW311" s="70" t="e">
        <f t="shared" si="129"/>
        <v>#VALUE!</v>
      </c>
      <c r="AX311" s="70" t="e">
        <f t="shared" si="129"/>
        <v>#VALUE!</v>
      </c>
      <c r="AY311" s="71" t="e">
        <f t="shared" si="103"/>
        <v>#VALUE!</v>
      </c>
      <c r="AZ311" s="72" t="e">
        <f t="shared" si="104"/>
        <v>#VALUE!</v>
      </c>
      <c r="BA311" s="71" t="s">
        <v>26</v>
      </c>
      <c r="BB311" s="70">
        <v>0</v>
      </c>
      <c r="BC311" s="70">
        <v>0</v>
      </c>
      <c r="BD311" s="70">
        <v>0</v>
      </c>
      <c r="BE311" s="70">
        <v>0</v>
      </c>
      <c r="BF311" s="70">
        <v>0</v>
      </c>
      <c r="BG311" s="70">
        <v>0</v>
      </c>
      <c r="BH311" s="70">
        <v>0</v>
      </c>
      <c r="BI311" s="70">
        <v>0</v>
      </c>
      <c r="BJ311" s="70">
        <v>0</v>
      </c>
      <c r="BK311" s="74">
        <f t="shared" si="105"/>
        <v>0</v>
      </c>
      <c r="BL311" s="75">
        <f t="shared" si="106"/>
        <v>0</v>
      </c>
      <c r="BM311" s="71" t="s">
        <v>26</v>
      </c>
      <c r="BN311" s="70">
        <v>0</v>
      </c>
      <c r="BO311" s="70">
        <v>0</v>
      </c>
      <c r="BP311" s="70">
        <v>0</v>
      </c>
      <c r="BQ311" s="70">
        <v>0</v>
      </c>
      <c r="BR311" s="70">
        <v>0</v>
      </c>
      <c r="BS311" s="70">
        <v>0</v>
      </c>
      <c r="BT311" s="70">
        <v>0</v>
      </c>
      <c r="BU311" s="70">
        <v>0</v>
      </c>
      <c r="BV311" s="70">
        <v>0</v>
      </c>
      <c r="BW311" s="74">
        <f t="shared" si="107"/>
        <v>0</v>
      </c>
      <c r="BX311" s="76">
        <f t="shared" si="108"/>
        <v>0</v>
      </c>
      <c r="BY311" s="71" t="s">
        <v>26</v>
      </c>
      <c r="BZ311" s="70">
        <v>0</v>
      </c>
      <c r="CA311" s="70">
        <v>0</v>
      </c>
      <c r="CB311" s="70">
        <v>0</v>
      </c>
      <c r="CC311" s="70">
        <v>0</v>
      </c>
      <c r="CD311" s="70">
        <v>0</v>
      </c>
      <c r="CE311" s="70">
        <v>0</v>
      </c>
      <c r="CF311" s="70">
        <v>0</v>
      </c>
      <c r="CG311" s="70">
        <v>0</v>
      </c>
      <c r="CH311" s="70">
        <v>0</v>
      </c>
      <c r="CI311" s="77">
        <f t="shared" si="109"/>
        <v>0</v>
      </c>
      <c r="CJ311" s="76">
        <f t="shared" si="110"/>
        <v>0</v>
      </c>
      <c r="CK311" s="78"/>
      <c r="CL311" s="57"/>
      <c r="CM311" s="57"/>
      <c r="CN311" s="57"/>
      <c r="CO311" s="57"/>
      <c r="CP311" s="57"/>
      <c r="CQ311" s="57"/>
      <c r="CR311" s="57"/>
      <c r="CS311" s="79"/>
      <c r="CT311" s="80"/>
      <c r="CU311" s="81">
        <f t="shared" si="111"/>
        <v>0</v>
      </c>
      <c r="CV311" s="82">
        <f t="shared" si="112"/>
        <v>0</v>
      </c>
      <c r="CW311" s="83" t="e">
        <f>SUMIF(Склад!#REF!,E311,Склад!#REF!)</f>
        <v>#REF!</v>
      </c>
    </row>
    <row r="312" spans="1:101" s="73" customFormat="1" ht="147.94999999999999" customHeight="1" thickBot="1" x14ac:dyDescent="0.3">
      <c r="A312" s="34">
        <v>309</v>
      </c>
      <c r="B312" s="168" t="s">
        <v>140</v>
      </c>
      <c r="C312" s="34" t="s">
        <v>4211</v>
      </c>
      <c r="D312" s="34" t="str">
        <f t="shared" si="113"/>
        <v>661110532</v>
      </c>
      <c r="E312" s="33" t="s">
        <v>3924</v>
      </c>
      <c r="F312" s="33">
        <v>32</v>
      </c>
      <c r="G312" s="165" t="str">
        <f>IFERROR(VLOOKUP(VALUE(E312),Склад!#REF!,6,0),"-")</f>
        <v>-</v>
      </c>
      <c r="H312" s="58"/>
      <c r="I312" s="194" t="s">
        <v>4349</v>
      </c>
      <c r="J312" s="59">
        <v>15</v>
      </c>
      <c r="K312" s="63">
        <v>39</v>
      </c>
      <c r="L312" s="60"/>
      <c r="M312" s="61"/>
      <c r="N312" s="62"/>
      <c r="O312" s="64"/>
      <c r="P312" s="65"/>
      <c r="Q312" s="66"/>
      <c r="R312" s="67"/>
      <c r="S312" s="65"/>
      <c r="T312" s="66"/>
      <c r="U312" s="68"/>
      <c r="V312" s="69"/>
      <c r="W312" s="65"/>
      <c r="X312" s="66"/>
      <c r="Y312" s="70" t="str">
        <f>_xlfn.XLOOKUP($D312,'[1]Res (3)'!$G:$G,'[1]Res (3)'!P:P,"",0)</f>
        <v>-</v>
      </c>
      <c r="Z312" s="70" t="str">
        <f>_xlfn.XLOOKUP($D312,'[1]Res (3)'!$G:$G,'[1]Res (3)'!Q:Q,"",0)</f>
        <v>-</v>
      </c>
      <c r="AA312" s="70" t="str">
        <f>_xlfn.XLOOKUP($D312,'[1]Res (3)'!$G:$G,'[1]Res (3)'!R:R,"",0)</f>
        <v>-</v>
      </c>
      <c r="AB312" s="70" t="str">
        <f>_xlfn.XLOOKUP($D312,'[1]Res (3)'!$G:$G,'[1]Res (3)'!S:S,"",0)</f>
        <v>-</v>
      </c>
      <c r="AC312" s="70" t="str">
        <f>_xlfn.XLOOKUP($D312,'[1]Res (3)'!$G:$G,'[1]Res (3)'!T:T,"",0)</f>
        <v>-</v>
      </c>
      <c r="AD312" s="70" t="str">
        <f>_xlfn.XLOOKUP($D312,'[1]Res (3)'!$G:$G,'[1]Res (3)'!U:U,"",0)</f>
        <v/>
      </c>
      <c r="AE312" s="70" t="str">
        <f>_xlfn.XLOOKUP($D312,'[1]Res (3)'!$G:$G,'[1]Res (3)'!V:V,"",0)</f>
        <v/>
      </c>
      <c r="AF312" s="70" t="str">
        <f>_xlfn.XLOOKUP($D312,'[1]Res (3)'!$G:$G,'[1]Res (3)'!W:W,"",0)</f>
        <v/>
      </c>
      <c r="AG312" s="70" t="str">
        <f>_xlfn.XLOOKUP($D312,'[1]Res (3)'!$G:$G,'[1]Res (3)'!X:X,"",0)</f>
        <v/>
      </c>
      <c r="AH312" s="70" t="str">
        <f>_xlfn.XLOOKUP($D312,'[1]Res (3)'!$G:$G,'[1]Res (3)'!Y:Y,"",0)</f>
        <v/>
      </c>
      <c r="AI312" s="70" t="str">
        <f>_xlfn.XLOOKUP($D312,'[1]Res (3)'!$G:$G,'[1]Res (3)'!Z:Z,"",0)</f>
        <v>-</v>
      </c>
      <c r="AJ312" s="70" t="str">
        <f>_xlfn.XLOOKUP($D312,'[1]Res (3)'!$G:$G,'[1]Res (3)'!AA:AA,"",0)</f>
        <v>-</v>
      </c>
      <c r="AK312" s="70" t="str">
        <f>_xlfn.XLOOKUP($D312,'[1]Res (3)'!$G:$G,'[1]Res (3)'!AB:AB,"",0)</f>
        <v>-</v>
      </c>
      <c r="AL312" s="71">
        <f t="shared" si="101"/>
        <v>0</v>
      </c>
      <c r="AM312" s="72" t="str">
        <f t="shared" si="102"/>
        <v/>
      </c>
      <c r="AO312" s="71" t="s">
        <v>26</v>
      </c>
      <c r="AP312" s="70" t="e">
        <f t="shared" si="128"/>
        <v>#VALUE!</v>
      </c>
      <c r="AQ312" s="70" t="e">
        <f t="shared" si="128"/>
        <v>#VALUE!</v>
      </c>
      <c r="AR312" s="70" t="e">
        <f t="shared" si="128"/>
        <v>#VALUE!</v>
      </c>
      <c r="AS312" s="70" t="e">
        <f t="shared" si="128"/>
        <v>#VALUE!</v>
      </c>
      <c r="AT312" s="70" t="e">
        <f t="shared" si="128"/>
        <v>#VALUE!</v>
      </c>
      <c r="AU312" s="70" t="e">
        <f t="shared" si="128"/>
        <v>#VALUE!</v>
      </c>
      <c r="AV312" s="70" t="e">
        <f t="shared" si="128"/>
        <v>#VALUE!</v>
      </c>
      <c r="AW312" s="70" t="e">
        <f t="shared" si="129"/>
        <v>#VALUE!</v>
      </c>
      <c r="AX312" s="70" t="e">
        <f t="shared" si="129"/>
        <v>#VALUE!</v>
      </c>
      <c r="AY312" s="71" t="e">
        <f t="shared" si="103"/>
        <v>#VALUE!</v>
      </c>
      <c r="AZ312" s="72" t="e">
        <f t="shared" si="104"/>
        <v>#VALUE!</v>
      </c>
      <c r="BA312" s="71" t="s">
        <v>26</v>
      </c>
      <c r="BB312" s="70">
        <v>0</v>
      </c>
      <c r="BC312" s="70">
        <v>1</v>
      </c>
      <c r="BD312" s="70">
        <v>1</v>
      </c>
      <c r="BE312" s="70">
        <v>1</v>
      </c>
      <c r="BF312" s="70">
        <v>2</v>
      </c>
      <c r="BG312" s="70">
        <v>1</v>
      </c>
      <c r="BH312" s="70">
        <v>1</v>
      </c>
      <c r="BI312" s="70">
        <v>0</v>
      </c>
      <c r="BJ312" s="70">
        <v>1</v>
      </c>
      <c r="BK312" s="74">
        <f t="shared" si="105"/>
        <v>8</v>
      </c>
      <c r="BL312" s="75">
        <f t="shared" si="106"/>
        <v>0</v>
      </c>
      <c r="BM312" s="71" t="s">
        <v>26</v>
      </c>
      <c r="BN312" s="70">
        <v>0</v>
      </c>
      <c r="BO312" s="70">
        <v>0</v>
      </c>
      <c r="BP312" s="70">
        <v>1</v>
      </c>
      <c r="BQ312" s="70">
        <v>0</v>
      </c>
      <c r="BR312" s="70">
        <v>2</v>
      </c>
      <c r="BS312" s="70">
        <v>0</v>
      </c>
      <c r="BT312" s="70">
        <v>1</v>
      </c>
      <c r="BU312" s="70">
        <v>0</v>
      </c>
      <c r="BV312" s="70">
        <v>0</v>
      </c>
      <c r="BW312" s="74">
        <f t="shared" si="107"/>
        <v>4</v>
      </c>
      <c r="BX312" s="76">
        <f t="shared" si="108"/>
        <v>0</v>
      </c>
      <c r="BY312" s="71" t="s">
        <v>26</v>
      </c>
      <c r="BZ312" s="70">
        <v>0</v>
      </c>
      <c r="CA312" s="70">
        <v>0</v>
      </c>
      <c r="CB312" s="70">
        <v>3</v>
      </c>
      <c r="CC312" s="70">
        <v>0</v>
      </c>
      <c r="CD312" s="70">
        <v>5</v>
      </c>
      <c r="CE312" s="70">
        <v>0</v>
      </c>
      <c r="CF312" s="70">
        <v>3</v>
      </c>
      <c r="CG312" s="70">
        <v>0</v>
      </c>
      <c r="CH312" s="70">
        <v>0</v>
      </c>
      <c r="CI312" s="77">
        <f t="shared" si="109"/>
        <v>11</v>
      </c>
      <c r="CJ312" s="76">
        <f t="shared" si="110"/>
        <v>0</v>
      </c>
      <c r="CK312" s="78"/>
      <c r="CL312" s="57">
        <v>1</v>
      </c>
      <c r="CM312" s="57">
        <v>3</v>
      </c>
      <c r="CN312" s="57">
        <v>7</v>
      </c>
      <c r="CO312" s="57">
        <v>5</v>
      </c>
      <c r="CP312" s="57">
        <v>12</v>
      </c>
      <c r="CQ312" s="57">
        <v>5</v>
      </c>
      <c r="CR312" s="57">
        <v>7</v>
      </c>
      <c r="CS312" s="79">
        <v>1</v>
      </c>
      <c r="CT312" s="80">
        <v>3</v>
      </c>
      <c r="CU312" s="81">
        <f t="shared" si="111"/>
        <v>44</v>
      </c>
      <c r="CV312" s="82">
        <f t="shared" si="112"/>
        <v>0</v>
      </c>
      <c r="CW312" s="83" t="e">
        <f>SUMIF(Склад!#REF!,E312,Склад!#REF!)</f>
        <v>#REF!</v>
      </c>
    </row>
    <row r="313" spans="1:101" s="73" customFormat="1" ht="72.599999999999994" customHeight="1" thickBot="1" x14ac:dyDescent="0.3">
      <c r="A313" s="57">
        <v>310</v>
      </c>
      <c r="B313" s="168" t="s">
        <v>140</v>
      </c>
      <c r="C313" s="34" t="s">
        <v>4211</v>
      </c>
      <c r="D313" s="34" t="str">
        <f t="shared" si="113"/>
        <v>661110541</v>
      </c>
      <c r="E313" s="33" t="s">
        <v>3924</v>
      </c>
      <c r="F313" s="33">
        <v>41</v>
      </c>
      <c r="G313" s="165" t="str">
        <f>IFERROR(VLOOKUP(VALUE(E313),Склад!#REF!,6,0),"-")</f>
        <v>-</v>
      </c>
      <c r="H313" s="58"/>
      <c r="I313" s="194" t="s">
        <v>4349</v>
      </c>
      <c r="J313" s="59">
        <v>15</v>
      </c>
      <c r="K313" s="63">
        <v>39</v>
      </c>
      <c r="L313" s="60"/>
      <c r="M313" s="61"/>
      <c r="N313" s="62"/>
      <c r="O313" s="64"/>
      <c r="P313" s="65"/>
      <c r="Q313" s="66"/>
      <c r="R313" s="67"/>
      <c r="S313" s="65"/>
      <c r="T313" s="66"/>
      <c r="U313" s="68"/>
      <c r="V313" s="69"/>
      <c r="W313" s="65"/>
      <c r="X313" s="66"/>
      <c r="Y313" s="70" t="str">
        <f>_xlfn.XLOOKUP($D313,'[1]Res (3)'!$G:$G,'[1]Res (3)'!P:P,"",0)</f>
        <v>-</v>
      </c>
      <c r="Z313" s="70" t="str">
        <f>_xlfn.XLOOKUP($D313,'[1]Res (3)'!$G:$G,'[1]Res (3)'!Q:Q,"",0)</f>
        <v>-</v>
      </c>
      <c r="AA313" s="70" t="str">
        <f>_xlfn.XLOOKUP($D313,'[1]Res (3)'!$G:$G,'[1]Res (3)'!R:R,"",0)</f>
        <v>-</v>
      </c>
      <c r="AB313" s="70" t="str">
        <f>_xlfn.XLOOKUP($D313,'[1]Res (3)'!$G:$G,'[1]Res (3)'!S:S,"",0)</f>
        <v>-</v>
      </c>
      <c r="AC313" s="70" t="str">
        <f>_xlfn.XLOOKUP($D313,'[1]Res (3)'!$G:$G,'[1]Res (3)'!T:T,"",0)</f>
        <v>-</v>
      </c>
      <c r="AD313" s="70" t="str">
        <f>_xlfn.XLOOKUP($D313,'[1]Res (3)'!$G:$G,'[1]Res (3)'!U:U,"",0)</f>
        <v/>
      </c>
      <c r="AE313" s="70" t="str">
        <f>_xlfn.XLOOKUP($D313,'[1]Res (3)'!$G:$G,'[1]Res (3)'!V:V,"",0)</f>
        <v/>
      </c>
      <c r="AF313" s="70" t="str">
        <f>_xlfn.XLOOKUP($D313,'[1]Res (3)'!$G:$G,'[1]Res (3)'!W:W,"",0)</f>
        <v/>
      </c>
      <c r="AG313" s="70" t="str">
        <f>_xlfn.XLOOKUP($D313,'[1]Res (3)'!$G:$G,'[1]Res (3)'!X:X,"",0)</f>
        <v/>
      </c>
      <c r="AH313" s="70" t="str">
        <f>_xlfn.XLOOKUP($D313,'[1]Res (3)'!$G:$G,'[1]Res (3)'!Y:Y,"",0)</f>
        <v/>
      </c>
      <c r="AI313" s="70" t="str">
        <f>_xlfn.XLOOKUP($D313,'[1]Res (3)'!$G:$G,'[1]Res (3)'!Z:Z,"",0)</f>
        <v>-</v>
      </c>
      <c r="AJ313" s="70" t="str">
        <f>_xlfn.XLOOKUP($D313,'[1]Res (3)'!$G:$G,'[1]Res (3)'!AA:AA,"",0)</f>
        <v>-</v>
      </c>
      <c r="AK313" s="70" t="str">
        <f>_xlfn.XLOOKUP($D313,'[1]Res (3)'!$G:$G,'[1]Res (3)'!AB:AB,"",0)</f>
        <v>-</v>
      </c>
      <c r="AL313" s="71">
        <f t="shared" si="101"/>
        <v>0</v>
      </c>
      <c r="AM313" s="72" t="str">
        <f t="shared" si="102"/>
        <v/>
      </c>
      <c r="AO313" s="71" t="s">
        <v>26</v>
      </c>
      <c r="AP313" s="70" t="e">
        <f t="shared" si="128"/>
        <v>#VALUE!</v>
      </c>
      <c r="AQ313" s="70" t="e">
        <f t="shared" si="128"/>
        <v>#VALUE!</v>
      </c>
      <c r="AR313" s="70" t="e">
        <f t="shared" si="128"/>
        <v>#VALUE!</v>
      </c>
      <c r="AS313" s="70" t="e">
        <f t="shared" si="128"/>
        <v>#VALUE!</v>
      </c>
      <c r="AT313" s="70" t="e">
        <f t="shared" si="128"/>
        <v>#VALUE!</v>
      </c>
      <c r="AU313" s="70" t="e">
        <f t="shared" si="128"/>
        <v>#VALUE!</v>
      </c>
      <c r="AV313" s="70" t="e">
        <f t="shared" si="128"/>
        <v>#VALUE!</v>
      </c>
      <c r="AW313" s="70" t="e">
        <f t="shared" si="129"/>
        <v>#VALUE!</v>
      </c>
      <c r="AX313" s="70" t="e">
        <f t="shared" si="129"/>
        <v>#VALUE!</v>
      </c>
      <c r="AY313" s="71" t="e">
        <f t="shared" si="103"/>
        <v>#VALUE!</v>
      </c>
      <c r="AZ313" s="72" t="e">
        <f t="shared" si="104"/>
        <v>#VALUE!</v>
      </c>
      <c r="BA313" s="71" t="s">
        <v>26</v>
      </c>
      <c r="BB313" s="70">
        <v>0</v>
      </c>
      <c r="BC313" s="70">
        <v>0</v>
      </c>
      <c r="BD313" s="70">
        <v>1</v>
      </c>
      <c r="BE313" s="70">
        <v>0</v>
      </c>
      <c r="BF313" s="70">
        <v>2</v>
      </c>
      <c r="BG313" s="70">
        <v>0</v>
      </c>
      <c r="BH313" s="70">
        <v>1</v>
      </c>
      <c r="BI313" s="70">
        <v>0</v>
      </c>
      <c r="BJ313" s="70">
        <v>0</v>
      </c>
      <c r="BK313" s="74">
        <f t="shared" si="105"/>
        <v>4</v>
      </c>
      <c r="BL313" s="75">
        <f t="shared" si="106"/>
        <v>0</v>
      </c>
      <c r="BM313" s="71" t="s">
        <v>26</v>
      </c>
      <c r="BN313" s="70">
        <v>0</v>
      </c>
      <c r="BO313" s="70">
        <v>0</v>
      </c>
      <c r="BP313" s="70">
        <v>1</v>
      </c>
      <c r="BQ313" s="70">
        <v>0</v>
      </c>
      <c r="BR313" s="70">
        <v>2</v>
      </c>
      <c r="BS313" s="70">
        <v>0</v>
      </c>
      <c r="BT313" s="70">
        <v>1</v>
      </c>
      <c r="BU313" s="70">
        <v>0</v>
      </c>
      <c r="BV313" s="70">
        <v>0</v>
      </c>
      <c r="BW313" s="74">
        <f t="shared" si="107"/>
        <v>4</v>
      </c>
      <c r="BX313" s="76">
        <f t="shared" si="108"/>
        <v>0</v>
      </c>
      <c r="BY313" s="71" t="s">
        <v>26</v>
      </c>
      <c r="BZ313" s="70">
        <v>0</v>
      </c>
      <c r="CA313" s="70">
        <v>0</v>
      </c>
      <c r="CB313" s="70">
        <v>3</v>
      </c>
      <c r="CC313" s="70">
        <v>0</v>
      </c>
      <c r="CD313" s="70">
        <v>5</v>
      </c>
      <c r="CE313" s="70">
        <v>0</v>
      </c>
      <c r="CF313" s="70">
        <v>3</v>
      </c>
      <c r="CG313" s="70">
        <v>0</v>
      </c>
      <c r="CH313" s="70">
        <v>0</v>
      </c>
      <c r="CI313" s="77">
        <f t="shared" si="109"/>
        <v>11</v>
      </c>
      <c r="CJ313" s="76">
        <f t="shared" si="110"/>
        <v>0</v>
      </c>
      <c r="CK313" s="78"/>
      <c r="CL313" s="57"/>
      <c r="CM313" s="57"/>
      <c r="CN313" s="57"/>
      <c r="CO313" s="57"/>
      <c r="CP313" s="57"/>
      <c r="CQ313" s="57"/>
      <c r="CR313" s="57"/>
      <c r="CS313" s="79"/>
      <c r="CT313" s="80"/>
      <c r="CU313" s="81">
        <f t="shared" si="111"/>
        <v>0</v>
      </c>
      <c r="CV313" s="82">
        <f t="shared" si="112"/>
        <v>0</v>
      </c>
      <c r="CW313" s="83" t="e">
        <f>SUMIF(Склад!#REF!,E313,Склад!#REF!)</f>
        <v>#REF!</v>
      </c>
    </row>
    <row r="314" spans="1:101" s="73" customFormat="1" ht="73.349999999999994" customHeight="1" thickBot="1" x14ac:dyDescent="0.3">
      <c r="A314" s="34">
        <v>311</v>
      </c>
      <c r="B314" s="168" t="s">
        <v>140</v>
      </c>
      <c r="C314" s="34" t="s">
        <v>4211</v>
      </c>
      <c r="D314" s="34" t="str">
        <f t="shared" si="113"/>
        <v>661110542</v>
      </c>
      <c r="E314" s="33" t="s">
        <v>3924</v>
      </c>
      <c r="F314" s="33">
        <v>42</v>
      </c>
      <c r="G314" s="165" t="str">
        <f>IFERROR(VLOOKUP(VALUE(E314),Склад!#REF!,6,0),"-")</f>
        <v>-</v>
      </c>
      <c r="H314" s="58"/>
      <c r="I314" s="194" t="s">
        <v>4349</v>
      </c>
      <c r="J314" s="59">
        <v>15</v>
      </c>
      <c r="K314" s="63">
        <v>39</v>
      </c>
      <c r="L314" s="60"/>
      <c r="M314" s="61"/>
      <c r="N314" s="62"/>
      <c r="O314" s="64"/>
      <c r="P314" s="65"/>
      <c r="Q314" s="66"/>
      <c r="R314" s="67"/>
      <c r="S314" s="65"/>
      <c r="T314" s="66"/>
      <c r="U314" s="68"/>
      <c r="V314" s="69"/>
      <c r="W314" s="65"/>
      <c r="X314" s="66"/>
      <c r="Y314" s="70" t="str">
        <f>_xlfn.XLOOKUP($D314,'[1]Res (3)'!$G:$G,'[1]Res (3)'!P:P,"",0)</f>
        <v>-</v>
      </c>
      <c r="Z314" s="70" t="str">
        <f>_xlfn.XLOOKUP($D314,'[1]Res (3)'!$G:$G,'[1]Res (3)'!Q:Q,"",0)</f>
        <v>-</v>
      </c>
      <c r="AA314" s="70" t="str">
        <f>_xlfn.XLOOKUP($D314,'[1]Res (3)'!$G:$G,'[1]Res (3)'!R:R,"",0)</f>
        <v>-</v>
      </c>
      <c r="AB314" s="70" t="str">
        <f>_xlfn.XLOOKUP($D314,'[1]Res (3)'!$G:$G,'[1]Res (3)'!S:S,"",0)</f>
        <v>-</v>
      </c>
      <c r="AC314" s="70" t="str">
        <f>_xlfn.XLOOKUP($D314,'[1]Res (3)'!$G:$G,'[1]Res (3)'!T:T,"",0)</f>
        <v>-</v>
      </c>
      <c r="AD314" s="70" t="str">
        <f>_xlfn.XLOOKUP($D314,'[1]Res (3)'!$G:$G,'[1]Res (3)'!U:U,"",0)</f>
        <v/>
      </c>
      <c r="AE314" s="70" t="str">
        <f>_xlfn.XLOOKUP($D314,'[1]Res (3)'!$G:$G,'[1]Res (3)'!V:V,"",0)</f>
        <v/>
      </c>
      <c r="AF314" s="70" t="str">
        <f>_xlfn.XLOOKUP($D314,'[1]Res (3)'!$G:$G,'[1]Res (3)'!W:W,"",0)</f>
        <v/>
      </c>
      <c r="AG314" s="70" t="str">
        <f>_xlfn.XLOOKUP($D314,'[1]Res (3)'!$G:$G,'[1]Res (3)'!X:X,"",0)</f>
        <v/>
      </c>
      <c r="AH314" s="70" t="str">
        <f>_xlfn.XLOOKUP($D314,'[1]Res (3)'!$G:$G,'[1]Res (3)'!Y:Y,"",0)</f>
        <v/>
      </c>
      <c r="AI314" s="70" t="str">
        <f>_xlfn.XLOOKUP($D314,'[1]Res (3)'!$G:$G,'[1]Res (3)'!Z:Z,"",0)</f>
        <v>-</v>
      </c>
      <c r="AJ314" s="70" t="str">
        <f>_xlfn.XLOOKUP($D314,'[1]Res (3)'!$G:$G,'[1]Res (3)'!AA:AA,"",0)</f>
        <v>-</v>
      </c>
      <c r="AK314" s="70" t="str">
        <f>_xlfn.XLOOKUP($D314,'[1]Res (3)'!$G:$G,'[1]Res (3)'!AB:AB,"",0)</f>
        <v>-</v>
      </c>
      <c r="AL314" s="71">
        <f t="shared" si="101"/>
        <v>0</v>
      </c>
      <c r="AM314" s="72" t="str">
        <f t="shared" si="102"/>
        <v/>
      </c>
      <c r="AO314" s="71" t="s">
        <v>26</v>
      </c>
      <c r="AP314" s="70" t="e">
        <f t="shared" si="128"/>
        <v>#VALUE!</v>
      </c>
      <c r="AQ314" s="70" t="e">
        <f t="shared" si="128"/>
        <v>#VALUE!</v>
      </c>
      <c r="AR314" s="70" t="e">
        <f t="shared" si="128"/>
        <v>#VALUE!</v>
      </c>
      <c r="AS314" s="70" t="e">
        <f t="shared" si="128"/>
        <v>#VALUE!</v>
      </c>
      <c r="AT314" s="70" t="e">
        <f t="shared" si="128"/>
        <v>#VALUE!</v>
      </c>
      <c r="AU314" s="70" t="e">
        <f t="shared" si="128"/>
        <v>#VALUE!</v>
      </c>
      <c r="AV314" s="70" t="e">
        <f t="shared" si="128"/>
        <v>#VALUE!</v>
      </c>
      <c r="AW314" s="70" t="e">
        <f t="shared" si="129"/>
        <v>#VALUE!</v>
      </c>
      <c r="AX314" s="70" t="e">
        <f t="shared" si="129"/>
        <v>#VALUE!</v>
      </c>
      <c r="AY314" s="71" t="e">
        <f t="shared" si="103"/>
        <v>#VALUE!</v>
      </c>
      <c r="AZ314" s="72" t="e">
        <f t="shared" si="104"/>
        <v>#VALUE!</v>
      </c>
      <c r="BA314" s="71" t="s">
        <v>26</v>
      </c>
      <c r="BB314" s="70">
        <v>0</v>
      </c>
      <c r="BC314" s="70">
        <v>0</v>
      </c>
      <c r="BD314" s="70">
        <v>1</v>
      </c>
      <c r="BE314" s="70">
        <v>0</v>
      </c>
      <c r="BF314" s="70">
        <v>2</v>
      </c>
      <c r="BG314" s="70">
        <v>0</v>
      </c>
      <c r="BH314" s="70">
        <v>1</v>
      </c>
      <c r="BI314" s="70">
        <v>0</v>
      </c>
      <c r="BJ314" s="70">
        <v>0</v>
      </c>
      <c r="BK314" s="74">
        <f t="shared" si="105"/>
        <v>4</v>
      </c>
      <c r="BL314" s="75">
        <f t="shared" si="106"/>
        <v>0</v>
      </c>
      <c r="BM314" s="71" t="s">
        <v>26</v>
      </c>
      <c r="BN314" s="70">
        <v>0</v>
      </c>
      <c r="BO314" s="70">
        <v>0</v>
      </c>
      <c r="BP314" s="70">
        <v>1</v>
      </c>
      <c r="BQ314" s="70">
        <v>0</v>
      </c>
      <c r="BR314" s="70">
        <v>1</v>
      </c>
      <c r="BS314" s="70">
        <v>0</v>
      </c>
      <c r="BT314" s="70">
        <v>1</v>
      </c>
      <c r="BU314" s="70">
        <v>0</v>
      </c>
      <c r="BV314" s="70">
        <v>0</v>
      </c>
      <c r="BW314" s="74">
        <f t="shared" si="107"/>
        <v>3</v>
      </c>
      <c r="BX314" s="76">
        <f t="shared" si="108"/>
        <v>0</v>
      </c>
      <c r="BY314" s="71" t="s">
        <v>26</v>
      </c>
      <c r="BZ314" s="70">
        <v>0</v>
      </c>
      <c r="CA314" s="70">
        <v>0</v>
      </c>
      <c r="CB314" s="70">
        <v>0</v>
      </c>
      <c r="CC314" s="70">
        <v>0</v>
      </c>
      <c r="CD314" s="70">
        <v>0</v>
      </c>
      <c r="CE314" s="70">
        <v>0</v>
      </c>
      <c r="CF314" s="70">
        <v>0</v>
      </c>
      <c r="CG314" s="70">
        <v>0</v>
      </c>
      <c r="CH314" s="70">
        <v>0</v>
      </c>
      <c r="CI314" s="77">
        <f t="shared" si="109"/>
        <v>0</v>
      </c>
      <c r="CJ314" s="76">
        <f t="shared" si="110"/>
        <v>0</v>
      </c>
      <c r="CK314" s="78"/>
      <c r="CL314" s="57"/>
      <c r="CM314" s="57"/>
      <c r="CN314" s="57"/>
      <c r="CO314" s="57"/>
      <c r="CP314" s="57"/>
      <c r="CQ314" s="57"/>
      <c r="CR314" s="57"/>
      <c r="CS314" s="79"/>
      <c r="CT314" s="80"/>
      <c r="CU314" s="81">
        <f t="shared" si="111"/>
        <v>0</v>
      </c>
      <c r="CV314" s="82">
        <f t="shared" si="112"/>
        <v>0</v>
      </c>
      <c r="CW314" s="83" t="e">
        <f>SUMIF(Склад!#REF!,E314,Склад!#REF!)</f>
        <v>#REF!</v>
      </c>
    </row>
    <row r="315" spans="1:101" s="73" customFormat="1" ht="76.7" customHeight="1" thickBot="1" x14ac:dyDescent="0.3">
      <c r="A315" s="57">
        <v>312</v>
      </c>
      <c r="B315" s="168" t="s">
        <v>140</v>
      </c>
      <c r="C315" s="34" t="s">
        <v>4211</v>
      </c>
      <c r="D315" s="34" t="str">
        <f t="shared" si="113"/>
        <v>661110547</v>
      </c>
      <c r="E315" s="33" t="s">
        <v>3924</v>
      </c>
      <c r="F315" s="33">
        <v>47</v>
      </c>
      <c r="G315" s="165" t="str">
        <f>IFERROR(VLOOKUP(VALUE(E315),Склад!#REF!,6,0),"-")</f>
        <v>-</v>
      </c>
      <c r="H315" s="58"/>
      <c r="I315" s="194" t="s">
        <v>4349</v>
      </c>
      <c r="J315" s="59">
        <v>15</v>
      </c>
      <c r="K315" s="63">
        <v>39</v>
      </c>
      <c r="L315" s="60"/>
      <c r="M315" s="61"/>
      <c r="N315" s="62"/>
      <c r="O315" s="64"/>
      <c r="P315" s="65"/>
      <c r="Q315" s="66"/>
      <c r="R315" s="67"/>
      <c r="S315" s="65"/>
      <c r="T315" s="66"/>
      <c r="U315" s="68"/>
      <c r="V315" s="69"/>
      <c r="W315" s="65"/>
      <c r="X315" s="66"/>
      <c r="Y315" s="70" t="str">
        <f>_xlfn.XLOOKUP($D315,'[1]Res (3)'!$G:$G,'[1]Res (3)'!P:P,"",0)</f>
        <v>-</v>
      </c>
      <c r="Z315" s="70" t="str">
        <f>_xlfn.XLOOKUP($D315,'[1]Res (3)'!$G:$G,'[1]Res (3)'!Q:Q,"",0)</f>
        <v>-</v>
      </c>
      <c r="AA315" s="70" t="str">
        <f>_xlfn.XLOOKUP($D315,'[1]Res (3)'!$G:$G,'[1]Res (3)'!R:R,"",0)</f>
        <v>-</v>
      </c>
      <c r="AB315" s="70" t="str">
        <f>_xlfn.XLOOKUP($D315,'[1]Res (3)'!$G:$G,'[1]Res (3)'!S:S,"",0)</f>
        <v>-</v>
      </c>
      <c r="AC315" s="70" t="str">
        <f>_xlfn.XLOOKUP($D315,'[1]Res (3)'!$G:$G,'[1]Res (3)'!T:T,"",0)</f>
        <v>-</v>
      </c>
      <c r="AD315" s="70" t="str">
        <f>_xlfn.XLOOKUP($D315,'[1]Res (3)'!$G:$G,'[1]Res (3)'!U:U,"",0)</f>
        <v/>
      </c>
      <c r="AE315" s="70" t="str">
        <f>_xlfn.XLOOKUP($D315,'[1]Res (3)'!$G:$G,'[1]Res (3)'!V:V,"",0)</f>
        <v/>
      </c>
      <c r="AF315" s="70" t="str">
        <f>_xlfn.XLOOKUP($D315,'[1]Res (3)'!$G:$G,'[1]Res (3)'!W:W,"",0)</f>
        <v/>
      </c>
      <c r="AG315" s="70" t="str">
        <f>_xlfn.XLOOKUP($D315,'[1]Res (3)'!$G:$G,'[1]Res (3)'!X:X,"",0)</f>
        <v/>
      </c>
      <c r="AH315" s="70" t="str">
        <f>_xlfn.XLOOKUP($D315,'[1]Res (3)'!$G:$G,'[1]Res (3)'!Y:Y,"",0)</f>
        <v/>
      </c>
      <c r="AI315" s="70" t="str">
        <f>_xlfn.XLOOKUP($D315,'[1]Res (3)'!$G:$G,'[1]Res (3)'!Z:Z,"",0)</f>
        <v>-</v>
      </c>
      <c r="AJ315" s="70" t="str">
        <f>_xlfn.XLOOKUP($D315,'[1]Res (3)'!$G:$G,'[1]Res (3)'!AA:AA,"",0)</f>
        <v>-</v>
      </c>
      <c r="AK315" s="70" t="str">
        <f>_xlfn.XLOOKUP($D315,'[1]Res (3)'!$G:$G,'[1]Res (3)'!AB:AB,"",0)</f>
        <v>-</v>
      </c>
      <c r="AL315" s="71">
        <f t="shared" si="101"/>
        <v>0</v>
      </c>
      <c r="AM315" s="72" t="str">
        <f t="shared" si="102"/>
        <v/>
      </c>
      <c r="AO315" s="71" t="s">
        <v>26</v>
      </c>
      <c r="AP315" s="70" t="e">
        <f t="shared" si="128"/>
        <v>#VALUE!</v>
      </c>
      <c r="AQ315" s="70" t="e">
        <f t="shared" si="128"/>
        <v>#VALUE!</v>
      </c>
      <c r="AR315" s="70" t="e">
        <f t="shared" si="128"/>
        <v>#VALUE!</v>
      </c>
      <c r="AS315" s="70" t="e">
        <f t="shared" si="128"/>
        <v>#VALUE!</v>
      </c>
      <c r="AT315" s="70" t="e">
        <f t="shared" si="128"/>
        <v>#VALUE!</v>
      </c>
      <c r="AU315" s="70" t="e">
        <f t="shared" si="128"/>
        <v>#VALUE!</v>
      </c>
      <c r="AV315" s="70" t="e">
        <f t="shared" si="128"/>
        <v>#VALUE!</v>
      </c>
      <c r="AW315" s="70" t="e">
        <f t="shared" si="129"/>
        <v>#VALUE!</v>
      </c>
      <c r="AX315" s="70" t="e">
        <f t="shared" si="129"/>
        <v>#VALUE!</v>
      </c>
      <c r="AY315" s="71" t="e">
        <f t="shared" si="103"/>
        <v>#VALUE!</v>
      </c>
      <c r="AZ315" s="72" t="e">
        <f t="shared" si="104"/>
        <v>#VALUE!</v>
      </c>
      <c r="BA315" s="71" t="s">
        <v>26</v>
      </c>
      <c r="BB315" s="70">
        <v>0</v>
      </c>
      <c r="BC315" s="70">
        <v>0</v>
      </c>
      <c r="BD315" s="70">
        <v>1</v>
      </c>
      <c r="BE315" s="70">
        <v>0</v>
      </c>
      <c r="BF315" s="70">
        <v>2</v>
      </c>
      <c r="BG315" s="70">
        <v>0</v>
      </c>
      <c r="BH315" s="70">
        <v>1</v>
      </c>
      <c r="BI315" s="70">
        <v>0</v>
      </c>
      <c r="BJ315" s="70">
        <v>1</v>
      </c>
      <c r="BK315" s="74">
        <f t="shared" si="105"/>
        <v>5</v>
      </c>
      <c r="BL315" s="75">
        <f t="shared" si="106"/>
        <v>0</v>
      </c>
      <c r="BM315" s="71" t="s">
        <v>26</v>
      </c>
      <c r="BN315" s="70">
        <v>0</v>
      </c>
      <c r="BO315" s="70">
        <v>0</v>
      </c>
      <c r="BP315" s="70">
        <v>1</v>
      </c>
      <c r="BQ315" s="70">
        <v>0</v>
      </c>
      <c r="BR315" s="70">
        <v>2</v>
      </c>
      <c r="BS315" s="70">
        <v>0</v>
      </c>
      <c r="BT315" s="70">
        <v>1</v>
      </c>
      <c r="BU315" s="70">
        <v>0</v>
      </c>
      <c r="BV315" s="70">
        <v>0</v>
      </c>
      <c r="BW315" s="74">
        <f t="shared" si="107"/>
        <v>4</v>
      </c>
      <c r="BX315" s="76">
        <f t="shared" si="108"/>
        <v>0</v>
      </c>
      <c r="BY315" s="71" t="s">
        <v>26</v>
      </c>
      <c r="BZ315" s="70">
        <v>0</v>
      </c>
      <c r="CA315" s="70">
        <v>0</v>
      </c>
      <c r="CB315" s="70">
        <v>3</v>
      </c>
      <c r="CC315" s="70">
        <v>0</v>
      </c>
      <c r="CD315" s="70">
        <v>5</v>
      </c>
      <c r="CE315" s="70">
        <v>0</v>
      </c>
      <c r="CF315" s="70">
        <v>3</v>
      </c>
      <c r="CG315" s="70">
        <v>0</v>
      </c>
      <c r="CH315" s="70">
        <v>0</v>
      </c>
      <c r="CI315" s="77">
        <f t="shared" si="109"/>
        <v>11</v>
      </c>
      <c r="CJ315" s="76">
        <f t="shared" si="110"/>
        <v>0</v>
      </c>
      <c r="CK315" s="78"/>
      <c r="CL315" s="57"/>
      <c r="CM315" s="57"/>
      <c r="CN315" s="57"/>
      <c r="CO315" s="57"/>
      <c r="CP315" s="57"/>
      <c r="CQ315" s="57"/>
      <c r="CR315" s="57"/>
      <c r="CS315" s="79"/>
      <c r="CT315" s="80"/>
      <c r="CU315" s="81">
        <f t="shared" si="111"/>
        <v>0</v>
      </c>
      <c r="CV315" s="82">
        <f t="shared" si="112"/>
        <v>0</v>
      </c>
      <c r="CW315" s="83" t="e">
        <f>SUMIF(Склад!#REF!,E315,Склад!#REF!)</f>
        <v>#REF!</v>
      </c>
    </row>
    <row r="316" spans="1:101" s="73" customFormat="1" ht="147.94999999999999" customHeight="1" thickBot="1" x14ac:dyDescent="0.3">
      <c r="A316" s="34">
        <v>313</v>
      </c>
      <c r="B316" s="168" t="s">
        <v>140</v>
      </c>
      <c r="C316" s="34" t="s">
        <v>4211</v>
      </c>
      <c r="D316" s="34" t="str">
        <f t="shared" si="113"/>
        <v>661110555</v>
      </c>
      <c r="E316" s="33" t="s">
        <v>3924</v>
      </c>
      <c r="F316" s="33">
        <v>55</v>
      </c>
      <c r="G316" s="165" t="str">
        <f>IFERROR(VLOOKUP(VALUE(E316),Склад!#REF!,6,0),"-")</f>
        <v>-</v>
      </c>
      <c r="H316" s="58"/>
      <c r="I316" s="194" t="s">
        <v>4349</v>
      </c>
      <c r="J316" s="59">
        <v>15</v>
      </c>
      <c r="K316" s="63">
        <v>39</v>
      </c>
      <c r="L316" s="60"/>
      <c r="M316" s="61"/>
      <c r="N316" s="62"/>
      <c r="O316" s="64"/>
      <c r="P316" s="65"/>
      <c r="Q316" s="66"/>
      <c r="R316" s="67"/>
      <c r="S316" s="65"/>
      <c r="T316" s="66"/>
      <c r="U316" s="68"/>
      <c r="V316" s="69"/>
      <c r="W316" s="65"/>
      <c r="X316" s="66"/>
      <c r="Y316" s="70" t="str">
        <f>_xlfn.XLOOKUP($D316,'[1]Res (3)'!$G:$G,'[1]Res (3)'!P:P,"",0)</f>
        <v>-</v>
      </c>
      <c r="Z316" s="70" t="str">
        <f>_xlfn.XLOOKUP($D316,'[1]Res (3)'!$G:$G,'[1]Res (3)'!Q:Q,"",0)</f>
        <v>-</v>
      </c>
      <c r="AA316" s="70" t="str">
        <f>_xlfn.XLOOKUP($D316,'[1]Res (3)'!$G:$G,'[1]Res (3)'!R:R,"",0)</f>
        <v>-</v>
      </c>
      <c r="AB316" s="70" t="str">
        <f>_xlfn.XLOOKUP($D316,'[1]Res (3)'!$G:$G,'[1]Res (3)'!S:S,"",0)</f>
        <v>-</v>
      </c>
      <c r="AC316" s="70" t="str">
        <f>_xlfn.XLOOKUP($D316,'[1]Res (3)'!$G:$G,'[1]Res (3)'!T:T,"",0)</f>
        <v>-</v>
      </c>
      <c r="AD316" s="70" t="str">
        <f>_xlfn.XLOOKUP($D316,'[1]Res (3)'!$G:$G,'[1]Res (3)'!U:U,"",0)</f>
        <v/>
      </c>
      <c r="AE316" s="70" t="str">
        <f>_xlfn.XLOOKUP($D316,'[1]Res (3)'!$G:$G,'[1]Res (3)'!V:V,"",0)</f>
        <v/>
      </c>
      <c r="AF316" s="70" t="str">
        <f>_xlfn.XLOOKUP($D316,'[1]Res (3)'!$G:$G,'[1]Res (3)'!W:W,"",0)</f>
        <v/>
      </c>
      <c r="AG316" s="70" t="str">
        <f>_xlfn.XLOOKUP($D316,'[1]Res (3)'!$G:$G,'[1]Res (3)'!X:X,"",0)</f>
        <v/>
      </c>
      <c r="AH316" s="70" t="str">
        <f>_xlfn.XLOOKUP($D316,'[1]Res (3)'!$G:$G,'[1]Res (3)'!Y:Y,"",0)</f>
        <v/>
      </c>
      <c r="AI316" s="70" t="str">
        <f>_xlfn.XLOOKUP($D316,'[1]Res (3)'!$G:$G,'[1]Res (3)'!Z:Z,"",0)</f>
        <v>-</v>
      </c>
      <c r="AJ316" s="70" t="str">
        <f>_xlfn.XLOOKUP($D316,'[1]Res (3)'!$G:$G,'[1]Res (3)'!AA:AA,"",0)</f>
        <v>-</v>
      </c>
      <c r="AK316" s="70" t="str">
        <f>_xlfn.XLOOKUP($D316,'[1]Res (3)'!$G:$G,'[1]Res (3)'!AB:AB,"",0)</f>
        <v>-</v>
      </c>
      <c r="AL316" s="71">
        <f t="shared" si="101"/>
        <v>0</v>
      </c>
      <c r="AM316" s="72" t="str">
        <f t="shared" si="102"/>
        <v/>
      </c>
      <c r="AO316" s="71" t="s">
        <v>26</v>
      </c>
      <c r="AP316" s="70" t="e">
        <f>CL316+Z316-BB316-BN316</f>
        <v>#VALUE!</v>
      </c>
      <c r="AQ316" s="70" t="s">
        <v>26</v>
      </c>
      <c r="AR316" s="70" t="e">
        <f>CN316+AB316-BD316-BP316</f>
        <v>#VALUE!</v>
      </c>
      <c r="AS316" s="70" t="s">
        <v>26</v>
      </c>
      <c r="AT316" s="70" t="e">
        <f>CP316+AD316-BF316-BR316</f>
        <v>#VALUE!</v>
      </c>
      <c r="AU316" s="70" t="s">
        <v>26</v>
      </c>
      <c r="AV316" s="70" t="e">
        <f>CR316+AF316-BH316-BT316</f>
        <v>#VALUE!</v>
      </c>
      <c r="AW316" s="70" t="s">
        <v>26</v>
      </c>
      <c r="AX316" s="70" t="e">
        <f>CT316+AK316-BJ316-BV316</f>
        <v>#VALUE!</v>
      </c>
      <c r="AY316" s="71" t="e">
        <f t="shared" si="103"/>
        <v>#VALUE!</v>
      </c>
      <c r="AZ316" s="72" t="e">
        <f t="shared" si="104"/>
        <v>#VALUE!</v>
      </c>
      <c r="BA316" s="71" t="s">
        <v>26</v>
      </c>
      <c r="BB316" s="70">
        <v>1</v>
      </c>
      <c r="BC316" s="70" t="s">
        <v>26</v>
      </c>
      <c r="BD316" s="70">
        <v>2</v>
      </c>
      <c r="BE316" s="70" t="s">
        <v>26</v>
      </c>
      <c r="BF316" s="70">
        <v>2</v>
      </c>
      <c r="BG316" s="70" t="s">
        <v>26</v>
      </c>
      <c r="BH316" s="70">
        <v>2</v>
      </c>
      <c r="BI316" s="70" t="s">
        <v>26</v>
      </c>
      <c r="BJ316" s="70">
        <v>1</v>
      </c>
      <c r="BK316" s="74">
        <f t="shared" si="105"/>
        <v>8</v>
      </c>
      <c r="BL316" s="75">
        <f t="shared" si="106"/>
        <v>0</v>
      </c>
      <c r="BM316" s="71" t="s">
        <v>26</v>
      </c>
      <c r="BN316" s="70">
        <v>0</v>
      </c>
      <c r="BO316" s="70" t="s">
        <v>26</v>
      </c>
      <c r="BP316" s="70">
        <v>1</v>
      </c>
      <c r="BQ316" s="70" t="s">
        <v>26</v>
      </c>
      <c r="BR316" s="70">
        <v>2</v>
      </c>
      <c r="BS316" s="70" t="s">
        <v>26</v>
      </c>
      <c r="BT316" s="70">
        <v>1</v>
      </c>
      <c r="BU316" s="70" t="s">
        <v>26</v>
      </c>
      <c r="BV316" s="70">
        <v>0</v>
      </c>
      <c r="BW316" s="74">
        <f t="shared" si="107"/>
        <v>4</v>
      </c>
      <c r="BX316" s="76">
        <f t="shared" si="108"/>
        <v>0</v>
      </c>
      <c r="BY316" s="71" t="s">
        <v>26</v>
      </c>
      <c r="BZ316" s="70">
        <v>0</v>
      </c>
      <c r="CA316" s="70" t="s">
        <v>26</v>
      </c>
      <c r="CB316" s="70">
        <v>0</v>
      </c>
      <c r="CC316" s="70" t="s">
        <v>26</v>
      </c>
      <c r="CD316" s="70">
        <v>0</v>
      </c>
      <c r="CE316" s="70" t="s">
        <v>26</v>
      </c>
      <c r="CF316" s="70">
        <v>0</v>
      </c>
      <c r="CG316" s="70" t="s">
        <v>26</v>
      </c>
      <c r="CH316" s="70">
        <v>0</v>
      </c>
      <c r="CI316" s="77">
        <f t="shared" si="109"/>
        <v>0</v>
      </c>
      <c r="CJ316" s="76">
        <f t="shared" si="110"/>
        <v>0</v>
      </c>
      <c r="CK316" s="78"/>
      <c r="CL316" s="57">
        <v>2</v>
      </c>
      <c r="CM316" s="57"/>
      <c r="CN316" s="57">
        <v>7</v>
      </c>
      <c r="CO316" s="57"/>
      <c r="CP316" s="57">
        <v>11</v>
      </c>
      <c r="CQ316" s="57"/>
      <c r="CR316" s="57">
        <v>7</v>
      </c>
      <c r="CS316" s="79"/>
      <c r="CT316" s="80">
        <v>3</v>
      </c>
      <c r="CU316" s="81">
        <f t="shared" si="111"/>
        <v>30</v>
      </c>
      <c r="CV316" s="82">
        <f t="shared" si="112"/>
        <v>0</v>
      </c>
      <c r="CW316" s="83" t="e">
        <f>SUMIF(Склад!#REF!,E316,Склад!#REF!)</f>
        <v>#REF!</v>
      </c>
    </row>
    <row r="317" spans="1:101" s="73" customFormat="1" ht="75" customHeight="1" thickBot="1" x14ac:dyDescent="0.3">
      <c r="A317" s="57">
        <v>314</v>
      </c>
      <c r="B317" s="168" t="s">
        <v>140</v>
      </c>
      <c r="C317" s="34" t="s">
        <v>4211</v>
      </c>
      <c r="D317" s="34" t="str">
        <f t="shared" si="113"/>
        <v>66111056</v>
      </c>
      <c r="E317" s="33" t="s">
        <v>3924</v>
      </c>
      <c r="F317" s="33">
        <v>6</v>
      </c>
      <c r="G317" s="165" t="str">
        <f>IFERROR(VLOOKUP(VALUE(E317),Склад!#REF!,6,0),"-")</f>
        <v>-</v>
      </c>
      <c r="H317" s="58"/>
      <c r="I317" s="194" t="s">
        <v>4349</v>
      </c>
      <c r="J317" s="59">
        <v>15</v>
      </c>
      <c r="K317" s="63">
        <v>39</v>
      </c>
      <c r="L317" s="60"/>
      <c r="M317" s="61"/>
      <c r="N317" s="62"/>
      <c r="O317" s="64"/>
      <c r="P317" s="65"/>
      <c r="Q317" s="66"/>
      <c r="R317" s="67"/>
      <c r="S317" s="65"/>
      <c r="T317" s="66"/>
      <c r="U317" s="68"/>
      <c r="V317" s="69"/>
      <c r="W317" s="65"/>
      <c r="X317" s="66"/>
      <c r="Y317" s="70" t="str">
        <f>_xlfn.XLOOKUP($D317,'[1]Res (3)'!$G:$G,'[1]Res (3)'!P:P,"",0)</f>
        <v>-</v>
      </c>
      <c r="Z317" s="70" t="str">
        <f>_xlfn.XLOOKUP($D317,'[1]Res (3)'!$G:$G,'[1]Res (3)'!Q:Q,"",0)</f>
        <v>-</v>
      </c>
      <c r="AA317" s="70" t="str">
        <f>_xlfn.XLOOKUP($D317,'[1]Res (3)'!$G:$G,'[1]Res (3)'!R:R,"",0)</f>
        <v>-</v>
      </c>
      <c r="AB317" s="70" t="str">
        <f>_xlfn.XLOOKUP($D317,'[1]Res (3)'!$G:$G,'[1]Res (3)'!S:S,"",0)</f>
        <v>-</v>
      </c>
      <c r="AC317" s="70" t="str">
        <f>_xlfn.XLOOKUP($D317,'[1]Res (3)'!$G:$G,'[1]Res (3)'!T:T,"",0)</f>
        <v>-</v>
      </c>
      <c r="AD317" s="70" t="str">
        <f>_xlfn.XLOOKUP($D317,'[1]Res (3)'!$G:$G,'[1]Res (3)'!U:U,"",0)</f>
        <v/>
      </c>
      <c r="AE317" s="70" t="str">
        <f>_xlfn.XLOOKUP($D317,'[1]Res (3)'!$G:$G,'[1]Res (3)'!V:V,"",0)</f>
        <v/>
      </c>
      <c r="AF317" s="70" t="str">
        <f>_xlfn.XLOOKUP($D317,'[1]Res (3)'!$G:$G,'[1]Res (3)'!W:W,"",0)</f>
        <v/>
      </c>
      <c r="AG317" s="70" t="str">
        <f>_xlfn.XLOOKUP($D317,'[1]Res (3)'!$G:$G,'[1]Res (3)'!X:X,"",0)</f>
        <v/>
      </c>
      <c r="AH317" s="70" t="str">
        <f>_xlfn.XLOOKUP($D317,'[1]Res (3)'!$G:$G,'[1]Res (3)'!Y:Y,"",0)</f>
        <v/>
      </c>
      <c r="AI317" s="70" t="str">
        <f>_xlfn.XLOOKUP($D317,'[1]Res (3)'!$G:$G,'[1]Res (3)'!Z:Z,"",0)</f>
        <v>-</v>
      </c>
      <c r="AJ317" s="70" t="str">
        <f>_xlfn.XLOOKUP($D317,'[1]Res (3)'!$G:$G,'[1]Res (3)'!AA:AA,"",0)</f>
        <v>-</v>
      </c>
      <c r="AK317" s="70" t="str">
        <f>_xlfn.XLOOKUP($D317,'[1]Res (3)'!$G:$G,'[1]Res (3)'!AB:AB,"",0)</f>
        <v>-</v>
      </c>
      <c r="AL317" s="71">
        <f t="shared" si="101"/>
        <v>0</v>
      </c>
      <c r="AM317" s="72" t="str">
        <f t="shared" si="102"/>
        <v/>
      </c>
      <c r="AO317" s="71" t="s">
        <v>26</v>
      </c>
      <c r="AP317" s="70" t="e">
        <f t="shared" ref="AP317:AP325" si="130">CL317+Z317-BB317-BN317-BZ317</f>
        <v>#VALUE!</v>
      </c>
      <c r="AQ317" s="70" t="e">
        <f t="shared" ref="AQ317:AQ325" si="131">CM317+AA317-BC317-BO317-CA317</f>
        <v>#VALUE!</v>
      </c>
      <c r="AR317" s="70" t="e">
        <f t="shared" ref="AR317:AR325" si="132">CN317+AB317-BD317-BP317-CB317</f>
        <v>#VALUE!</v>
      </c>
      <c r="AS317" s="70" t="e">
        <f t="shared" ref="AS317:AS325" si="133">CO317+AC317-BE317-BQ317-CC317</f>
        <v>#VALUE!</v>
      </c>
      <c r="AT317" s="70" t="e">
        <f t="shared" ref="AT317:AT325" si="134">CP317+AD317-BF317-BR317-CD317</f>
        <v>#VALUE!</v>
      </c>
      <c r="AU317" s="70" t="e">
        <f t="shared" ref="AU317:AU325" si="135">CQ317+AE317-BG317-BS317-CE317</f>
        <v>#VALUE!</v>
      </c>
      <c r="AV317" s="70" t="e">
        <f t="shared" ref="AV317:AV325" si="136">CR317+AF317-BH317-BT317-CF317</f>
        <v>#VALUE!</v>
      </c>
      <c r="AW317" s="70" t="e">
        <f t="shared" ref="AW317:AW325" si="137">CS317+AJ317-BI317-BU317-CG317</f>
        <v>#VALUE!</v>
      </c>
      <c r="AX317" s="70" t="e">
        <f t="shared" ref="AX317:AX325" si="138">CT317+AK317-BJ317-BV317-CH317</f>
        <v>#VALUE!</v>
      </c>
      <c r="AY317" s="71" t="e">
        <f t="shared" si="103"/>
        <v>#VALUE!</v>
      </c>
      <c r="AZ317" s="72" t="e">
        <f t="shared" si="104"/>
        <v>#VALUE!</v>
      </c>
      <c r="BA317" s="71" t="s">
        <v>26</v>
      </c>
      <c r="BB317" s="70">
        <v>0</v>
      </c>
      <c r="BC317" s="70">
        <v>0</v>
      </c>
      <c r="BD317" s="70">
        <v>1</v>
      </c>
      <c r="BE317" s="70">
        <v>0</v>
      </c>
      <c r="BF317" s="70">
        <v>2</v>
      </c>
      <c r="BG317" s="70">
        <v>0</v>
      </c>
      <c r="BH317" s="70">
        <v>1</v>
      </c>
      <c r="BI317" s="70">
        <v>0</v>
      </c>
      <c r="BJ317" s="70">
        <v>0</v>
      </c>
      <c r="BK317" s="74">
        <f t="shared" si="105"/>
        <v>4</v>
      </c>
      <c r="BL317" s="75">
        <f t="shared" si="106"/>
        <v>0</v>
      </c>
      <c r="BM317" s="71" t="s">
        <v>26</v>
      </c>
      <c r="BN317" s="70">
        <v>0</v>
      </c>
      <c r="BO317" s="70">
        <v>0</v>
      </c>
      <c r="BP317" s="70">
        <v>1</v>
      </c>
      <c r="BQ317" s="70">
        <v>0</v>
      </c>
      <c r="BR317" s="70">
        <v>1</v>
      </c>
      <c r="BS317" s="70">
        <v>0</v>
      </c>
      <c r="BT317" s="70">
        <v>1</v>
      </c>
      <c r="BU317" s="70">
        <v>0</v>
      </c>
      <c r="BV317" s="70">
        <v>0</v>
      </c>
      <c r="BW317" s="74">
        <f t="shared" si="107"/>
        <v>3</v>
      </c>
      <c r="BX317" s="76">
        <f t="shared" si="108"/>
        <v>0</v>
      </c>
      <c r="BY317" s="71" t="s">
        <v>26</v>
      </c>
      <c r="BZ317" s="70">
        <v>0</v>
      </c>
      <c r="CA317" s="70">
        <v>0</v>
      </c>
      <c r="CB317" s="70">
        <v>0</v>
      </c>
      <c r="CC317" s="70">
        <v>0</v>
      </c>
      <c r="CD317" s="70">
        <v>0</v>
      </c>
      <c r="CE317" s="70">
        <v>0</v>
      </c>
      <c r="CF317" s="70">
        <v>0</v>
      </c>
      <c r="CG317" s="70">
        <v>0</v>
      </c>
      <c r="CH317" s="70">
        <v>0</v>
      </c>
      <c r="CI317" s="77">
        <f t="shared" si="109"/>
        <v>0</v>
      </c>
      <c r="CJ317" s="76">
        <f t="shared" si="110"/>
        <v>0</v>
      </c>
      <c r="CK317" s="78"/>
      <c r="CL317" s="57"/>
      <c r="CM317" s="57"/>
      <c r="CN317" s="57"/>
      <c r="CO317" s="57"/>
      <c r="CP317" s="57"/>
      <c r="CQ317" s="57"/>
      <c r="CR317" s="57"/>
      <c r="CS317" s="79"/>
      <c r="CT317" s="80"/>
      <c r="CU317" s="81">
        <f t="shared" si="111"/>
        <v>0</v>
      </c>
      <c r="CV317" s="82">
        <f t="shared" si="112"/>
        <v>0</v>
      </c>
      <c r="CW317" s="83" t="e">
        <f>SUMIF(Склад!#REF!,E317,Склад!#REF!)</f>
        <v>#REF!</v>
      </c>
    </row>
    <row r="318" spans="1:101" s="73" customFormat="1" ht="147.94999999999999" customHeight="1" thickBot="1" x14ac:dyDescent="0.3">
      <c r="A318" s="34">
        <v>315</v>
      </c>
      <c r="B318" s="168" t="s">
        <v>140</v>
      </c>
      <c r="C318" s="34" t="s">
        <v>4211</v>
      </c>
      <c r="D318" s="34" t="str">
        <f t="shared" si="113"/>
        <v>661110561</v>
      </c>
      <c r="E318" s="33" t="s">
        <v>3924</v>
      </c>
      <c r="F318" s="33">
        <v>61</v>
      </c>
      <c r="G318" s="165" t="str">
        <f>IFERROR(VLOOKUP(VALUE(E318),Склад!#REF!,6,0),"-")</f>
        <v>-</v>
      </c>
      <c r="H318" s="58"/>
      <c r="I318" s="194" t="s">
        <v>4349</v>
      </c>
      <c r="J318" s="59">
        <v>15</v>
      </c>
      <c r="K318" s="63">
        <v>39</v>
      </c>
      <c r="L318" s="60"/>
      <c r="M318" s="61"/>
      <c r="N318" s="62"/>
      <c r="O318" s="64"/>
      <c r="P318" s="65"/>
      <c r="Q318" s="66"/>
      <c r="R318" s="67"/>
      <c r="S318" s="65"/>
      <c r="T318" s="66"/>
      <c r="U318" s="68"/>
      <c r="V318" s="69"/>
      <c r="W318" s="65"/>
      <c r="X318" s="66"/>
      <c r="Y318" s="70" t="str">
        <f>_xlfn.XLOOKUP($D318,'[1]Res (3)'!$G:$G,'[1]Res (3)'!P:P,"",0)</f>
        <v>-</v>
      </c>
      <c r="Z318" s="70" t="str">
        <f>_xlfn.XLOOKUP($D318,'[1]Res (3)'!$G:$G,'[1]Res (3)'!Q:Q,"",0)</f>
        <v>-</v>
      </c>
      <c r="AA318" s="70" t="str">
        <f>_xlfn.XLOOKUP($D318,'[1]Res (3)'!$G:$G,'[1]Res (3)'!R:R,"",0)</f>
        <v>-</v>
      </c>
      <c r="AB318" s="70" t="str">
        <f>_xlfn.XLOOKUP($D318,'[1]Res (3)'!$G:$G,'[1]Res (3)'!S:S,"",0)</f>
        <v>-</v>
      </c>
      <c r="AC318" s="70" t="str">
        <f>_xlfn.XLOOKUP($D318,'[1]Res (3)'!$G:$G,'[1]Res (3)'!T:T,"",0)</f>
        <v>-</v>
      </c>
      <c r="AD318" s="70" t="str">
        <f>_xlfn.XLOOKUP($D318,'[1]Res (3)'!$G:$G,'[1]Res (3)'!U:U,"",0)</f>
        <v/>
      </c>
      <c r="AE318" s="70" t="str">
        <f>_xlfn.XLOOKUP($D318,'[1]Res (3)'!$G:$G,'[1]Res (3)'!V:V,"",0)</f>
        <v/>
      </c>
      <c r="AF318" s="70" t="str">
        <f>_xlfn.XLOOKUP($D318,'[1]Res (3)'!$G:$G,'[1]Res (3)'!W:W,"",0)</f>
        <v/>
      </c>
      <c r="AG318" s="70" t="str">
        <f>_xlfn.XLOOKUP($D318,'[1]Res (3)'!$G:$G,'[1]Res (3)'!X:X,"",0)</f>
        <v/>
      </c>
      <c r="AH318" s="70" t="str">
        <f>_xlfn.XLOOKUP($D318,'[1]Res (3)'!$G:$G,'[1]Res (3)'!Y:Y,"",0)</f>
        <v/>
      </c>
      <c r="AI318" s="70" t="str">
        <f>_xlfn.XLOOKUP($D318,'[1]Res (3)'!$G:$G,'[1]Res (3)'!Z:Z,"",0)</f>
        <v>-</v>
      </c>
      <c r="AJ318" s="70" t="str">
        <f>_xlfn.XLOOKUP($D318,'[1]Res (3)'!$G:$G,'[1]Res (3)'!AA:AA,"",0)</f>
        <v>-</v>
      </c>
      <c r="AK318" s="70" t="str">
        <f>_xlfn.XLOOKUP($D318,'[1]Res (3)'!$G:$G,'[1]Res (3)'!AB:AB,"",0)</f>
        <v>-</v>
      </c>
      <c r="AL318" s="71">
        <f t="shared" si="101"/>
        <v>0</v>
      </c>
      <c r="AM318" s="72" t="str">
        <f t="shared" si="102"/>
        <v/>
      </c>
      <c r="AO318" s="71" t="s">
        <v>26</v>
      </c>
      <c r="AP318" s="70" t="e">
        <f t="shared" si="130"/>
        <v>#VALUE!</v>
      </c>
      <c r="AQ318" s="70" t="e">
        <f t="shared" si="131"/>
        <v>#VALUE!</v>
      </c>
      <c r="AR318" s="70" t="e">
        <f t="shared" si="132"/>
        <v>#VALUE!</v>
      </c>
      <c r="AS318" s="70" t="e">
        <f t="shared" si="133"/>
        <v>#VALUE!</v>
      </c>
      <c r="AT318" s="70" t="e">
        <f t="shared" si="134"/>
        <v>#VALUE!</v>
      </c>
      <c r="AU318" s="70" t="e">
        <f t="shared" si="135"/>
        <v>#VALUE!</v>
      </c>
      <c r="AV318" s="70" t="e">
        <f t="shared" si="136"/>
        <v>#VALUE!</v>
      </c>
      <c r="AW318" s="70" t="e">
        <f t="shared" si="137"/>
        <v>#VALUE!</v>
      </c>
      <c r="AX318" s="70" t="e">
        <f t="shared" si="138"/>
        <v>#VALUE!</v>
      </c>
      <c r="AY318" s="71" t="e">
        <f t="shared" si="103"/>
        <v>#VALUE!</v>
      </c>
      <c r="AZ318" s="72" t="e">
        <f t="shared" si="104"/>
        <v>#VALUE!</v>
      </c>
      <c r="BA318" s="71" t="s">
        <v>26</v>
      </c>
      <c r="BB318" s="70">
        <v>0</v>
      </c>
      <c r="BC318" s="70">
        <v>0</v>
      </c>
      <c r="BD318" s="70">
        <v>1</v>
      </c>
      <c r="BE318" s="70">
        <v>0</v>
      </c>
      <c r="BF318" s="70">
        <v>2</v>
      </c>
      <c r="BG318" s="70">
        <v>0</v>
      </c>
      <c r="BH318" s="70">
        <v>1</v>
      </c>
      <c r="BI318" s="70">
        <v>0</v>
      </c>
      <c r="BJ318" s="70">
        <v>0</v>
      </c>
      <c r="BK318" s="74">
        <f t="shared" si="105"/>
        <v>4</v>
      </c>
      <c r="BL318" s="75">
        <f t="shared" si="106"/>
        <v>0</v>
      </c>
      <c r="BM318" s="71" t="s">
        <v>26</v>
      </c>
      <c r="BN318" s="70">
        <v>0</v>
      </c>
      <c r="BO318" s="70">
        <v>0</v>
      </c>
      <c r="BP318" s="70">
        <v>1</v>
      </c>
      <c r="BQ318" s="70">
        <v>0</v>
      </c>
      <c r="BR318" s="70">
        <v>1</v>
      </c>
      <c r="BS318" s="70">
        <v>0</v>
      </c>
      <c r="BT318" s="70">
        <v>1</v>
      </c>
      <c r="BU318" s="70">
        <v>0</v>
      </c>
      <c r="BV318" s="70">
        <v>0</v>
      </c>
      <c r="BW318" s="74">
        <f t="shared" si="107"/>
        <v>3</v>
      </c>
      <c r="BX318" s="76">
        <f t="shared" si="108"/>
        <v>0</v>
      </c>
      <c r="BY318" s="71" t="s">
        <v>26</v>
      </c>
      <c r="BZ318" s="70">
        <v>0</v>
      </c>
      <c r="CA318" s="70">
        <v>0</v>
      </c>
      <c r="CB318" s="70">
        <v>0</v>
      </c>
      <c r="CC318" s="70">
        <v>0</v>
      </c>
      <c r="CD318" s="70">
        <v>0</v>
      </c>
      <c r="CE318" s="70">
        <v>0</v>
      </c>
      <c r="CF318" s="70">
        <v>0</v>
      </c>
      <c r="CG318" s="70">
        <v>0</v>
      </c>
      <c r="CH318" s="70">
        <v>0</v>
      </c>
      <c r="CI318" s="77">
        <f t="shared" si="109"/>
        <v>0</v>
      </c>
      <c r="CJ318" s="76">
        <f t="shared" si="110"/>
        <v>0</v>
      </c>
      <c r="CK318" s="78"/>
      <c r="CL318" s="57"/>
      <c r="CM318" s="57"/>
      <c r="CN318" s="57"/>
      <c r="CO318" s="57"/>
      <c r="CP318" s="57"/>
      <c r="CQ318" s="57"/>
      <c r="CR318" s="57"/>
      <c r="CS318" s="79"/>
      <c r="CT318" s="80"/>
      <c r="CU318" s="81">
        <f t="shared" si="111"/>
        <v>0</v>
      </c>
      <c r="CV318" s="82">
        <f t="shared" si="112"/>
        <v>0</v>
      </c>
      <c r="CW318" s="83" t="e">
        <f>SUMIF(Склад!#REF!,E318,Склад!#REF!)</f>
        <v>#REF!</v>
      </c>
    </row>
    <row r="319" spans="1:101" s="73" customFormat="1" ht="147.94999999999999" customHeight="1" thickBot="1" x14ac:dyDescent="0.3">
      <c r="A319" s="57">
        <v>316</v>
      </c>
      <c r="B319" s="168" t="s">
        <v>140</v>
      </c>
      <c r="C319" s="34" t="s">
        <v>4211</v>
      </c>
      <c r="D319" s="34" t="str">
        <f t="shared" si="113"/>
        <v>661110571</v>
      </c>
      <c r="E319" s="33" t="s">
        <v>3924</v>
      </c>
      <c r="F319" s="33">
        <v>71</v>
      </c>
      <c r="G319" s="165" t="str">
        <f>IFERROR(VLOOKUP(VALUE(E319),Склад!#REF!,6,0),"-")</f>
        <v>-</v>
      </c>
      <c r="H319" s="58"/>
      <c r="I319" s="194" t="s">
        <v>4349</v>
      </c>
      <c r="J319" s="59">
        <v>15</v>
      </c>
      <c r="K319" s="63">
        <v>39</v>
      </c>
      <c r="L319" s="60"/>
      <c r="M319" s="61"/>
      <c r="N319" s="62"/>
      <c r="O319" s="64"/>
      <c r="P319" s="65"/>
      <c r="Q319" s="66"/>
      <c r="R319" s="67"/>
      <c r="S319" s="65"/>
      <c r="T319" s="66"/>
      <c r="U319" s="68"/>
      <c r="V319" s="69"/>
      <c r="W319" s="65"/>
      <c r="X319" s="66"/>
      <c r="Y319" s="70" t="str">
        <f>_xlfn.XLOOKUP($D319,'[1]Res (3)'!$G:$G,'[1]Res (3)'!P:P,"",0)</f>
        <v>-</v>
      </c>
      <c r="Z319" s="70" t="str">
        <f>_xlfn.XLOOKUP($D319,'[1]Res (3)'!$G:$G,'[1]Res (3)'!Q:Q,"",0)</f>
        <v>-</v>
      </c>
      <c r="AA319" s="70" t="str">
        <f>_xlfn.XLOOKUP($D319,'[1]Res (3)'!$G:$G,'[1]Res (3)'!R:R,"",0)</f>
        <v>-</v>
      </c>
      <c r="AB319" s="70" t="str">
        <f>_xlfn.XLOOKUP($D319,'[1]Res (3)'!$G:$G,'[1]Res (3)'!S:S,"",0)</f>
        <v>-</v>
      </c>
      <c r="AC319" s="70" t="str">
        <f>_xlfn.XLOOKUP($D319,'[1]Res (3)'!$G:$G,'[1]Res (3)'!T:T,"",0)</f>
        <v>-</v>
      </c>
      <c r="AD319" s="70" t="str">
        <f>_xlfn.XLOOKUP($D319,'[1]Res (3)'!$G:$G,'[1]Res (3)'!U:U,"",0)</f>
        <v/>
      </c>
      <c r="AE319" s="70" t="str">
        <f>_xlfn.XLOOKUP($D319,'[1]Res (3)'!$G:$G,'[1]Res (3)'!V:V,"",0)</f>
        <v/>
      </c>
      <c r="AF319" s="70" t="str">
        <f>_xlfn.XLOOKUP($D319,'[1]Res (3)'!$G:$G,'[1]Res (3)'!W:W,"",0)</f>
        <v/>
      </c>
      <c r="AG319" s="70" t="str">
        <f>_xlfn.XLOOKUP($D319,'[1]Res (3)'!$G:$G,'[1]Res (3)'!X:X,"",0)</f>
        <v/>
      </c>
      <c r="AH319" s="70" t="str">
        <f>_xlfn.XLOOKUP($D319,'[1]Res (3)'!$G:$G,'[1]Res (3)'!Y:Y,"",0)</f>
        <v/>
      </c>
      <c r="AI319" s="70" t="str">
        <f>_xlfn.XLOOKUP($D319,'[1]Res (3)'!$G:$G,'[1]Res (3)'!Z:Z,"",0)</f>
        <v>-</v>
      </c>
      <c r="AJ319" s="70" t="str">
        <f>_xlfn.XLOOKUP($D319,'[1]Res (3)'!$G:$G,'[1]Res (3)'!AA:AA,"",0)</f>
        <v>-</v>
      </c>
      <c r="AK319" s="70" t="str">
        <f>_xlfn.XLOOKUP($D319,'[1]Res (3)'!$G:$G,'[1]Res (3)'!AB:AB,"",0)</f>
        <v>-</v>
      </c>
      <c r="AL319" s="71">
        <f t="shared" si="101"/>
        <v>0</v>
      </c>
      <c r="AM319" s="72" t="str">
        <f t="shared" si="102"/>
        <v/>
      </c>
      <c r="AO319" s="71" t="s">
        <v>26</v>
      </c>
      <c r="AP319" s="70" t="e">
        <f t="shared" si="130"/>
        <v>#VALUE!</v>
      </c>
      <c r="AQ319" s="70" t="e">
        <f t="shared" si="131"/>
        <v>#VALUE!</v>
      </c>
      <c r="AR319" s="70" t="e">
        <f t="shared" si="132"/>
        <v>#VALUE!</v>
      </c>
      <c r="AS319" s="70" t="e">
        <f t="shared" si="133"/>
        <v>#VALUE!</v>
      </c>
      <c r="AT319" s="70" t="e">
        <f t="shared" si="134"/>
        <v>#VALUE!</v>
      </c>
      <c r="AU319" s="70" t="e">
        <f t="shared" si="135"/>
        <v>#VALUE!</v>
      </c>
      <c r="AV319" s="70" t="e">
        <f t="shared" si="136"/>
        <v>#VALUE!</v>
      </c>
      <c r="AW319" s="70" t="e">
        <f t="shared" si="137"/>
        <v>#VALUE!</v>
      </c>
      <c r="AX319" s="70" t="e">
        <f t="shared" si="138"/>
        <v>#VALUE!</v>
      </c>
      <c r="AY319" s="71" t="e">
        <f t="shared" si="103"/>
        <v>#VALUE!</v>
      </c>
      <c r="AZ319" s="72" t="e">
        <f t="shared" si="104"/>
        <v>#VALUE!</v>
      </c>
      <c r="BA319" s="71" t="s">
        <v>26</v>
      </c>
      <c r="BB319" s="70">
        <v>0</v>
      </c>
      <c r="BC319" s="70">
        <v>0</v>
      </c>
      <c r="BD319" s="70">
        <v>1</v>
      </c>
      <c r="BE319" s="70">
        <v>0</v>
      </c>
      <c r="BF319" s="70">
        <v>2</v>
      </c>
      <c r="BG319" s="70">
        <v>0</v>
      </c>
      <c r="BH319" s="70">
        <v>1</v>
      </c>
      <c r="BI319" s="70">
        <v>0</v>
      </c>
      <c r="BJ319" s="70">
        <v>1</v>
      </c>
      <c r="BK319" s="74">
        <f t="shared" si="105"/>
        <v>5</v>
      </c>
      <c r="BL319" s="75">
        <f t="shared" si="106"/>
        <v>0</v>
      </c>
      <c r="BM319" s="71" t="s">
        <v>26</v>
      </c>
      <c r="BN319" s="70">
        <v>0</v>
      </c>
      <c r="BO319" s="70">
        <v>0</v>
      </c>
      <c r="BP319" s="70">
        <v>1</v>
      </c>
      <c r="BQ319" s="70">
        <v>0</v>
      </c>
      <c r="BR319" s="70">
        <v>1</v>
      </c>
      <c r="BS319" s="70">
        <v>0</v>
      </c>
      <c r="BT319" s="70">
        <v>1</v>
      </c>
      <c r="BU319" s="70">
        <v>0</v>
      </c>
      <c r="BV319" s="70">
        <v>0</v>
      </c>
      <c r="BW319" s="74">
        <f t="shared" si="107"/>
        <v>3</v>
      </c>
      <c r="BX319" s="76">
        <f t="shared" si="108"/>
        <v>0</v>
      </c>
      <c r="BY319" s="71" t="s">
        <v>26</v>
      </c>
      <c r="BZ319" s="70">
        <v>0</v>
      </c>
      <c r="CA319" s="70">
        <v>0</v>
      </c>
      <c r="CB319" s="70">
        <v>0</v>
      </c>
      <c r="CC319" s="70">
        <v>0</v>
      </c>
      <c r="CD319" s="70">
        <v>0</v>
      </c>
      <c r="CE319" s="70">
        <v>0</v>
      </c>
      <c r="CF319" s="70">
        <v>0</v>
      </c>
      <c r="CG319" s="70">
        <v>0</v>
      </c>
      <c r="CH319" s="70">
        <v>0</v>
      </c>
      <c r="CI319" s="77">
        <f t="shared" si="109"/>
        <v>0</v>
      </c>
      <c r="CJ319" s="76">
        <f t="shared" si="110"/>
        <v>0</v>
      </c>
      <c r="CK319" s="78"/>
      <c r="CL319" s="57"/>
      <c r="CM319" s="57"/>
      <c r="CN319" s="57"/>
      <c r="CO319" s="57"/>
      <c r="CP319" s="57"/>
      <c r="CQ319" s="57"/>
      <c r="CR319" s="57"/>
      <c r="CS319" s="79"/>
      <c r="CT319" s="80"/>
      <c r="CU319" s="81">
        <f t="shared" si="111"/>
        <v>0</v>
      </c>
      <c r="CV319" s="82">
        <f t="shared" si="112"/>
        <v>0</v>
      </c>
      <c r="CW319" s="83" t="e">
        <f>SUMIF(Склад!#REF!,E319,Склад!#REF!)</f>
        <v>#REF!</v>
      </c>
    </row>
    <row r="320" spans="1:101" s="73" customFormat="1" ht="147.94999999999999" customHeight="1" thickBot="1" x14ac:dyDescent="0.3">
      <c r="A320" s="34">
        <v>317</v>
      </c>
      <c r="B320" s="168" t="s">
        <v>140</v>
      </c>
      <c r="C320" s="34" t="s">
        <v>4211</v>
      </c>
      <c r="D320" s="34" t="str">
        <f t="shared" si="113"/>
        <v>66111058</v>
      </c>
      <c r="E320" s="33" t="s">
        <v>3924</v>
      </c>
      <c r="F320" s="33">
        <v>8</v>
      </c>
      <c r="G320" s="165" t="str">
        <f>IFERROR(VLOOKUP(VALUE(E320),Склад!#REF!,6,0),"-")</f>
        <v>-</v>
      </c>
      <c r="H320" s="58"/>
      <c r="I320" s="194" t="s">
        <v>4349</v>
      </c>
      <c r="J320" s="59">
        <v>15</v>
      </c>
      <c r="K320" s="63">
        <v>39</v>
      </c>
      <c r="L320" s="60"/>
      <c r="M320" s="61"/>
      <c r="N320" s="62"/>
      <c r="O320" s="64"/>
      <c r="P320" s="65"/>
      <c r="Q320" s="66"/>
      <c r="R320" s="67"/>
      <c r="S320" s="65"/>
      <c r="T320" s="66"/>
      <c r="U320" s="68"/>
      <c r="V320" s="69"/>
      <c r="W320" s="65"/>
      <c r="X320" s="66"/>
      <c r="Y320" s="70" t="str">
        <f>_xlfn.XLOOKUP($D320,'[1]Res (3)'!$G:$G,'[1]Res (3)'!P:P,"",0)</f>
        <v>-</v>
      </c>
      <c r="Z320" s="70" t="str">
        <f>_xlfn.XLOOKUP($D320,'[1]Res (3)'!$G:$G,'[1]Res (3)'!Q:Q,"",0)</f>
        <v>-</v>
      </c>
      <c r="AA320" s="70" t="str">
        <f>_xlfn.XLOOKUP($D320,'[1]Res (3)'!$G:$G,'[1]Res (3)'!R:R,"",0)</f>
        <v>-</v>
      </c>
      <c r="AB320" s="70" t="str">
        <f>_xlfn.XLOOKUP($D320,'[1]Res (3)'!$G:$G,'[1]Res (3)'!S:S,"",0)</f>
        <v>-</v>
      </c>
      <c r="AC320" s="70" t="str">
        <f>_xlfn.XLOOKUP($D320,'[1]Res (3)'!$G:$G,'[1]Res (3)'!T:T,"",0)</f>
        <v>-</v>
      </c>
      <c r="AD320" s="70" t="str">
        <f>_xlfn.XLOOKUP($D320,'[1]Res (3)'!$G:$G,'[1]Res (3)'!U:U,"",0)</f>
        <v/>
      </c>
      <c r="AE320" s="70" t="str">
        <f>_xlfn.XLOOKUP($D320,'[1]Res (3)'!$G:$G,'[1]Res (3)'!V:V,"",0)</f>
        <v/>
      </c>
      <c r="AF320" s="70" t="str">
        <f>_xlfn.XLOOKUP($D320,'[1]Res (3)'!$G:$G,'[1]Res (3)'!W:W,"",0)</f>
        <v/>
      </c>
      <c r="AG320" s="70" t="str">
        <f>_xlfn.XLOOKUP($D320,'[1]Res (3)'!$G:$G,'[1]Res (3)'!X:X,"",0)</f>
        <v/>
      </c>
      <c r="AH320" s="70" t="str">
        <f>_xlfn.XLOOKUP($D320,'[1]Res (3)'!$G:$G,'[1]Res (3)'!Y:Y,"",0)</f>
        <v/>
      </c>
      <c r="AI320" s="70" t="str">
        <f>_xlfn.XLOOKUP($D320,'[1]Res (3)'!$G:$G,'[1]Res (3)'!Z:Z,"",0)</f>
        <v>-</v>
      </c>
      <c r="AJ320" s="70" t="str">
        <f>_xlfn.XLOOKUP($D320,'[1]Res (3)'!$G:$G,'[1]Res (3)'!AA:AA,"",0)</f>
        <v>-</v>
      </c>
      <c r="AK320" s="70" t="str">
        <f>_xlfn.XLOOKUP($D320,'[1]Res (3)'!$G:$G,'[1]Res (3)'!AB:AB,"",0)</f>
        <v>-</v>
      </c>
      <c r="AL320" s="71">
        <f t="shared" si="101"/>
        <v>0</v>
      </c>
      <c r="AM320" s="72" t="str">
        <f t="shared" si="102"/>
        <v/>
      </c>
      <c r="AO320" s="71" t="s">
        <v>26</v>
      </c>
      <c r="AP320" s="70" t="e">
        <f t="shared" si="130"/>
        <v>#VALUE!</v>
      </c>
      <c r="AQ320" s="70" t="e">
        <f t="shared" si="131"/>
        <v>#VALUE!</v>
      </c>
      <c r="AR320" s="70" t="e">
        <f t="shared" si="132"/>
        <v>#VALUE!</v>
      </c>
      <c r="AS320" s="70" t="e">
        <f t="shared" si="133"/>
        <v>#VALUE!</v>
      </c>
      <c r="AT320" s="70" t="e">
        <f t="shared" si="134"/>
        <v>#VALUE!</v>
      </c>
      <c r="AU320" s="70" t="e">
        <f t="shared" si="135"/>
        <v>#VALUE!</v>
      </c>
      <c r="AV320" s="70" t="e">
        <f t="shared" si="136"/>
        <v>#VALUE!</v>
      </c>
      <c r="AW320" s="70" t="e">
        <f t="shared" si="137"/>
        <v>#VALUE!</v>
      </c>
      <c r="AX320" s="70" t="e">
        <f t="shared" si="138"/>
        <v>#VALUE!</v>
      </c>
      <c r="AY320" s="71" t="e">
        <f t="shared" si="103"/>
        <v>#VALUE!</v>
      </c>
      <c r="AZ320" s="72" t="e">
        <f t="shared" si="104"/>
        <v>#VALUE!</v>
      </c>
      <c r="BA320" s="71" t="s">
        <v>26</v>
      </c>
      <c r="BB320" s="70">
        <v>0</v>
      </c>
      <c r="BC320" s="70">
        <v>0</v>
      </c>
      <c r="BD320" s="70">
        <v>0</v>
      </c>
      <c r="BE320" s="70">
        <v>0</v>
      </c>
      <c r="BF320" s="70">
        <v>0</v>
      </c>
      <c r="BG320" s="70">
        <v>0</v>
      </c>
      <c r="BH320" s="70">
        <v>0</v>
      </c>
      <c r="BI320" s="70">
        <v>0</v>
      </c>
      <c r="BJ320" s="70">
        <v>0</v>
      </c>
      <c r="BK320" s="74">
        <f t="shared" si="105"/>
        <v>0</v>
      </c>
      <c r="BL320" s="75">
        <f t="shared" si="106"/>
        <v>0</v>
      </c>
      <c r="BM320" s="71" t="s">
        <v>26</v>
      </c>
      <c r="BN320" s="70">
        <v>0</v>
      </c>
      <c r="BO320" s="70">
        <v>0</v>
      </c>
      <c r="BP320" s="70">
        <v>0</v>
      </c>
      <c r="BQ320" s="70">
        <v>0</v>
      </c>
      <c r="BR320" s="70">
        <v>0</v>
      </c>
      <c r="BS320" s="70">
        <v>0</v>
      </c>
      <c r="BT320" s="70">
        <v>0</v>
      </c>
      <c r="BU320" s="70">
        <v>0</v>
      </c>
      <c r="BV320" s="70">
        <v>0</v>
      </c>
      <c r="BW320" s="74">
        <f t="shared" si="107"/>
        <v>0</v>
      </c>
      <c r="BX320" s="76">
        <f t="shared" si="108"/>
        <v>0</v>
      </c>
      <c r="BY320" s="71" t="s">
        <v>26</v>
      </c>
      <c r="BZ320" s="70">
        <v>0</v>
      </c>
      <c r="CA320" s="70">
        <v>0</v>
      </c>
      <c r="CB320" s="70">
        <v>0</v>
      </c>
      <c r="CC320" s="70">
        <v>0</v>
      </c>
      <c r="CD320" s="70">
        <v>0</v>
      </c>
      <c r="CE320" s="70">
        <v>0</v>
      </c>
      <c r="CF320" s="70">
        <v>0</v>
      </c>
      <c r="CG320" s="70">
        <v>0</v>
      </c>
      <c r="CH320" s="70">
        <v>0</v>
      </c>
      <c r="CI320" s="77">
        <f t="shared" si="109"/>
        <v>0</v>
      </c>
      <c r="CJ320" s="76">
        <f t="shared" si="110"/>
        <v>0</v>
      </c>
      <c r="CK320" s="78"/>
      <c r="CL320" s="57"/>
      <c r="CM320" s="57"/>
      <c r="CN320" s="57"/>
      <c r="CO320" s="57"/>
      <c r="CP320" s="57"/>
      <c r="CQ320" s="57"/>
      <c r="CR320" s="57"/>
      <c r="CS320" s="79"/>
      <c r="CT320" s="80"/>
      <c r="CU320" s="81">
        <f t="shared" si="111"/>
        <v>0</v>
      </c>
      <c r="CV320" s="82">
        <f t="shared" si="112"/>
        <v>0</v>
      </c>
      <c r="CW320" s="83" t="e">
        <f>SUMIF(Склад!#REF!,E320,Склад!#REF!)</f>
        <v>#REF!</v>
      </c>
    </row>
    <row r="321" spans="1:101" s="73" customFormat="1" ht="75.599999999999994" customHeight="1" thickBot="1" x14ac:dyDescent="0.3">
      <c r="A321" s="57">
        <v>318</v>
      </c>
      <c r="B321" s="168" t="s">
        <v>140</v>
      </c>
      <c r="C321" s="34" t="s">
        <v>4211</v>
      </c>
      <c r="D321" s="34" t="str">
        <f t="shared" si="113"/>
        <v>661110586</v>
      </c>
      <c r="E321" s="33" t="s">
        <v>3924</v>
      </c>
      <c r="F321" s="33">
        <v>86</v>
      </c>
      <c r="G321" s="165" t="str">
        <f>IFERROR(VLOOKUP(VALUE(E321),Склад!#REF!,6,0),"-")</f>
        <v>-</v>
      </c>
      <c r="H321" s="58"/>
      <c r="I321" s="194" t="s">
        <v>4349</v>
      </c>
      <c r="J321" s="59">
        <v>15</v>
      </c>
      <c r="K321" s="63">
        <v>39</v>
      </c>
      <c r="L321" s="60"/>
      <c r="M321" s="61"/>
      <c r="N321" s="62"/>
      <c r="O321" s="64"/>
      <c r="P321" s="65"/>
      <c r="Q321" s="66"/>
      <c r="R321" s="67"/>
      <c r="S321" s="65"/>
      <c r="T321" s="66"/>
      <c r="U321" s="68"/>
      <c r="V321" s="69"/>
      <c r="W321" s="65"/>
      <c r="X321" s="66"/>
      <c r="Y321" s="70" t="str">
        <f>_xlfn.XLOOKUP($D321,'[1]Res (3)'!$G:$G,'[1]Res (3)'!P:P,"",0)</f>
        <v>-</v>
      </c>
      <c r="Z321" s="70" t="str">
        <f>_xlfn.XLOOKUP($D321,'[1]Res (3)'!$G:$G,'[1]Res (3)'!Q:Q,"",0)</f>
        <v>-</v>
      </c>
      <c r="AA321" s="70" t="str">
        <f>_xlfn.XLOOKUP($D321,'[1]Res (3)'!$G:$G,'[1]Res (3)'!R:R,"",0)</f>
        <v>-</v>
      </c>
      <c r="AB321" s="70" t="str">
        <f>_xlfn.XLOOKUP($D321,'[1]Res (3)'!$G:$G,'[1]Res (3)'!S:S,"",0)</f>
        <v>-</v>
      </c>
      <c r="AC321" s="70" t="str">
        <f>_xlfn.XLOOKUP($D321,'[1]Res (3)'!$G:$G,'[1]Res (3)'!T:T,"",0)</f>
        <v>-</v>
      </c>
      <c r="AD321" s="70" t="str">
        <f>_xlfn.XLOOKUP($D321,'[1]Res (3)'!$G:$G,'[1]Res (3)'!U:U,"",0)</f>
        <v/>
      </c>
      <c r="AE321" s="70" t="str">
        <f>_xlfn.XLOOKUP($D321,'[1]Res (3)'!$G:$G,'[1]Res (3)'!V:V,"",0)</f>
        <v/>
      </c>
      <c r="AF321" s="70" t="str">
        <f>_xlfn.XLOOKUP($D321,'[1]Res (3)'!$G:$G,'[1]Res (3)'!W:W,"",0)</f>
        <v/>
      </c>
      <c r="AG321" s="70" t="str">
        <f>_xlfn.XLOOKUP($D321,'[1]Res (3)'!$G:$G,'[1]Res (3)'!X:X,"",0)</f>
        <v/>
      </c>
      <c r="AH321" s="70" t="str">
        <f>_xlfn.XLOOKUP($D321,'[1]Res (3)'!$G:$G,'[1]Res (3)'!Y:Y,"",0)</f>
        <v/>
      </c>
      <c r="AI321" s="70" t="str">
        <f>_xlfn.XLOOKUP($D321,'[1]Res (3)'!$G:$G,'[1]Res (3)'!Z:Z,"",0)</f>
        <v>-</v>
      </c>
      <c r="AJ321" s="70" t="str">
        <f>_xlfn.XLOOKUP($D321,'[1]Res (3)'!$G:$G,'[1]Res (3)'!AA:AA,"",0)</f>
        <v>-</v>
      </c>
      <c r="AK321" s="70" t="str">
        <f>_xlfn.XLOOKUP($D321,'[1]Res (3)'!$G:$G,'[1]Res (3)'!AB:AB,"",0)</f>
        <v>-</v>
      </c>
      <c r="AL321" s="71">
        <f t="shared" si="101"/>
        <v>0</v>
      </c>
      <c r="AM321" s="72" t="str">
        <f t="shared" si="102"/>
        <v/>
      </c>
      <c r="AO321" s="71" t="s">
        <v>26</v>
      </c>
      <c r="AP321" s="70" t="e">
        <f t="shared" si="130"/>
        <v>#VALUE!</v>
      </c>
      <c r="AQ321" s="70" t="e">
        <f t="shared" si="131"/>
        <v>#VALUE!</v>
      </c>
      <c r="AR321" s="70" t="e">
        <f t="shared" si="132"/>
        <v>#VALUE!</v>
      </c>
      <c r="AS321" s="70" t="e">
        <f t="shared" si="133"/>
        <v>#VALUE!</v>
      </c>
      <c r="AT321" s="70" t="e">
        <f t="shared" si="134"/>
        <v>#VALUE!</v>
      </c>
      <c r="AU321" s="70" t="e">
        <f t="shared" si="135"/>
        <v>#VALUE!</v>
      </c>
      <c r="AV321" s="70" t="e">
        <f t="shared" si="136"/>
        <v>#VALUE!</v>
      </c>
      <c r="AW321" s="70" t="e">
        <f t="shared" si="137"/>
        <v>#VALUE!</v>
      </c>
      <c r="AX321" s="70" t="e">
        <f t="shared" si="138"/>
        <v>#VALUE!</v>
      </c>
      <c r="AY321" s="71" t="e">
        <f t="shared" si="103"/>
        <v>#VALUE!</v>
      </c>
      <c r="AZ321" s="72" t="e">
        <f t="shared" si="104"/>
        <v>#VALUE!</v>
      </c>
      <c r="BA321" s="71" t="s">
        <v>26</v>
      </c>
      <c r="BB321" s="70">
        <v>0</v>
      </c>
      <c r="BC321" s="70">
        <v>0</v>
      </c>
      <c r="BD321" s="70">
        <v>0</v>
      </c>
      <c r="BE321" s="70">
        <v>0</v>
      </c>
      <c r="BF321" s="70">
        <v>0</v>
      </c>
      <c r="BG321" s="70">
        <v>0</v>
      </c>
      <c r="BH321" s="70">
        <v>0</v>
      </c>
      <c r="BI321" s="70">
        <v>0</v>
      </c>
      <c r="BJ321" s="70">
        <v>0</v>
      </c>
      <c r="BK321" s="74">
        <f t="shared" si="105"/>
        <v>0</v>
      </c>
      <c r="BL321" s="75">
        <f t="shared" si="106"/>
        <v>0</v>
      </c>
      <c r="BM321" s="71" t="s">
        <v>26</v>
      </c>
      <c r="BN321" s="70">
        <v>0</v>
      </c>
      <c r="BO321" s="70">
        <v>0</v>
      </c>
      <c r="BP321" s="70">
        <v>0</v>
      </c>
      <c r="BQ321" s="70">
        <v>0</v>
      </c>
      <c r="BR321" s="70">
        <v>0</v>
      </c>
      <c r="BS321" s="70">
        <v>0</v>
      </c>
      <c r="BT321" s="70">
        <v>0</v>
      </c>
      <c r="BU321" s="70">
        <v>0</v>
      </c>
      <c r="BV321" s="70">
        <v>0</v>
      </c>
      <c r="BW321" s="74">
        <f t="shared" si="107"/>
        <v>0</v>
      </c>
      <c r="BX321" s="76">
        <f t="shared" si="108"/>
        <v>0</v>
      </c>
      <c r="BY321" s="71" t="s">
        <v>26</v>
      </c>
      <c r="BZ321" s="70">
        <v>0</v>
      </c>
      <c r="CA321" s="70">
        <v>0</v>
      </c>
      <c r="CB321" s="70">
        <v>0</v>
      </c>
      <c r="CC321" s="70">
        <v>0</v>
      </c>
      <c r="CD321" s="70">
        <v>0</v>
      </c>
      <c r="CE321" s="70">
        <v>0</v>
      </c>
      <c r="CF321" s="70">
        <v>0</v>
      </c>
      <c r="CG321" s="70">
        <v>0</v>
      </c>
      <c r="CH321" s="70">
        <v>0</v>
      </c>
      <c r="CI321" s="77">
        <f t="shared" si="109"/>
        <v>0</v>
      </c>
      <c r="CJ321" s="76">
        <f t="shared" si="110"/>
        <v>0</v>
      </c>
      <c r="CK321" s="78"/>
      <c r="CL321" s="57"/>
      <c r="CM321" s="57"/>
      <c r="CN321" s="57"/>
      <c r="CO321" s="57"/>
      <c r="CP321" s="57"/>
      <c r="CQ321" s="57"/>
      <c r="CR321" s="57"/>
      <c r="CS321" s="79"/>
      <c r="CT321" s="80"/>
      <c r="CU321" s="81">
        <f t="shared" si="111"/>
        <v>0</v>
      </c>
      <c r="CV321" s="82">
        <f t="shared" si="112"/>
        <v>0</v>
      </c>
      <c r="CW321" s="83" t="e">
        <f>SUMIF(Склад!#REF!,E321,Склад!#REF!)</f>
        <v>#REF!</v>
      </c>
    </row>
    <row r="322" spans="1:101" s="73" customFormat="1" ht="76.5" customHeight="1" thickBot="1" x14ac:dyDescent="0.3">
      <c r="A322" s="34">
        <v>319</v>
      </c>
      <c r="B322" s="168" t="s">
        <v>140</v>
      </c>
      <c r="C322" s="34" t="s">
        <v>4211</v>
      </c>
      <c r="D322" s="34" t="str">
        <f t="shared" si="113"/>
        <v>661110587</v>
      </c>
      <c r="E322" s="33" t="s">
        <v>3924</v>
      </c>
      <c r="F322" s="33">
        <v>87</v>
      </c>
      <c r="G322" s="165" t="str">
        <f>IFERROR(VLOOKUP(VALUE(E322),Склад!#REF!,6,0),"-")</f>
        <v>-</v>
      </c>
      <c r="H322" s="58"/>
      <c r="I322" s="194" t="s">
        <v>4349</v>
      </c>
      <c r="J322" s="59">
        <v>15</v>
      </c>
      <c r="K322" s="63">
        <v>39</v>
      </c>
      <c r="L322" s="60"/>
      <c r="M322" s="61"/>
      <c r="N322" s="62"/>
      <c r="O322" s="64"/>
      <c r="P322" s="65"/>
      <c r="Q322" s="66"/>
      <c r="R322" s="67"/>
      <c r="S322" s="65"/>
      <c r="T322" s="66"/>
      <c r="U322" s="68"/>
      <c r="V322" s="69"/>
      <c r="W322" s="65"/>
      <c r="X322" s="66"/>
      <c r="Y322" s="70" t="str">
        <f>_xlfn.XLOOKUP($D322,'[1]Res (3)'!$G:$G,'[1]Res (3)'!P:P,"",0)</f>
        <v>-</v>
      </c>
      <c r="Z322" s="70" t="str">
        <f>_xlfn.XLOOKUP($D322,'[1]Res (3)'!$G:$G,'[1]Res (3)'!Q:Q,"",0)</f>
        <v>-</v>
      </c>
      <c r="AA322" s="70" t="str">
        <f>_xlfn.XLOOKUP($D322,'[1]Res (3)'!$G:$G,'[1]Res (3)'!R:R,"",0)</f>
        <v>-</v>
      </c>
      <c r="AB322" s="70" t="str">
        <f>_xlfn.XLOOKUP($D322,'[1]Res (3)'!$G:$G,'[1]Res (3)'!S:S,"",0)</f>
        <v>-</v>
      </c>
      <c r="AC322" s="70" t="str">
        <f>_xlfn.XLOOKUP($D322,'[1]Res (3)'!$G:$G,'[1]Res (3)'!T:T,"",0)</f>
        <v>-</v>
      </c>
      <c r="AD322" s="70" t="str">
        <f>_xlfn.XLOOKUP($D322,'[1]Res (3)'!$G:$G,'[1]Res (3)'!U:U,"",0)</f>
        <v/>
      </c>
      <c r="AE322" s="70" t="str">
        <f>_xlfn.XLOOKUP($D322,'[1]Res (3)'!$G:$G,'[1]Res (3)'!V:V,"",0)</f>
        <v/>
      </c>
      <c r="AF322" s="70" t="str">
        <f>_xlfn.XLOOKUP($D322,'[1]Res (3)'!$G:$G,'[1]Res (3)'!W:W,"",0)</f>
        <v/>
      </c>
      <c r="AG322" s="70" t="str">
        <f>_xlfn.XLOOKUP($D322,'[1]Res (3)'!$G:$G,'[1]Res (3)'!X:X,"",0)</f>
        <v/>
      </c>
      <c r="AH322" s="70" t="str">
        <f>_xlfn.XLOOKUP($D322,'[1]Res (3)'!$G:$G,'[1]Res (3)'!Y:Y,"",0)</f>
        <v/>
      </c>
      <c r="AI322" s="70" t="str">
        <f>_xlfn.XLOOKUP($D322,'[1]Res (3)'!$G:$G,'[1]Res (3)'!Z:Z,"",0)</f>
        <v>-</v>
      </c>
      <c r="AJ322" s="70" t="str">
        <f>_xlfn.XLOOKUP($D322,'[1]Res (3)'!$G:$G,'[1]Res (3)'!AA:AA,"",0)</f>
        <v>-</v>
      </c>
      <c r="AK322" s="70" t="str">
        <f>_xlfn.XLOOKUP($D322,'[1]Res (3)'!$G:$G,'[1]Res (3)'!AB:AB,"",0)</f>
        <v>-</v>
      </c>
      <c r="AL322" s="71">
        <f t="shared" si="101"/>
        <v>0</v>
      </c>
      <c r="AM322" s="72" t="str">
        <f t="shared" si="102"/>
        <v/>
      </c>
      <c r="AO322" s="71" t="s">
        <v>26</v>
      </c>
      <c r="AP322" s="70" t="e">
        <f t="shared" si="130"/>
        <v>#VALUE!</v>
      </c>
      <c r="AQ322" s="70" t="e">
        <f t="shared" si="131"/>
        <v>#VALUE!</v>
      </c>
      <c r="AR322" s="70" t="e">
        <f t="shared" si="132"/>
        <v>#VALUE!</v>
      </c>
      <c r="AS322" s="70" t="e">
        <f t="shared" si="133"/>
        <v>#VALUE!</v>
      </c>
      <c r="AT322" s="70" t="e">
        <f t="shared" si="134"/>
        <v>#VALUE!</v>
      </c>
      <c r="AU322" s="70" t="e">
        <f t="shared" si="135"/>
        <v>#VALUE!</v>
      </c>
      <c r="AV322" s="70" t="e">
        <f t="shared" si="136"/>
        <v>#VALUE!</v>
      </c>
      <c r="AW322" s="70" t="e">
        <f t="shared" si="137"/>
        <v>#VALUE!</v>
      </c>
      <c r="AX322" s="70" t="e">
        <f t="shared" si="138"/>
        <v>#VALUE!</v>
      </c>
      <c r="AY322" s="71" t="e">
        <f t="shared" si="103"/>
        <v>#VALUE!</v>
      </c>
      <c r="AZ322" s="72" t="e">
        <f t="shared" si="104"/>
        <v>#VALUE!</v>
      </c>
      <c r="BA322" s="71" t="s">
        <v>26</v>
      </c>
      <c r="BB322" s="70">
        <v>0</v>
      </c>
      <c r="BC322" s="70"/>
      <c r="BD322" s="70">
        <v>0</v>
      </c>
      <c r="BE322" s="70"/>
      <c r="BF322" s="70">
        <v>0</v>
      </c>
      <c r="BG322" s="70">
        <v>0</v>
      </c>
      <c r="BH322" s="70">
        <v>0</v>
      </c>
      <c r="BI322" s="70"/>
      <c r="BJ322" s="70">
        <v>0</v>
      </c>
      <c r="BK322" s="74">
        <f t="shared" si="105"/>
        <v>0</v>
      </c>
      <c r="BL322" s="75">
        <f t="shared" si="106"/>
        <v>0</v>
      </c>
      <c r="BM322" s="71" t="s">
        <v>26</v>
      </c>
      <c r="BN322" s="70">
        <v>0</v>
      </c>
      <c r="BO322" s="70"/>
      <c r="BP322" s="70">
        <v>0</v>
      </c>
      <c r="BQ322" s="70"/>
      <c r="BR322" s="70">
        <v>0</v>
      </c>
      <c r="BS322" s="70"/>
      <c r="BT322" s="70">
        <v>0</v>
      </c>
      <c r="BU322" s="70"/>
      <c r="BV322" s="70">
        <v>0</v>
      </c>
      <c r="BW322" s="74">
        <f t="shared" si="107"/>
        <v>0</v>
      </c>
      <c r="BX322" s="76">
        <f t="shared" si="108"/>
        <v>0</v>
      </c>
      <c r="BY322" s="71" t="s">
        <v>26</v>
      </c>
      <c r="BZ322" s="70">
        <v>0</v>
      </c>
      <c r="CA322" s="70"/>
      <c r="CB322" s="70">
        <v>0</v>
      </c>
      <c r="CC322" s="70"/>
      <c r="CD322" s="70">
        <v>0</v>
      </c>
      <c r="CE322" s="70"/>
      <c r="CF322" s="70">
        <v>0</v>
      </c>
      <c r="CG322" s="70"/>
      <c r="CH322" s="70">
        <v>0</v>
      </c>
      <c r="CI322" s="77">
        <f t="shared" si="109"/>
        <v>0</v>
      </c>
      <c r="CJ322" s="76">
        <f t="shared" si="110"/>
        <v>0</v>
      </c>
      <c r="CK322" s="78"/>
      <c r="CL322" s="57">
        <v>2</v>
      </c>
      <c r="CM322" s="57">
        <v>2</v>
      </c>
      <c r="CN322" s="57">
        <v>2</v>
      </c>
      <c r="CO322" s="57">
        <v>1</v>
      </c>
      <c r="CP322" s="57">
        <v>1</v>
      </c>
      <c r="CQ322" s="57">
        <v>1</v>
      </c>
      <c r="CR322" s="57">
        <v>1</v>
      </c>
      <c r="CS322" s="79">
        <v>0</v>
      </c>
      <c r="CT322" s="80">
        <v>1</v>
      </c>
      <c r="CU322" s="81">
        <f t="shared" si="111"/>
        <v>11</v>
      </c>
      <c r="CV322" s="82">
        <f t="shared" si="112"/>
        <v>0</v>
      </c>
      <c r="CW322" s="83" t="e">
        <f>SUMIF(Склад!#REF!,E322,Склад!#REF!)</f>
        <v>#REF!</v>
      </c>
    </row>
    <row r="323" spans="1:101" s="73" customFormat="1" ht="77.099999999999994" customHeight="1" thickBot="1" x14ac:dyDescent="0.3">
      <c r="A323" s="57">
        <v>320</v>
      </c>
      <c r="B323" s="168" t="s">
        <v>140</v>
      </c>
      <c r="C323" s="34" t="s">
        <v>4211</v>
      </c>
      <c r="D323" s="34" t="str">
        <f t="shared" si="113"/>
        <v>661110593</v>
      </c>
      <c r="E323" s="33" t="s">
        <v>3924</v>
      </c>
      <c r="F323" s="33">
        <v>93</v>
      </c>
      <c r="G323" s="165" t="str">
        <f>IFERROR(VLOOKUP(VALUE(E323),Склад!#REF!,6,0),"-")</f>
        <v>-</v>
      </c>
      <c r="H323" s="58"/>
      <c r="I323" s="194" t="s">
        <v>4349</v>
      </c>
      <c r="J323" s="59">
        <v>15</v>
      </c>
      <c r="K323" s="63">
        <v>39</v>
      </c>
      <c r="L323" s="60"/>
      <c r="M323" s="61"/>
      <c r="N323" s="62"/>
      <c r="O323" s="64"/>
      <c r="P323" s="65"/>
      <c r="Q323" s="66"/>
      <c r="R323" s="67"/>
      <c r="S323" s="65"/>
      <c r="T323" s="66"/>
      <c r="U323" s="68"/>
      <c r="V323" s="69"/>
      <c r="W323" s="65"/>
      <c r="X323" s="66"/>
      <c r="Y323" s="70" t="str">
        <f>_xlfn.XLOOKUP($D323,'[1]Res (3)'!$G:$G,'[1]Res (3)'!P:P,"",0)</f>
        <v>-</v>
      </c>
      <c r="Z323" s="70" t="str">
        <f>_xlfn.XLOOKUP($D323,'[1]Res (3)'!$G:$G,'[1]Res (3)'!Q:Q,"",0)</f>
        <v>-</v>
      </c>
      <c r="AA323" s="70" t="str">
        <f>_xlfn.XLOOKUP($D323,'[1]Res (3)'!$G:$G,'[1]Res (3)'!R:R,"",0)</f>
        <v>-</v>
      </c>
      <c r="AB323" s="70" t="str">
        <f>_xlfn.XLOOKUP($D323,'[1]Res (3)'!$G:$G,'[1]Res (3)'!S:S,"",0)</f>
        <v>-</v>
      </c>
      <c r="AC323" s="70" t="str">
        <f>_xlfn.XLOOKUP($D323,'[1]Res (3)'!$G:$G,'[1]Res (3)'!T:T,"",0)</f>
        <v>-</v>
      </c>
      <c r="AD323" s="70" t="str">
        <f>_xlfn.XLOOKUP($D323,'[1]Res (3)'!$G:$G,'[1]Res (3)'!U:U,"",0)</f>
        <v/>
      </c>
      <c r="AE323" s="70" t="str">
        <f>_xlfn.XLOOKUP($D323,'[1]Res (3)'!$G:$G,'[1]Res (3)'!V:V,"",0)</f>
        <v/>
      </c>
      <c r="AF323" s="70" t="str">
        <f>_xlfn.XLOOKUP($D323,'[1]Res (3)'!$G:$G,'[1]Res (3)'!W:W,"",0)</f>
        <v/>
      </c>
      <c r="AG323" s="70" t="str">
        <f>_xlfn.XLOOKUP($D323,'[1]Res (3)'!$G:$G,'[1]Res (3)'!X:X,"",0)</f>
        <v/>
      </c>
      <c r="AH323" s="70" t="str">
        <f>_xlfn.XLOOKUP($D323,'[1]Res (3)'!$G:$G,'[1]Res (3)'!Y:Y,"",0)</f>
        <v/>
      </c>
      <c r="AI323" s="70" t="str">
        <f>_xlfn.XLOOKUP($D323,'[1]Res (3)'!$G:$G,'[1]Res (3)'!Z:Z,"",0)</f>
        <v>-</v>
      </c>
      <c r="AJ323" s="70" t="str">
        <f>_xlfn.XLOOKUP($D323,'[1]Res (3)'!$G:$G,'[1]Res (3)'!AA:AA,"",0)</f>
        <v>-</v>
      </c>
      <c r="AK323" s="70" t="str">
        <f>_xlfn.XLOOKUP($D323,'[1]Res (3)'!$G:$G,'[1]Res (3)'!AB:AB,"",0)</f>
        <v>-</v>
      </c>
      <c r="AL323" s="71">
        <f t="shared" si="101"/>
        <v>0</v>
      </c>
      <c r="AM323" s="72" t="str">
        <f t="shared" si="102"/>
        <v/>
      </c>
      <c r="AO323" s="71" t="s">
        <v>26</v>
      </c>
      <c r="AP323" s="70" t="e">
        <f t="shared" si="130"/>
        <v>#VALUE!</v>
      </c>
      <c r="AQ323" s="70" t="e">
        <f t="shared" si="131"/>
        <v>#VALUE!</v>
      </c>
      <c r="AR323" s="70" t="e">
        <f t="shared" si="132"/>
        <v>#VALUE!</v>
      </c>
      <c r="AS323" s="70" t="e">
        <f t="shared" si="133"/>
        <v>#VALUE!</v>
      </c>
      <c r="AT323" s="70" t="e">
        <f t="shared" si="134"/>
        <v>#VALUE!</v>
      </c>
      <c r="AU323" s="70" t="e">
        <f t="shared" si="135"/>
        <v>#VALUE!</v>
      </c>
      <c r="AV323" s="70" t="e">
        <f t="shared" si="136"/>
        <v>#VALUE!</v>
      </c>
      <c r="AW323" s="70" t="e">
        <f t="shared" si="137"/>
        <v>#VALUE!</v>
      </c>
      <c r="AX323" s="70" t="e">
        <f t="shared" si="138"/>
        <v>#VALUE!</v>
      </c>
      <c r="AY323" s="71" t="e">
        <f t="shared" si="103"/>
        <v>#VALUE!</v>
      </c>
      <c r="AZ323" s="72" t="e">
        <f t="shared" si="104"/>
        <v>#VALUE!</v>
      </c>
      <c r="BA323" s="71" t="s">
        <v>26</v>
      </c>
      <c r="BB323" s="70">
        <v>0</v>
      </c>
      <c r="BC323" s="70">
        <v>1</v>
      </c>
      <c r="BD323" s="70">
        <v>1</v>
      </c>
      <c r="BE323" s="70">
        <v>0</v>
      </c>
      <c r="BF323" s="70">
        <v>2</v>
      </c>
      <c r="BG323" s="70">
        <v>1</v>
      </c>
      <c r="BH323" s="70">
        <v>1</v>
      </c>
      <c r="BI323" s="70">
        <v>0</v>
      </c>
      <c r="BJ323" s="70">
        <v>1</v>
      </c>
      <c r="BK323" s="74">
        <f t="shared" si="105"/>
        <v>7</v>
      </c>
      <c r="BL323" s="75">
        <f t="shared" si="106"/>
        <v>0</v>
      </c>
      <c r="BM323" s="71" t="s">
        <v>26</v>
      </c>
      <c r="BN323" s="70">
        <v>0</v>
      </c>
      <c r="BO323" s="70"/>
      <c r="BP323" s="70">
        <v>1</v>
      </c>
      <c r="BQ323" s="70"/>
      <c r="BR323" s="70">
        <v>2</v>
      </c>
      <c r="BS323" s="70"/>
      <c r="BT323" s="70">
        <v>1</v>
      </c>
      <c r="BU323" s="70"/>
      <c r="BV323" s="70">
        <v>0</v>
      </c>
      <c r="BW323" s="74">
        <f t="shared" si="107"/>
        <v>4</v>
      </c>
      <c r="BX323" s="76">
        <f t="shared" si="108"/>
        <v>0</v>
      </c>
      <c r="BY323" s="71" t="s">
        <v>26</v>
      </c>
      <c r="BZ323" s="70">
        <v>0</v>
      </c>
      <c r="CA323" s="70"/>
      <c r="CB323" s="70">
        <v>0</v>
      </c>
      <c r="CC323" s="70"/>
      <c r="CD323" s="70">
        <v>0</v>
      </c>
      <c r="CE323" s="70"/>
      <c r="CF323" s="70">
        <v>0</v>
      </c>
      <c r="CG323" s="70"/>
      <c r="CH323" s="70">
        <v>0</v>
      </c>
      <c r="CI323" s="77">
        <f t="shared" si="109"/>
        <v>0</v>
      </c>
      <c r="CJ323" s="76">
        <f t="shared" si="110"/>
        <v>0</v>
      </c>
      <c r="CK323" s="78"/>
      <c r="CL323" s="57">
        <v>1</v>
      </c>
      <c r="CM323" s="57">
        <v>2</v>
      </c>
      <c r="CN323" s="57">
        <v>4</v>
      </c>
      <c r="CO323" s="57">
        <v>5</v>
      </c>
      <c r="CP323" s="57">
        <v>9</v>
      </c>
      <c r="CQ323" s="57">
        <v>3</v>
      </c>
      <c r="CR323" s="57">
        <v>4</v>
      </c>
      <c r="CS323" s="79">
        <v>2</v>
      </c>
      <c r="CT323" s="80">
        <v>1</v>
      </c>
      <c r="CU323" s="81">
        <f t="shared" si="111"/>
        <v>31</v>
      </c>
      <c r="CV323" s="82">
        <f t="shared" si="112"/>
        <v>0</v>
      </c>
      <c r="CW323" s="83" t="e">
        <f>SUMIF(Склад!#REF!,E323,Склад!#REF!)</f>
        <v>#REF!</v>
      </c>
    </row>
    <row r="324" spans="1:101" s="73" customFormat="1" ht="73.349999999999994" customHeight="1" thickBot="1" x14ac:dyDescent="0.3">
      <c r="A324" s="34">
        <v>321</v>
      </c>
      <c r="B324" s="168" t="s">
        <v>140</v>
      </c>
      <c r="C324" s="34" t="s">
        <v>4212</v>
      </c>
      <c r="D324" s="34" t="str">
        <f t="shared" si="113"/>
        <v>69111011</v>
      </c>
      <c r="E324" s="33" t="s">
        <v>3925</v>
      </c>
      <c r="F324" s="33">
        <v>1</v>
      </c>
      <c r="G324" s="165" t="str">
        <f>IFERROR(VLOOKUP(VALUE(E324),Склад!#REF!,6,0),"-")</f>
        <v>-</v>
      </c>
      <c r="H324" s="58"/>
      <c r="I324" s="194" t="s">
        <v>4349</v>
      </c>
      <c r="J324" s="59">
        <v>15</v>
      </c>
      <c r="K324" s="63">
        <v>39</v>
      </c>
      <c r="L324" s="60"/>
      <c r="M324" s="61"/>
      <c r="N324" s="62"/>
      <c r="O324" s="64"/>
      <c r="P324" s="65"/>
      <c r="Q324" s="66"/>
      <c r="R324" s="67"/>
      <c r="S324" s="65"/>
      <c r="T324" s="66"/>
      <c r="U324" s="68"/>
      <c r="V324" s="69"/>
      <c r="W324" s="65"/>
      <c r="X324" s="66"/>
      <c r="Y324" s="70" t="str">
        <f>_xlfn.XLOOKUP($D324,'[1]Res (3)'!$G:$G,'[1]Res (3)'!P:P,"",0)</f>
        <v>-</v>
      </c>
      <c r="Z324" s="70" t="str">
        <f>_xlfn.XLOOKUP($D324,'[1]Res (3)'!$G:$G,'[1]Res (3)'!Q:Q,"",0)</f>
        <v>-</v>
      </c>
      <c r="AA324" s="70" t="str">
        <f>_xlfn.XLOOKUP($D324,'[1]Res (3)'!$G:$G,'[1]Res (3)'!R:R,"",0)</f>
        <v>-</v>
      </c>
      <c r="AB324" s="70" t="str">
        <f>_xlfn.XLOOKUP($D324,'[1]Res (3)'!$G:$G,'[1]Res (3)'!S:S,"",0)</f>
        <v/>
      </c>
      <c r="AC324" s="70" t="str">
        <f>_xlfn.XLOOKUP($D324,'[1]Res (3)'!$G:$G,'[1]Res (3)'!T:T,"",0)</f>
        <v/>
      </c>
      <c r="AD324" s="70" t="str">
        <f>_xlfn.XLOOKUP($D324,'[1]Res (3)'!$G:$G,'[1]Res (3)'!U:U,"",0)</f>
        <v/>
      </c>
      <c r="AE324" s="70" t="str">
        <f>_xlfn.XLOOKUP($D324,'[1]Res (3)'!$G:$G,'[1]Res (3)'!V:V,"",0)</f>
        <v/>
      </c>
      <c r="AF324" s="70" t="str">
        <f>_xlfn.XLOOKUP($D324,'[1]Res (3)'!$G:$G,'[1]Res (3)'!W:W,"",0)</f>
        <v/>
      </c>
      <c r="AG324" s="70" t="str">
        <f>_xlfn.XLOOKUP($D324,'[1]Res (3)'!$G:$G,'[1]Res (3)'!X:X,"",0)</f>
        <v/>
      </c>
      <c r="AH324" s="70" t="str">
        <f>_xlfn.XLOOKUP($D324,'[1]Res (3)'!$G:$G,'[1]Res (3)'!Y:Y,"",0)</f>
        <v/>
      </c>
      <c r="AI324" s="70" t="str">
        <f>_xlfn.XLOOKUP($D324,'[1]Res (3)'!$G:$G,'[1]Res (3)'!Z:Z,"",0)</f>
        <v>-</v>
      </c>
      <c r="AJ324" s="70" t="str">
        <f>_xlfn.XLOOKUP($D324,'[1]Res (3)'!$G:$G,'[1]Res (3)'!AA:AA,"",0)</f>
        <v>-</v>
      </c>
      <c r="AK324" s="70" t="str">
        <f>_xlfn.XLOOKUP($D324,'[1]Res (3)'!$G:$G,'[1]Res (3)'!AB:AB,"",0)</f>
        <v>-</v>
      </c>
      <c r="AL324" s="71">
        <f t="shared" ref="AL324:AL387" si="139">SUM(Y324:AK324)</f>
        <v>0</v>
      </c>
      <c r="AM324" s="72" t="str">
        <f t="shared" ref="AM324:AM387" si="140">IF(AL324&gt;0,AL324*J324,"")</f>
        <v/>
      </c>
      <c r="AO324" s="71" t="s">
        <v>26</v>
      </c>
      <c r="AP324" s="70" t="e">
        <f t="shared" si="130"/>
        <v>#VALUE!</v>
      </c>
      <c r="AQ324" s="70" t="e">
        <f t="shared" si="131"/>
        <v>#VALUE!</v>
      </c>
      <c r="AR324" s="70" t="e">
        <f t="shared" si="132"/>
        <v>#VALUE!</v>
      </c>
      <c r="AS324" s="70" t="e">
        <f t="shared" si="133"/>
        <v>#VALUE!</v>
      </c>
      <c r="AT324" s="70" t="e">
        <f t="shared" si="134"/>
        <v>#VALUE!</v>
      </c>
      <c r="AU324" s="70" t="e">
        <f t="shared" si="135"/>
        <v>#VALUE!</v>
      </c>
      <c r="AV324" s="70" t="e">
        <f t="shared" si="136"/>
        <v>#VALUE!</v>
      </c>
      <c r="AW324" s="70" t="e">
        <f t="shared" si="137"/>
        <v>#VALUE!</v>
      </c>
      <c r="AX324" s="70" t="e">
        <f t="shared" si="138"/>
        <v>#VALUE!</v>
      </c>
      <c r="AY324" s="71" t="e">
        <f t="shared" ref="AY324:AY387" si="141">SUM(AO324:AX324)</f>
        <v>#VALUE!</v>
      </c>
      <c r="AZ324" s="72" t="e">
        <f t="shared" ref="AZ324:AZ387" si="142">AY324*L324</f>
        <v>#VALUE!</v>
      </c>
      <c r="BA324" s="71" t="s">
        <v>26</v>
      </c>
      <c r="BB324" s="70">
        <v>0</v>
      </c>
      <c r="BC324" s="70"/>
      <c r="BD324" s="70">
        <v>1</v>
      </c>
      <c r="BE324" s="70"/>
      <c r="BF324" s="70">
        <v>2</v>
      </c>
      <c r="BG324" s="70"/>
      <c r="BH324" s="70">
        <v>1</v>
      </c>
      <c r="BI324" s="70"/>
      <c r="BJ324" s="70">
        <v>1</v>
      </c>
      <c r="BK324" s="74">
        <f t="shared" ref="BK324:BK387" si="143">SUM(BA324:BJ324)</f>
        <v>5</v>
      </c>
      <c r="BL324" s="75">
        <f t="shared" ref="BL324:BL387" si="144">BK324*L324</f>
        <v>0</v>
      </c>
      <c r="BM324" s="71" t="s">
        <v>26</v>
      </c>
      <c r="BN324" s="70">
        <v>0</v>
      </c>
      <c r="BO324" s="70"/>
      <c r="BP324" s="70">
        <v>1</v>
      </c>
      <c r="BQ324" s="70"/>
      <c r="BR324" s="70">
        <v>2</v>
      </c>
      <c r="BS324" s="70"/>
      <c r="BT324" s="70">
        <v>1</v>
      </c>
      <c r="BU324" s="70"/>
      <c r="BV324" s="70">
        <v>0</v>
      </c>
      <c r="BW324" s="74">
        <f t="shared" ref="BW324:BW387" si="145">SUM(BM324:BV324)</f>
        <v>4</v>
      </c>
      <c r="BX324" s="76">
        <f t="shared" ref="BX324:BX387" si="146">BW324*L324</f>
        <v>0</v>
      </c>
      <c r="BY324" s="71" t="s">
        <v>26</v>
      </c>
      <c r="BZ324" s="70">
        <v>0</v>
      </c>
      <c r="CA324" s="70"/>
      <c r="CB324" s="70">
        <v>3</v>
      </c>
      <c r="CC324" s="70"/>
      <c r="CD324" s="70">
        <v>5</v>
      </c>
      <c r="CE324" s="70"/>
      <c r="CF324" s="70">
        <v>3</v>
      </c>
      <c r="CG324" s="70"/>
      <c r="CH324" s="70">
        <v>0</v>
      </c>
      <c r="CI324" s="77">
        <f t="shared" ref="CI324:CI387" si="147">SUM(BY324:CH324)</f>
        <v>11</v>
      </c>
      <c r="CJ324" s="76">
        <f t="shared" ref="CJ324:CJ387" si="148">CI324*L324</f>
        <v>0</v>
      </c>
      <c r="CK324" s="78"/>
      <c r="CL324" s="57"/>
      <c r="CM324" s="57"/>
      <c r="CN324" s="57"/>
      <c r="CO324" s="57"/>
      <c r="CP324" s="57"/>
      <c r="CQ324" s="57"/>
      <c r="CR324" s="57"/>
      <c r="CS324" s="79"/>
      <c r="CT324" s="80"/>
      <c r="CU324" s="81">
        <f t="shared" ref="CU324:CU387" si="149">SUM(CK324:CT324)</f>
        <v>0</v>
      </c>
      <c r="CV324" s="82">
        <f t="shared" ref="CV324:CV387" si="150">IF(AL324&gt;0,1,0)</f>
        <v>0</v>
      </c>
      <c r="CW324" s="83" t="e">
        <f>SUMIF(Склад!#REF!,E324,Склад!#REF!)</f>
        <v>#REF!</v>
      </c>
    </row>
    <row r="325" spans="1:101" s="73" customFormat="1" ht="62.85" customHeight="1" thickBot="1" x14ac:dyDescent="0.3">
      <c r="A325" s="57">
        <v>322</v>
      </c>
      <c r="B325" s="168" t="s">
        <v>140</v>
      </c>
      <c r="C325" s="34" t="s">
        <v>4212</v>
      </c>
      <c r="D325" s="34" t="str">
        <f t="shared" ref="D325:D388" si="151">E325&amp;F325</f>
        <v>691110110</v>
      </c>
      <c r="E325" s="33" t="s">
        <v>3925</v>
      </c>
      <c r="F325" s="33">
        <v>10</v>
      </c>
      <c r="G325" s="165" t="str">
        <f>IFERROR(VLOOKUP(VALUE(E325),Склад!#REF!,6,0),"-")</f>
        <v>-</v>
      </c>
      <c r="H325" s="58"/>
      <c r="I325" s="194" t="s">
        <v>4349</v>
      </c>
      <c r="J325" s="59">
        <v>15</v>
      </c>
      <c r="K325" s="63">
        <v>39</v>
      </c>
      <c r="L325" s="60"/>
      <c r="M325" s="61"/>
      <c r="N325" s="62"/>
      <c r="O325" s="64"/>
      <c r="P325" s="65"/>
      <c r="Q325" s="66"/>
      <c r="R325" s="67"/>
      <c r="S325" s="65"/>
      <c r="T325" s="66"/>
      <c r="U325" s="68"/>
      <c r="V325" s="69"/>
      <c r="W325" s="65"/>
      <c r="X325" s="66"/>
      <c r="Y325" s="70" t="str">
        <f>_xlfn.XLOOKUP($D325,'[1]Res (3)'!$G:$G,'[1]Res (3)'!P:P,"",0)</f>
        <v>-</v>
      </c>
      <c r="Z325" s="70" t="str">
        <f>_xlfn.XLOOKUP($D325,'[1]Res (3)'!$G:$G,'[1]Res (3)'!Q:Q,"",0)</f>
        <v>-</v>
      </c>
      <c r="AA325" s="70" t="str">
        <f>_xlfn.XLOOKUP($D325,'[1]Res (3)'!$G:$G,'[1]Res (3)'!R:R,"",0)</f>
        <v>-</v>
      </c>
      <c r="AB325" s="70" t="str">
        <f>_xlfn.XLOOKUP($D325,'[1]Res (3)'!$G:$G,'[1]Res (3)'!S:S,"",0)</f>
        <v/>
      </c>
      <c r="AC325" s="70" t="str">
        <f>_xlfn.XLOOKUP($D325,'[1]Res (3)'!$G:$G,'[1]Res (3)'!T:T,"",0)</f>
        <v/>
      </c>
      <c r="AD325" s="70" t="str">
        <f>_xlfn.XLOOKUP($D325,'[1]Res (3)'!$G:$G,'[1]Res (3)'!U:U,"",0)</f>
        <v/>
      </c>
      <c r="AE325" s="70" t="str">
        <f>_xlfn.XLOOKUP($D325,'[1]Res (3)'!$G:$G,'[1]Res (3)'!V:V,"",0)</f>
        <v/>
      </c>
      <c r="AF325" s="70" t="str">
        <f>_xlfn.XLOOKUP($D325,'[1]Res (3)'!$G:$G,'[1]Res (3)'!W:W,"",0)</f>
        <v/>
      </c>
      <c r="AG325" s="70" t="str">
        <f>_xlfn.XLOOKUP($D325,'[1]Res (3)'!$G:$G,'[1]Res (3)'!X:X,"",0)</f>
        <v/>
      </c>
      <c r="AH325" s="70" t="str">
        <f>_xlfn.XLOOKUP($D325,'[1]Res (3)'!$G:$G,'[1]Res (3)'!Y:Y,"",0)</f>
        <v/>
      </c>
      <c r="AI325" s="70" t="str">
        <f>_xlfn.XLOOKUP($D325,'[1]Res (3)'!$G:$G,'[1]Res (3)'!Z:Z,"",0)</f>
        <v>-</v>
      </c>
      <c r="AJ325" s="70" t="str">
        <f>_xlfn.XLOOKUP($D325,'[1]Res (3)'!$G:$G,'[1]Res (3)'!AA:AA,"",0)</f>
        <v>-</v>
      </c>
      <c r="AK325" s="70" t="str">
        <f>_xlfn.XLOOKUP($D325,'[1]Res (3)'!$G:$G,'[1]Res (3)'!AB:AB,"",0)</f>
        <v>-</v>
      </c>
      <c r="AL325" s="71">
        <f t="shared" si="139"/>
        <v>0</v>
      </c>
      <c r="AM325" s="72" t="str">
        <f t="shared" si="140"/>
        <v/>
      </c>
      <c r="AO325" s="71" t="s">
        <v>26</v>
      </c>
      <c r="AP325" s="70" t="e">
        <f t="shared" si="130"/>
        <v>#VALUE!</v>
      </c>
      <c r="AQ325" s="70" t="e">
        <f t="shared" si="131"/>
        <v>#VALUE!</v>
      </c>
      <c r="AR325" s="70" t="e">
        <f t="shared" si="132"/>
        <v>#VALUE!</v>
      </c>
      <c r="AS325" s="70" t="e">
        <f t="shared" si="133"/>
        <v>#VALUE!</v>
      </c>
      <c r="AT325" s="70" t="e">
        <f t="shared" si="134"/>
        <v>#VALUE!</v>
      </c>
      <c r="AU325" s="70" t="e">
        <f t="shared" si="135"/>
        <v>#VALUE!</v>
      </c>
      <c r="AV325" s="70" t="e">
        <f t="shared" si="136"/>
        <v>#VALUE!</v>
      </c>
      <c r="AW325" s="70" t="e">
        <f t="shared" si="137"/>
        <v>#VALUE!</v>
      </c>
      <c r="AX325" s="70" t="e">
        <f t="shared" si="138"/>
        <v>#VALUE!</v>
      </c>
      <c r="AY325" s="71" t="e">
        <f t="shared" si="141"/>
        <v>#VALUE!</v>
      </c>
      <c r="AZ325" s="72" t="e">
        <f t="shared" si="142"/>
        <v>#VALUE!</v>
      </c>
      <c r="BA325" s="71" t="s">
        <v>26</v>
      </c>
      <c r="BB325" s="70">
        <v>0</v>
      </c>
      <c r="BC325" s="70"/>
      <c r="BD325" s="70">
        <v>1</v>
      </c>
      <c r="BE325" s="70"/>
      <c r="BF325" s="70">
        <v>1</v>
      </c>
      <c r="BG325" s="70"/>
      <c r="BH325" s="70">
        <v>1</v>
      </c>
      <c r="BI325" s="70"/>
      <c r="BJ325" s="70">
        <v>0</v>
      </c>
      <c r="BK325" s="74">
        <f t="shared" si="143"/>
        <v>3</v>
      </c>
      <c r="BL325" s="75">
        <f t="shared" si="144"/>
        <v>0</v>
      </c>
      <c r="BM325" s="71" t="s">
        <v>26</v>
      </c>
      <c r="BN325" s="70">
        <v>0</v>
      </c>
      <c r="BO325" s="70"/>
      <c r="BP325" s="70">
        <v>0</v>
      </c>
      <c r="BQ325" s="70"/>
      <c r="BR325" s="70">
        <v>0</v>
      </c>
      <c r="BS325" s="70"/>
      <c r="BT325" s="70">
        <v>0</v>
      </c>
      <c r="BU325" s="70"/>
      <c r="BV325" s="70">
        <v>0</v>
      </c>
      <c r="BW325" s="74">
        <f t="shared" si="145"/>
        <v>0</v>
      </c>
      <c r="BX325" s="76">
        <f t="shared" si="146"/>
        <v>0</v>
      </c>
      <c r="BY325" s="71" t="s">
        <v>26</v>
      </c>
      <c r="BZ325" s="70">
        <v>0</v>
      </c>
      <c r="CA325" s="70"/>
      <c r="CB325" s="70">
        <v>0</v>
      </c>
      <c r="CC325" s="70"/>
      <c r="CD325" s="70">
        <v>0</v>
      </c>
      <c r="CE325" s="70"/>
      <c r="CF325" s="70">
        <v>0</v>
      </c>
      <c r="CG325" s="70"/>
      <c r="CH325" s="70">
        <v>0</v>
      </c>
      <c r="CI325" s="77">
        <f t="shared" si="147"/>
        <v>0</v>
      </c>
      <c r="CJ325" s="76">
        <f t="shared" si="148"/>
        <v>0</v>
      </c>
      <c r="CK325" s="78"/>
      <c r="CL325" s="57"/>
      <c r="CM325" s="57"/>
      <c r="CN325" s="57"/>
      <c r="CO325" s="57"/>
      <c r="CP325" s="57"/>
      <c r="CQ325" s="57"/>
      <c r="CR325" s="57"/>
      <c r="CS325" s="79"/>
      <c r="CT325" s="80"/>
      <c r="CU325" s="81">
        <f t="shared" si="149"/>
        <v>0</v>
      </c>
      <c r="CV325" s="82">
        <f t="shared" si="150"/>
        <v>0</v>
      </c>
      <c r="CW325" s="83" t="e">
        <f>SUMIF(Склад!#REF!,E325,Склад!#REF!)</f>
        <v>#REF!</v>
      </c>
    </row>
    <row r="326" spans="1:101" s="73" customFormat="1" ht="63.4" customHeight="1" thickBot="1" x14ac:dyDescent="0.3">
      <c r="A326" s="34">
        <v>323</v>
      </c>
      <c r="B326" s="168" t="s">
        <v>140</v>
      </c>
      <c r="C326" s="34" t="s">
        <v>4212</v>
      </c>
      <c r="D326" s="34" t="str">
        <f t="shared" si="151"/>
        <v>69111012</v>
      </c>
      <c r="E326" s="33" t="s">
        <v>3925</v>
      </c>
      <c r="F326" s="33">
        <v>2</v>
      </c>
      <c r="G326" s="165" t="str">
        <f>IFERROR(VLOOKUP(VALUE(E326),Склад!#REF!,6,0),"-")</f>
        <v>-</v>
      </c>
      <c r="H326" s="58"/>
      <c r="I326" s="194" t="s">
        <v>4349</v>
      </c>
      <c r="J326" s="59">
        <v>15</v>
      </c>
      <c r="K326" s="63">
        <v>39</v>
      </c>
      <c r="L326" s="60"/>
      <c r="M326" s="61"/>
      <c r="N326" s="62"/>
      <c r="O326" s="64"/>
      <c r="P326" s="65"/>
      <c r="Q326" s="66"/>
      <c r="R326" s="67"/>
      <c r="S326" s="65"/>
      <c r="T326" s="66"/>
      <c r="U326" s="68"/>
      <c r="V326" s="69"/>
      <c r="W326" s="65"/>
      <c r="X326" s="66"/>
      <c r="Y326" s="70" t="str">
        <f>_xlfn.XLOOKUP($D326,'[1]Res (3)'!$G:$G,'[1]Res (3)'!P:P,"",0)</f>
        <v>-</v>
      </c>
      <c r="Z326" s="70" t="str">
        <f>_xlfn.XLOOKUP($D326,'[1]Res (3)'!$G:$G,'[1]Res (3)'!Q:Q,"",0)</f>
        <v>-</v>
      </c>
      <c r="AA326" s="70" t="str">
        <f>_xlfn.XLOOKUP($D326,'[1]Res (3)'!$G:$G,'[1]Res (3)'!R:R,"",0)</f>
        <v>-</v>
      </c>
      <c r="AB326" s="70" t="str">
        <f>_xlfn.XLOOKUP($D326,'[1]Res (3)'!$G:$G,'[1]Res (3)'!S:S,"",0)</f>
        <v/>
      </c>
      <c r="AC326" s="70" t="str">
        <f>_xlfn.XLOOKUP($D326,'[1]Res (3)'!$G:$G,'[1]Res (3)'!T:T,"",0)</f>
        <v/>
      </c>
      <c r="AD326" s="70" t="str">
        <f>_xlfn.XLOOKUP($D326,'[1]Res (3)'!$G:$G,'[1]Res (3)'!U:U,"",0)</f>
        <v/>
      </c>
      <c r="AE326" s="70" t="str">
        <f>_xlfn.XLOOKUP($D326,'[1]Res (3)'!$G:$G,'[1]Res (3)'!V:V,"",0)</f>
        <v/>
      </c>
      <c r="AF326" s="70" t="str">
        <f>_xlfn.XLOOKUP($D326,'[1]Res (3)'!$G:$G,'[1]Res (3)'!W:W,"",0)</f>
        <v/>
      </c>
      <c r="AG326" s="70" t="str">
        <f>_xlfn.XLOOKUP($D326,'[1]Res (3)'!$G:$G,'[1]Res (3)'!X:X,"",0)</f>
        <v/>
      </c>
      <c r="AH326" s="70" t="str">
        <f>_xlfn.XLOOKUP($D326,'[1]Res (3)'!$G:$G,'[1]Res (3)'!Y:Y,"",0)</f>
        <v/>
      </c>
      <c r="AI326" s="70" t="str">
        <f>_xlfn.XLOOKUP($D326,'[1]Res (3)'!$G:$G,'[1]Res (3)'!Z:Z,"",0)</f>
        <v>-</v>
      </c>
      <c r="AJ326" s="70" t="str">
        <f>_xlfn.XLOOKUP($D326,'[1]Res (3)'!$G:$G,'[1]Res (3)'!AA:AA,"",0)</f>
        <v>-</v>
      </c>
      <c r="AK326" s="70" t="str">
        <f>_xlfn.XLOOKUP($D326,'[1]Res (3)'!$G:$G,'[1]Res (3)'!AB:AB,"",0)</f>
        <v>-</v>
      </c>
      <c r="AL326" s="71">
        <f t="shared" si="139"/>
        <v>0</v>
      </c>
      <c r="AM326" s="72" t="str">
        <f t="shared" si="140"/>
        <v/>
      </c>
      <c r="AO326" s="71" t="s">
        <v>26</v>
      </c>
      <c r="AP326" s="70" t="s">
        <v>26</v>
      </c>
      <c r="AQ326" s="70" t="s">
        <v>26</v>
      </c>
      <c r="AR326" s="70" t="e">
        <f t="shared" ref="AR326:AR331" si="152">CN326+AB326-BD326-BP326-CB326</f>
        <v>#VALUE!</v>
      </c>
      <c r="AS326" s="70"/>
      <c r="AT326" s="70" t="e">
        <f t="shared" ref="AT326:AT331" si="153">CP326+AD326-BF326-BR326-CD326</f>
        <v>#VALUE!</v>
      </c>
      <c r="AU326" s="70"/>
      <c r="AV326" s="70" t="e">
        <f t="shared" ref="AV326:AV331" si="154">CR326+AF326-BH326-BT326-CF326</f>
        <v>#VALUE!</v>
      </c>
      <c r="AW326" s="70" t="s">
        <v>26</v>
      </c>
      <c r="AX326" s="70" t="s">
        <v>26</v>
      </c>
      <c r="AY326" s="71" t="e">
        <f t="shared" si="141"/>
        <v>#VALUE!</v>
      </c>
      <c r="AZ326" s="72" t="e">
        <f t="shared" si="142"/>
        <v>#VALUE!</v>
      </c>
      <c r="BA326" s="71" t="s">
        <v>26</v>
      </c>
      <c r="BB326" s="70" t="s">
        <v>26</v>
      </c>
      <c r="BC326" s="70" t="s">
        <v>26</v>
      </c>
      <c r="BD326" s="70">
        <v>0</v>
      </c>
      <c r="BE326" s="70" t="s">
        <v>26</v>
      </c>
      <c r="BF326" s="70">
        <v>0</v>
      </c>
      <c r="BG326" s="70" t="s">
        <v>26</v>
      </c>
      <c r="BH326" s="70">
        <v>0</v>
      </c>
      <c r="BI326" s="70" t="s">
        <v>26</v>
      </c>
      <c r="BJ326" s="70" t="s">
        <v>26</v>
      </c>
      <c r="BK326" s="74">
        <f t="shared" si="143"/>
        <v>0</v>
      </c>
      <c r="BL326" s="75">
        <f t="shared" si="144"/>
        <v>0</v>
      </c>
      <c r="BM326" s="71" t="s">
        <v>26</v>
      </c>
      <c r="BN326" s="70" t="s">
        <v>26</v>
      </c>
      <c r="BO326" s="70" t="s">
        <v>26</v>
      </c>
      <c r="BP326" s="70">
        <v>0</v>
      </c>
      <c r="BQ326" s="70" t="s">
        <v>26</v>
      </c>
      <c r="BR326" s="70">
        <v>0</v>
      </c>
      <c r="BS326" s="70" t="s">
        <v>26</v>
      </c>
      <c r="BT326" s="70">
        <v>0</v>
      </c>
      <c r="BU326" s="70" t="s">
        <v>26</v>
      </c>
      <c r="BV326" s="70" t="s">
        <v>26</v>
      </c>
      <c r="BW326" s="74">
        <f t="shared" si="145"/>
        <v>0</v>
      </c>
      <c r="BX326" s="76">
        <f t="shared" si="146"/>
        <v>0</v>
      </c>
      <c r="BY326" s="71" t="s">
        <v>26</v>
      </c>
      <c r="BZ326" s="70" t="s">
        <v>26</v>
      </c>
      <c r="CA326" s="70" t="s">
        <v>26</v>
      </c>
      <c r="CB326" s="70">
        <v>0</v>
      </c>
      <c r="CC326" s="70" t="s">
        <v>26</v>
      </c>
      <c r="CD326" s="70">
        <v>0</v>
      </c>
      <c r="CE326" s="70" t="s">
        <v>26</v>
      </c>
      <c r="CF326" s="70">
        <v>0</v>
      </c>
      <c r="CG326" s="70" t="s">
        <v>26</v>
      </c>
      <c r="CH326" s="70" t="s">
        <v>26</v>
      </c>
      <c r="CI326" s="77">
        <f t="shared" si="147"/>
        <v>0</v>
      </c>
      <c r="CJ326" s="76">
        <f t="shared" si="148"/>
        <v>0</v>
      </c>
      <c r="CK326" s="78"/>
      <c r="CL326" s="57"/>
      <c r="CM326" s="57"/>
      <c r="CN326" s="57"/>
      <c r="CO326" s="57"/>
      <c r="CP326" s="57"/>
      <c r="CQ326" s="57"/>
      <c r="CR326" s="57"/>
      <c r="CS326" s="79"/>
      <c r="CT326" s="80"/>
      <c r="CU326" s="81">
        <f t="shared" si="149"/>
        <v>0</v>
      </c>
      <c r="CV326" s="82">
        <f t="shared" si="150"/>
        <v>0</v>
      </c>
      <c r="CW326" s="83" t="e">
        <f>SUMIF(Склад!#REF!,E326,Склад!#REF!)</f>
        <v>#REF!</v>
      </c>
    </row>
    <row r="327" spans="1:101" s="73" customFormat="1" ht="64.349999999999994" customHeight="1" thickBot="1" x14ac:dyDescent="0.3">
      <c r="A327" s="57">
        <v>324</v>
      </c>
      <c r="B327" s="168" t="s">
        <v>140</v>
      </c>
      <c r="C327" s="34" t="s">
        <v>4212</v>
      </c>
      <c r="D327" s="34" t="str">
        <f t="shared" si="151"/>
        <v>691110141</v>
      </c>
      <c r="E327" s="33" t="s">
        <v>3925</v>
      </c>
      <c r="F327" s="33">
        <v>41</v>
      </c>
      <c r="G327" s="165" t="str">
        <f>IFERROR(VLOOKUP(VALUE(E327),Склад!#REF!,6,0),"-")</f>
        <v>-</v>
      </c>
      <c r="H327" s="58"/>
      <c r="I327" s="194" t="s">
        <v>4349</v>
      </c>
      <c r="J327" s="59">
        <v>15</v>
      </c>
      <c r="K327" s="63">
        <v>39</v>
      </c>
      <c r="L327" s="60"/>
      <c r="M327" s="61"/>
      <c r="N327" s="62"/>
      <c r="O327" s="64"/>
      <c r="P327" s="65"/>
      <c r="Q327" s="66"/>
      <c r="R327" s="67"/>
      <c r="S327" s="65"/>
      <c r="T327" s="66"/>
      <c r="U327" s="68"/>
      <c r="V327" s="69"/>
      <c r="W327" s="65"/>
      <c r="X327" s="66"/>
      <c r="Y327" s="70" t="str">
        <f>_xlfn.XLOOKUP($D327,'[1]Res (3)'!$G:$G,'[1]Res (3)'!P:P,"",0)</f>
        <v>-</v>
      </c>
      <c r="Z327" s="70" t="str">
        <f>_xlfn.XLOOKUP($D327,'[1]Res (3)'!$G:$G,'[1]Res (3)'!Q:Q,"",0)</f>
        <v>-</v>
      </c>
      <c r="AA327" s="70" t="str">
        <f>_xlfn.XLOOKUP($D327,'[1]Res (3)'!$G:$G,'[1]Res (3)'!R:R,"",0)</f>
        <v>-</v>
      </c>
      <c r="AB327" s="70" t="str">
        <f>_xlfn.XLOOKUP($D327,'[1]Res (3)'!$G:$G,'[1]Res (3)'!S:S,"",0)</f>
        <v/>
      </c>
      <c r="AC327" s="70" t="str">
        <f>_xlfn.XLOOKUP($D327,'[1]Res (3)'!$G:$G,'[1]Res (3)'!T:T,"",0)</f>
        <v/>
      </c>
      <c r="AD327" s="70" t="str">
        <f>_xlfn.XLOOKUP($D327,'[1]Res (3)'!$G:$G,'[1]Res (3)'!U:U,"",0)</f>
        <v/>
      </c>
      <c r="AE327" s="70" t="str">
        <f>_xlfn.XLOOKUP($D327,'[1]Res (3)'!$G:$G,'[1]Res (3)'!V:V,"",0)</f>
        <v/>
      </c>
      <c r="AF327" s="70" t="str">
        <f>_xlfn.XLOOKUP($D327,'[1]Res (3)'!$G:$G,'[1]Res (3)'!W:W,"",0)</f>
        <v/>
      </c>
      <c r="AG327" s="70" t="str">
        <f>_xlfn.XLOOKUP($D327,'[1]Res (3)'!$G:$G,'[1]Res (3)'!X:X,"",0)</f>
        <v/>
      </c>
      <c r="AH327" s="70" t="str">
        <f>_xlfn.XLOOKUP($D327,'[1]Res (3)'!$G:$G,'[1]Res (3)'!Y:Y,"",0)</f>
        <v/>
      </c>
      <c r="AI327" s="70" t="str">
        <f>_xlfn.XLOOKUP($D327,'[1]Res (3)'!$G:$G,'[1]Res (3)'!Z:Z,"",0)</f>
        <v>-</v>
      </c>
      <c r="AJ327" s="70" t="str">
        <f>_xlfn.XLOOKUP($D327,'[1]Res (3)'!$G:$G,'[1]Res (3)'!AA:AA,"",0)</f>
        <v>-</v>
      </c>
      <c r="AK327" s="70" t="str">
        <f>_xlfn.XLOOKUP($D327,'[1]Res (3)'!$G:$G,'[1]Res (3)'!AB:AB,"",0)</f>
        <v>-</v>
      </c>
      <c r="AL327" s="71">
        <f t="shared" si="139"/>
        <v>0</v>
      </c>
      <c r="AM327" s="72" t="str">
        <f t="shared" si="140"/>
        <v/>
      </c>
      <c r="AO327" s="71" t="s">
        <v>26</v>
      </c>
      <c r="AP327" s="70" t="s">
        <v>26</v>
      </c>
      <c r="AQ327" s="70" t="s">
        <v>26</v>
      </c>
      <c r="AR327" s="70" t="e">
        <f t="shared" si="152"/>
        <v>#VALUE!</v>
      </c>
      <c r="AS327" s="70"/>
      <c r="AT327" s="70" t="e">
        <f t="shared" si="153"/>
        <v>#VALUE!</v>
      </c>
      <c r="AU327" s="70"/>
      <c r="AV327" s="70" t="e">
        <f t="shared" si="154"/>
        <v>#VALUE!</v>
      </c>
      <c r="AW327" s="70" t="s">
        <v>26</v>
      </c>
      <c r="AX327" s="70" t="s">
        <v>26</v>
      </c>
      <c r="AY327" s="71" t="e">
        <f t="shared" si="141"/>
        <v>#VALUE!</v>
      </c>
      <c r="AZ327" s="72" t="e">
        <f t="shared" si="142"/>
        <v>#VALUE!</v>
      </c>
      <c r="BA327" s="71" t="s">
        <v>26</v>
      </c>
      <c r="BB327" s="70" t="s">
        <v>26</v>
      </c>
      <c r="BC327" s="70" t="s">
        <v>26</v>
      </c>
      <c r="BD327" s="70">
        <v>0</v>
      </c>
      <c r="BE327" s="70" t="s">
        <v>26</v>
      </c>
      <c r="BF327" s="70">
        <v>0</v>
      </c>
      <c r="BG327" s="70" t="s">
        <v>26</v>
      </c>
      <c r="BH327" s="70">
        <v>0</v>
      </c>
      <c r="BI327" s="70" t="s">
        <v>26</v>
      </c>
      <c r="BJ327" s="70" t="s">
        <v>26</v>
      </c>
      <c r="BK327" s="74">
        <f t="shared" si="143"/>
        <v>0</v>
      </c>
      <c r="BL327" s="75">
        <f t="shared" si="144"/>
        <v>0</v>
      </c>
      <c r="BM327" s="71" t="s">
        <v>26</v>
      </c>
      <c r="BN327" s="70" t="s">
        <v>26</v>
      </c>
      <c r="BO327" s="70" t="s">
        <v>26</v>
      </c>
      <c r="BP327" s="70">
        <v>0</v>
      </c>
      <c r="BQ327" s="70" t="s">
        <v>26</v>
      </c>
      <c r="BR327" s="70">
        <v>0</v>
      </c>
      <c r="BS327" s="70" t="s">
        <v>26</v>
      </c>
      <c r="BT327" s="70">
        <v>0</v>
      </c>
      <c r="BU327" s="70" t="s">
        <v>26</v>
      </c>
      <c r="BV327" s="70" t="s">
        <v>26</v>
      </c>
      <c r="BW327" s="74">
        <f t="shared" si="145"/>
        <v>0</v>
      </c>
      <c r="BX327" s="76">
        <f t="shared" si="146"/>
        <v>0</v>
      </c>
      <c r="BY327" s="71" t="s">
        <v>26</v>
      </c>
      <c r="BZ327" s="70" t="s">
        <v>26</v>
      </c>
      <c r="CA327" s="70" t="s">
        <v>26</v>
      </c>
      <c r="CB327" s="70">
        <v>0</v>
      </c>
      <c r="CC327" s="70" t="s">
        <v>26</v>
      </c>
      <c r="CD327" s="70">
        <v>0</v>
      </c>
      <c r="CE327" s="70" t="s">
        <v>26</v>
      </c>
      <c r="CF327" s="70">
        <v>0</v>
      </c>
      <c r="CG327" s="70" t="s">
        <v>26</v>
      </c>
      <c r="CH327" s="70" t="s">
        <v>26</v>
      </c>
      <c r="CI327" s="77">
        <f t="shared" si="147"/>
        <v>0</v>
      </c>
      <c r="CJ327" s="76">
        <f t="shared" si="148"/>
        <v>0</v>
      </c>
      <c r="CK327" s="78"/>
      <c r="CL327" s="57"/>
      <c r="CM327" s="57"/>
      <c r="CN327" s="57">
        <v>3</v>
      </c>
      <c r="CO327" s="57"/>
      <c r="CP327" s="57">
        <v>5</v>
      </c>
      <c r="CQ327" s="57"/>
      <c r="CR327" s="57">
        <v>3</v>
      </c>
      <c r="CS327" s="79"/>
      <c r="CT327" s="80"/>
      <c r="CU327" s="81">
        <f t="shared" si="149"/>
        <v>11</v>
      </c>
      <c r="CV327" s="82">
        <f t="shared" si="150"/>
        <v>0</v>
      </c>
      <c r="CW327" s="83" t="e">
        <f>SUMIF(Склад!#REF!,E327,Склад!#REF!)</f>
        <v>#REF!</v>
      </c>
    </row>
    <row r="328" spans="1:101" s="73" customFormat="1" ht="61.5" customHeight="1" thickBot="1" x14ac:dyDescent="0.3">
      <c r="A328" s="34">
        <v>325</v>
      </c>
      <c r="B328" s="168" t="s">
        <v>140</v>
      </c>
      <c r="C328" s="34" t="s">
        <v>4212</v>
      </c>
      <c r="D328" s="34" t="str">
        <f t="shared" si="151"/>
        <v>691110155</v>
      </c>
      <c r="E328" s="33" t="s">
        <v>3925</v>
      </c>
      <c r="F328" s="33">
        <v>55</v>
      </c>
      <c r="G328" s="165" t="str">
        <f>IFERROR(VLOOKUP(VALUE(E328),Склад!#REF!,6,0),"-")</f>
        <v>-</v>
      </c>
      <c r="H328" s="58"/>
      <c r="I328" s="194" t="s">
        <v>4349</v>
      </c>
      <c r="J328" s="59">
        <v>15</v>
      </c>
      <c r="K328" s="63">
        <v>39</v>
      </c>
      <c r="L328" s="60"/>
      <c r="M328" s="61"/>
      <c r="N328" s="62"/>
      <c r="O328" s="64"/>
      <c r="P328" s="65"/>
      <c r="Q328" s="66"/>
      <c r="R328" s="67"/>
      <c r="S328" s="65"/>
      <c r="T328" s="66"/>
      <c r="U328" s="68"/>
      <c r="V328" s="69"/>
      <c r="W328" s="65"/>
      <c r="X328" s="66"/>
      <c r="Y328" s="70" t="str">
        <f>_xlfn.XLOOKUP($D328,'[1]Res (3)'!$G:$G,'[1]Res (3)'!P:P,"",0)</f>
        <v>-</v>
      </c>
      <c r="Z328" s="70" t="str">
        <f>_xlfn.XLOOKUP($D328,'[1]Res (3)'!$G:$G,'[1]Res (3)'!Q:Q,"",0)</f>
        <v>-</v>
      </c>
      <c r="AA328" s="70" t="str">
        <f>_xlfn.XLOOKUP($D328,'[1]Res (3)'!$G:$G,'[1]Res (3)'!R:R,"",0)</f>
        <v>-</v>
      </c>
      <c r="AB328" s="70" t="str">
        <f>_xlfn.XLOOKUP($D328,'[1]Res (3)'!$G:$G,'[1]Res (3)'!S:S,"",0)</f>
        <v/>
      </c>
      <c r="AC328" s="70" t="str">
        <f>_xlfn.XLOOKUP($D328,'[1]Res (3)'!$G:$G,'[1]Res (3)'!T:T,"",0)</f>
        <v/>
      </c>
      <c r="AD328" s="70" t="str">
        <f>_xlfn.XLOOKUP($D328,'[1]Res (3)'!$G:$G,'[1]Res (3)'!U:U,"",0)</f>
        <v/>
      </c>
      <c r="AE328" s="70" t="str">
        <f>_xlfn.XLOOKUP($D328,'[1]Res (3)'!$G:$G,'[1]Res (3)'!V:V,"",0)</f>
        <v/>
      </c>
      <c r="AF328" s="70" t="str">
        <f>_xlfn.XLOOKUP($D328,'[1]Res (3)'!$G:$G,'[1]Res (3)'!W:W,"",0)</f>
        <v/>
      </c>
      <c r="AG328" s="70" t="str">
        <f>_xlfn.XLOOKUP($D328,'[1]Res (3)'!$G:$G,'[1]Res (3)'!X:X,"",0)</f>
        <v/>
      </c>
      <c r="AH328" s="70" t="str">
        <f>_xlfn.XLOOKUP($D328,'[1]Res (3)'!$G:$G,'[1]Res (3)'!Y:Y,"",0)</f>
        <v/>
      </c>
      <c r="AI328" s="70" t="str">
        <f>_xlfn.XLOOKUP($D328,'[1]Res (3)'!$G:$G,'[1]Res (3)'!Z:Z,"",0)</f>
        <v>-</v>
      </c>
      <c r="AJ328" s="70" t="str">
        <f>_xlfn.XLOOKUP($D328,'[1]Res (3)'!$G:$G,'[1]Res (3)'!AA:AA,"",0)</f>
        <v>-</v>
      </c>
      <c r="AK328" s="70" t="str">
        <f>_xlfn.XLOOKUP($D328,'[1]Res (3)'!$G:$G,'[1]Res (3)'!AB:AB,"",0)</f>
        <v>-</v>
      </c>
      <c r="AL328" s="71">
        <f t="shared" si="139"/>
        <v>0</v>
      </c>
      <c r="AM328" s="72" t="str">
        <f t="shared" si="140"/>
        <v/>
      </c>
      <c r="AO328" s="71" t="s">
        <v>26</v>
      </c>
      <c r="AP328" s="70" t="s">
        <v>26</v>
      </c>
      <c r="AQ328" s="70" t="s">
        <v>26</v>
      </c>
      <c r="AR328" s="70" t="e">
        <f t="shared" si="152"/>
        <v>#VALUE!</v>
      </c>
      <c r="AS328" s="70"/>
      <c r="AT328" s="70" t="e">
        <f t="shared" si="153"/>
        <v>#VALUE!</v>
      </c>
      <c r="AU328" s="70"/>
      <c r="AV328" s="70" t="e">
        <f t="shared" si="154"/>
        <v>#VALUE!</v>
      </c>
      <c r="AW328" s="70" t="s">
        <v>26</v>
      </c>
      <c r="AX328" s="70" t="s">
        <v>26</v>
      </c>
      <c r="AY328" s="71" t="e">
        <f t="shared" si="141"/>
        <v>#VALUE!</v>
      </c>
      <c r="AZ328" s="72" t="e">
        <f t="shared" si="142"/>
        <v>#VALUE!</v>
      </c>
      <c r="BA328" s="71" t="s">
        <v>26</v>
      </c>
      <c r="BB328" s="70" t="s">
        <v>26</v>
      </c>
      <c r="BC328" s="70" t="s">
        <v>26</v>
      </c>
      <c r="BD328" s="70">
        <v>0</v>
      </c>
      <c r="BE328" s="70" t="s">
        <v>26</v>
      </c>
      <c r="BF328" s="70">
        <v>0</v>
      </c>
      <c r="BG328" s="70" t="s">
        <v>26</v>
      </c>
      <c r="BH328" s="70">
        <v>0</v>
      </c>
      <c r="BI328" s="70" t="s">
        <v>26</v>
      </c>
      <c r="BJ328" s="70" t="s">
        <v>26</v>
      </c>
      <c r="BK328" s="74">
        <f t="shared" si="143"/>
        <v>0</v>
      </c>
      <c r="BL328" s="75">
        <f t="shared" si="144"/>
        <v>0</v>
      </c>
      <c r="BM328" s="71" t="s">
        <v>26</v>
      </c>
      <c r="BN328" s="70" t="s">
        <v>26</v>
      </c>
      <c r="BO328" s="70" t="s">
        <v>26</v>
      </c>
      <c r="BP328" s="70">
        <v>0</v>
      </c>
      <c r="BQ328" s="70" t="s">
        <v>26</v>
      </c>
      <c r="BR328" s="70">
        <v>0</v>
      </c>
      <c r="BS328" s="70" t="s">
        <v>26</v>
      </c>
      <c r="BT328" s="70">
        <v>0</v>
      </c>
      <c r="BU328" s="70" t="s">
        <v>26</v>
      </c>
      <c r="BV328" s="70" t="s">
        <v>26</v>
      </c>
      <c r="BW328" s="74">
        <f t="shared" si="145"/>
        <v>0</v>
      </c>
      <c r="BX328" s="76">
        <f t="shared" si="146"/>
        <v>0</v>
      </c>
      <c r="BY328" s="71" t="s">
        <v>26</v>
      </c>
      <c r="BZ328" s="70" t="s">
        <v>26</v>
      </c>
      <c r="CA328" s="70" t="s">
        <v>26</v>
      </c>
      <c r="CB328" s="70">
        <v>0</v>
      </c>
      <c r="CC328" s="70" t="s">
        <v>26</v>
      </c>
      <c r="CD328" s="70">
        <v>0</v>
      </c>
      <c r="CE328" s="70" t="s">
        <v>26</v>
      </c>
      <c r="CF328" s="70">
        <v>0</v>
      </c>
      <c r="CG328" s="70" t="s">
        <v>26</v>
      </c>
      <c r="CH328" s="70" t="s">
        <v>26</v>
      </c>
      <c r="CI328" s="77">
        <f t="shared" si="147"/>
        <v>0</v>
      </c>
      <c r="CJ328" s="76">
        <f t="shared" si="148"/>
        <v>0</v>
      </c>
      <c r="CK328" s="78"/>
      <c r="CL328" s="57"/>
      <c r="CM328" s="57"/>
      <c r="CN328" s="57">
        <v>3</v>
      </c>
      <c r="CO328" s="57"/>
      <c r="CP328" s="57">
        <v>4</v>
      </c>
      <c r="CQ328" s="57"/>
      <c r="CR328" s="57">
        <v>3</v>
      </c>
      <c r="CS328" s="79"/>
      <c r="CT328" s="80"/>
      <c r="CU328" s="81">
        <f t="shared" si="149"/>
        <v>10</v>
      </c>
      <c r="CV328" s="82">
        <f t="shared" si="150"/>
        <v>0</v>
      </c>
      <c r="CW328" s="83" t="e">
        <f>SUMIF(Склад!#REF!,E328,Склад!#REF!)</f>
        <v>#REF!</v>
      </c>
    </row>
    <row r="329" spans="1:101" s="73" customFormat="1" ht="147.94999999999999" customHeight="1" thickBot="1" x14ac:dyDescent="0.3">
      <c r="A329" s="57">
        <v>326</v>
      </c>
      <c r="B329" s="168" t="s">
        <v>140</v>
      </c>
      <c r="C329" s="34" t="s">
        <v>4213</v>
      </c>
      <c r="D329" s="34" t="str">
        <f t="shared" si="151"/>
        <v>74311011</v>
      </c>
      <c r="E329" s="33" t="s">
        <v>3926</v>
      </c>
      <c r="F329" s="33">
        <v>1</v>
      </c>
      <c r="G329" s="165" t="str">
        <f>IFERROR(VLOOKUP(VALUE(E329),Склад!#REF!,6,0),"-")</f>
        <v>-</v>
      </c>
      <c r="H329" s="58"/>
      <c r="I329" s="194" t="s">
        <v>4349</v>
      </c>
      <c r="J329" s="59">
        <v>15</v>
      </c>
      <c r="K329" s="63">
        <v>39</v>
      </c>
      <c r="L329" s="60"/>
      <c r="M329" s="61"/>
      <c r="N329" s="62"/>
      <c r="O329" s="64"/>
      <c r="P329" s="65"/>
      <c r="Q329" s="66"/>
      <c r="R329" s="67"/>
      <c r="S329" s="65"/>
      <c r="T329" s="66"/>
      <c r="U329" s="68"/>
      <c r="V329" s="69"/>
      <c r="W329" s="65"/>
      <c r="X329" s="66"/>
      <c r="Y329" s="70" t="str">
        <f>_xlfn.XLOOKUP($D329,'[1]Res (3)'!$G:$G,'[1]Res (3)'!P:P,"",0)</f>
        <v>-</v>
      </c>
      <c r="Z329" s="70" t="str">
        <f>_xlfn.XLOOKUP($D329,'[1]Res (3)'!$G:$G,'[1]Res (3)'!Q:Q,"",0)</f>
        <v>-</v>
      </c>
      <c r="AA329" s="70" t="str">
        <f>_xlfn.XLOOKUP($D329,'[1]Res (3)'!$G:$G,'[1]Res (3)'!R:R,"",0)</f>
        <v>-</v>
      </c>
      <c r="AB329" s="70" t="str">
        <f>_xlfn.XLOOKUP($D329,'[1]Res (3)'!$G:$G,'[1]Res (3)'!S:S,"",0)</f>
        <v/>
      </c>
      <c r="AC329" s="70" t="str">
        <f>_xlfn.XLOOKUP($D329,'[1]Res (3)'!$G:$G,'[1]Res (3)'!T:T,"",0)</f>
        <v/>
      </c>
      <c r="AD329" s="70" t="str">
        <f>_xlfn.XLOOKUP($D329,'[1]Res (3)'!$G:$G,'[1]Res (3)'!U:U,"",0)</f>
        <v/>
      </c>
      <c r="AE329" s="70" t="str">
        <f>_xlfn.XLOOKUP($D329,'[1]Res (3)'!$G:$G,'[1]Res (3)'!V:V,"",0)</f>
        <v/>
      </c>
      <c r="AF329" s="70" t="str">
        <f>_xlfn.XLOOKUP($D329,'[1]Res (3)'!$G:$G,'[1]Res (3)'!W:W,"",0)</f>
        <v/>
      </c>
      <c r="AG329" s="70" t="str">
        <f>_xlfn.XLOOKUP($D329,'[1]Res (3)'!$G:$G,'[1]Res (3)'!X:X,"",0)</f>
        <v/>
      </c>
      <c r="AH329" s="70" t="str">
        <f>_xlfn.XLOOKUP($D329,'[1]Res (3)'!$G:$G,'[1]Res (3)'!Y:Y,"",0)</f>
        <v/>
      </c>
      <c r="AI329" s="70" t="str">
        <f>_xlfn.XLOOKUP($D329,'[1]Res (3)'!$G:$G,'[1]Res (3)'!Z:Z,"",0)</f>
        <v/>
      </c>
      <c r="AJ329" s="70" t="str">
        <f>_xlfn.XLOOKUP($D329,'[1]Res (3)'!$G:$G,'[1]Res (3)'!AA:AA,"",0)</f>
        <v/>
      </c>
      <c r="AK329" s="70" t="str">
        <f>_xlfn.XLOOKUP($D329,'[1]Res (3)'!$G:$G,'[1]Res (3)'!AB:AB,"",0)</f>
        <v>-</v>
      </c>
      <c r="AL329" s="71">
        <f t="shared" si="139"/>
        <v>0</v>
      </c>
      <c r="AM329" s="72" t="str">
        <f t="shared" si="140"/>
        <v/>
      </c>
      <c r="AO329" s="71" t="s">
        <v>26</v>
      </c>
      <c r="AP329" s="70" t="e">
        <f>CL329+Z329-BB329-BN329-BZ329</f>
        <v>#VALUE!</v>
      </c>
      <c r="AQ329" s="70"/>
      <c r="AR329" s="70" t="e">
        <f t="shared" si="152"/>
        <v>#VALUE!</v>
      </c>
      <c r="AS329" s="70"/>
      <c r="AT329" s="70" t="e">
        <f t="shared" si="153"/>
        <v>#VALUE!</v>
      </c>
      <c r="AU329" s="70"/>
      <c r="AV329" s="70" t="e">
        <f t="shared" si="154"/>
        <v>#VALUE!</v>
      </c>
      <c r="AW329" s="70"/>
      <c r="AX329" s="70" t="e">
        <f>CT329+AK329-BJ329-BV329-CH329</f>
        <v>#VALUE!</v>
      </c>
      <c r="AY329" s="71" t="e">
        <f t="shared" si="141"/>
        <v>#VALUE!</v>
      </c>
      <c r="AZ329" s="72" t="e">
        <f t="shared" si="142"/>
        <v>#VALUE!</v>
      </c>
      <c r="BA329" s="71" t="s">
        <v>26</v>
      </c>
      <c r="BB329" s="70">
        <v>1</v>
      </c>
      <c r="BC329" s="70">
        <v>0</v>
      </c>
      <c r="BD329" s="70">
        <v>1</v>
      </c>
      <c r="BE329" s="70">
        <v>0</v>
      </c>
      <c r="BF329" s="70">
        <v>2</v>
      </c>
      <c r="BG329" s="70">
        <v>0</v>
      </c>
      <c r="BH329" s="70">
        <v>1</v>
      </c>
      <c r="BI329" s="70">
        <v>0</v>
      </c>
      <c r="BJ329" s="70">
        <v>0</v>
      </c>
      <c r="BK329" s="74">
        <f t="shared" si="143"/>
        <v>5</v>
      </c>
      <c r="BL329" s="75">
        <f t="shared" si="144"/>
        <v>0</v>
      </c>
      <c r="BM329" s="71" t="s">
        <v>26</v>
      </c>
      <c r="BN329" s="70">
        <v>1</v>
      </c>
      <c r="BO329" s="70">
        <v>0</v>
      </c>
      <c r="BP329" s="70">
        <v>1</v>
      </c>
      <c r="BQ329" s="70">
        <v>0</v>
      </c>
      <c r="BR329" s="70">
        <v>1</v>
      </c>
      <c r="BS329" s="70">
        <v>0</v>
      </c>
      <c r="BT329" s="70">
        <v>1</v>
      </c>
      <c r="BU329" s="70">
        <v>0</v>
      </c>
      <c r="BV329" s="70">
        <v>0</v>
      </c>
      <c r="BW329" s="74">
        <f t="shared" si="145"/>
        <v>4</v>
      </c>
      <c r="BX329" s="76">
        <f t="shared" si="146"/>
        <v>0</v>
      </c>
      <c r="BY329" s="71" t="s">
        <v>26</v>
      </c>
      <c r="BZ329" s="70">
        <v>0</v>
      </c>
      <c r="CA329" s="70">
        <v>0</v>
      </c>
      <c r="CB329" s="70">
        <v>0</v>
      </c>
      <c r="CC329" s="70">
        <v>0</v>
      </c>
      <c r="CD329" s="70">
        <v>0</v>
      </c>
      <c r="CE329" s="70">
        <v>0</v>
      </c>
      <c r="CF329" s="70">
        <v>0</v>
      </c>
      <c r="CG329" s="70"/>
      <c r="CH329" s="70">
        <v>0</v>
      </c>
      <c r="CI329" s="77">
        <f t="shared" si="147"/>
        <v>0</v>
      </c>
      <c r="CJ329" s="76">
        <f t="shared" si="148"/>
        <v>0</v>
      </c>
      <c r="CK329" s="78"/>
      <c r="CL329" s="57"/>
      <c r="CM329" s="57"/>
      <c r="CN329" s="57"/>
      <c r="CO329" s="57"/>
      <c r="CP329" s="57"/>
      <c r="CQ329" s="57"/>
      <c r="CR329" s="57"/>
      <c r="CS329" s="79"/>
      <c r="CT329" s="80"/>
      <c r="CU329" s="81">
        <f t="shared" si="149"/>
        <v>0</v>
      </c>
      <c r="CV329" s="82">
        <f t="shared" si="150"/>
        <v>0</v>
      </c>
      <c r="CW329" s="83" t="e">
        <f>SUMIF(Склад!#REF!,E329,Склад!#REF!)</f>
        <v>#REF!</v>
      </c>
    </row>
    <row r="330" spans="1:101" s="73" customFormat="1" ht="101.85" customHeight="1" thickBot="1" x14ac:dyDescent="0.3">
      <c r="A330" s="34">
        <v>327</v>
      </c>
      <c r="B330" s="168" t="s">
        <v>140</v>
      </c>
      <c r="C330" s="34" t="s">
        <v>4213</v>
      </c>
      <c r="D330" s="34" t="str">
        <f t="shared" si="151"/>
        <v>743110141</v>
      </c>
      <c r="E330" s="33" t="s">
        <v>3926</v>
      </c>
      <c r="F330" s="33">
        <v>41</v>
      </c>
      <c r="G330" s="165" t="str">
        <f>IFERROR(VLOOKUP(VALUE(E330),Склад!#REF!,6,0),"-")</f>
        <v>-</v>
      </c>
      <c r="H330" s="58"/>
      <c r="I330" s="194" t="s">
        <v>4349</v>
      </c>
      <c r="J330" s="59">
        <v>15</v>
      </c>
      <c r="K330" s="63">
        <v>39</v>
      </c>
      <c r="L330" s="60"/>
      <c r="M330" s="61"/>
      <c r="N330" s="62"/>
      <c r="O330" s="64"/>
      <c r="P330" s="65"/>
      <c r="Q330" s="66"/>
      <c r="R330" s="67"/>
      <c r="S330" s="65"/>
      <c r="T330" s="66"/>
      <c r="U330" s="68"/>
      <c r="V330" s="69"/>
      <c r="W330" s="65"/>
      <c r="X330" s="66"/>
      <c r="Y330" s="70" t="str">
        <f>_xlfn.XLOOKUP($D330,'[1]Res (3)'!$G:$G,'[1]Res (3)'!P:P,"",0)</f>
        <v>-</v>
      </c>
      <c r="Z330" s="70" t="str">
        <f>_xlfn.XLOOKUP($D330,'[1]Res (3)'!$G:$G,'[1]Res (3)'!Q:Q,"",0)</f>
        <v>-</v>
      </c>
      <c r="AA330" s="70" t="str">
        <f>_xlfn.XLOOKUP($D330,'[1]Res (3)'!$G:$G,'[1]Res (3)'!R:R,"",0)</f>
        <v>-</v>
      </c>
      <c r="AB330" s="70" t="str">
        <f>_xlfn.XLOOKUP($D330,'[1]Res (3)'!$G:$G,'[1]Res (3)'!S:S,"",0)</f>
        <v/>
      </c>
      <c r="AC330" s="70" t="str">
        <f>_xlfn.XLOOKUP($D330,'[1]Res (3)'!$G:$G,'[1]Res (3)'!T:T,"",0)</f>
        <v/>
      </c>
      <c r="AD330" s="70" t="str">
        <f>_xlfn.XLOOKUP($D330,'[1]Res (3)'!$G:$G,'[1]Res (3)'!U:U,"",0)</f>
        <v/>
      </c>
      <c r="AE330" s="70" t="str">
        <f>_xlfn.XLOOKUP($D330,'[1]Res (3)'!$G:$G,'[1]Res (3)'!V:V,"",0)</f>
        <v/>
      </c>
      <c r="AF330" s="70" t="str">
        <f>_xlfn.XLOOKUP($D330,'[1]Res (3)'!$G:$G,'[1]Res (3)'!W:W,"",0)</f>
        <v/>
      </c>
      <c r="AG330" s="70" t="str">
        <f>_xlfn.XLOOKUP($D330,'[1]Res (3)'!$G:$G,'[1]Res (3)'!X:X,"",0)</f>
        <v/>
      </c>
      <c r="AH330" s="70" t="str">
        <f>_xlfn.XLOOKUP($D330,'[1]Res (3)'!$G:$G,'[1]Res (3)'!Y:Y,"",0)</f>
        <v/>
      </c>
      <c r="AI330" s="70" t="str">
        <f>_xlfn.XLOOKUP($D330,'[1]Res (3)'!$G:$G,'[1]Res (3)'!Z:Z,"",0)</f>
        <v/>
      </c>
      <c r="AJ330" s="70" t="str">
        <f>_xlfn.XLOOKUP($D330,'[1]Res (3)'!$G:$G,'[1]Res (3)'!AA:AA,"",0)</f>
        <v/>
      </c>
      <c r="AK330" s="70" t="str">
        <f>_xlfn.XLOOKUP($D330,'[1]Res (3)'!$G:$G,'[1]Res (3)'!AB:AB,"",0)</f>
        <v>-</v>
      </c>
      <c r="AL330" s="71">
        <f t="shared" si="139"/>
        <v>0</v>
      </c>
      <c r="AM330" s="72" t="str">
        <f t="shared" si="140"/>
        <v/>
      </c>
      <c r="AO330" s="71" t="s">
        <v>26</v>
      </c>
      <c r="AP330" s="70" t="e">
        <f>CL330+Z330-BB330-BN330-BZ330</f>
        <v>#VALUE!</v>
      </c>
      <c r="AQ330" s="70"/>
      <c r="AR330" s="70" t="e">
        <f t="shared" si="152"/>
        <v>#VALUE!</v>
      </c>
      <c r="AS330" s="70"/>
      <c r="AT330" s="70" t="e">
        <f t="shared" si="153"/>
        <v>#VALUE!</v>
      </c>
      <c r="AU330" s="70"/>
      <c r="AV330" s="70" t="e">
        <f t="shared" si="154"/>
        <v>#VALUE!</v>
      </c>
      <c r="AW330" s="70"/>
      <c r="AX330" s="70" t="e">
        <f>CT330+AK330-BJ330-BV330-CH330</f>
        <v>#VALUE!</v>
      </c>
      <c r="AY330" s="71" t="e">
        <f t="shared" si="141"/>
        <v>#VALUE!</v>
      </c>
      <c r="AZ330" s="72" t="e">
        <f t="shared" si="142"/>
        <v>#VALUE!</v>
      </c>
      <c r="BA330" s="71" t="s">
        <v>26</v>
      </c>
      <c r="BB330" s="70">
        <v>1</v>
      </c>
      <c r="BC330" s="70">
        <v>0</v>
      </c>
      <c r="BD330" s="70">
        <v>1</v>
      </c>
      <c r="BE330" s="70">
        <v>0</v>
      </c>
      <c r="BF330" s="70">
        <v>2</v>
      </c>
      <c r="BG330" s="70">
        <v>0</v>
      </c>
      <c r="BH330" s="70">
        <v>1</v>
      </c>
      <c r="BI330" s="70">
        <v>0</v>
      </c>
      <c r="BJ330" s="70">
        <v>0</v>
      </c>
      <c r="BK330" s="74">
        <f t="shared" si="143"/>
        <v>5</v>
      </c>
      <c r="BL330" s="75">
        <f t="shared" si="144"/>
        <v>0</v>
      </c>
      <c r="BM330" s="71" t="s">
        <v>26</v>
      </c>
      <c r="BN330" s="70">
        <v>1</v>
      </c>
      <c r="BO330" s="70">
        <v>0</v>
      </c>
      <c r="BP330" s="70">
        <v>1</v>
      </c>
      <c r="BQ330" s="70">
        <v>0</v>
      </c>
      <c r="BR330" s="70">
        <v>1</v>
      </c>
      <c r="BS330" s="70">
        <v>0</v>
      </c>
      <c r="BT330" s="70">
        <v>1</v>
      </c>
      <c r="BU330" s="70">
        <v>0</v>
      </c>
      <c r="BV330" s="70">
        <v>0</v>
      </c>
      <c r="BW330" s="74">
        <f t="shared" si="145"/>
        <v>4</v>
      </c>
      <c r="BX330" s="76">
        <f t="shared" si="146"/>
        <v>0</v>
      </c>
      <c r="BY330" s="71" t="s">
        <v>26</v>
      </c>
      <c r="BZ330" s="70">
        <v>0</v>
      </c>
      <c r="CA330" s="70"/>
      <c r="CB330" s="70">
        <v>2</v>
      </c>
      <c r="CC330" s="70"/>
      <c r="CD330" s="70">
        <v>4</v>
      </c>
      <c r="CE330" s="70"/>
      <c r="CF330" s="70">
        <v>2</v>
      </c>
      <c r="CG330" s="70"/>
      <c r="CH330" s="70">
        <v>0</v>
      </c>
      <c r="CI330" s="77">
        <f t="shared" si="147"/>
        <v>8</v>
      </c>
      <c r="CJ330" s="76">
        <f t="shared" si="148"/>
        <v>0</v>
      </c>
      <c r="CK330" s="78"/>
      <c r="CL330" s="57"/>
      <c r="CM330" s="57"/>
      <c r="CN330" s="57"/>
      <c r="CO330" s="57"/>
      <c r="CP330" s="57"/>
      <c r="CQ330" s="57"/>
      <c r="CR330" s="57"/>
      <c r="CS330" s="79"/>
      <c r="CT330" s="80"/>
      <c r="CU330" s="81">
        <f t="shared" si="149"/>
        <v>0</v>
      </c>
      <c r="CV330" s="82">
        <f t="shared" si="150"/>
        <v>0</v>
      </c>
      <c r="CW330" s="83" t="e">
        <f>SUMIF(Склад!#REF!,E330,Склад!#REF!)</f>
        <v>#REF!</v>
      </c>
    </row>
    <row r="331" spans="1:101" s="73" customFormat="1" ht="147.94999999999999" customHeight="1" thickBot="1" x14ac:dyDescent="0.3">
      <c r="A331" s="57">
        <v>328</v>
      </c>
      <c r="B331" s="168" t="s">
        <v>140</v>
      </c>
      <c r="C331" s="34" t="s">
        <v>4213</v>
      </c>
      <c r="D331" s="34" t="str">
        <f t="shared" si="151"/>
        <v>743110155</v>
      </c>
      <c r="E331" s="33" t="s">
        <v>3926</v>
      </c>
      <c r="F331" s="33">
        <v>55</v>
      </c>
      <c r="G331" s="165" t="str">
        <f>IFERROR(VLOOKUP(VALUE(E331),Склад!#REF!,6,0),"-")</f>
        <v>-</v>
      </c>
      <c r="H331" s="58"/>
      <c r="I331" s="194" t="s">
        <v>4349</v>
      </c>
      <c r="J331" s="59">
        <v>15</v>
      </c>
      <c r="K331" s="63">
        <v>39</v>
      </c>
      <c r="L331" s="60"/>
      <c r="M331" s="61"/>
      <c r="N331" s="62"/>
      <c r="O331" s="64"/>
      <c r="P331" s="65"/>
      <c r="Q331" s="66"/>
      <c r="R331" s="67"/>
      <c r="S331" s="65"/>
      <c r="T331" s="66"/>
      <c r="U331" s="68"/>
      <c r="V331" s="69"/>
      <c r="W331" s="65"/>
      <c r="X331" s="66"/>
      <c r="Y331" s="70" t="str">
        <f>_xlfn.XLOOKUP($D331,'[1]Res (3)'!$G:$G,'[1]Res (3)'!P:P,"",0)</f>
        <v>-</v>
      </c>
      <c r="Z331" s="70" t="str">
        <f>_xlfn.XLOOKUP($D331,'[1]Res (3)'!$G:$G,'[1]Res (3)'!Q:Q,"",0)</f>
        <v>-</v>
      </c>
      <c r="AA331" s="70" t="str">
        <f>_xlfn.XLOOKUP($D331,'[1]Res (3)'!$G:$G,'[1]Res (3)'!R:R,"",0)</f>
        <v>-</v>
      </c>
      <c r="AB331" s="70" t="str">
        <f>_xlfn.XLOOKUP($D331,'[1]Res (3)'!$G:$G,'[1]Res (3)'!S:S,"",0)</f>
        <v/>
      </c>
      <c r="AC331" s="70" t="str">
        <f>_xlfn.XLOOKUP($D331,'[1]Res (3)'!$G:$G,'[1]Res (3)'!T:T,"",0)</f>
        <v/>
      </c>
      <c r="AD331" s="70" t="str">
        <f>_xlfn.XLOOKUP($D331,'[1]Res (3)'!$G:$G,'[1]Res (3)'!U:U,"",0)</f>
        <v/>
      </c>
      <c r="AE331" s="70" t="str">
        <f>_xlfn.XLOOKUP($D331,'[1]Res (3)'!$G:$G,'[1]Res (3)'!V:V,"",0)</f>
        <v/>
      </c>
      <c r="AF331" s="70" t="str">
        <f>_xlfn.XLOOKUP($D331,'[1]Res (3)'!$G:$G,'[1]Res (3)'!W:W,"",0)</f>
        <v/>
      </c>
      <c r="AG331" s="70" t="str">
        <f>_xlfn.XLOOKUP($D331,'[1]Res (3)'!$G:$G,'[1]Res (3)'!X:X,"",0)</f>
        <v/>
      </c>
      <c r="AH331" s="70" t="str">
        <f>_xlfn.XLOOKUP($D331,'[1]Res (3)'!$G:$G,'[1]Res (3)'!Y:Y,"",0)</f>
        <v/>
      </c>
      <c r="AI331" s="70" t="str">
        <f>_xlfn.XLOOKUP($D331,'[1]Res (3)'!$G:$G,'[1]Res (3)'!Z:Z,"",0)</f>
        <v/>
      </c>
      <c r="AJ331" s="70" t="str">
        <f>_xlfn.XLOOKUP($D331,'[1]Res (3)'!$G:$G,'[1]Res (3)'!AA:AA,"",0)</f>
        <v/>
      </c>
      <c r="AK331" s="70" t="str">
        <f>_xlfn.XLOOKUP($D331,'[1]Res (3)'!$G:$G,'[1]Res (3)'!AB:AB,"",0)</f>
        <v>-</v>
      </c>
      <c r="AL331" s="71">
        <f t="shared" si="139"/>
        <v>0</v>
      </c>
      <c r="AM331" s="72" t="str">
        <f t="shared" si="140"/>
        <v/>
      </c>
      <c r="AO331" s="71" t="s">
        <v>26</v>
      </c>
      <c r="AP331" s="70" t="e">
        <f>CL331+Z331-BB331-BN331-BZ331</f>
        <v>#VALUE!</v>
      </c>
      <c r="AQ331" s="70" t="e">
        <f>CM331+AA331-BC331-BO331-CA331</f>
        <v>#VALUE!</v>
      </c>
      <c r="AR331" s="70" t="e">
        <f t="shared" si="152"/>
        <v>#VALUE!</v>
      </c>
      <c r="AS331" s="70" t="e">
        <f>CO331+AC331-BE331-BQ331-CC331</f>
        <v>#VALUE!</v>
      </c>
      <c r="AT331" s="70" t="e">
        <f t="shared" si="153"/>
        <v>#VALUE!</v>
      </c>
      <c r="AU331" s="70" t="e">
        <f>CQ331+AE331-BG331-BS331-CE331</f>
        <v>#VALUE!</v>
      </c>
      <c r="AV331" s="70" t="e">
        <f t="shared" si="154"/>
        <v>#VALUE!</v>
      </c>
      <c r="AW331" s="70" t="e">
        <f>CS331+AJ331-BI331-BU331-CG331</f>
        <v>#VALUE!</v>
      </c>
      <c r="AX331" s="70" t="e">
        <f>CT331+AK331-BJ331-BV331-CH331</f>
        <v>#VALUE!</v>
      </c>
      <c r="AY331" s="71" t="e">
        <f t="shared" si="141"/>
        <v>#VALUE!</v>
      </c>
      <c r="AZ331" s="72" t="e">
        <f t="shared" si="142"/>
        <v>#VALUE!</v>
      </c>
      <c r="BA331" s="71" t="s">
        <v>26</v>
      </c>
      <c r="BB331" s="70">
        <v>0</v>
      </c>
      <c r="BC331" s="70"/>
      <c r="BD331" s="70">
        <v>1</v>
      </c>
      <c r="BE331" s="70">
        <v>1</v>
      </c>
      <c r="BF331" s="70">
        <v>2</v>
      </c>
      <c r="BG331" s="70">
        <v>1</v>
      </c>
      <c r="BH331" s="70">
        <v>1</v>
      </c>
      <c r="BI331" s="70"/>
      <c r="BJ331" s="70">
        <v>1</v>
      </c>
      <c r="BK331" s="74">
        <f t="shared" si="143"/>
        <v>7</v>
      </c>
      <c r="BL331" s="75">
        <f t="shared" si="144"/>
        <v>0</v>
      </c>
      <c r="BM331" s="71" t="s">
        <v>26</v>
      </c>
      <c r="BN331" s="70">
        <v>0</v>
      </c>
      <c r="BO331" s="70"/>
      <c r="BP331" s="70">
        <v>1</v>
      </c>
      <c r="BQ331" s="70"/>
      <c r="BR331" s="70">
        <v>2</v>
      </c>
      <c r="BS331" s="70"/>
      <c r="BT331" s="70">
        <v>1</v>
      </c>
      <c r="BU331" s="70"/>
      <c r="BV331" s="70">
        <v>0</v>
      </c>
      <c r="BW331" s="74">
        <f t="shared" si="145"/>
        <v>4</v>
      </c>
      <c r="BX331" s="76">
        <f t="shared" si="146"/>
        <v>0</v>
      </c>
      <c r="BY331" s="71" t="s">
        <v>26</v>
      </c>
      <c r="BZ331" s="70">
        <v>0</v>
      </c>
      <c r="CA331" s="70"/>
      <c r="CB331" s="70">
        <v>3</v>
      </c>
      <c r="CC331" s="70"/>
      <c r="CD331" s="70">
        <v>5</v>
      </c>
      <c r="CE331" s="70"/>
      <c r="CF331" s="70">
        <v>3</v>
      </c>
      <c r="CG331" s="70"/>
      <c r="CH331" s="70">
        <v>0</v>
      </c>
      <c r="CI331" s="77">
        <f t="shared" si="147"/>
        <v>11</v>
      </c>
      <c r="CJ331" s="76">
        <f t="shared" si="148"/>
        <v>0</v>
      </c>
      <c r="CK331" s="78"/>
      <c r="CL331" s="57"/>
      <c r="CM331" s="57"/>
      <c r="CN331" s="57"/>
      <c r="CO331" s="57"/>
      <c r="CP331" s="57"/>
      <c r="CQ331" s="57"/>
      <c r="CR331" s="57"/>
      <c r="CS331" s="79"/>
      <c r="CT331" s="80"/>
      <c r="CU331" s="81">
        <f t="shared" si="149"/>
        <v>0</v>
      </c>
      <c r="CV331" s="82">
        <f t="shared" si="150"/>
        <v>0</v>
      </c>
      <c r="CW331" s="83" t="e">
        <f>SUMIF(Склад!#REF!,E331,Склад!#REF!)</f>
        <v>#REF!</v>
      </c>
    </row>
    <row r="332" spans="1:101" s="73" customFormat="1" ht="147.94999999999999" customHeight="1" thickBot="1" x14ac:dyDescent="0.3">
      <c r="A332" s="34">
        <v>329</v>
      </c>
      <c r="B332" s="168" t="s">
        <v>133</v>
      </c>
      <c r="C332" s="34" t="s">
        <v>114</v>
      </c>
      <c r="D332" s="34" t="str">
        <f t="shared" si="151"/>
        <v>77111011</v>
      </c>
      <c r="E332" s="33" t="s">
        <v>3927</v>
      </c>
      <c r="F332" s="33">
        <v>1</v>
      </c>
      <c r="G332" s="165" t="str">
        <f>IFERROR(VLOOKUP(VALUE(E332),Склад!#REF!,6,0),"-")</f>
        <v>-</v>
      </c>
      <c r="H332" s="58"/>
      <c r="I332" s="194" t="s">
        <v>4349</v>
      </c>
      <c r="J332" s="59">
        <v>13.5</v>
      </c>
      <c r="K332" s="63">
        <v>35</v>
      </c>
      <c r="L332" s="60"/>
      <c r="M332" s="61"/>
      <c r="N332" s="62"/>
      <c r="O332" s="64"/>
      <c r="P332" s="65"/>
      <c r="Q332" s="66"/>
      <c r="R332" s="67"/>
      <c r="S332" s="65"/>
      <c r="T332" s="66"/>
      <c r="U332" s="68"/>
      <c r="V332" s="69"/>
      <c r="W332" s="65"/>
      <c r="X332" s="66"/>
      <c r="Y332" s="70" t="str">
        <f>_xlfn.XLOOKUP($D332,'[1]Res (3)'!$G:$G,'[1]Res (3)'!P:P,"",0)</f>
        <v/>
      </c>
      <c r="Z332" s="70" t="str">
        <f>_xlfn.XLOOKUP($D332,'[1]Res (3)'!$G:$G,'[1]Res (3)'!Q:Q,"",0)</f>
        <v>-</v>
      </c>
      <c r="AA332" s="70" t="str">
        <f>_xlfn.XLOOKUP($D332,'[1]Res (3)'!$G:$G,'[1]Res (3)'!R:R,"",0)</f>
        <v>-</v>
      </c>
      <c r="AB332" s="70" t="str">
        <f>_xlfn.XLOOKUP($D332,'[1]Res (3)'!$G:$G,'[1]Res (3)'!S:S,"",0)</f>
        <v>-</v>
      </c>
      <c r="AC332" s="70" t="str">
        <f>_xlfn.XLOOKUP($D332,'[1]Res (3)'!$G:$G,'[1]Res (3)'!T:T,"",0)</f>
        <v>-</v>
      </c>
      <c r="AD332" s="70" t="str">
        <f>_xlfn.XLOOKUP($D332,'[1]Res (3)'!$G:$G,'[1]Res (3)'!U:U,"",0)</f>
        <v>-</v>
      </c>
      <c r="AE332" s="70" t="str">
        <f>_xlfn.XLOOKUP($D332,'[1]Res (3)'!$G:$G,'[1]Res (3)'!V:V,"",0)</f>
        <v>-</v>
      </c>
      <c r="AF332" s="70" t="str">
        <f>_xlfn.XLOOKUP($D332,'[1]Res (3)'!$G:$G,'[1]Res (3)'!W:W,"",0)</f>
        <v>-</v>
      </c>
      <c r="AG332" s="70" t="str">
        <f>_xlfn.XLOOKUP($D332,'[1]Res (3)'!$G:$G,'[1]Res (3)'!X:X,"",0)</f>
        <v>-</v>
      </c>
      <c r="AH332" s="70" t="str">
        <f>_xlfn.XLOOKUP($D332,'[1]Res (3)'!$G:$G,'[1]Res (3)'!Y:Y,"",0)</f>
        <v>-</v>
      </c>
      <c r="AI332" s="70" t="str">
        <f>_xlfn.XLOOKUP($D332,'[1]Res (3)'!$G:$G,'[1]Res (3)'!Z:Z,"",0)</f>
        <v>-</v>
      </c>
      <c r="AJ332" s="70" t="str">
        <f>_xlfn.XLOOKUP($D332,'[1]Res (3)'!$G:$G,'[1]Res (3)'!AA:AA,"",0)</f>
        <v>-</v>
      </c>
      <c r="AK332" s="70" t="str">
        <f>_xlfn.XLOOKUP($D332,'[1]Res (3)'!$G:$G,'[1]Res (3)'!AB:AB,"",0)</f>
        <v>-</v>
      </c>
      <c r="AL332" s="71">
        <f t="shared" si="139"/>
        <v>0</v>
      </c>
      <c r="AM332" s="72" t="str">
        <f t="shared" si="140"/>
        <v/>
      </c>
      <c r="AO332" s="71" t="s">
        <v>26</v>
      </c>
      <c r="AP332" s="70" t="e">
        <f t="shared" ref="AP332:AV332" si="155">CL332+Z332-BB332-BN332</f>
        <v>#VALUE!</v>
      </c>
      <c r="AQ332" s="70" t="e">
        <f t="shared" si="155"/>
        <v>#VALUE!</v>
      </c>
      <c r="AR332" s="70" t="e">
        <f t="shared" si="155"/>
        <v>#VALUE!</v>
      </c>
      <c r="AS332" s="70" t="e">
        <f t="shared" si="155"/>
        <v>#VALUE!</v>
      </c>
      <c r="AT332" s="70" t="e">
        <f t="shared" si="155"/>
        <v>#VALUE!</v>
      </c>
      <c r="AU332" s="70" t="e">
        <f t="shared" si="155"/>
        <v>#VALUE!</v>
      </c>
      <c r="AV332" s="70" t="e">
        <f t="shared" si="155"/>
        <v>#VALUE!</v>
      </c>
      <c r="AW332" s="70" t="e">
        <f t="shared" ref="AW332:AX332" si="156">CS332+AJ332-BI332-BU332</f>
        <v>#VALUE!</v>
      </c>
      <c r="AX332" s="70" t="e">
        <f t="shared" si="156"/>
        <v>#VALUE!</v>
      </c>
      <c r="AY332" s="71" t="e">
        <f t="shared" si="141"/>
        <v>#VALUE!</v>
      </c>
      <c r="AZ332" s="72" t="e">
        <f t="shared" si="142"/>
        <v>#VALUE!</v>
      </c>
      <c r="BA332" s="71" t="s">
        <v>26</v>
      </c>
      <c r="BB332" s="70">
        <v>0</v>
      </c>
      <c r="BC332" s="70"/>
      <c r="BD332" s="70">
        <v>0</v>
      </c>
      <c r="BE332" s="70"/>
      <c r="BF332" s="70">
        <v>0</v>
      </c>
      <c r="BG332" s="70"/>
      <c r="BH332" s="70">
        <v>0</v>
      </c>
      <c r="BI332" s="70"/>
      <c r="BJ332" s="70">
        <v>0</v>
      </c>
      <c r="BK332" s="74">
        <f t="shared" si="143"/>
        <v>0</v>
      </c>
      <c r="BL332" s="75">
        <f t="shared" si="144"/>
        <v>0</v>
      </c>
      <c r="BM332" s="71" t="s">
        <v>26</v>
      </c>
      <c r="BN332" s="70">
        <v>0</v>
      </c>
      <c r="BO332" s="70"/>
      <c r="BP332" s="70">
        <v>0</v>
      </c>
      <c r="BQ332" s="70"/>
      <c r="BR332" s="70">
        <v>0</v>
      </c>
      <c r="BS332" s="70"/>
      <c r="BT332" s="70">
        <v>0</v>
      </c>
      <c r="BU332" s="70"/>
      <c r="BV332" s="70">
        <v>0</v>
      </c>
      <c r="BW332" s="74">
        <f t="shared" si="145"/>
        <v>0</v>
      </c>
      <c r="BX332" s="76">
        <f t="shared" si="146"/>
        <v>0</v>
      </c>
      <c r="BY332" s="71" t="s">
        <v>26</v>
      </c>
      <c r="BZ332" s="70">
        <v>0</v>
      </c>
      <c r="CA332" s="70"/>
      <c r="CB332" s="70">
        <v>0</v>
      </c>
      <c r="CC332" s="70"/>
      <c r="CD332" s="70">
        <v>0</v>
      </c>
      <c r="CE332" s="70"/>
      <c r="CF332" s="70">
        <v>0</v>
      </c>
      <c r="CG332" s="70"/>
      <c r="CH332" s="70">
        <v>0</v>
      </c>
      <c r="CI332" s="77">
        <f t="shared" si="147"/>
        <v>0</v>
      </c>
      <c r="CJ332" s="76">
        <f t="shared" si="148"/>
        <v>0</v>
      </c>
      <c r="CK332" s="78"/>
      <c r="CL332" s="57"/>
      <c r="CM332" s="57"/>
      <c r="CN332" s="57"/>
      <c r="CO332" s="57"/>
      <c r="CP332" s="57"/>
      <c r="CQ332" s="57"/>
      <c r="CR332" s="57"/>
      <c r="CS332" s="79"/>
      <c r="CT332" s="80"/>
      <c r="CU332" s="81">
        <f t="shared" si="149"/>
        <v>0</v>
      </c>
      <c r="CV332" s="82">
        <f t="shared" si="150"/>
        <v>0</v>
      </c>
      <c r="CW332" s="83" t="e">
        <f>SUMIF(Склад!#REF!,E332,Склад!#REF!)</f>
        <v>#REF!</v>
      </c>
    </row>
    <row r="333" spans="1:101" s="73" customFormat="1" ht="147.94999999999999" customHeight="1" thickBot="1" x14ac:dyDescent="0.3">
      <c r="A333" s="57">
        <v>330</v>
      </c>
      <c r="B333" s="168" t="s">
        <v>133</v>
      </c>
      <c r="C333" s="34" t="s">
        <v>114</v>
      </c>
      <c r="D333" s="34" t="str">
        <f t="shared" si="151"/>
        <v>771110110</v>
      </c>
      <c r="E333" s="33" t="s">
        <v>3927</v>
      </c>
      <c r="F333" s="33">
        <v>10</v>
      </c>
      <c r="G333" s="165" t="str">
        <f>IFERROR(VLOOKUP(VALUE(E333),Склад!#REF!,6,0),"-")</f>
        <v>-</v>
      </c>
      <c r="H333" s="58"/>
      <c r="I333" s="194" t="s">
        <v>4349</v>
      </c>
      <c r="J333" s="59">
        <v>13.5</v>
      </c>
      <c r="K333" s="63">
        <v>35</v>
      </c>
      <c r="L333" s="60"/>
      <c r="M333" s="61"/>
      <c r="N333" s="62"/>
      <c r="O333" s="64"/>
      <c r="P333" s="65"/>
      <c r="Q333" s="66"/>
      <c r="R333" s="67"/>
      <c r="S333" s="65"/>
      <c r="T333" s="66"/>
      <c r="U333" s="68"/>
      <c r="V333" s="69"/>
      <c r="W333" s="65"/>
      <c r="X333" s="66"/>
      <c r="Y333" s="70" t="str">
        <f>_xlfn.XLOOKUP($D333,'[1]Res (3)'!$G:$G,'[1]Res (3)'!P:P,"",0)</f>
        <v/>
      </c>
      <c r="Z333" s="70" t="str">
        <f>_xlfn.XLOOKUP($D333,'[1]Res (3)'!$G:$G,'[1]Res (3)'!Q:Q,"",0)</f>
        <v>-</v>
      </c>
      <c r="AA333" s="70" t="str">
        <f>_xlfn.XLOOKUP($D333,'[1]Res (3)'!$G:$G,'[1]Res (3)'!R:R,"",0)</f>
        <v>-</v>
      </c>
      <c r="AB333" s="70" t="str">
        <f>_xlfn.XLOOKUP($D333,'[1]Res (3)'!$G:$G,'[1]Res (3)'!S:S,"",0)</f>
        <v>-</v>
      </c>
      <c r="AC333" s="70" t="str">
        <f>_xlfn.XLOOKUP($D333,'[1]Res (3)'!$G:$G,'[1]Res (3)'!T:T,"",0)</f>
        <v>-</v>
      </c>
      <c r="AD333" s="70" t="str">
        <f>_xlfn.XLOOKUP($D333,'[1]Res (3)'!$G:$G,'[1]Res (3)'!U:U,"",0)</f>
        <v>-</v>
      </c>
      <c r="AE333" s="70" t="str">
        <f>_xlfn.XLOOKUP($D333,'[1]Res (3)'!$G:$G,'[1]Res (3)'!V:V,"",0)</f>
        <v>-</v>
      </c>
      <c r="AF333" s="70" t="str">
        <f>_xlfn.XLOOKUP($D333,'[1]Res (3)'!$G:$G,'[1]Res (3)'!W:W,"",0)</f>
        <v>-</v>
      </c>
      <c r="AG333" s="70" t="str">
        <f>_xlfn.XLOOKUP($D333,'[1]Res (3)'!$G:$G,'[1]Res (3)'!X:X,"",0)</f>
        <v>-</v>
      </c>
      <c r="AH333" s="70" t="str">
        <f>_xlfn.XLOOKUP($D333,'[1]Res (3)'!$G:$G,'[1]Res (3)'!Y:Y,"",0)</f>
        <v>-</v>
      </c>
      <c r="AI333" s="70" t="str">
        <f>_xlfn.XLOOKUP($D333,'[1]Res (3)'!$G:$G,'[1]Res (3)'!Z:Z,"",0)</f>
        <v>-</v>
      </c>
      <c r="AJ333" s="70" t="str">
        <f>_xlfn.XLOOKUP($D333,'[1]Res (3)'!$G:$G,'[1]Res (3)'!AA:AA,"",0)</f>
        <v>-</v>
      </c>
      <c r="AK333" s="70" t="str">
        <f>_xlfn.XLOOKUP($D333,'[1]Res (3)'!$G:$G,'[1]Res (3)'!AB:AB,"",0)</f>
        <v>-</v>
      </c>
      <c r="AL333" s="71">
        <f t="shared" si="139"/>
        <v>0</v>
      </c>
      <c r="AM333" s="72" t="str">
        <f t="shared" si="140"/>
        <v/>
      </c>
      <c r="AO333" s="71" t="s">
        <v>26</v>
      </c>
      <c r="AP333" s="70" t="e">
        <f t="shared" ref="AP333:AP347" si="157">CL333+Z333-BB333-BN333-BZ333</f>
        <v>#VALUE!</v>
      </c>
      <c r="AQ333" s="70"/>
      <c r="AR333" s="70" t="e">
        <f t="shared" ref="AR333:AR347" si="158">CN333+AB333-BD333-BP333-CB333</f>
        <v>#VALUE!</v>
      </c>
      <c r="AS333" s="70"/>
      <c r="AT333" s="70" t="e">
        <f t="shared" ref="AT333:AT347" si="159">CP333+AD333-BF333-BR333-CD333</f>
        <v>#VALUE!</v>
      </c>
      <c r="AU333" s="70"/>
      <c r="AV333" s="70" t="e">
        <f t="shared" ref="AV333:AV347" si="160">CR333+AF333-BH333-BT333-CF333</f>
        <v>#VALUE!</v>
      </c>
      <c r="AW333" s="70"/>
      <c r="AX333" s="70" t="e">
        <f t="shared" ref="AX333:AX347" si="161">CT333+AK333-BJ333-BV333-CH333</f>
        <v>#VALUE!</v>
      </c>
      <c r="AY333" s="71" t="e">
        <f t="shared" si="141"/>
        <v>#VALUE!</v>
      </c>
      <c r="AZ333" s="72" t="e">
        <f t="shared" si="142"/>
        <v>#VALUE!</v>
      </c>
      <c r="BA333" s="71" t="s">
        <v>26</v>
      </c>
      <c r="BB333" s="70">
        <v>0</v>
      </c>
      <c r="BC333" s="70">
        <v>0</v>
      </c>
      <c r="BD333" s="70">
        <v>1</v>
      </c>
      <c r="BE333" s="70">
        <v>0</v>
      </c>
      <c r="BF333" s="70">
        <v>2</v>
      </c>
      <c r="BG333" s="70">
        <v>0</v>
      </c>
      <c r="BH333" s="70">
        <v>1</v>
      </c>
      <c r="BI333" s="70">
        <v>0</v>
      </c>
      <c r="BJ333" s="70">
        <v>0</v>
      </c>
      <c r="BK333" s="74">
        <f t="shared" si="143"/>
        <v>4</v>
      </c>
      <c r="BL333" s="75">
        <f t="shared" si="144"/>
        <v>0</v>
      </c>
      <c r="BM333" s="71" t="s">
        <v>26</v>
      </c>
      <c r="BN333" s="70">
        <v>0</v>
      </c>
      <c r="BO333" s="70">
        <v>0</v>
      </c>
      <c r="BP333" s="70">
        <v>1</v>
      </c>
      <c r="BQ333" s="70">
        <v>0</v>
      </c>
      <c r="BR333" s="70">
        <v>1</v>
      </c>
      <c r="BS333" s="70">
        <v>0</v>
      </c>
      <c r="BT333" s="70">
        <v>1</v>
      </c>
      <c r="BU333" s="70">
        <v>0</v>
      </c>
      <c r="BV333" s="70">
        <v>0</v>
      </c>
      <c r="BW333" s="74">
        <f t="shared" si="145"/>
        <v>3</v>
      </c>
      <c r="BX333" s="76">
        <f t="shared" si="146"/>
        <v>0</v>
      </c>
      <c r="BY333" s="71" t="s">
        <v>26</v>
      </c>
      <c r="BZ333" s="70">
        <v>0</v>
      </c>
      <c r="CA333" s="70">
        <v>0</v>
      </c>
      <c r="CB333" s="70">
        <v>0</v>
      </c>
      <c r="CC333" s="70">
        <v>0</v>
      </c>
      <c r="CD333" s="70">
        <v>0</v>
      </c>
      <c r="CE333" s="70">
        <v>0</v>
      </c>
      <c r="CF333" s="70">
        <v>0</v>
      </c>
      <c r="CG333" s="70"/>
      <c r="CH333" s="70">
        <v>0</v>
      </c>
      <c r="CI333" s="77">
        <f t="shared" si="147"/>
        <v>0</v>
      </c>
      <c r="CJ333" s="76">
        <f t="shared" si="148"/>
        <v>0</v>
      </c>
      <c r="CK333" s="78"/>
      <c r="CL333" s="57"/>
      <c r="CM333" s="57"/>
      <c r="CN333" s="57"/>
      <c r="CO333" s="57"/>
      <c r="CP333" s="57"/>
      <c r="CQ333" s="57"/>
      <c r="CR333" s="57"/>
      <c r="CS333" s="79"/>
      <c r="CT333" s="80"/>
      <c r="CU333" s="81">
        <f t="shared" si="149"/>
        <v>0</v>
      </c>
      <c r="CV333" s="82">
        <f t="shared" si="150"/>
        <v>0</v>
      </c>
      <c r="CW333" s="83" t="e">
        <f>SUMIF(Склад!#REF!,E333,Склад!#REF!)</f>
        <v>#REF!</v>
      </c>
    </row>
    <row r="334" spans="1:101" s="73" customFormat="1" ht="147.94999999999999" customHeight="1" thickBot="1" x14ac:dyDescent="0.3">
      <c r="A334" s="34">
        <v>331</v>
      </c>
      <c r="B334" s="168" t="s">
        <v>133</v>
      </c>
      <c r="C334" s="34" t="s">
        <v>114</v>
      </c>
      <c r="D334" s="34" t="str">
        <f t="shared" si="151"/>
        <v>77111012</v>
      </c>
      <c r="E334" s="33" t="s">
        <v>3927</v>
      </c>
      <c r="F334" s="33">
        <v>2</v>
      </c>
      <c r="G334" s="165" t="str">
        <f>IFERROR(VLOOKUP(VALUE(E334),Склад!#REF!,6,0),"-")</f>
        <v>-</v>
      </c>
      <c r="H334" s="58"/>
      <c r="I334" s="194" t="s">
        <v>4349</v>
      </c>
      <c r="J334" s="59">
        <v>13.5</v>
      </c>
      <c r="K334" s="63">
        <v>35</v>
      </c>
      <c r="L334" s="60"/>
      <c r="M334" s="61"/>
      <c r="N334" s="62"/>
      <c r="O334" s="64"/>
      <c r="P334" s="65"/>
      <c r="Q334" s="66"/>
      <c r="R334" s="67"/>
      <c r="S334" s="65"/>
      <c r="T334" s="66"/>
      <c r="U334" s="68"/>
      <c r="V334" s="69"/>
      <c r="W334" s="65"/>
      <c r="X334" s="66"/>
      <c r="Y334" s="70" t="str">
        <f>_xlfn.XLOOKUP($D334,'[1]Res (3)'!$G:$G,'[1]Res (3)'!P:P,"",0)</f>
        <v/>
      </c>
      <c r="Z334" s="70" t="str">
        <f>_xlfn.XLOOKUP($D334,'[1]Res (3)'!$G:$G,'[1]Res (3)'!Q:Q,"",0)</f>
        <v>-</v>
      </c>
      <c r="AA334" s="70" t="str">
        <f>_xlfn.XLOOKUP($D334,'[1]Res (3)'!$G:$G,'[1]Res (3)'!R:R,"",0)</f>
        <v>-</v>
      </c>
      <c r="AB334" s="70" t="str">
        <f>_xlfn.XLOOKUP($D334,'[1]Res (3)'!$G:$G,'[1]Res (3)'!S:S,"",0)</f>
        <v>-</v>
      </c>
      <c r="AC334" s="70" t="str">
        <f>_xlfn.XLOOKUP($D334,'[1]Res (3)'!$G:$G,'[1]Res (3)'!T:T,"",0)</f>
        <v>-</v>
      </c>
      <c r="AD334" s="70" t="str">
        <f>_xlfn.XLOOKUP($D334,'[1]Res (3)'!$G:$G,'[1]Res (3)'!U:U,"",0)</f>
        <v>-</v>
      </c>
      <c r="AE334" s="70" t="str">
        <f>_xlfn.XLOOKUP($D334,'[1]Res (3)'!$G:$G,'[1]Res (3)'!V:V,"",0)</f>
        <v>-</v>
      </c>
      <c r="AF334" s="70" t="str">
        <f>_xlfn.XLOOKUP($D334,'[1]Res (3)'!$G:$G,'[1]Res (3)'!W:W,"",0)</f>
        <v>-</v>
      </c>
      <c r="AG334" s="70" t="str">
        <f>_xlfn.XLOOKUP($D334,'[1]Res (3)'!$G:$G,'[1]Res (3)'!X:X,"",0)</f>
        <v>-</v>
      </c>
      <c r="AH334" s="70" t="str">
        <f>_xlfn.XLOOKUP($D334,'[1]Res (3)'!$G:$G,'[1]Res (3)'!Y:Y,"",0)</f>
        <v>-</v>
      </c>
      <c r="AI334" s="70" t="str">
        <f>_xlfn.XLOOKUP($D334,'[1]Res (3)'!$G:$G,'[1]Res (3)'!Z:Z,"",0)</f>
        <v>-</v>
      </c>
      <c r="AJ334" s="70" t="str">
        <f>_xlfn.XLOOKUP($D334,'[1]Res (3)'!$G:$G,'[1]Res (3)'!AA:AA,"",0)</f>
        <v>-</v>
      </c>
      <c r="AK334" s="70" t="str">
        <f>_xlfn.XLOOKUP($D334,'[1]Res (3)'!$G:$G,'[1]Res (3)'!AB:AB,"",0)</f>
        <v>-</v>
      </c>
      <c r="AL334" s="71">
        <f t="shared" si="139"/>
        <v>0</v>
      </c>
      <c r="AM334" s="72" t="str">
        <f t="shared" si="140"/>
        <v/>
      </c>
      <c r="AO334" s="71" t="s">
        <v>26</v>
      </c>
      <c r="AP334" s="70" t="e">
        <f t="shared" si="157"/>
        <v>#VALUE!</v>
      </c>
      <c r="AQ334" s="70"/>
      <c r="AR334" s="70" t="e">
        <f t="shared" si="158"/>
        <v>#VALUE!</v>
      </c>
      <c r="AS334" s="70"/>
      <c r="AT334" s="70" t="e">
        <f t="shared" si="159"/>
        <v>#VALUE!</v>
      </c>
      <c r="AU334" s="70"/>
      <c r="AV334" s="70" t="e">
        <f t="shared" si="160"/>
        <v>#VALUE!</v>
      </c>
      <c r="AW334" s="70"/>
      <c r="AX334" s="70" t="e">
        <f t="shared" si="161"/>
        <v>#VALUE!</v>
      </c>
      <c r="AY334" s="71" t="e">
        <f t="shared" si="141"/>
        <v>#VALUE!</v>
      </c>
      <c r="AZ334" s="72" t="e">
        <f t="shared" si="142"/>
        <v>#VALUE!</v>
      </c>
      <c r="BA334" s="71" t="s">
        <v>26</v>
      </c>
      <c r="BB334" s="70">
        <v>0</v>
      </c>
      <c r="BC334" s="70">
        <v>0</v>
      </c>
      <c r="BD334" s="70">
        <v>1</v>
      </c>
      <c r="BE334" s="70">
        <v>0</v>
      </c>
      <c r="BF334" s="70">
        <v>2</v>
      </c>
      <c r="BG334" s="70">
        <v>0</v>
      </c>
      <c r="BH334" s="70">
        <v>1</v>
      </c>
      <c r="BI334" s="70">
        <v>0</v>
      </c>
      <c r="BJ334" s="70">
        <v>0</v>
      </c>
      <c r="BK334" s="74">
        <f t="shared" si="143"/>
        <v>4</v>
      </c>
      <c r="BL334" s="75">
        <f t="shared" si="144"/>
        <v>0</v>
      </c>
      <c r="BM334" s="71" t="s">
        <v>26</v>
      </c>
      <c r="BN334" s="70">
        <v>0</v>
      </c>
      <c r="BO334" s="70">
        <v>0</v>
      </c>
      <c r="BP334" s="70">
        <v>1</v>
      </c>
      <c r="BQ334" s="70">
        <v>0</v>
      </c>
      <c r="BR334" s="70">
        <v>1</v>
      </c>
      <c r="BS334" s="70">
        <v>0</v>
      </c>
      <c r="BT334" s="70">
        <v>1</v>
      </c>
      <c r="BU334" s="70">
        <v>0</v>
      </c>
      <c r="BV334" s="70">
        <v>0</v>
      </c>
      <c r="BW334" s="74">
        <f t="shared" si="145"/>
        <v>3</v>
      </c>
      <c r="BX334" s="76">
        <f t="shared" si="146"/>
        <v>0</v>
      </c>
      <c r="BY334" s="71" t="s">
        <v>26</v>
      </c>
      <c r="BZ334" s="70">
        <v>0</v>
      </c>
      <c r="CA334" s="70">
        <v>0</v>
      </c>
      <c r="CB334" s="70">
        <v>3</v>
      </c>
      <c r="CC334" s="70">
        <v>0</v>
      </c>
      <c r="CD334" s="70">
        <v>5</v>
      </c>
      <c r="CE334" s="70">
        <v>0</v>
      </c>
      <c r="CF334" s="70">
        <v>3</v>
      </c>
      <c r="CG334" s="70"/>
      <c r="CH334" s="70">
        <v>0</v>
      </c>
      <c r="CI334" s="77">
        <f t="shared" si="147"/>
        <v>11</v>
      </c>
      <c r="CJ334" s="76">
        <f t="shared" si="148"/>
        <v>0</v>
      </c>
      <c r="CK334" s="78"/>
      <c r="CL334" s="57"/>
      <c r="CM334" s="57"/>
      <c r="CN334" s="57"/>
      <c r="CO334" s="57"/>
      <c r="CP334" s="57"/>
      <c r="CQ334" s="57"/>
      <c r="CR334" s="57"/>
      <c r="CS334" s="79"/>
      <c r="CT334" s="80"/>
      <c r="CU334" s="81">
        <f t="shared" si="149"/>
        <v>0</v>
      </c>
      <c r="CV334" s="82">
        <f t="shared" si="150"/>
        <v>0</v>
      </c>
      <c r="CW334" s="83" t="e">
        <f>SUMIF(Склад!#REF!,E334,Склад!#REF!)</f>
        <v>#REF!</v>
      </c>
    </row>
    <row r="335" spans="1:101" s="73" customFormat="1" ht="147.94999999999999" customHeight="1" thickBot="1" x14ac:dyDescent="0.3">
      <c r="A335" s="57">
        <v>332</v>
      </c>
      <c r="B335" s="168" t="s">
        <v>133</v>
      </c>
      <c r="C335" s="34" t="s">
        <v>114</v>
      </c>
      <c r="D335" s="34" t="str">
        <f t="shared" si="151"/>
        <v>771110123</v>
      </c>
      <c r="E335" s="33" t="s">
        <v>3927</v>
      </c>
      <c r="F335" s="33">
        <v>23</v>
      </c>
      <c r="G335" s="165" t="str">
        <f>IFERROR(VLOOKUP(VALUE(E335),Склад!#REF!,6,0),"-")</f>
        <v>-</v>
      </c>
      <c r="H335" s="58"/>
      <c r="I335" s="194" t="s">
        <v>4349</v>
      </c>
      <c r="J335" s="59">
        <v>13.5</v>
      </c>
      <c r="K335" s="63">
        <v>35</v>
      </c>
      <c r="L335" s="60"/>
      <c r="M335" s="61"/>
      <c r="N335" s="62"/>
      <c r="O335" s="64"/>
      <c r="P335" s="65"/>
      <c r="Q335" s="66"/>
      <c r="R335" s="67"/>
      <c r="S335" s="65"/>
      <c r="T335" s="66"/>
      <c r="U335" s="68"/>
      <c r="V335" s="69"/>
      <c r="W335" s="65"/>
      <c r="X335" s="66"/>
      <c r="Y335" s="70" t="str">
        <f>_xlfn.XLOOKUP($D335,'[1]Res (3)'!$G:$G,'[1]Res (3)'!P:P,"",0)</f>
        <v/>
      </c>
      <c r="Z335" s="70" t="str">
        <f>_xlfn.XLOOKUP($D335,'[1]Res (3)'!$G:$G,'[1]Res (3)'!Q:Q,"",0)</f>
        <v>-</v>
      </c>
      <c r="AA335" s="70" t="str">
        <f>_xlfn.XLOOKUP($D335,'[1]Res (3)'!$G:$G,'[1]Res (3)'!R:R,"",0)</f>
        <v>-</v>
      </c>
      <c r="AB335" s="70" t="str">
        <f>_xlfn.XLOOKUP($D335,'[1]Res (3)'!$G:$G,'[1]Res (3)'!S:S,"",0)</f>
        <v>-</v>
      </c>
      <c r="AC335" s="70" t="str">
        <f>_xlfn.XLOOKUP($D335,'[1]Res (3)'!$G:$G,'[1]Res (3)'!T:T,"",0)</f>
        <v>-</v>
      </c>
      <c r="AD335" s="70" t="str">
        <f>_xlfn.XLOOKUP($D335,'[1]Res (3)'!$G:$G,'[1]Res (3)'!U:U,"",0)</f>
        <v>-</v>
      </c>
      <c r="AE335" s="70" t="str">
        <f>_xlfn.XLOOKUP($D335,'[1]Res (3)'!$G:$G,'[1]Res (3)'!V:V,"",0)</f>
        <v>-</v>
      </c>
      <c r="AF335" s="70" t="str">
        <f>_xlfn.XLOOKUP($D335,'[1]Res (3)'!$G:$G,'[1]Res (3)'!W:W,"",0)</f>
        <v>-</v>
      </c>
      <c r="AG335" s="70" t="str">
        <f>_xlfn.XLOOKUP($D335,'[1]Res (3)'!$G:$G,'[1]Res (3)'!X:X,"",0)</f>
        <v>-</v>
      </c>
      <c r="AH335" s="70" t="str">
        <f>_xlfn.XLOOKUP($D335,'[1]Res (3)'!$G:$G,'[1]Res (3)'!Y:Y,"",0)</f>
        <v>-</v>
      </c>
      <c r="AI335" s="70" t="str">
        <f>_xlfn.XLOOKUP($D335,'[1]Res (3)'!$G:$G,'[1]Res (3)'!Z:Z,"",0)</f>
        <v>-</v>
      </c>
      <c r="AJ335" s="70" t="str">
        <f>_xlfn.XLOOKUP($D335,'[1]Res (3)'!$G:$G,'[1]Res (3)'!AA:AA,"",0)</f>
        <v>-</v>
      </c>
      <c r="AK335" s="70" t="str">
        <f>_xlfn.XLOOKUP($D335,'[1]Res (3)'!$G:$G,'[1]Res (3)'!AB:AB,"",0)</f>
        <v>-</v>
      </c>
      <c r="AL335" s="71">
        <f t="shared" si="139"/>
        <v>0</v>
      </c>
      <c r="AM335" s="72" t="str">
        <f t="shared" si="140"/>
        <v/>
      </c>
      <c r="AO335" s="71" t="s">
        <v>26</v>
      </c>
      <c r="AP335" s="70" t="e">
        <f t="shared" si="157"/>
        <v>#VALUE!</v>
      </c>
      <c r="AQ335" s="70"/>
      <c r="AR335" s="70" t="e">
        <f t="shared" si="158"/>
        <v>#VALUE!</v>
      </c>
      <c r="AS335" s="70"/>
      <c r="AT335" s="70" t="e">
        <f t="shared" si="159"/>
        <v>#VALUE!</v>
      </c>
      <c r="AU335" s="70"/>
      <c r="AV335" s="70" t="e">
        <f t="shared" si="160"/>
        <v>#VALUE!</v>
      </c>
      <c r="AW335" s="70"/>
      <c r="AX335" s="70" t="e">
        <f t="shared" si="161"/>
        <v>#VALUE!</v>
      </c>
      <c r="AY335" s="71" t="e">
        <f t="shared" si="141"/>
        <v>#VALUE!</v>
      </c>
      <c r="AZ335" s="72" t="e">
        <f t="shared" si="142"/>
        <v>#VALUE!</v>
      </c>
      <c r="BA335" s="71" t="s">
        <v>26</v>
      </c>
      <c r="BB335" s="70">
        <v>0</v>
      </c>
      <c r="BC335" s="70">
        <v>0</v>
      </c>
      <c r="BD335" s="70">
        <v>1</v>
      </c>
      <c r="BE335" s="70">
        <v>0</v>
      </c>
      <c r="BF335" s="70">
        <v>2</v>
      </c>
      <c r="BG335" s="70">
        <v>0</v>
      </c>
      <c r="BH335" s="70">
        <v>1</v>
      </c>
      <c r="BI335" s="70">
        <v>0</v>
      </c>
      <c r="BJ335" s="70">
        <v>0</v>
      </c>
      <c r="BK335" s="74">
        <f t="shared" si="143"/>
        <v>4</v>
      </c>
      <c r="BL335" s="75">
        <f t="shared" si="144"/>
        <v>0</v>
      </c>
      <c r="BM335" s="71" t="s">
        <v>26</v>
      </c>
      <c r="BN335" s="70">
        <v>0</v>
      </c>
      <c r="BO335" s="70">
        <v>0</v>
      </c>
      <c r="BP335" s="70">
        <v>1</v>
      </c>
      <c r="BQ335" s="70">
        <v>0</v>
      </c>
      <c r="BR335" s="70">
        <v>1</v>
      </c>
      <c r="BS335" s="70">
        <v>0</v>
      </c>
      <c r="BT335" s="70">
        <v>1</v>
      </c>
      <c r="BU335" s="70">
        <v>0</v>
      </c>
      <c r="BV335" s="70">
        <v>0</v>
      </c>
      <c r="BW335" s="74">
        <f t="shared" si="145"/>
        <v>3</v>
      </c>
      <c r="BX335" s="76">
        <f t="shared" si="146"/>
        <v>0</v>
      </c>
      <c r="BY335" s="71" t="s">
        <v>26</v>
      </c>
      <c r="BZ335" s="70">
        <v>0</v>
      </c>
      <c r="CA335" s="70">
        <v>0</v>
      </c>
      <c r="CB335" s="70">
        <v>0</v>
      </c>
      <c r="CC335" s="70">
        <v>0</v>
      </c>
      <c r="CD335" s="70">
        <v>0</v>
      </c>
      <c r="CE335" s="70">
        <v>0</v>
      </c>
      <c r="CF335" s="70">
        <v>0</v>
      </c>
      <c r="CG335" s="70"/>
      <c r="CH335" s="70">
        <v>0</v>
      </c>
      <c r="CI335" s="77">
        <f t="shared" si="147"/>
        <v>0</v>
      </c>
      <c r="CJ335" s="76">
        <f t="shared" si="148"/>
        <v>0</v>
      </c>
      <c r="CK335" s="78"/>
      <c r="CL335" s="57"/>
      <c r="CM335" s="57"/>
      <c r="CN335" s="57"/>
      <c r="CO335" s="57"/>
      <c r="CP335" s="57"/>
      <c r="CQ335" s="57"/>
      <c r="CR335" s="57"/>
      <c r="CS335" s="79"/>
      <c r="CT335" s="80"/>
      <c r="CU335" s="81">
        <f t="shared" si="149"/>
        <v>0</v>
      </c>
      <c r="CV335" s="82">
        <f t="shared" si="150"/>
        <v>0</v>
      </c>
      <c r="CW335" s="83" t="e">
        <f>SUMIF(Склад!#REF!,E335,Склад!#REF!)</f>
        <v>#REF!</v>
      </c>
    </row>
    <row r="336" spans="1:101" s="73" customFormat="1" ht="147.94999999999999" customHeight="1" thickBot="1" x14ac:dyDescent="0.3">
      <c r="A336" s="34">
        <v>333</v>
      </c>
      <c r="B336" s="168" t="s">
        <v>133</v>
      </c>
      <c r="C336" s="34" t="s">
        <v>114</v>
      </c>
      <c r="D336" s="34" t="str">
        <f t="shared" si="151"/>
        <v>771110125</v>
      </c>
      <c r="E336" s="33" t="s">
        <v>3927</v>
      </c>
      <c r="F336" s="33">
        <v>25</v>
      </c>
      <c r="G336" s="165" t="str">
        <f>IFERROR(VLOOKUP(VALUE(E336),Склад!#REF!,6,0),"-")</f>
        <v>-</v>
      </c>
      <c r="H336" s="58"/>
      <c r="I336" s="194" t="s">
        <v>4349</v>
      </c>
      <c r="J336" s="59">
        <v>13.5</v>
      </c>
      <c r="K336" s="63">
        <v>35</v>
      </c>
      <c r="L336" s="60"/>
      <c r="M336" s="61"/>
      <c r="N336" s="62"/>
      <c r="O336" s="64"/>
      <c r="P336" s="65"/>
      <c r="Q336" s="66"/>
      <c r="R336" s="67"/>
      <c r="S336" s="65"/>
      <c r="T336" s="66"/>
      <c r="U336" s="68"/>
      <c r="V336" s="69"/>
      <c r="W336" s="65"/>
      <c r="X336" s="66"/>
      <c r="Y336" s="70" t="str">
        <f>_xlfn.XLOOKUP($D336,'[1]Res (3)'!$G:$G,'[1]Res (3)'!P:P,"",0)</f>
        <v/>
      </c>
      <c r="Z336" s="70" t="str">
        <f>_xlfn.XLOOKUP($D336,'[1]Res (3)'!$G:$G,'[1]Res (3)'!Q:Q,"",0)</f>
        <v>-</v>
      </c>
      <c r="AA336" s="70" t="str">
        <f>_xlfn.XLOOKUP($D336,'[1]Res (3)'!$G:$G,'[1]Res (3)'!R:R,"",0)</f>
        <v>-</v>
      </c>
      <c r="AB336" s="70" t="str">
        <f>_xlfn.XLOOKUP($D336,'[1]Res (3)'!$G:$G,'[1]Res (3)'!S:S,"",0)</f>
        <v>-</v>
      </c>
      <c r="AC336" s="70" t="str">
        <f>_xlfn.XLOOKUP($D336,'[1]Res (3)'!$G:$G,'[1]Res (3)'!T:T,"",0)</f>
        <v>-</v>
      </c>
      <c r="AD336" s="70" t="str">
        <f>_xlfn.XLOOKUP($D336,'[1]Res (3)'!$G:$G,'[1]Res (3)'!U:U,"",0)</f>
        <v>-</v>
      </c>
      <c r="AE336" s="70" t="str">
        <f>_xlfn.XLOOKUP($D336,'[1]Res (3)'!$G:$G,'[1]Res (3)'!V:V,"",0)</f>
        <v>-</v>
      </c>
      <c r="AF336" s="70" t="str">
        <f>_xlfn.XLOOKUP($D336,'[1]Res (3)'!$G:$G,'[1]Res (3)'!W:W,"",0)</f>
        <v>-</v>
      </c>
      <c r="AG336" s="70" t="str">
        <f>_xlfn.XLOOKUP($D336,'[1]Res (3)'!$G:$G,'[1]Res (3)'!X:X,"",0)</f>
        <v>-</v>
      </c>
      <c r="AH336" s="70" t="str">
        <f>_xlfn.XLOOKUP($D336,'[1]Res (3)'!$G:$G,'[1]Res (3)'!Y:Y,"",0)</f>
        <v>-</v>
      </c>
      <c r="AI336" s="70" t="str">
        <f>_xlfn.XLOOKUP($D336,'[1]Res (3)'!$G:$G,'[1]Res (3)'!Z:Z,"",0)</f>
        <v>-</v>
      </c>
      <c r="AJ336" s="70" t="str">
        <f>_xlfn.XLOOKUP($D336,'[1]Res (3)'!$G:$G,'[1]Res (3)'!AA:AA,"",0)</f>
        <v>-</v>
      </c>
      <c r="AK336" s="70" t="str">
        <f>_xlfn.XLOOKUP($D336,'[1]Res (3)'!$G:$G,'[1]Res (3)'!AB:AB,"",0)</f>
        <v>-</v>
      </c>
      <c r="AL336" s="71">
        <f t="shared" si="139"/>
        <v>0</v>
      </c>
      <c r="AM336" s="72" t="str">
        <f t="shared" si="140"/>
        <v/>
      </c>
      <c r="AO336" s="71" t="s">
        <v>26</v>
      </c>
      <c r="AP336" s="70" t="e">
        <f t="shared" si="157"/>
        <v>#VALUE!</v>
      </c>
      <c r="AQ336" s="70"/>
      <c r="AR336" s="70" t="e">
        <f t="shared" si="158"/>
        <v>#VALUE!</v>
      </c>
      <c r="AS336" s="70"/>
      <c r="AT336" s="70" t="e">
        <f t="shared" si="159"/>
        <v>#VALUE!</v>
      </c>
      <c r="AU336" s="70"/>
      <c r="AV336" s="70" t="e">
        <f t="shared" si="160"/>
        <v>#VALUE!</v>
      </c>
      <c r="AW336" s="70"/>
      <c r="AX336" s="70" t="e">
        <f t="shared" si="161"/>
        <v>#VALUE!</v>
      </c>
      <c r="AY336" s="71" t="e">
        <f t="shared" si="141"/>
        <v>#VALUE!</v>
      </c>
      <c r="AZ336" s="72" t="e">
        <f t="shared" si="142"/>
        <v>#VALUE!</v>
      </c>
      <c r="BA336" s="71" t="s">
        <v>26</v>
      </c>
      <c r="BB336" s="70">
        <v>0</v>
      </c>
      <c r="BC336" s="70">
        <v>0</v>
      </c>
      <c r="BD336" s="70">
        <v>0</v>
      </c>
      <c r="BE336" s="70">
        <v>0</v>
      </c>
      <c r="BF336" s="70">
        <v>0</v>
      </c>
      <c r="BG336" s="70">
        <v>0</v>
      </c>
      <c r="BH336" s="70">
        <v>0</v>
      </c>
      <c r="BI336" s="70">
        <v>0</v>
      </c>
      <c r="BJ336" s="70">
        <v>0</v>
      </c>
      <c r="BK336" s="74">
        <f t="shared" si="143"/>
        <v>0</v>
      </c>
      <c r="BL336" s="75">
        <f t="shared" si="144"/>
        <v>0</v>
      </c>
      <c r="BM336" s="71" t="s">
        <v>26</v>
      </c>
      <c r="BN336" s="70">
        <v>0</v>
      </c>
      <c r="BO336" s="70">
        <v>0</v>
      </c>
      <c r="BP336" s="70">
        <v>0</v>
      </c>
      <c r="BQ336" s="70">
        <v>0</v>
      </c>
      <c r="BR336" s="70">
        <v>0</v>
      </c>
      <c r="BS336" s="70">
        <v>0</v>
      </c>
      <c r="BT336" s="70">
        <v>0</v>
      </c>
      <c r="BU336" s="70">
        <v>0</v>
      </c>
      <c r="BV336" s="70">
        <v>0</v>
      </c>
      <c r="BW336" s="74">
        <f t="shared" si="145"/>
        <v>0</v>
      </c>
      <c r="BX336" s="76">
        <f t="shared" si="146"/>
        <v>0</v>
      </c>
      <c r="BY336" s="71" t="s">
        <v>26</v>
      </c>
      <c r="BZ336" s="70">
        <v>0</v>
      </c>
      <c r="CA336" s="70"/>
      <c r="CB336" s="70">
        <v>0</v>
      </c>
      <c r="CC336" s="70"/>
      <c r="CD336" s="70">
        <v>0</v>
      </c>
      <c r="CE336" s="70"/>
      <c r="CF336" s="70">
        <v>0</v>
      </c>
      <c r="CG336" s="70"/>
      <c r="CH336" s="70">
        <v>0</v>
      </c>
      <c r="CI336" s="77">
        <f t="shared" si="147"/>
        <v>0</v>
      </c>
      <c r="CJ336" s="76">
        <f t="shared" si="148"/>
        <v>0</v>
      </c>
      <c r="CK336" s="78"/>
      <c r="CL336" s="57"/>
      <c r="CM336" s="57"/>
      <c r="CN336" s="57"/>
      <c r="CO336" s="57"/>
      <c r="CP336" s="57"/>
      <c r="CQ336" s="57"/>
      <c r="CR336" s="57"/>
      <c r="CS336" s="79"/>
      <c r="CT336" s="80"/>
      <c r="CU336" s="81">
        <f t="shared" si="149"/>
        <v>0</v>
      </c>
      <c r="CV336" s="82">
        <f t="shared" si="150"/>
        <v>0</v>
      </c>
      <c r="CW336" s="83" t="e">
        <f>SUMIF(Склад!#REF!,E336,Склад!#REF!)</f>
        <v>#REF!</v>
      </c>
    </row>
    <row r="337" spans="1:101" s="73" customFormat="1" ht="86.45" customHeight="1" thickBot="1" x14ac:dyDescent="0.3">
      <c r="A337" s="57">
        <v>334</v>
      </c>
      <c r="B337" s="168" t="s">
        <v>133</v>
      </c>
      <c r="C337" s="34" t="s">
        <v>114</v>
      </c>
      <c r="D337" s="34" t="str">
        <f t="shared" si="151"/>
        <v>771110127</v>
      </c>
      <c r="E337" s="33" t="s">
        <v>3927</v>
      </c>
      <c r="F337" s="33">
        <v>27</v>
      </c>
      <c r="G337" s="165" t="str">
        <f>IFERROR(VLOOKUP(VALUE(E337),Склад!#REF!,6,0),"-")</f>
        <v>-</v>
      </c>
      <c r="H337" s="58"/>
      <c r="I337" s="194" t="s">
        <v>4349</v>
      </c>
      <c r="J337" s="59">
        <v>13.5</v>
      </c>
      <c r="K337" s="63">
        <v>35</v>
      </c>
      <c r="L337" s="60"/>
      <c r="M337" s="61"/>
      <c r="N337" s="62"/>
      <c r="O337" s="64"/>
      <c r="P337" s="65"/>
      <c r="Q337" s="66"/>
      <c r="R337" s="67"/>
      <c r="S337" s="65"/>
      <c r="T337" s="66"/>
      <c r="U337" s="68"/>
      <c r="V337" s="69"/>
      <c r="W337" s="65"/>
      <c r="X337" s="66"/>
      <c r="Y337" s="70" t="str">
        <f>_xlfn.XLOOKUP($D337,'[1]Res (3)'!$G:$G,'[1]Res (3)'!P:P,"",0)</f>
        <v/>
      </c>
      <c r="Z337" s="70" t="str">
        <f>_xlfn.XLOOKUP($D337,'[1]Res (3)'!$G:$G,'[1]Res (3)'!Q:Q,"",0)</f>
        <v>-</v>
      </c>
      <c r="AA337" s="70" t="str">
        <f>_xlfn.XLOOKUP($D337,'[1]Res (3)'!$G:$G,'[1]Res (3)'!R:R,"",0)</f>
        <v>-</v>
      </c>
      <c r="AB337" s="70" t="str">
        <f>_xlfn.XLOOKUP($D337,'[1]Res (3)'!$G:$G,'[1]Res (3)'!S:S,"",0)</f>
        <v>-</v>
      </c>
      <c r="AC337" s="70" t="str">
        <f>_xlfn.XLOOKUP($D337,'[1]Res (3)'!$G:$G,'[1]Res (3)'!T:T,"",0)</f>
        <v>-</v>
      </c>
      <c r="AD337" s="70" t="str">
        <f>_xlfn.XLOOKUP($D337,'[1]Res (3)'!$G:$G,'[1]Res (3)'!U:U,"",0)</f>
        <v>-</v>
      </c>
      <c r="AE337" s="70" t="str">
        <f>_xlfn.XLOOKUP($D337,'[1]Res (3)'!$G:$G,'[1]Res (3)'!V:V,"",0)</f>
        <v>-</v>
      </c>
      <c r="AF337" s="70" t="str">
        <f>_xlfn.XLOOKUP($D337,'[1]Res (3)'!$G:$G,'[1]Res (3)'!W:W,"",0)</f>
        <v>-</v>
      </c>
      <c r="AG337" s="70" t="str">
        <f>_xlfn.XLOOKUP($D337,'[1]Res (3)'!$G:$G,'[1]Res (3)'!X:X,"",0)</f>
        <v>-</v>
      </c>
      <c r="AH337" s="70" t="str">
        <f>_xlfn.XLOOKUP($D337,'[1]Res (3)'!$G:$G,'[1]Res (3)'!Y:Y,"",0)</f>
        <v>-</v>
      </c>
      <c r="AI337" s="70" t="str">
        <f>_xlfn.XLOOKUP($D337,'[1]Res (3)'!$G:$G,'[1]Res (3)'!Z:Z,"",0)</f>
        <v>-</v>
      </c>
      <c r="AJ337" s="70" t="str">
        <f>_xlfn.XLOOKUP($D337,'[1]Res (3)'!$G:$G,'[1]Res (3)'!AA:AA,"",0)</f>
        <v>-</v>
      </c>
      <c r="AK337" s="70" t="str">
        <f>_xlfn.XLOOKUP($D337,'[1]Res (3)'!$G:$G,'[1]Res (3)'!AB:AB,"",0)</f>
        <v>-</v>
      </c>
      <c r="AL337" s="71">
        <f t="shared" si="139"/>
        <v>0</v>
      </c>
      <c r="AM337" s="72" t="str">
        <f t="shared" si="140"/>
        <v/>
      </c>
      <c r="AO337" s="71" t="s">
        <v>26</v>
      </c>
      <c r="AP337" s="70" t="e">
        <f t="shared" si="157"/>
        <v>#VALUE!</v>
      </c>
      <c r="AQ337" s="70"/>
      <c r="AR337" s="70" t="e">
        <f t="shared" si="158"/>
        <v>#VALUE!</v>
      </c>
      <c r="AS337" s="70"/>
      <c r="AT337" s="70" t="e">
        <f t="shared" si="159"/>
        <v>#VALUE!</v>
      </c>
      <c r="AU337" s="70"/>
      <c r="AV337" s="70" t="e">
        <f t="shared" si="160"/>
        <v>#VALUE!</v>
      </c>
      <c r="AW337" s="70"/>
      <c r="AX337" s="70" t="e">
        <f t="shared" si="161"/>
        <v>#VALUE!</v>
      </c>
      <c r="AY337" s="71" t="e">
        <f t="shared" si="141"/>
        <v>#VALUE!</v>
      </c>
      <c r="AZ337" s="72" t="e">
        <f t="shared" si="142"/>
        <v>#VALUE!</v>
      </c>
      <c r="BA337" s="71" t="s">
        <v>26</v>
      </c>
      <c r="BB337" s="70">
        <v>0</v>
      </c>
      <c r="BC337" s="70">
        <v>0</v>
      </c>
      <c r="BD337" s="70">
        <v>0</v>
      </c>
      <c r="BE337" s="70">
        <v>0</v>
      </c>
      <c r="BF337" s="70">
        <v>0</v>
      </c>
      <c r="BG337" s="70">
        <v>0</v>
      </c>
      <c r="BH337" s="70">
        <v>0</v>
      </c>
      <c r="BI337" s="70">
        <v>0</v>
      </c>
      <c r="BJ337" s="70">
        <v>0</v>
      </c>
      <c r="BK337" s="74">
        <f t="shared" si="143"/>
        <v>0</v>
      </c>
      <c r="BL337" s="75">
        <f t="shared" si="144"/>
        <v>0</v>
      </c>
      <c r="BM337" s="71" t="s">
        <v>26</v>
      </c>
      <c r="BN337" s="70">
        <v>0</v>
      </c>
      <c r="BO337" s="70">
        <v>0</v>
      </c>
      <c r="BP337" s="70">
        <v>0</v>
      </c>
      <c r="BQ337" s="70">
        <v>0</v>
      </c>
      <c r="BR337" s="70">
        <v>0</v>
      </c>
      <c r="BS337" s="70">
        <v>0</v>
      </c>
      <c r="BT337" s="70">
        <v>0</v>
      </c>
      <c r="BU337" s="70">
        <v>0</v>
      </c>
      <c r="BV337" s="70">
        <v>0</v>
      </c>
      <c r="BW337" s="74">
        <f t="shared" si="145"/>
        <v>0</v>
      </c>
      <c r="BX337" s="76">
        <f t="shared" si="146"/>
        <v>0</v>
      </c>
      <c r="BY337" s="71" t="s">
        <v>26</v>
      </c>
      <c r="BZ337" s="70">
        <v>0</v>
      </c>
      <c r="CA337" s="70"/>
      <c r="CB337" s="70">
        <v>0</v>
      </c>
      <c r="CC337" s="70"/>
      <c r="CD337" s="70">
        <v>0</v>
      </c>
      <c r="CE337" s="70"/>
      <c r="CF337" s="70">
        <v>0</v>
      </c>
      <c r="CG337" s="70"/>
      <c r="CH337" s="70">
        <v>0</v>
      </c>
      <c r="CI337" s="77">
        <f t="shared" si="147"/>
        <v>0</v>
      </c>
      <c r="CJ337" s="76">
        <f t="shared" si="148"/>
        <v>0</v>
      </c>
      <c r="CK337" s="78"/>
      <c r="CL337" s="57"/>
      <c r="CM337" s="57"/>
      <c r="CN337" s="57"/>
      <c r="CO337" s="57"/>
      <c r="CP337" s="57"/>
      <c r="CQ337" s="57"/>
      <c r="CR337" s="57"/>
      <c r="CS337" s="79"/>
      <c r="CT337" s="80"/>
      <c r="CU337" s="81">
        <f t="shared" si="149"/>
        <v>0</v>
      </c>
      <c r="CV337" s="82">
        <f t="shared" si="150"/>
        <v>0</v>
      </c>
      <c r="CW337" s="83" t="e">
        <f>SUMIF(Склад!#REF!,E337,Склад!#REF!)</f>
        <v>#REF!</v>
      </c>
    </row>
    <row r="338" spans="1:101" s="73" customFormat="1" ht="147.94999999999999" customHeight="1" thickBot="1" x14ac:dyDescent="0.3">
      <c r="A338" s="34">
        <v>335</v>
      </c>
      <c r="B338" s="168" t="s">
        <v>133</v>
      </c>
      <c r="C338" s="34" t="s">
        <v>114</v>
      </c>
      <c r="D338" s="34" t="str">
        <f t="shared" si="151"/>
        <v>771110132</v>
      </c>
      <c r="E338" s="33" t="s">
        <v>3927</v>
      </c>
      <c r="F338" s="33">
        <v>32</v>
      </c>
      <c r="G338" s="165" t="str">
        <f>IFERROR(VLOOKUP(VALUE(E338),Склад!#REF!,6,0),"-")</f>
        <v>-</v>
      </c>
      <c r="H338" s="58"/>
      <c r="I338" s="194" t="s">
        <v>4349</v>
      </c>
      <c r="J338" s="59">
        <v>13.5</v>
      </c>
      <c r="K338" s="63">
        <v>35</v>
      </c>
      <c r="L338" s="60"/>
      <c r="M338" s="61"/>
      <c r="N338" s="62"/>
      <c r="O338" s="64"/>
      <c r="P338" s="65"/>
      <c r="Q338" s="66"/>
      <c r="R338" s="67"/>
      <c r="S338" s="65"/>
      <c r="T338" s="66"/>
      <c r="U338" s="68"/>
      <c r="V338" s="69"/>
      <c r="W338" s="65"/>
      <c r="X338" s="66"/>
      <c r="Y338" s="70" t="str">
        <f>_xlfn.XLOOKUP($D338,'[1]Res (3)'!$G:$G,'[1]Res (3)'!P:P,"",0)</f>
        <v/>
      </c>
      <c r="Z338" s="70" t="str">
        <f>_xlfn.XLOOKUP($D338,'[1]Res (3)'!$G:$G,'[1]Res (3)'!Q:Q,"",0)</f>
        <v>-</v>
      </c>
      <c r="AA338" s="70" t="str">
        <f>_xlfn.XLOOKUP($D338,'[1]Res (3)'!$G:$G,'[1]Res (3)'!R:R,"",0)</f>
        <v>-</v>
      </c>
      <c r="AB338" s="70" t="str">
        <f>_xlfn.XLOOKUP($D338,'[1]Res (3)'!$G:$G,'[1]Res (3)'!S:S,"",0)</f>
        <v>-</v>
      </c>
      <c r="AC338" s="70" t="str">
        <f>_xlfn.XLOOKUP($D338,'[1]Res (3)'!$G:$G,'[1]Res (3)'!T:T,"",0)</f>
        <v>-</v>
      </c>
      <c r="AD338" s="70" t="str">
        <f>_xlfn.XLOOKUP($D338,'[1]Res (3)'!$G:$G,'[1]Res (3)'!U:U,"",0)</f>
        <v>-</v>
      </c>
      <c r="AE338" s="70" t="str">
        <f>_xlfn.XLOOKUP($D338,'[1]Res (3)'!$G:$G,'[1]Res (3)'!V:V,"",0)</f>
        <v>-</v>
      </c>
      <c r="AF338" s="70" t="str">
        <f>_xlfn.XLOOKUP($D338,'[1]Res (3)'!$G:$G,'[1]Res (3)'!W:W,"",0)</f>
        <v>-</v>
      </c>
      <c r="AG338" s="70" t="str">
        <f>_xlfn.XLOOKUP($D338,'[1]Res (3)'!$G:$G,'[1]Res (3)'!X:X,"",0)</f>
        <v>-</v>
      </c>
      <c r="AH338" s="70" t="str">
        <f>_xlfn.XLOOKUP($D338,'[1]Res (3)'!$G:$G,'[1]Res (3)'!Y:Y,"",0)</f>
        <v>-</v>
      </c>
      <c r="AI338" s="70" t="str">
        <f>_xlfn.XLOOKUP($D338,'[1]Res (3)'!$G:$G,'[1]Res (3)'!Z:Z,"",0)</f>
        <v>-</v>
      </c>
      <c r="AJ338" s="70" t="str">
        <f>_xlfn.XLOOKUP($D338,'[1]Res (3)'!$G:$G,'[1]Res (3)'!AA:AA,"",0)</f>
        <v>-</v>
      </c>
      <c r="AK338" s="70" t="str">
        <f>_xlfn.XLOOKUP($D338,'[1]Res (3)'!$G:$G,'[1]Res (3)'!AB:AB,"",0)</f>
        <v>-</v>
      </c>
      <c r="AL338" s="71">
        <f t="shared" si="139"/>
        <v>0</v>
      </c>
      <c r="AM338" s="72" t="str">
        <f t="shared" si="140"/>
        <v/>
      </c>
      <c r="AO338" s="71" t="s">
        <v>26</v>
      </c>
      <c r="AP338" s="70" t="e">
        <f t="shared" si="157"/>
        <v>#VALUE!</v>
      </c>
      <c r="AQ338" s="70"/>
      <c r="AR338" s="70" t="e">
        <f t="shared" si="158"/>
        <v>#VALUE!</v>
      </c>
      <c r="AS338" s="70"/>
      <c r="AT338" s="70" t="e">
        <f t="shared" si="159"/>
        <v>#VALUE!</v>
      </c>
      <c r="AU338" s="70"/>
      <c r="AV338" s="70" t="e">
        <f t="shared" si="160"/>
        <v>#VALUE!</v>
      </c>
      <c r="AW338" s="70"/>
      <c r="AX338" s="70" t="e">
        <f t="shared" si="161"/>
        <v>#VALUE!</v>
      </c>
      <c r="AY338" s="71" t="e">
        <f t="shared" si="141"/>
        <v>#VALUE!</v>
      </c>
      <c r="AZ338" s="72" t="e">
        <f t="shared" si="142"/>
        <v>#VALUE!</v>
      </c>
      <c r="BA338" s="71" t="s">
        <v>26</v>
      </c>
      <c r="BB338" s="70">
        <v>0</v>
      </c>
      <c r="BC338" s="70">
        <v>0</v>
      </c>
      <c r="BD338" s="70">
        <v>0</v>
      </c>
      <c r="BE338" s="70">
        <v>0</v>
      </c>
      <c r="BF338" s="70">
        <v>0</v>
      </c>
      <c r="BG338" s="70">
        <v>0</v>
      </c>
      <c r="BH338" s="70">
        <v>0</v>
      </c>
      <c r="BI338" s="70">
        <v>0</v>
      </c>
      <c r="BJ338" s="70">
        <v>0</v>
      </c>
      <c r="BK338" s="74">
        <f t="shared" si="143"/>
        <v>0</v>
      </c>
      <c r="BL338" s="75">
        <f t="shared" si="144"/>
        <v>0</v>
      </c>
      <c r="BM338" s="71" t="s">
        <v>26</v>
      </c>
      <c r="BN338" s="70">
        <v>0</v>
      </c>
      <c r="BO338" s="70">
        <v>0</v>
      </c>
      <c r="BP338" s="70">
        <v>0</v>
      </c>
      <c r="BQ338" s="70">
        <v>0</v>
      </c>
      <c r="BR338" s="70">
        <v>0</v>
      </c>
      <c r="BS338" s="70">
        <v>0</v>
      </c>
      <c r="BT338" s="70">
        <v>0</v>
      </c>
      <c r="BU338" s="70">
        <v>0</v>
      </c>
      <c r="BV338" s="70">
        <v>0</v>
      </c>
      <c r="BW338" s="74">
        <f t="shared" si="145"/>
        <v>0</v>
      </c>
      <c r="BX338" s="76">
        <f t="shared" si="146"/>
        <v>0</v>
      </c>
      <c r="BY338" s="71" t="s">
        <v>26</v>
      </c>
      <c r="BZ338" s="70">
        <v>0</v>
      </c>
      <c r="CA338" s="70"/>
      <c r="CB338" s="70">
        <v>0</v>
      </c>
      <c r="CC338" s="70"/>
      <c r="CD338" s="70">
        <v>0</v>
      </c>
      <c r="CE338" s="70"/>
      <c r="CF338" s="70">
        <v>0</v>
      </c>
      <c r="CG338" s="70"/>
      <c r="CH338" s="70">
        <v>0</v>
      </c>
      <c r="CI338" s="77">
        <f t="shared" si="147"/>
        <v>0</v>
      </c>
      <c r="CJ338" s="76">
        <f t="shared" si="148"/>
        <v>0</v>
      </c>
      <c r="CK338" s="78"/>
      <c r="CL338" s="57"/>
      <c r="CM338" s="57"/>
      <c r="CN338" s="57"/>
      <c r="CO338" s="57"/>
      <c r="CP338" s="57"/>
      <c r="CQ338" s="57"/>
      <c r="CR338" s="57"/>
      <c r="CS338" s="79"/>
      <c r="CT338" s="80"/>
      <c r="CU338" s="81">
        <f t="shared" si="149"/>
        <v>0</v>
      </c>
      <c r="CV338" s="82">
        <f t="shared" si="150"/>
        <v>0</v>
      </c>
      <c r="CW338" s="83" t="e">
        <f>SUMIF(Склад!#REF!,E338,Склад!#REF!)</f>
        <v>#REF!</v>
      </c>
    </row>
    <row r="339" spans="1:101" s="73" customFormat="1" ht="147.94999999999999" customHeight="1" thickBot="1" x14ac:dyDescent="0.3">
      <c r="A339" s="57">
        <v>336</v>
      </c>
      <c r="B339" s="168" t="s">
        <v>133</v>
      </c>
      <c r="C339" s="34" t="s">
        <v>114</v>
      </c>
      <c r="D339" s="34" t="str">
        <f t="shared" si="151"/>
        <v>771110141</v>
      </c>
      <c r="E339" s="33" t="s">
        <v>3927</v>
      </c>
      <c r="F339" s="33">
        <v>41</v>
      </c>
      <c r="G339" s="165" t="str">
        <f>IFERROR(VLOOKUP(VALUE(E339),Склад!#REF!,6,0),"-")</f>
        <v>-</v>
      </c>
      <c r="H339" s="58"/>
      <c r="I339" s="194" t="s">
        <v>4349</v>
      </c>
      <c r="J339" s="59">
        <v>13.5</v>
      </c>
      <c r="K339" s="63">
        <v>35</v>
      </c>
      <c r="L339" s="60"/>
      <c r="M339" s="61"/>
      <c r="N339" s="62"/>
      <c r="O339" s="64"/>
      <c r="P339" s="65"/>
      <c r="Q339" s="66"/>
      <c r="R339" s="67"/>
      <c r="S339" s="65"/>
      <c r="T339" s="66"/>
      <c r="U339" s="68"/>
      <c r="V339" s="69"/>
      <c r="W339" s="65"/>
      <c r="X339" s="66"/>
      <c r="Y339" s="70" t="str">
        <f>_xlfn.XLOOKUP($D339,'[1]Res (3)'!$G:$G,'[1]Res (3)'!P:P,"",0)</f>
        <v/>
      </c>
      <c r="Z339" s="70" t="str">
        <f>_xlfn.XLOOKUP($D339,'[1]Res (3)'!$G:$G,'[1]Res (3)'!Q:Q,"",0)</f>
        <v>-</v>
      </c>
      <c r="AA339" s="70" t="str">
        <f>_xlfn.XLOOKUP($D339,'[1]Res (3)'!$G:$G,'[1]Res (3)'!R:R,"",0)</f>
        <v>-</v>
      </c>
      <c r="AB339" s="70" t="str">
        <f>_xlfn.XLOOKUP($D339,'[1]Res (3)'!$G:$G,'[1]Res (3)'!S:S,"",0)</f>
        <v>-</v>
      </c>
      <c r="AC339" s="70" t="str">
        <f>_xlfn.XLOOKUP($D339,'[1]Res (3)'!$G:$G,'[1]Res (3)'!T:T,"",0)</f>
        <v>-</v>
      </c>
      <c r="AD339" s="70" t="str">
        <f>_xlfn.XLOOKUP($D339,'[1]Res (3)'!$G:$G,'[1]Res (3)'!U:U,"",0)</f>
        <v>-</v>
      </c>
      <c r="AE339" s="70" t="str">
        <f>_xlfn.XLOOKUP($D339,'[1]Res (3)'!$G:$G,'[1]Res (3)'!V:V,"",0)</f>
        <v>-</v>
      </c>
      <c r="AF339" s="70" t="str">
        <f>_xlfn.XLOOKUP($D339,'[1]Res (3)'!$G:$G,'[1]Res (3)'!W:W,"",0)</f>
        <v>-</v>
      </c>
      <c r="AG339" s="70" t="str">
        <f>_xlfn.XLOOKUP($D339,'[1]Res (3)'!$G:$G,'[1]Res (3)'!X:X,"",0)</f>
        <v>-</v>
      </c>
      <c r="AH339" s="70" t="str">
        <f>_xlfn.XLOOKUP($D339,'[1]Res (3)'!$G:$G,'[1]Res (3)'!Y:Y,"",0)</f>
        <v>-</v>
      </c>
      <c r="AI339" s="70" t="str">
        <f>_xlfn.XLOOKUP($D339,'[1]Res (3)'!$G:$G,'[1]Res (3)'!Z:Z,"",0)</f>
        <v>-</v>
      </c>
      <c r="AJ339" s="70" t="str">
        <f>_xlfn.XLOOKUP($D339,'[1]Res (3)'!$G:$G,'[1]Res (3)'!AA:AA,"",0)</f>
        <v>-</v>
      </c>
      <c r="AK339" s="70" t="str">
        <f>_xlfn.XLOOKUP($D339,'[1]Res (3)'!$G:$G,'[1]Res (3)'!AB:AB,"",0)</f>
        <v>-</v>
      </c>
      <c r="AL339" s="71">
        <f t="shared" si="139"/>
        <v>0</v>
      </c>
      <c r="AM339" s="72" t="str">
        <f t="shared" si="140"/>
        <v/>
      </c>
      <c r="AO339" s="71" t="s">
        <v>26</v>
      </c>
      <c r="AP339" s="70" t="e">
        <f t="shared" si="157"/>
        <v>#VALUE!</v>
      </c>
      <c r="AQ339" s="70"/>
      <c r="AR339" s="70" t="e">
        <f t="shared" si="158"/>
        <v>#VALUE!</v>
      </c>
      <c r="AS339" s="70"/>
      <c r="AT339" s="70" t="e">
        <f t="shared" si="159"/>
        <v>#VALUE!</v>
      </c>
      <c r="AU339" s="70"/>
      <c r="AV339" s="70" t="e">
        <f t="shared" si="160"/>
        <v>#VALUE!</v>
      </c>
      <c r="AW339" s="70"/>
      <c r="AX339" s="70" t="e">
        <f t="shared" si="161"/>
        <v>#VALUE!</v>
      </c>
      <c r="AY339" s="71" t="e">
        <f t="shared" si="141"/>
        <v>#VALUE!</v>
      </c>
      <c r="AZ339" s="72" t="e">
        <f t="shared" si="142"/>
        <v>#VALUE!</v>
      </c>
      <c r="BA339" s="71" t="s">
        <v>26</v>
      </c>
      <c r="BB339" s="70">
        <v>0</v>
      </c>
      <c r="BC339" s="70">
        <v>0</v>
      </c>
      <c r="BD339" s="70">
        <v>1</v>
      </c>
      <c r="BE339" s="70">
        <v>0</v>
      </c>
      <c r="BF339" s="70">
        <v>2</v>
      </c>
      <c r="BG339" s="70">
        <v>0</v>
      </c>
      <c r="BH339" s="70">
        <v>1</v>
      </c>
      <c r="BI339" s="70">
        <v>0</v>
      </c>
      <c r="BJ339" s="70">
        <v>0</v>
      </c>
      <c r="BK339" s="74">
        <f t="shared" si="143"/>
        <v>4</v>
      </c>
      <c r="BL339" s="75">
        <f t="shared" si="144"/>
        <v>0</v>
      </c>
      <c r="BM339" s="71" t="s">
        <v>26</v>
      </c>
      <c r="BN339" s="70">
        <v>0</v>
      </c>
      <c r="BO339" s="70">
        <v>0</v>
      </c>
      <c r="BP339" s="70">
        <v>1</v>
      </c>
      <c r="BQ339" s="70">
        <v>0</v>
      </c>
      <c r="BR339" s="70">
        <v>1</v>
      </c>
      <c r="BS339" s="70">
        <v>0</v>
      </c>
      <c r="BT339" s="70">
        <v>1</v>
      </c>
      <c r="BU339" s="70">
        <v>0</v>
      </c>
      <c r="BV339" s="70">
        <v>0</v>
      </c>
      <c r="BW339" s="74">
        <f t="shared" si="145"/>
        <v>3</v>
      </c>
      <c r="BX339" s="76">
        <f t="shared" si="146"/>
        <v>0</v>
      </c>
      <c r="BY339" s="71" t="s">
        <v>26</v>
      </c>
      <c r="BZ339" s="70">
        <v>0</v>
      </c>
      <c r="CA339" s="70"/>
      <c r="CB339" s="70">
        <v>3</v>
      </c>
      <c r="CC339" s="70"/>
      <c r="CD339" s="70">
        <v>5</v>
      </c>
      <c r="CE339" s="70"/>
      <c r="CF339" s="70">
        <v>3</v>
      </c>
      <c r="CG339" s="70"/>
      <c r="CH339" s="70">
        <v>0</v>
      </c>
      <c r="CI339" s="77">
        <f t="shared" si="147"/>
        <v>11</v>
      </c>
      <c r="CJ339" s="76">
        <f t="shared" si="148"/>
        <v>0</v>
      </c>
      <c r="CK339" s="78"/>
      <c r="CL339" s="57"/>
      <c r="CM339" s="57"/>
      <c r="CN339" s="57"/>
      <c r="CO339" s="57"/>
      <c r="CP339" s="57"/>
      <c r="CQ339" s="57"/>
      <c r="CR339" s="57"/>
      <c r="CS339" s="79"/>
      <c r="CT339" s="80"/>
      <c r="CU339" s="81">
        <f t="shared" si="149"/>
        <v>0</v>
      </c>
      <c r="CV339" s="82">
        <f t="shared" si="150"/>
        <v>0</v>
      </c>
      <c r="CW339" s="83" t="e">
        <f>SUMIF(Склад!#REF!,E339,Склад!#REF!)</f>
        <v>#REF!</v>
      </c>
    </row>
    <row r="340" spans="1:101" s="73" customFormat="1" ht="87.95" customHeight="1" thickBot="1" x14ac:dyDescent="0.3">
      <c r="A340" s="34">
        <v>337</v>
      </c>
      <c r="B340" s="168" t="s">
        <v>133</v>
      </c>
      <c r="C340" s="34" t="s">
        <v>114</v>
      </c>
      <c r="D340" s="34" t="str">
        <f t="shared" si="151"/>
        <v>771110142</v>
      </c>
      <c r="E340" s="33" t="s">
        <v>3927</v>
      </c>
      <c r="F340" s="33">
        <v>42</v>
      </c>
      <c r="G340" s="165" t="str">
        <f>IFERROR(VLOOKUP(VALUE(E340),Склад!#REF!,6,0),"-")</f>
        <v>-</v>
      </c>
      <c r="H340" s="58"/>
      <c r="I340" s="194" t="s">
        <v>4349</v>
      </c>
      <c r="J340" s="59">
        <v>13.5</v>
      </c>
      <c r="K340" s="63">
        <v>35</v>
      </c>
      <c r="L340" s="60"/>
      <c r="M340" s="61"/>
      <c r="N340" s="62"/>
      <c r="O340" s="64"/>
      <c r="P340" s="65"/>
      <c r="Q340" s="66"/>
      <c r="R340" s="67"/>
      <c r="S340" s="65"/>
      <c r="T340" s="66"/>
      <c r="U340" s="68"/>
      <c r="V340" s="69"/>
      <c r="W340" s="65"/>
      <c r="X340" s="66"/>
      <c r="Y340" s="70" t="str">
        <f>_xlfn.XLOOKUP($D340,'[1]Res (3)'!$G:$G,'[1]Res (3)'!P:P,"",0)</f>
        <v/>
      </c>
      <c r="Z340" s="70" t="str">
        <f>_xlfn.XLOOKUP($D340,'[1]Res (3)'!$G:$G,'[1]Res (3)'!Q:Q,"",0)</f>
        <v>-</v>
      </c>
      <c r="AA340" s="70" t="str">
        <f>_xlfn.XLOOKUP($D340,'[1]Res (3)'!$G:$G,'[1]Res (3)'!R:R,"",0)</f>
        <v>-</v>
      </c>
      <c r="AB340" s="70" t="str">
        <f>_xlfn.XLOOKUP($D340,'[1]Res (3)'!$G:$G,'[1]Res (3)'!S:S,"",0)</f>
        <v>-</v>
      </c>
      <c r="AC340" s="70" t="str">
        <f>_xlfn.XLOOKUP($D340,'[1]Res (3)'!$G:$G,'[1]Res (3)'!T:T,"",0)</f>
        <v>-</v>
      </c>
      <c r="AD340" s="70" t="str">
        <f>_xlfn.XLOOKUP($D340,'[1]Res (3)'!$G:$G,'[1]Res (3)'!U:U,"",0)</f>
        <v>-</v>
      </c>
      <c r="AE340" s="70" t="str">
        <f>_xlfn.XLOOKUP($D340,'[1]Res (3)'!$G:$G,'[1]Res (3)'!V:V,"",0)</f>
        <v>-</v>
      </c>
      <c r="AF340" s="70" t="str">
        <f>_xlfn.XLOOKUP($D340,'[1]Res (3)'!$G:$G,'[1]Res (3)'!W:W,"",0)</f>
        <v>-</v>
      </c>
      <c r="AG340" s="70" t="str">
        <f>_xlfn.XLOOKUP($D340,'[1]Res (3)'!$G:$G,'[1]Res (3)'!X:X,"",0)</f>
        <v>-</v>
      </c>
      <c r="AH340" s="70" t="str">
        <f>_xlfn.XLOOKUP($D340,'[1]Res (3)'!$G:$G,'[1]Res (3)'!Y:Y,"",0)</f>
        <v>-</v>
      </c>
      <c r="AI340" s="70" t="str">
        <f>_xlfn.XLOOKUP($D340,'[1]Res (3)'!$G:$G,'[1]Res (3)'!Z:Z,"",0)</f>
        <v>-</v>
      </c>
      <c r="AJ340" s="70" t="str">
        <f>_xlfn.XLOOKUP($D340,'[1]Res (3)'!$G:$G,'[1]Res (3)'!AA:AA,"",0)</f>
        <v>-</v>
      </c>
      <c r="AK340" s="70" t="str">
        <f>_xlfn.XLOOKUP($D340,'[1]Res (3)'!$G:$G,'[1]Res (3)'!AB:AB,"",0)</f>
        <v>-</v>
      </c>
      <c r="AL340" s="71">
        <f t="shared" si="139"/>
        <v>0</v>
      </c>
      <c r="AM340" s="72" t="str">
        <f t="shared" si="140"/>
        <v/>
      </c>
      <c r="AO340" s="71" t="s">
        <v>26</v>
      </c>
      <c r="AP340" s="70" t="e">
        <f t="shared" si="157"/>
        <v>#VALUE!</v>
      </c>
      <c r="AQ340" s="70"/>
      <c r="AR340" s="70" t="e">
        <f t="shared" si="158"/>
        <v>#VALUE!</v>
      </c>
      <c r="AS340" s="70"/>
      <c r="AT340" s="70" t="e">
        <f t="shared" si="159"/>
        <v>#VALUE!</v>
      </c>
      <c r="AU340" s="70"/>
      <c r="AV340" s="70" t="e">
        <f t="shared" si="160"/>
        <v>#VALUE!</v>
      </c>
      <c r="AW340" s="70"/>
      <c r="AX340" s="70" t="e">
        <f t="shared" si="161"/>
        <v>#VALUE!</v>
      </c>
      <c r="AY340" s="71" t="e">
        <f t="shared" si="141"/>
        <v>#VALUE!</v>
      </c>
      <c r="AZ340" s="72" t="e">
        <f t="shared" si="142"/>
        <v>#VALUE!</v>
      </c>
      <c r="BA340" s="71" t="s">
        <v>26</v>
      </c>
      <c r="BB340" s="70">
        <v>0</v>
      </c>
      <c r="BC340" s="70">
        <v>0</v>
      </c>
      <c r="BD340" s="70">
        <v>0</v>
      </c>
      <c r="BE340" s="70">
        <v>0</v>
      </c>
      <c r="BF340" s="70">
        <v>0</v>
      </c>
      <c r="BG340" s="70">
        <v>0</v>
      </c>
      <c r="BH340" s="70">
        <v>0</v>
      </c>
      <c r="BI340" s="70">
        <v>0</v>
      </c>
      <c r="BJ340" s="70">
        <v>0</v>
      </c>
      <c r="BK340" s="74">
        <f t="shared" si="143"/>
        <v>0</v>
      </c>
      <c r="BL340" s="75">
        <f t="shared" si="144"/>
        <v>0</v>
      </c>
      <c r="BM340" s="71" t="s">
        <v>26</v>
      </c>
      <c r="BN340" s="70">
        <v>0</v>
      </c>
      <c r="BO340" s="70">
        <v>0</v>
      </c>
      <c r="BP340" s="70">
        <v>0</v>
      </c>
      <c r="BQ340" s="70">
        <v>0</v>
      </c>
      <c r="BR340" s="70">
        <v>0</v>
      </c>
      <c r="BS340" s="70">
        <v>0</v>
      </c>
      <c r="BT340" s="70">
        <v>0</v>
      </c>
      <c r="BU340" s="70">
        <v>0</v>
      </c>
      <c r="BV340" s="70">
        <v>0</v>
      </c>
      <c r="BW340" s="74">
        <f t="shared" si="145"/>
        <v>0</v>
      </c>
      <c r="BX340" s="76">
        <f t="shared" si="146"/>
        <v>0</v>
      </c>
      <c r="BY340" s="71" t="s">
        <v>26</v>
      </c>
      <c r="BZ340" s="70">
        <v>0</v>
      </c>
      <c r="CA340" s="70"/>
      <c r="CB340" s="70">
        <v>0</v>
      </c>
      <c r="CC340" s="70"/>
      <c r="CD340" s="70">
        <v>0</v>
      </c>
      <c r="CE340" s="70"/>
      <c r="CF340" s="70">
        <v>0</v>
      </c>
      <c r="CG340" s="70"/>
      <c r="CH340" s="70">
        <v>0</v>
      </c>
      <c r="CI340" s="77">
        <f t="shared" si="147"/>
        <v>0</v>
      </c>
      <c r="CJ340" s="76">
        <f t="shared" si="148"/>
        <v>0</v>
      </c>
      <c r="CK340" s="78"/>
      <c r="CL340" s="57"/>
      <c r="CM340" s="57"/>
      <c r="CN340" s="57"/>
      <c r="CO340" s="57"/>
      <c r="CP340" s="57"/>
      <c r="CQ340" s="57"/>
      <c r="CR340" s="57"/>
      <c r="CS340" s="79"/>
      <c r="CT340" s="80"/>
      <c r="CU340" s="81">
        <f t="shared" si="149"/>
        <v>0</v>
      </c>
      <c r="CV340" s="82">
        <f t="shared" si="150"/>
        <v>0</v>
      </c>
      <c r="CW340" s="83" t="e">
        <f>SUMIF(Склад!#REF!,E340,Склад!#REF!)</f>
        <v>#REF!</v>
      </c>
    </row>
    <row r="341" spans="1:101" s="73" customFormat="1" ht="147.94999999999999" customHeight="1" thickBot="1" x14ac:dyDescent="0.3">
      <c r="A341" s="57">
        <v>338</v>
      </c>
      <c r="B341" s="168" t="s">
        <v>133</v>
      </c>
      <c r="C341" s="34" t="s">
        <v>114</v>
      </c>
      <c r="D341" s="34" t="str">
        <f t="shared" si="151"/>
        <v>771110147</v>
      </c>
      <c r="E341" s="33" t="s">
        <v>3927</v>
      </c>
      <c r="F341" s="33">
        <v>47</v>
      </c>
      <c r="G341" s="165" t="str">
        <f>IFERROR(VLOOKUP(VALUE(E341),Склад!#REF!,6,0),"-")</f>
        <v>-</v>
      </c>
      <c r="H341" s="58"/>
      <c r="I341" s="194" t="s">
        <v>4349</v>
      </c>
      <c r="J341" s="59">
        <v>13.5</v>
      </c>
      <c r="K341" s="63">
        <v>35</v>
      </c>
      <c r="L341" s="60"/>
      <c r="M341" s="61"/>
      <c r="N341" s="62"/>
      <c r="O341" s="64"/>
      <c r="P341" s="65"/>
      <c r="Q341" s="66"/>
      <c r="R341" s="67"/>
      <c r="S341" s="65"/>
      <c r="T341" s="66"/>
      <c r="U341" s="68"/>
      <c r="V341" s="69"/>
      <c r="W341" s="65"/>
      <c r="X341" s="66"/>
      <c r="Y341" s="70" t="str">
        <f>_xlfn.XLOOKUP($D341,'[1]Res (3)'!$G:$G,'[1]Res (3)'!P:P,"",0)</f>
        <v/>
      </c>
      <c r="Z341" s="70" t="str">
        <f>_xlfn.XLOOKUP($D341,'[1]Res (3)'!$G:$G,'[1]Res (3)'!Q:Q,"",0)</f>
        <v>-</v>
      </c>
      <c r="AA341" s="70" t="str">
        <f>_xlfn.XLOOKUP($D341,'[1]Res (3)'!$G:$G,'[1]Res (3)'!R:R,"",0)</f>
        <v>-</v>
      </c>
      <c r="AB341" s="70" t="str">
        <f>_xlfn.XLOOKUP($D341,'[1]Res (3)'!$G:$G,'[1]Res (3)'!S:S,"",0)</f>
        <v>-</v>
      </c>
      <c r="AC341" s="70" t="str">
        <f>_xlfn.XLOOKUP($D341,'[1]Res (3)'!$G:$G,'[1]Res (3)'!T:T,"",0)</f>
        <v>-</v>
      </c>
      <c r="AD341" s="70" t="str">
        <f>_xlfn.XLOOKUP($D341,'[1]Res (3)'!$G:$G,'[1]Res (3)'!U:U,"",0)</f>
        <v>-</v>
      </c>
      <c r="AE341" s="70" t="str">
        <f>_xlfn.XLOOKUP($D341,'[1]Res (3)'!$G:$G,'[1]Res (3)'!V:V,"",0)</f>
        <v>-</v>
      </c>
      <c r="AF341" s="70" t="str">
        <f>_xlfn.XLOOKUP($D341,'[1]Res (3)'!$G:$G,'[1]Res (3)'!W:W,"",0)</f>
        <v>-</v>
      </c>
      <c r="AG341" s="70" t="str">
        <f>_xlfn.XLOOKUP($D341,'[1]Res (3)'!$G:$G,'[1]Res (3)'!X:X,"",0)</f>
        <v>-</v>
      </c>
      <c r="AH341" s="70" t="str">
        <f>_xlfn.XLOOKUP($D341,'[1]Res (3)'!$G:$G,'[1]Res (3)'!Y:Y,"",0)</f>
        <v>-</v>
      </c>
      <c r="AI341" s="70" t="str">
        <f>_xlfn.XLOOKUP($D341,'[1]Res (3)'!$G:$G,'[1]Res (3)'!Z:Z,"",0)</f>
        <v>-</v>
      </c>
      <c r="AJ341" s="70" t="str">
        <f>_xlfn.XLOOKUP($D341,'[1]Res (3)'!$G:$G,'[1]Res (3)'!AA:AA,"",0)</f>
        <v>-</v>
      </c>
      <c r="AK341" s="70" t="str">
        <f>_xlfn.XLOOKUP($D341,'[1]Res (3)'!$G:$G,'[1]Res (3)'!AB:AB,"",0)</f>
        <v>-</v>
      </c>
      <c r="AL341" s="71">
        <f t="shared" si="139"/>
        <v>0</v>
      </c>
      <c r="AM341" s="72" t="str">
        <f t="shared" si="140"/>
        <v/>
      </c>
      <c r="AO341" s="71" t="s">
        <v>26</v>
      </c>
      <c r="AP341" s="70" t="e">
        <f t="shared" si="157"/>
        <v>#VALUE!</v>
      </c>
      <c r="AQ341" s="70"/>
      <c r="AR341" s="70" t="e">
        <f t="shared" si="158"/>
        <v>#VALUE!</v>
      </c>
      <c r="AS341" s="70"/>
      <c r="AT341" s="70" t="e">
        <f t="shared" si="159"/>
        <v>#VALUE!</v>
      </c>
      <c r="AU341" s="70"/>
      <c r="AV341" s="70" t="e">
        <f t="shared" si="160"/>
        <v>#VALUE!</v>
      </c>
      <c r="AW341" s="70"/>
      <c r="AX341" s="70" t="e">
        <f t="shared" si="161"/>
        <v>#VALUE!</v>
      </c>
      <c r="AY341" s="71" t="e">
        <f t="shared" si="141"/>
        <v>#VALUE!</v>
      </c>
      <c r="AZ341" s="72" t="e">
        <f t="shared" si="142"/>
        <v>#VALUE!</v>
      </c>
      <c r="BA341" s="71" t="s">
        <v>26</v>
      </c>
      <c r="BB341" s="70">
        <v>0</v>
      </c>
      <c r="BC341" s="70">
        <v>0</v>
      </c>
      <c r="BD341" s="70">
        <v>0</v>
      </c>
      <c r="BE341" s="70">
        <v>0</v>
      </c>
      <c r="BF341" s="70">
        <v>0</v>
      </c>
      <c r="BG341" s="70">
        <v>0</v>
      </c>
      <c r="BH341" s="70">
        <v>0</v>
      </c>
      <c r="BI341" s="70">
        <v>0</v>
      </c>
      <c r="BJ341" s="70">
        <v>0</v>
      </c>
      <c r="BK341" s="74">
        <f t="shared" si="143"/>
        <v>0</v>
      </c>
      <c r="BL341" s="75">
        <f t="shared" si="144"/>
        <v>0</v>
      </c>
      <c r="BM341" s="71" t="s">
        <v>26</v>
      </c>
      <c r="BN341" s="70">
        <v>0</v>
      </c>
      <c r="BO341" s="70">
        <v>0</v>
      </c>
      <c r="BP341" s="70">
        <v>0</v>
      </c>
      <c r="BQ341" s="70">
        <v>0</v>
      </c>
      <c r="BR341" s="70">
        <v>0</v>
      </c>
      <c r="BS341" s="70">
        <v>0</v>
      </c>
      <c r="BT341" s="70">
        <v>0</v>
      </c>
      <c r="BU341" s="70">
        <v>0</v>
      </c>
      <c r="BV341" s="70">
        <v>0</v>
      </c>
      <c r="BW341" s="74">
        <f t="shared" si="145"/>
        <v>0</v>
      </c>
      <c r="BX341" s="76">
        <f t="shared" si="146"/>
        <v>0</v>
      </c>
      <c r="BY341" s="71" t="s">
        <v>26</v>
      </c>
      <c r="BZ341" s="70">
        <v>0</v>
      </c>
      <c r="CA341" s="70"/>
      <c r="CB341" s="70">
        <v>0</v>
      </c>
      <c r="CC341" s="70"/>
      <c r="CD341" s="70">
        <v>0</v>
      </c>
      <c r="CE341" s="70"/>
      <c r="CF341" s="70">
        <v>0</v>
      </c>
      <c r="CG341" s="70"/>
      <c r="CH341" s="70">
        <v>0</v>
      </c>
      <c r="CI341" s="77">
        <f t="shared" si="147"/>
        <v>0</v>
      </c>
      <c r="CJ341" s="76">
        <f t="shared" si="148"/>
        <v>0</v>
      </c>
      <c r="CK341" s="78"/>
      <c r="CL341" s="57"/>
      <c r="CM341" s="57"/>
      <c r="CN341" s="57"/>
      <c r="CO341" s="57"/>
      <c r="CP341" s="57"/>
      <c r="CQ341" s="57"/>
      <c r="CR341" s="57"/>
      <c r="CS341" s="79"/>
      <c r="CT341" s="80"/>
      <c r="CU341" s="81">
        <f t="shared" si="149"/>
        <v>0</v>
      </c>
      <c r="CV341" s="82">
        <f t="shared" si="150"/>
        <v>0</v>
      </c>
      <c r="CW341" s="83" t="e">
        <f>SUMIF(Склад!#REF!,E341,Склад!#REF!)</f>
        <v>#REF!</v>
      </c>
    </row>
    <row r="342" spans="1:101" s="73" customFormat="1" ht="147.94999999999999" customHeight="1" thickBot="1" x14ac:dyDescent="0.3">
      <c r="A342" s="34">
        <v>339</v>
      </c>
      <c r="B342" s="168" t="s">
        <v>133</v>
      </c>
      <c r="C342" s="34" t="s">
        <v>114</v>
      </c>
      <c r="D342" s="34" t="str">
        <f t="shared" si="151"/>
        <v>771110155</v>
      </c>
      <c r="E342" s="33" t="s">
        <v>3927</v>
      </c>
      <c r="F342" s="33">
        <v>55</v>
      </c>
      <c r="G342" s="165" t="str">
        <f>IFERROR(VLOOKUP(VALUE(E342),Склад!#REF!,6,0),"-")</f>
        <v>-</v>
      </c>
      <c r="H342" s="58"/>
      <c r="I342" s="194" t="s">
        <v>4349</v>
      </c>
      <c r="J342" s="59">
        <v>13.5</v>
      </c>
      <c r="K342" s="63">
        <v>35</v>
      </c>
      <c r="L342" s="60"/>
      <c r="M342" s="61"/>
      <c r="N342" s="62"/>
      <c r="O342" s="64"/>
      <c r="P342" s="65"/>
      <c r="Q342" s="66"/>
      <c r="R342" s="67"/>
      <c r="S342" s="65"/>
      <c r="T342" s="66"/>
      <c r="U342" s="68"/>
      <c r="V342" s="69"/>
      <c r="W342" s="65"/>
      <c r="X342" s="66"/>
      <c r="Y342" s="70" t="str">
        <f>_xlfn.XLOOKUP($D342,'[1]Res (3)'!$G:$G,'[1]Res (3)'!P:P,"",0)</f>
        <v/>
      </c>
      <c r="Z342" s="70" t="str">
        <f>_xlfn.XLOOKUP($D342,'[1]Res (3)'!$G:$G,'[1]Res (3)'!Q:Q,"",0)</f>
        <v>-</v>
      </c>
      <c r="AA342" s="70" t="str">
        <f>_xlfn.XLOOKUP($D342,'[1]Res (3)'!$G:$G,'[1]Res (3)'!R:R,"",0)</f>
        <v>-</v>
      </c>
      <c r="AB342" s="70" t="str">
        <f>_xlfn.XLOOKUP($D342,'[1]Res (3)'!$G:$G,'[1]Res (3)'!S:S,"",0)</f>
        <v>-</v>
      </c>
      <c r="AC342" s="70" t="str">
        <f>_xlfn.XLOOKUP($D342,'[1]Res (3)'!$G:$G,'[1]Res (3)'!T:T,"",0)</f>
        <v>-</v>
      </c>
      <c r="AD342" s="70" t="str">
        <f>_xlfn.XLOOKUP($D342,'[1]Res (3)'!$G:$G,'[1]Res (3)'!U:U,"",0)</f>
        <v>-</v>
      </c>
      <c r="AE342" s="70" t="str">
        <f>_xlfn.XLOOKUP($D342,'[1]Res (3)'!$G:$G,'[1]Res (3)'!V:V,"",0)</f>
        <v>-</v>
      </c>
      <c r="AF342" s="70" t="str">
        <f>_xlfn.XLOOKUP($D342,'[1]Res (3)'!$G:$G,'[1]Res (3)'!W:W,"",0)</f>
        <v>-</v>
      </c>
      <c r="AG342" s="70" t="str">
        <f>_xlfn.XLOOKUP($D342,'[1]Res (3)'!$G:$G,'[1]Res (3)'!X:X,"",0)</f>
        <v>-</v>
      </c>
      <c r="AH342" s="70" t="str">
        <f>_xlfn.XLOOKUP($D342,'[1]Res (3)'!$G:$G,'[1]Res (3)'!Y:Y,"",0)</f>
        <v>-</v>
      </c>
      <c r="AI342" s="70" t="str">
        <f>_xlfn.XLOOKUP($D342,'[1]Res (3)'!$G:$G,'[1]Res (3)'!Z:Z,"",0)</f>
        <v>-</v>
      </c>
      <c r="AJ342" s="70" t="str">
        <f>_xlfn.XLOOKUP($D342,'[1]Res (3)'!$G:$G,'[1]Res (3)'!AA:AA,"",0)</f>
        <v>-</v>
      </c>
      <c r="AK342" s="70" t="str">
        <f>_xlfn.XLOOKUP($D342,'[1]Res (3)'!$G:$G,'[1]Res (3)'!AB:AB,"",0)</f>
        <v>-</v>
      </c>
      <c r="AL342" s="71">
        <f t="shared" si="139"/>
        <v>0</v>
      </c>
      <c r="AM342" s="72" t="str">
        <f t="shared" si="140"/>
        <v/>
      </c>
      <c r="AO342" s="71" t="s">
        <v>26</v>
      </c>
      <c r="AP342" s="70" t="e">
        <f t="shared" si="157"/>
        <v>#VALUE!</v>
      </c>
      <c r="AQ342" s="70"/>
      <c r="AR342" s="70" t="e">
        <f t="shared" si="158"/>
        <v>#VALUE!</v>
      </c>
      <c r="AS342" s="70"/>
      <c r="AT342" s="70" t="e">
        <f t="shared" si="159"/>
        <v>#VALUE!</v>
      </c>
      <c r="AU342" s="70"/>
      <c r="AV342" s="70" t="e">
        <f t="shared" si="160"/>
        <v>#VALUE!</v>
      </c>
      <c r="AW342" s="70"/>
      <c r="AX342" s="70" t="e">
        <f t="shared" si="161"/>
        <v>#VALUE!</v>
      </c>
      <c r="AY342" s="71" t="e">
        <f t="shared" si="141"/>
        <v>#VALUE!</v>
      </c>
      <c r="AZ342" s="72" t="e">
        <f t="shared" si="142"/>
        <v>#VALUE!</v>
      </c>
      <c r="BA342" s="71" t="s">
        <v>26</v>
      </c>
      <c r="BB342" s="70">
        <v>0</v>
      </c>
      <c r="BC342" s="70">
        <v>0</v>
      </c>
      <c r="BD342" s="70">
        <v>0</v>
      </c>
      <c r="BE342" s="70">
        <v>0</v>
      </c>
      <c r="BF342" s="70">
        <v>0</v>
      </c>
      <c r="BG342" s="70">
        <v>0</v>
      </c>
      <c r="BH342" s="70">
        <v>0</v>
      </c>
      <c r="BI342" s="70">
        <v>0</v>
      </c>
      <c r="BJ342" s="70">
        <v>0</v>
      </c>
      <c r="BK342" s="74">
        <f t="shared" si="143"/>
        <v>0</v>
      </c>
      <c r="BL342" s="75">
        <f t="shared" si="144"/>
        <v>0</v>
      </c>
      <c r="BM342" s="71" t="s">
        <v>26</v>
      </c>
      <c r="BN342" s="70">
        <v>0</v>
      </c>
      <c r="BO342" s="70">
        <v>0</v>
      </c>
      <c r="BP342" s="70">
        <v>0</v>
      </c>
      <c r="BQ342" s="70">
        <v>0</v>
      </c>
      <c r="BR342" s="70">
        <v>0</v>
      </c>
      <c r="BS342" s="70">
        <v>0</v>
      </c>
      <c r="BT342" s="70">
        <v>0</v>
      </c>
      <c r="BU342" s="70">
        <v>0</v>
      </c>
      <c r="BV342" s="70">
        <v>0</v>
      </c>
      <c r="BW342" s="74">
        <f t="shared" si="145"/>
        <v>0</v>
      </c>
      <c r="BX342" s="76">
        <f t="shared" si="146"/>
        <v>0</v>
      </c>
      <c r="BY342" s="71" t="s">
        <v>26</v>
      </c>
      <c r="BZ342" s="70">
        <v>0</v>
      </c>
      <c r="CA342" s="70"/>
      <c r="CB342" s="70">
        <v>0</v>
      </c>
      <c r="CC342" s="70"/>
      <c r="CD342" s="70">
        <v>0</v>
      </c>
      <c r="CE342" s="70"/>
      <c r="CF342" s="70">
        <v>0</v>
      </c>
      <c r="CG342" s="70"/>
      <c r="CH342" s="70">
        <v>0</v>
      </c>
      <c r="CI342" s="77">
        <f t="shared" si="147"/>
        <v>0</v>
      </c>
      <c r="CJ342" s="76">
        <f t="shared" si="148"/>
        <v>0</v>
      </c>
      <c r="CK342" s="78"/>
      <c r="CL342" s="57"/>
      <c r="CM342" s="57"/>
      <c r="CN342" s="57"/>
      <c r="CO342" s="57"/>
      <c r="CP342" s="57"/>
      <c r="CQ342" s="57"/>
      <c r="CR342" s="57"/>
      <c r="CS342" s="79"/>
      <c r="CT342" s="80"/>
      <c r="CU342" s="81">
        <f t="shared" si="149"/>
        <v>0</v>
      </c>
      <c r="CV342" s="82">
        <f t="shared" si="150"/>
        <v>0</v>
      </c>
      <c r="CW342" s="83" t="e">
        <f>SUMIF(Склад!#REF!,E342,Склад!#REF!)</f>
        <v>#REF!</v>
      </c>
    </row>
    <row r="343" spans="1:101" s="73" customFormat="1" ht="147.94999999999999" customHeight="1" thickBot="1" x14ac:dyDescent="0.3">
      <c r="A343" s="57">
        <v>340</v>
      </c>
      <c r="B343" s="168" t="s">
        <v>133</v>
      </c>
      <c r="C343" s="34" t="s">
        <v>114</v>
      </c>
      <c r="D343" s="34" t="str">
        <f t="shared" si="151"/>
        <v>77111016</v>
      </c>
      <c r="E343" s="33" t="s">
        <v>3927</v>
      </c>
      <c r="F343" s="33">
        <v>6</v>
      </c>
      <c r="G343" s="165" t="str">
        <f>IFERROR(VLOOKUP(VALUE(E343),Склад!#REF!,6,0),"-")</f>
        <v>-</v>
      </c>
      <c r="H343" s="58"/>
      <c r="I343" s="194" t="s">
        <v>4349</v>
      </c>
      <c r="J343" s="59">
        <v>13.5</v>
      </c>
      <c r="K343" s="63">
        <v>35</v>
      </c>
      <c r="L343" s="60"/>
      <c r="M343" s="61"/>
      <c r="N343" s="62"/>
      <c r="O343" s="64"/>
      <c r="P343" s="65"/>
      <c r="Q343" s="66"/>
      <c r="R343" s="67"/>
      <c r="S343" s="65"/>
      <c r="T343" s="66"/>
      <c r="U343" s="68"/>
      <c r="V343" s="69"/>
      <c r="W343" s="65"/>
      <c r="X343" s="66"/>
      <c r="Y343" s="70" t="str">
        <f>_xlfn.XLOOKUP($D343,'[1]Res (3)'!$G:$G,'[1]Res (3)'!P:P,"",0)</f>
        <v/>
      </c>
      <c r="Z343" s="70" t="str">
        <f>_xlfn.XLOOKUP($D343,'[1]Res (3)'!$G:$G,'[1]Res (3)'!Q:Q,"",0)</f>
        <v>-</v>
      </c>
      <c r="AA343" s="70" t="str">
        <f>_xlfn.XLOOKUP($D343,'[1]Res (3)'!$G:$G,'[1]Res (3)'!R:R,"",0)</f>
        <v>-</v>
      </c>
      <c r="AB343" s="70" t="str">
        <f>_xlfn.XLOOKUP($D343,'[1]Res (3)'!$G:$G,'[1]Res (3)'!S:S,"",0)</f>
        <v>-</v>
      </c>
      <c r="AC343" s="70" t="str">
        <f>_xlfn.XLOOKUP($D343,'[1]Res (3)'!$G:$G,'[1]Res (3)'!T:T,"",0)</f>
        <v>-</v>
      </c>
      <c r="AD343" s="70" t="str">
        <f>_xlfn.XLOOKUP($D343,'[1]Res (3)'!$G:$G,'[1]Res (3)'!U:U,"",0)</f>
        <v>-</v>
      </c>
      <c r="AE343" s="70" t="str">
        <f>_xlfn.XLOOKUP($D343,'[1]Res (3)'!$G:$G,'[1]Res (3)'!V:V,"",0)</f>
        <v>-</v>
      </c>
      <c r="AF343" s="70" t="str">
        <f>_xlfn.XLOOKUP($D343,'[1]Res (3)'!$G:$G,'[1]Res (3)'!W:W,"",0)</f>
        <v>-</v>
      </c>
      <c r="AG343" s="70" t="str">
        <f>_xlfn.XLOOKUP($D343,'[1]Res (3)'!$G:$G,'[1]Res (3)'!X:X,"",0)</f>
        <v>-</v>
      </c>
      <c r="AH343" s="70" t="str">
        <f>_xlfn.XLOOKUP($D343,'[1]Res (3)'!$G:$G,'[1]Res (3)'!Y:Y,"",0)</f>
        <v>-</v>
      </c>
      <c r="AI343" s="70" t="str">
        <f>_xlfn.XLOOKUP($D343,'[1]Res (3)'!$G:$G,'[1]Res (3)'!Z:Z,"",0)</f>
        <v>-</v>
      </c>
      <c r="AJ343" s="70" t="str">
        <f>_xlfn.XLOOKUP($D343,'[1]Res (3)'!$G:$G,'[1]Res (3)'!AA:AA,"",0)</f>
        <v>-</v>
      </c>
      <c r="AK343" s="70" t="str">
        <f>_xlfn.XLOOKUP($D343,'[1]Res (3)'!$G:$G,'[1]Res (3)'!AB:AB,"",0)</f>
        <v>-</v>
      </c>
      <c r="AL343" s="71">
        <f t="shared" si="139"/>
        <v>0</v>
      </c>
      <c r="AM343" s="72" t="str">
        <f t="shared" si="140"/>
        <v/>
      </c>
      <c r="AO343" s="71" t="s">
        <v>26</v>
      </c>
      <c r="AP343" s="70" t="e">
        <f t="shared" si="157"/>
        <v>#VALUE!</v>
      </c>
      <c r="AQ343" s="70"/>
      <c r="AR343" s="70" t="e">
        <f t="shared" si="158"/>
        <v>#VALUE!</v>
      </c>
      <c r="AS343" s="70"/>
      <c r="AT343" s="70" t="e">
        <f t="shared" si="159"/>
        <v>#VALUE!</v>
      </c>
      <c r="AU343" s="70"/>
      <c r="AV343" s="70" t="e">
        <f t="shared" si="160"/>
        <v>#VALUE!</v>
      </c>
      <c r="AW343" s="70"/>
      <c r="AX343" s="70" t="e">
        <f t="shared" si="161"/>
        <v>#VALUE!</v>
      </c>
      <c r="AY343" s="71" t="e">
        <f t="shared" si="141"/>
        <v>#VALUE!</v>
      </c>
      <c r="AZ343" s="72" t="e">
        <f t="shared" si="142"/>
        <v>#VALUE!</v>
      </c>
      <c r="BA343" s="71" t="s">
        <v>26</v>
      </c>
      <c r="BB343" s="70">
        <v>0</v>
      </c>
      <c r="BC343" s="70">
        <v>0</v>
      </c>
      <c r="BD343" s="70">
        <v>0</v>
      </c>
      <c r="BE343" s="70">
        <v>0</v>
      </c>
      <c r="BF343" s="70">
        <v>0</v>
      </c>
      <c r="BG343" s="70">
        <v>0</v>
      </c>
      <c r="BH343" s="70">
        <v>0</v>
      </c>
      <c r="BI343" s="70">
        <v>0</v>
      </c>
      <c r="BJ343" s="70">
        <v>0</v>
      </c>
      <c r="BK343" s="74">
        <f t="shared" si="143"/>
        <v>0</v>
      </c>
      <c r="BL343" s="75">
        <f t="shared" si="144"/>
        <v>0</v>
      </c>
      <c r="BM343" s="71" t="s">
        <v>26</v>
      </c>
      <c r="BN343" s="70">
        <v>0</v>
      </c>
      <c r="BO343" s="70">
        <v>0</v>
      </c>
      <c r="BP343" s="70">
        <v>0</v>
      </c>
      <c r="BQ343" s="70">
        <v>0</v>
      </c>
      <c r="BR343" s="70">
        <v>0</v>
      </c>
      <c r="BS343" s="70">
        <v>0</v>
      </c>
      <c r="BT343" s="70">
        <v>0</v>
      </c>
      <c r="BU343" s="70">
        <v>0</v>
      </c>
      <c r="BV343" s="70">
        <v>0</v>
      </c>
      <c r="BW343" s="74">
        <f t="shared" si="145"/>
        <v>0</v>
      </c>
      <c r="BX343" s="76">
        <f t="shared" si="146"/>
        <v>0</v>
      </c>
      <c r="BY343" s="71" t="s">
        <v>26</v>
      </c>
      <c r="BZ343" s="70">
        <v>0</v>
      </c>
      <c r="CA343" s="70"/>
      <c r="CB343" s="70">
        <v>0</v>
      </c>
      <c r="CC343" s="70"/>
      <c r="CD343" s="70">
        <v>0</v>
      </c>
      <c r="CE343" s="70"/>
      <c r="CF343" s="70">
        <v>0</v>
      </c>
      <c r="CG343" s="70"/>
      <c r="CH343" s="70">
        <v>0</v>
      </c>
      <c r="CI343" s="77">
        <f t="shared" si="147"/>
        <v>0</v>
      </c>
      <c r="CJ343" s="76">
        <f t="shared" si="148"/>
        <v>0</v>
      </c>
      <c r="CK343" s="78"/>
      <c r="CL343" s="57"/>
      <c r="CM343" s="57"/>
      <c r="CN343" s="57"/>
      <c r="CO343" s="57"/>
      <c r="CP343" s="57"/>
      <c r="CQ343" s="57"/>
      <c r="CR343" s="57"/>
      <c r="CS343" s="79"/>
      <c r="CT343" s="80"/>
      <c r="CU343" s="81">
        <f t="shared" si="149"/>
        <v>0</v>
      </c>
      <c r="CV343" s="82">
        <f t="shared" si="150"/>
        <v>0</v>
      </c>
      <c r="CW343" s="83" t="e">
        <f>SUMIF(Склад!#REF!,E343,Склад!#REF!)</f>
        <v>#REF!</v>
      </c>
    </row>
    <row r="344" spans="1:101" s="73" customFormat="1" ht="147.94999999999999" customHeight="1" thickBot="1" x14ac:dyDescent="0.3">
      <c r="A344" s="34">
        <v>341</v>
      </c>
      <c r="B344" s="168" t="s">
        <v>133</v>
      </c>
      <c r="C344" s="34" t="s">
        <v>114</v>
      </c>
      <c r="D344" s="34" t="str">
        <f t="shared" si="151"/>
        <v>771110161</v>
      </c>
      <c r="E344" s="33" t="s">
        <v>3927</v>
      </c>
      <c r="F344" s="33">
        <v>61</v>
      </c>
      <c r="G344" s="165" t="str">
        <f>IFERROR(VLOOKUP(VALUE(E344),Склад!#REF!,6,0),"-")</f>
        <v>-</v>
      </c>
      <c r="H344" s="58"/>
      <c r="I344" s="194" t="s">
        <v>4349</v>
      </c>
      <c r="J344" s="59">
        <v>13.5</v>
      </c>
      <c r="K344" s="63">
        <v>35</v>
      </c>
      <c r="L344" s="60"/>
      <c r="M344" s="61"/>
      <c r="N344" s="62"/>
      <c r="O344" s="64"/>
      <c r="P344" s="65"/>
      <c r="Q344" s="66"/>
      <c r="R344" s="67"/>
      <c r="S344" s="65"/>
      <c r="T344" s="66"/>
      <c r="U344" s="68"/>
      <c r="V344" s="69"/>
      <c r="W344" s="65"/>
      <c r="X344" s="66"/>
      <c r="Y344" s="70" t="str">
        <f>_xlfn.XLOOKUP($D344,'[1]Res (3)'!$G:$G,'[1]Res (3)'!P:P,"",0)</f>
        <v/>
      </c>
      <c r="Z344" s="70" t="str">
        <f>_xlfn.XLOOKUP($D344,'[1]Res (3)'!$G:$G,'[1]Res (3)'!Q:Q,"",0)</f>
        <v>-</v>
      </c>
      <c r="AA344" s="70" t="str">
        <f>_xlfn.XLOOKUP($D344,'[1]Res (3)'!$G:$G,'[1]Res (3)'!R:R,"",0)</f>
        <v>-</v>
      </c>
      <c r="AB344" s="70" t="str">
        <f>_xlfn.XLOOKUP($D344,'[1]Res (3)'!$G:$G,'[1]Res (3)'!S:S,"",0)</f>
        <v>-</v>
      </c>
      <c r="AC344" s="70" t="str">
        <f>_xlfn.XLOOKUP($D344,'[1]Res (3)'!$G:$G,'[1]Res (3)'!T:T,"",0)</f>
        <v>-</v>
      </c>
      <c r="AD344" s="70" t="str">
        <f>_xlfn.XLOOKUP($D344,'[1]Res (3)'!$G:$G,'[1]Res (3)'!U:U,"",0)</f>
        <v>-</v>
      </c>
      <c r="AE344" s="70" t="str">
        <f>_xlfn.XLOOKUP($D344,'[1]Res (3)'!$G:$G,'[1]Res (3)'!V:V,"",0)</f>
        <v>-</v>
      </c>
      <c r="AF344" s="70" t="str">
        <f>_xlfn.XLOOKUP($D344,'[1]Res (3)'!$G:$G,'[1]Res (3)'!W:W,"",0)</f>
        <v>-</v>
      </c>
      <c r="AG344" s="70" t="str">
        <f>_xlfn.XLOOKUP($D344,'[1]Res (3)'!$G:$G,'[1]Res (3)'!X:X,"",0)</f>
        <v>-</v>
      </c>
      <c r="AH344" s="70" t="str">
        <f>_xlfn.XLOOKUP($D344,'[1]Res (3)'!$G:$G,'[1]Res (3)'!Y:Y,"",0)</f>
        <v>-</v>
      </c>
      <c r="AI344" s="70" t="str">
        <f>_xlfn.XLOOKUP($D344,'[1]Res (3)'!$G:$G,'[1]Res (3)'!Z:Z,"",0)</f>
        <v>-</v>
      </c>
      <c r="AJ344" s="70" t="str">
        <f>_xlfn.XLOOKUP($D344,'[1]Res (3)'!$G:$G,'[1]Res (3)'!AA:AA,"",0)</f>
        <v>-</v>
      </c>
      <c r="AK344" s="70" t="str">
        <f>_xlfn.XLOOKUP($D344,'[1]Res (3)'!$G:$G,'[1]Res (3)'!AB:AB,"",0)</f>
        <v>-</v>
      </c>
      <c r="AL344" s="71">
        <f t="shared" si="139"/>
        <v>0</v>
      </c>
      <c r="AM344" s="72" t="str">
        <f t="shared" si="140"/>
        <v/>
      </c>
      <c r="AO344" s="71" t="s">
        <v>26</v>
      </c>
      <c r="AP344" s="70" t="e">
        <f t="shared" si="157"/>
        <v>#VALUE!</v>
      </c>
      <c r="AQ344" s="70"/>
      <c r="AR344" s="70" t="e">
        <f t="shared" si="158"/>
        <v>#VALUE!</v>
      </c>
      <c r="AS344" s="70"/>
      <c r="AT344" s="70" t="e">
        <f t="shared" si="159"/>
        <v>#VALUE!</v>
      </c>
      <c r="AU344" s="70"/>
      <c r="AV344" s="70" t="e">
        <f t="shared" si="160"/>
        <v>#VALUE!</v>
      </c>
      <c r="AW344" s="70"/>
      <c r="AX344" s="70" t="e">
        <f t="shared" si="161"/>
        <v>#VALUE!</v>
      </c>
      <c r="AY344" s="71" t="e">
        <f t="shared" si="141"/>
        <v>#VALUE!</v>
      </c>
      <c r="AZ344" s="72" t="e">
        <f t="shared" si="142"/>
        <v>#VALUE!</v>
      </c>
      <c r="BA344" s="71" t="s">
        <v>26</v>
      </c>
      <c r="BB344" s="70">
        <v>0</v>
      </c>
      <c r="BC344" s="70">
        <v>0</v>
      </c>
      <c r="BD344" s="70">
        <v>0</v>
      </c>
      <c r="BE344" s="70">
        <v>0</v>
      </c>
      <c r="BF344" s="70">
        <v>0</v>
      </c>
      <c r="BG344" s="70">
        <v>0</v>
      </c>
      <c r="BH344" s="70">
        <v>0</v>
      </c>
      <c r="BI344" s="70">
        <v>0</v>
      </c>
      <c r="BJ344" s="70">
        <v>0</v>
      </c>
      <c r="BK344" s="74">
        <f t="shared" si="143"/>
        <v>0</v>
      </c>
      <c r="BL344" s="75">
        <f t="shared" si="144"/>
        <v>0</v>
      </c>
      <c r="BM344" s="71" t="s">
        <v>26</v>
      </c>
      <c r="BN344" s="70">
        <v>0</v>
      </c>
      <c r="BO344" s="70">
        <v>0</v>
      </c>
      <c r="BP344" s="70">
        <v>0</v>
      </c>
      <c r="BQ344" s="70">
        <v>0</v>
      </c>
      <c r="BR344" s="70">
        <v>0</v>
      </c>
      <c r="BS344" s="70">
        <v>0</v>
      </c>
      <c r="BT344" s="70">
        <v>0</v>
      </c>
      <c r="BU344" s="70">
        <v>0</v>
      </c>
      <c r="BV344" s="70">
        <v>0</v>
      </c>
      <c r="BW344" s="74">
        <f t="shared" si="145"/>
        <v>0</v>
      </c>
      <c r="BX344" s="76">
        <f t="shared" si="146"/>
        <v>0</v>
      </c>
      <c r="BY344" s="71" t="s">
        <v>26</v>
      </c>
      <c r="BZ344" s="70">
        <v>0</v>
      </c>
      <c r="CA344" s="70"/>
      <c r="CB344" s="70">
        <v>0</v>
      </c>
      <c r="CC344" s="70"/>
      <c r="CD344" s="70">
        <v>0</v>
      </c>
      <c r="CE344" s="70"/>
      <c r="CF344" s="70">
        <v>0</v>
      </c>
      <c r="CG344" s="70"/>
      <c r="CH344" s="70">
        <v>0</v>
      </c>
      <c r="CI344" s="77">
        <f t="shared" si="147"/>
        <v>0</v>
      </c>
      <c r="CJ344" s="76">
        <f t="shared" si="148"/>
        <v>0</v>
      </c>
      <c r="CK344" s="78"/>
      <c r="CL344" s="57"/>
      <c r="CM344" s="57"/>
      <c r="CN344" s="57"/>
      <c r="CO344" s="57"/>
      <c r="CP344" s="57"/>
      <c r="CQ344" s="57"/>
      <c r="CR344" s="57"/>
      <c r="CS344" s="79"/>
      <c r="CT344" s="80"/>
      <c r="CU344" s="81">
        <f t="shared" si="149"/>
        <v>0</v>
      </c>
      <c r="CV344" s="82">
        <f t="shared" si="150"/>
        <v>0</v>
      </c>
      <c r="CW344" s="83" t="e">
        <f>SUMIF(Склад!#REF!,E344,Склад!#REF!)</f>
        <v>#REF!</v>
      </c>
    </row>
    <row r="345" spans="1:101" s="73" customFormat="1" ht="147.94999999999999" customHeight="1" thickBot="1" x14ac:dyDescent="0.3">
      <c r="A345" s="57">
        <v>342</v>
      </c>
      <c r="B345" s="168" t="s">
        <v>133</v>
      </c>
      <c r="C345" s="34" t="s">
        <v>114</v>
      </c>
      <c r="D345" s="34" t="str">
        <f t="shared" si="151"/>
        <v>771110171</v>
      </c>
      <c r="E345" s="33" t="s">
        <v>3927</v>
      </c>
      <c r="F345" s="33">
        <v>71</v>
      </c>
      <c r="G345" s="165" t="str">
        <f>IFERROR(VLOOKUP(VALUE(E345),Склад!#REF!,6,0),"-")</f>
        <v>-</v>
      </c>
      <c r="H345" s="58"/>
      <c r="I345" s="194" t="s">
        <v>4349</v>
      </c>
      <c r="J345" s="59">
        <v>13.5</v>
      </c>
      <c r="K345" s="63">
        <v>35</v>
      </c>
      <c r="L345" s="60"/>
      <c r="M345" s="61"/>
      <c r="N345" s="62"/>
      <c r="O345" s="64"/>
      <c r="P345" s="65"/>
      <c r="Q345" s="66"/>
      <c r="R345" s="67"/>
      <c r="S345" s="65"/>
      <c r="T345" s="66"/>
      <c r="U345" s="68"/>
      <c r="V345" s="69"/>
      <c r="W345" s="65"/>
      <c r="X345" s="66"/>
      <c r="Y345" s="70" t="str">
        <f>_xlfn.XLOOKUP($D345,'[1]Res (3)'!$G:$G,'[1]Res (3)'!P:P,"",0)</f>
        <v/>
      </c>
      <c r="Z345" s="70" t="str">
        <f>_xlfn.XLOOKUP($D345,'[1]Res (3)'!$G:$G,'[1]Res (3)'!Q:Q,"",0)</f>
        <v>-</v>
      </c>
      <c r="AA345" s="70" t="str">
        <f>_xlfn.XLOOKUP($D345,'[1]Res (3)'!$G:$G,'[1]Res (3)'!R:R,"",0)</f>
        <v>-</v>
      </c>
      <c r="AB345" s="70" t="str">
        <f>_xlfn.XLOOKUP($D345,'[1]Res (3)'!$G:$G,'[1]Res (3)'!S:S,"",0)</f>
        <v>-</v>
      </c>
      <c r="AC345" s="70" t="str">
        <f>_xlfn.XLOOKUP($D345,'[1]Res (3)'!$G:$G,'[1]Res (3)'!T:T,"",0)</f>
        <v>-</v>
      </c>
      <c r="AD345" s="70" t="str">
        <f>_xlfn.XLOOKUP($D345,'[1]Res (3)'!$G:$G,'[1]Res (3)'!U:U,"",0)</f>
        <v>-</v>
      </c>
      <c r="AE345" s="70" t="str">
        <f>_xlfn.XLOOKUP($D345,'[1]Res (3)'!$G:$G,'[1]Res (3)'!V:V,"",0)</f>
        <v>-</v>
      </c>
      <c r="AF345" s="70" t="str">
        <f>_xlfn.XLOOKUP($D345,'[1]Res (3)'!$G:$G,'[1]Res (3)'!W:W,"",0)</f>
        <v>-</v>
      </c>
      <c r="AG345" s="70" t="str">
        <f>_xlfn.XLOOKUP($D345,'[1]Res (3)'!$G:$G,'[1]Res (3)'!X:X,"",0)</f>
        <v>-</v>
      </c>
      <c r="AH345" s="70" t="str">
        <f>_xlfn.XLOOKUP($D345,'[1]Res (3)'!$G:$G,'[1]Res (3)'!Y:Y,"",0)</f>
        <v>-</v>
      </c>
      <c r="AI345" s="70" t="str">
        <f>_xlfn.XLOOKUP($D345,'[1]Res (3)'!$G:$G,'[1]Res (3)'!Z:Z,"",0)</f>
        <v>-</v>
      </c>
      <c r="AJ345" s="70" t="str">
        <f>_xlfn.XLOOKUP($D345,'[1]Res (3)'!$G:$G,'[1]Res (3)'!AA:AA,"",0)</f>
        <v>-</v>
      </c>
      <c r="AK345" s="70" t="str">
        <f>_xlfn.XLOOKUP($D345,'[1]Res (3)'!$G:$G,'[1]Res (3)'!AB:AB,"",0)</f>
        <v>-</v>
      </c>
      <c r="AL345" s="71">
        <f t="shared" si="139"/>
        <v>0</v>
      </c>
      <c r="AM345" s="72" t="str">
        <f t="shared" si="140"/>
        <v/>
      </c>
      <c r="AO345" s="71" t="s">
        <v>26</v>
      </c>
      <c r="AP345" s="70" t="e">
        <f t="shared" si="157"/>
        <v>#VALUE!</v>
      </c>
      <c r="AQ345" s="70"/>
      <c r="AR345" s="70" t="e">
        <f t="shared" si="158"/>
        <v>#VALUE!</v>
      </c>
      <c r="AS345" s="70"/>
      <c r="AT345" s="70" t="e">
        <f t="shared" si="159"/>
        <v>#VALUE!</v>
      </c>
      <c r="AU345" s="70"/>
      <c r="AV345" s="70" t="e">
        <f t="shared" si="160"/>
        <v>#VALUE!</v>
      </c>
      <c r="AW345" s="70"/>
      <c r="AX345" s="70" t="e">
        <f t="shared" si="161"/>
        <v>#VALUE!</v>
      </c>
      <c r="AY345" s="71" t="e">
        <f t="shared" si="141"/>
        <v>#VALUE!</v>
      </c>
      <c r="AZ345" s="72" t="e">
        <f t="shared" si="142"/>
        <v>#VALUE!</v>
      </c>
      <c r="BA345" s="71" t="s">
        <v>26</v>
      </c>
      <c r="BB345" s="70">
        <v>0</v>
      </c>
      <c r="BC345" s="70">
        <v>0</v>
      </c>
      <c r="BD345" s="70">
        <v>1</v>
      </c>
      <c r="BE345" s="70">
        <v>0</v>
      </c>
      <c r="BF345" s="70">
        <v>2</v>
      </c>
      <c r="BG345" s="70">
        <v>0</v>
      </c>
      <c r="BH345" s="70">
        <v>1</v>
      </c>
      <c r="BI345" s="70">
        <v>0</v>
      </c>
      <c r="BJ345" s="70">
        <v>0</v>
      </c>
      <c r="BK345" s="74">
        <f t="shared" si="143"/>
        <v>4</v>
      </c>
      <c r="BL345" s="75">
        <f t="shared" si="144"/>
        <v>0</v>
      </c>
      <c r="BM345" s="71" t="s">
        <v>26</v>
      </c>
      <c r="BN345" s="70">
        <v>0</v>
      </c>
      <c r="BO345" s="70">
        <v>0</v>
      </c>
      <c r="BP345" s="70">
        <v>1</v>
      </c>
      <c r="BQ345" s="70">
        <v>0</v>
      </c>
      <c r="BR345" s="70">
        <v>1</v>
      </c>
      <c r="BS345" s="70">
        <v>0</v>
      </c>
      <c r="BT345" s="70">
        <v>1</v>
      </c>
      <c r="BU345" s="70">
        <v>0</v>
      </c>
      <c r="BV345" s="70">
        <v>0</v>
      </c>
      <c r="BW345" s="74">
        <f t="shared" si="145"/>
        <v>3</v>
      </c>
      <c r="BX345" s="76">
        <f t="shared" si="146"/>
        <v>0</v>
      </c>
      <c r="BY345" s="71" t="s">
        <v>26</v>
      </c>
      <c r="BZ345" s="70">
        <v>0</v>
      </c>
      <c r="CA345" s="70"/>
      <c r="CB345" s="70">
        <v>2</v>
      </c>
      <c r="CC345" s="70"/>
      <c r="CD345" s="70">
        <v>4</v>
      </c>
      <c r="CE345" s="70"/>
      <c r="CF345" s="70">
        <v>2</v>
      </c>
      <c r="CG345" s="70"/>
      <c r="CH345" s="70">
        <v>0</v>
      </c>
      <c r="CI345" s="77">
        <f t="shared" si="147"/>
        <v>8</v>
      </c>
      <c r="CJ345" s="76">
        <f t="shared" si="148"/>
        <v>0</v>
      </c>
      <c r="CK345" s="78"/>
      <c r="CL345" s="57"/>
      <c r="CM345" s="57"/>
      <c r="CN345" s="57"/>
      <c r="CO345" s="57"/>
      <c r="CP345" s="57"/>
      <c r="CQ345" s="57"/>
      <c r="CR345" s="57"/>
      <c r="CS345" s="79"/>
      <c r="CT345" s="80"/>
      <c r="CU345" s="81">
        <f t="shared" si="149"/>
        <v>0</v>
      </c>
      <c r="CV345" s="82">
        <f t="shared" si="150"/>
        <v>0</v>
      </c>
      <c r="CW345" s="83" t="e">
        <f>SUMIF(Склад!#REF!,E345,Склад!#REF!)</f>
        <v>#REF!</v>
      </c>
    </row>
    <row r="346" spans="1:101" s="73" customFormat="1" ht="147.94999999999999" customHeight="1" thickBot="1" x14ac:dyDescent="0.3">
      <c r="A346" s="34">
        <v>343</v>
      </c>
      <c r="B346" s="168" t="s">
        <v>133</v>
      </c>
      <c r="C346" s="34" t="s">
        <v>114</v>
      </c>
      <c r="D346" s="34" t="str">
        <f t="shared" si="151"/>
        <v>77111018</v>
      </c>
      <c r="E346" s="33" t="s">
        <v>3927</v>
      </c>
      <c r="F346" s="33">
        <v>8</v>
      </c>
      <c r="G346" s="165" t="str">
        <f>IFERROR(VLOOKUP(VALUE(E346),Склад!#REF!,6,0),"-")</f>
        <v>-</v>
      </c>
      <c r="H346" s="58"/>
      <c r="I346" s="194" t="s">
        <v>4349</v>
      </c>
      <c r="J346" s="59">
        <v>13.5</v>
      </c>
      <c r="K346" s="63">
        <v>35</v>
      </c>
      <c r="L346" s="60"/>
      <c r="M346" s="61"/>
      <c r="N346" s="62"/>
      <c r="O346" s="64"/>
      <c r="P346" s="65"/>
      <c r="Q346" s="66"/>
      <c r="R346" s="67"/>
      <c r="S346" s="65"/>
      <c r="T346" s="66"/>
      <c r="U346" s="68"/>
      <c r="V346" s="69"/>
      <c r="W346" s="65"/>
      <c r="X346" s="66"/>
      <c r="Y346" s="70" t="str">
        <f>_xlfn.XLOOKUP($D346,'[1]Res (3)'!$G:$G,'[1]Res (3)'!P:P,"",0)</f>
        <v/>
      </c>
      <c r="Z346" s="70" t="str">
        <f>_xlfn.XLOOKUP($D346,'[1]Res (3)'!$G:$G,'[1]Res (3)'!Q:Q,"",0)</f>
        <v>-</v>
      </c>
      <c r="AA346" s="70" t="str">
        <f>_xlfn.XLOOKUP($D346,'[1]Res (3)'!$G:$G,'[1]Res (3)'!R:R,"",0)</f>
        <v>-</v>
      </c>
      <c r="AB346" s="70" t="str">
        <f>_xlfn.XLOOKUP($D346,'[1]Res (3)'!$G:$G,'[1]Res (3)'!S:S,"",0)</f>
        <v>-</v>
      </c>
      <c r="AC346" s="70" t="str">
        <f>_xlfn.XLOOKUP($D346,'[1]Res (3)'!$G:$G,'[1]Res (3)'!T:T,"",0)</f>
        <v>-</v>
      </c>
      <c r="AD346" s="70" t="str">
        <f>_xlfn.XLOOKUP($D346,'[1]Res (3)'!$G:$G,'[1]Res (3)'!U:U,"",0)</f>
        <v>-</v>
      </c>
      <c r="AE346" s="70" t="str">
        <f>_xlfn.XLOOKUP($D346,'[1]Res (3)'!$G:$G,'[1]Res (3)'!V:V,"",0)</f>
        <v>-</v>
      </c>
      <c r="AF346" s="70" t="str">
        <f>_xlfn.XLOOKUP($D346,'[1]Res (3)'!$G:$G,'[1]Res (3)'!W:W,"",0)</f>
        <v>-</v>
      </c>
      <c r="AG346" s="70" t="str">
        <f>_xlfn.XLOOKUP($D346,'[1]Res (3)'!$G:$G,'[1]Res (3)'!X:X,"",0)</f>
        <v>-</v>
      </c>
      <c r="AH346" s="70" t="str">
        <f>_xlfn.XLOOKUP($D346,'[1]Res (3)'!$G:$G,'[1]Res (3)'!Y:Y,"",0)</f>
        <v>-</v>
      </c>
      <c r="AI346" s="70" t="str">
        <f>_xlfn.XLOOKUP($D346,'[1]Res (3)'!$G:$G,'[1]Res (3)'!Z:Z,"",0)</f>
        <v>-</v>
      </c>
      <c r="AJ346" s="70" t="str">
        <f>_xlfn.XLOOKUP($D346,'[1]Res (3)'!$G:$G,'[1]Res (3)'!AA:AA,"",0)</f>
        <v>-</v>
      </c>
      <c r="AK346" s="70" t="str">
        <f>_xlfn.XLOOKUP($D346,'[1]Res (3)'!$G:$G,'[1]Res (3)'!AB:AB,"",0)</f>
        <v>-</v>
      </c>
      <c r="AL346" s="71">
        <f t="shared" si="139"/>
        <v>0</v>
      </c>
      <c r="AM346" s="72" t="str">
        <f t="shared" si="140"/>
        <v/>
      </c>
      <c r="AO346" s="71" t="s">
        <v>26</v>
      </c>
      <c r="AP346" s="70" t="e">
        <f t="shared" si="157"/>
        <v>#VALUE!</v>
      </c>
      <c r="AQ346" s="70"/>
      <c r="AR346" s="70" t="e">
        <f t="shared" si="158"/>
        <v>#VALUE!</v>
      </c>
      <c r="AS346" s="70"/>
      <c r="AT346" s="70" t="e">
        <f t="shared" si="159"/>
        <v>#VALUE!</v>
      </c>
      <c r="AU346" s="70"/>
      <c r="AV346" s="70" t="e">
        <f t="shared" si="160"/>
        <v>#VALUE!</v>
      </c>
      <c r="AW346" s="70"/>
      <c r="AX346" s="70" t="e">
        <f t="shared" si="161"/>
        <v>#VALUE!</v>
      </c>
      <c r="AY346" s="71" t="e">
        <f t="shared" si="141"/>
        <v>#VALUE!</v>
      </c>
      <c r="AZ346" s="72" t="e">
        <f t="shared" si="142"/>
        <v>#VALUE!</v>
      </c>
      <c r="BA346" s="71" t="s">
        <v>26</v>
      </c>
      <c r="BB346" s="70">
        <v>0</v>
      </c>
      <c r="BC346" s="70">
        <v>0</v>
      </c>
      <c r="BD346" s="70">
        <v>1</v>
      </c>
      <c r="BE346" s="70">
        <v>0</v>
      </c>
      <c r="BF346" s="70">
        <v>2</v>
      </c>
      <c r="BG346" s="70">
        <v>0</v>
      </c>
      <c r="BH346" s="70">
        <v>1</v>
      </c>
      <c r="BI346" s="70">
        <v>0</v>
      </c>
      <c r="BJ346" s="70">
        <v>0</v>
      </c>
      <c r="BK346" s="74">
        <f t="shared" si="143"/>
        <v>4</v>
      </c>
      <c r="BL346" s="75">
        <f t="shared" si="144"/>
        <v>0</v>
      </c>
      <c r="BM346" s="71" t="s">
        <v>26</v>
      </c>
      <c r="BN346" s="70">
        <v>0</v>
      </c>
      <c r="BO346" s="70">
        <v>0</v>
      </c>
      <c r="BP346" s="70">
        <v>1</v>
      </c>
      <c r="BQ346" s="70">
        <v>0</v>
      </c>
      <c r="BR346" s="70">
        <v>1</v>
      </c>
      <c r="BS346" s="70">
        <v>0</v>
      </c>
      <c r="BT346" s="70">
        <v>1</v>
      </c>
      <c r="BU346" s="70">
        <v>0</v>
      </c>
      <c r="BV346" s="70">
        <v>0</v>
      </c>
      <c r="BW346" s="74">
        <f t="shared" si="145"/>
        <v>3</v>
      </c>
      <c r="BX346" s="76">
        <f t="shared" si="146"/>
        <v>0</v>
      </c>
      <c r="BY346" s="71" t="s">
        <v>26</v>
      </c>
      <c r="BZ346" s="70">
        <v>0</v>
      </c>
      <c r="CA346" s="70"/>
      <c r="CB346" s="70">
        <v>2</v>
      </c>
      <c r="CC346" s="70"/>
      <c r="CD346" s="70">
        <v>4</v>
      </c>
      <c r="CE346" s="70"/>
      <c r="CF346" s="70">
        <v>2</v>
      </c>
      <c r="CG346" s="70"/>
      <c r="CH346" s="70">
        <v>0</v>
      </c>
      <c r="CI346" s="77">
        <f t="shared" si="147"/>
        <v>8</v>
      </c>
      <c r="CJ346" s="76">
        <f t="shared" si="148"/>
        <v>0</v>
      </c>
      <c r="CK346" s="78"/>
      <c r="CL346" s="57"/>
      <c r="CM346" s="57"/>
      <c r="CN346" s="57"/>
      <c r="CO346" s="57"/>
      <c r="CP346" s="57"/>
      <c r="CQ346" s="57"/>
      <c r="CR346" s="57"/>
      <c r="CS346" s="79"/>
      <c r="CT346" s="80"/>
      <c r="CU346" s="81">
        <f t="shared" si="149"/>
        <v>0</v>
      </c>
      <c r="CV346" s="82">
        <f t="shared" si="150"/>
        <v>0</v>
      </c>
      <c r="CW346" s="83" t="e">
        <f>SUMIF(Склад!#REF!,E346,Склад!#REF!)</f>
        <v>#REF!</v>
      </c>
    </row>
    <row r="347" spans="1:101" s="73" customFormat="1" ht="147.94999999999999" customHeight="1" thickBot="1" x14ac:dyDescent="0.3">
      <c r="A347" s="57">
        <v>344</v>
      </c>
      <c r="B347" s="168" t="s">
        <v>133</v>
      </c>
      <c r="C347" s="34" t="s">
        <v>114</v>
      </c>
      <c r="D347" s="34" t="str">
        <f t="shared" si="151"/>
        <v>771110186</v>
      </c>
      <c r="E347" s="33" t="s">
        <v>3927</v>
      </c>
      <c r="F347" s="33">
        <v>86</v>
      </c>
      <c r="G347" s="165" t="str">
        <f>IFERROR(VLOOKUP(VALUE(E347),Склад!#REF!,6,0),"-")</f>
        <v>-</v>
      </c>
      <c r="H347" s="58"/>
      <c r="I347" s="194" t="s">
        <v>4349</v>
      </c>
      <c r="J347" s="59">
        <v>13.5</v>
      </c>
      <c r="K347" s="63">
        <v>35</v>
      </c>
      <c r="L347" s="60"/>
      <c r="M347" s="61"/>
      <c r="N347" s="62"/>
      <c r="O347" s="64"/>
      <c r="P347" s="65"/>
      <c r="Q347" s="66"/>
      <c r="R347" s="67"/>
      <c r="S347" s="65"/>
      <c r="T347" s="66"/>
      <c r="U347" s="68"/>
      <c r="V347" s="69"/>
      <c r="W347" s="65"/>
      <c r="X347" s="66"/>
      <c r="Y347" s="70" t="str">
        <f>_xlfn.XLOOKUP($D347,'[1]Res (3)'!$G:$G,'[1]Res (3)'!P:P,"",0)</f>
        <v/>
      </c>
      <c r="Z347" s="70" t="str">
        <f>_xlfn.XLOOKUP($D347,'[1]Res (3)'!$G:$G,'[1]Res (3)'!Q:Q,"",0)</f>
        <v>-</v>
      </c>
      <c r="AA347" s="70" t="str">
        <f>_xlfn.XLOOKUP($D347,'[1]Res (3)'!$G:$G,'[1]Res (3)'!R:R,"",0)</f>
        <v>-</v>
      </c>
      <c r="AB347" s="70" t="str">
        <f>_xlfn.XLOOKUP($D347,'[1]Res (3)'!$G:$G,'[1]Res (3)'!S:S,"",0)</f>
        <v>-</v>
      </c>
      <c r="AC347" s="70" t="str">
        <f>_xlfn.XLOOKUP($D347,'[1]Res (3)'!$G:$G,'[1]Res (3)'!T:T,"",0)</f>
        <v>-</v>
      </c>
      <c r="AD347" s="70" t="str">
        <f>_xlfn.XLOOKUP($D347,'[1]Res (3)'!$G:$G,'[1]Res (3)'!U:U,"",0)</f>
        <v>-</v>
      </c>
      <c r="AE347" s="70" t="str">
        <f>_xlfn.XLOOKUP($D347,'[1]Res (3)'!$G:$G,'[1]Res (3)'!V:V,"",0)</f>
        <v>-</v>
      </c>
      <c r="AF347" s="70" t="str">
        <f>_xlfn.XLOOKUP($D347,'[1]Res (3)'!$G:$G,'[1]Res (3)'!W:W,"",0)</f>
        <v>-</v>
      </c>
      <c r="AG347" s="70" t="str">
        <f>_xlfn.XLOOKUP($D347,'[1]Res (3)'!$G:$G,'[1]Res (3)'!X:X,"",0)</f>
        <v>-</v>
      </c>
      <c r="AH347" s="70" t="str">
        <f>_xlfn.XLOOKUP($D347,'[1]Res (3)'!$G:$G,'[1]Res (3)'!Y:Y,"",0)</f>
        <v>-</v>
      </c>
      <c r="AI347" s="70" t="str">
        <f>_xlfn.XLOOKUP($D347,'[1]Res (3)'!$G:$G,'[1]Res (3)'!Z:Z,"",0)</f>
        <v>-</v>
      </c>
      <c r="AJ347" s="70" t="str">
        <f>_xlfn.XLOOKUP($D347,'[1]Res (3)'!$G:$G,'[1]Res (3)'!AA:AA,"",0)</f>
        <v>-</v>
      </c>
      <c r="AK347" s="70" t="str">
        <f>_xlfn.XLOOKUP($D347,'[1]Res (3)'!$G:$G,'[1]Res (3)'!AB:AB,"",0)</f>
        <v>-</v>
      </c>
      <c r="AL347" s="71">
        <f t="shared" si="139"/>
        <v>0</v>
      </c>
      <c r="AM347" s="72" t="str">
        <f t="shared" si="140"/>
        <v/>
      </c>
      <c r="AO347" s="71" t="s">
        <v>26</v>
      </c>
      <c r="AP347" s="70" t="e">
        <f t="shared" si="157"/>
        <v>#VALUE!</v>
      </c>
      <c r="AQ347" s="70"/>
      <c r="AR347" s="70" t="e">
        <f t="shared" si="158"/>
        <v>#VALUE!</v>
      </c>
      <c r="AS347" s="70"/>
      <c r="AT347" s="70" t="e">
        <f t="shared" si="159"/>
        <v>#VALUE!</v>
      </c>
      <c r="AU347" s="70"/>
      <c r="AV347" s="70" t="e">
        <f t="shared" si="160"/>
        <v>#VALUE!</v>
      </c>
      <c r="AW347" s="70"/>
      <c r="AX347" s="70" t="e">
        <f t="shared" si="161"/>
        <v>#VALUE!</v>
      </c>
      <c r="AY347" s="71" t="e">
        <f t="shared" si="141"/>
        <v>#VALUE!</v>
      </c>
      <c r="AZ347" s="72" t="e">
        <f t="shared" si="142"/>
        <v>#VALUE!</v>
      </c>
      <c r="BA347" s="71" t="s">
        <v>26</v>
      </c>
      <c r="BB347" s="70">
        <v>0</v>
      </c>
      <c r="BC347" s="70">
        <v>0</v>
      </c>
      <c r="BD347" s="70">
        <v>0</v>
      </c>
      <c r="BE347" s="70">
        <v>0</v>
      </c>
      <c r="BF347" s="70">
        <v>0</v>
      </c>
      <c r="BG347" s="70">
        <v>0</v>
      </c>
      <c r="BH347" s="70">
        <v>0</v>
      </c>
      <c r="BI347" s="70">
        <v>0</v>
      </c>
      <c r="BJ347" s="70">
        <v>0</v>
      </c>
      <c r="BK347" s="74">
        <f t="shared" si="143"/>
        <v>0</v>
      </c>
      <c r="BL347" s="75">
        <f t="shared" si="144"/>
        <v>0</v>
      </c>
      <c r="BM347" s="71" t="s">
        <v>26</v>
      </c>
      <c r="BN347" s="70">
        <v>0</v>
      </c>
      <c r="BO347" s="70">
        <v>0</v>
      </c>
      <c r="BP347" s="70">
        <v>0</v>
      </c>
      <c r="BQ347" s="70">
        <v>0</v>
      </c>
      <c r="BR347" s="70">
        <v>0</v>
      </c>
      <c r="BS347" s="70">
        <v>0</v>
      </c>
      <c r="BT347" s="70">
        <v>0</v>
      </c>
      <c r="BU347" s="70">
        <v>0</v>
      </c>
      <c r="BV347" s="70">
        <v>0</v>
      </c>
      <c r="BW347" s="74">
        <f t="shared" si="145"/>
        <v>0</v>
      </c>
      <c r="BX347" s="76">
        <f t="shared" si="146"/>
        <v>0</v>
      </c>
      <c r="BY347" s="71" t="s">
        <v>26</v>
      </c>
      <c r="BZ347" s="70">
        <v>0</v>
      </c>
      <c r="CA347" s="70"/>
      <c r="CB347" s="70">
        <v>0</v>
      </c>
      <c r="CC347" s="70"/>
      <c r="CD347" s="70">
        <v>0</v>
      </c>
      <c r="CE347" s="70"/>
      <c r="CF347" s="70">
        <v>0</v>
      </c>
      <c r="CG347" s="70"/>
      <c r="CH347" s="70">
        <v>0</v>
      </c>
      <c r="CI347" s="77">
        <f t="shared" si="147"/>
        <v>0</v>
      </c>
      <c r="CJ347" s="76">
        <f t="shared" si="148"/>
        <v>0</v>
      </c>
      <c r="CK347" s="78"/>
      <c r="CL347" s="57"/>
      <c r="CM347" s="57"/>
      <c r="CN347" s="57"/>
      <c r="CO347" s="57"/>
      <c r="CP347" s="57"/>
      <c r="CQ347" s="57"/>
      <c r="CR347" s="57"/>
      <c r="CS347" s="79"/>
      <c r="CT347" s="80"/>
      <c r="CU347" s="81">
        <f t="shared" si="149"/>
        <v>0</v>
      </c>
      <c r="CV347" s="82">
        <f t="shared" si="150"/>
        <v>0</v>
      </c>
      <c r="CW347" s="83" t="e">
        <f>SUMIF(Склад!#REF!,E347,Склад!#REF!)</f>
        <v>#REF!</v>
      </c>
    </row>
    <row r="348" spans="1:101" s="73" customFormat="1" ht="89.45" customHeight="1" thickBot="1" x14ac:dyDescent="0.3">
      <c r="A348" s="34">
        <v>345</v>
      </c>
      <c r="B348" s="168" t="s">
        <v>133</v>
      </c>
      <c r="C348" s="34" t="s">
        <v>114</v>
      </c>
      <c r="D348" s="34" t="str">
        <f t="shared" si="151"/>
        <v>771110187</v>
      </c>
      <c r="E348" s="33" t="s">
        <v>3927</v>
      </c>
      <c r="F348" s="33">
        <v>87</v>
      </c>
      <c r="G348" s="165" t="str">
        <f>IFERROR(VLOOKUP(VALUE(E348),Склад!#REF!,6,0),"-")</f>
        <v>-</v>
      </c>
      <c r="H348" s="58"/>
      <c r="I348" s="194" t="s">
        <v>4349</v>
      </c>
      <c r="J348" s="59">
        <v>13.5</v>
      </c>
      <c r="K348" s="63">
        <v>35</v>
      </c>
      <c r="L348" s="60"/>
      <c r="M348" s="61"/>
      <c r="N348" s="62"/>
      <c r="O348" s="64"/>
      <c r="P348" s="65"/>
      <c r="Q348" s="66"/>
      <c r="R348" s="67"/>
      <c r="S348" s="65"/>
      <c r="T348" s="66"/>
      <c r="U348" s="68"/>
      <c r="V348" s="69"/>
      <c r="W348" s="65"/>
      <c r="X348" s="66"/>
      <c r="Y348" s="70" t="str">
        <f>_xlfn.XLOOKUP($D348,'[1]Res (3)'!$G:$G,'[1]Res (3)'!P:P,"",0)</f>
        <v/>
      </c>
      <c r="Z348" s="70" t="str">
        <f>_xlfn.XLOOKUP($D348,'[1]Res (3)'!$G:$G,'[1]Res (3)'!Q:Q,"",0)</f>
        <v>-</v>
      </c>
      <c r="AA348" s="70" t="str">
        <f>_xlfn.XLOOKUP($D348,'[1]Res (3)'!$G:$G,'[1]Res (3)'!R:R,"",0)</f>
        <v>-</v>
      </c>
      <c r="AB348" s="70" t="str">
        <f>_xlfn.XLOOKUP($D348,'[1]Res (3)'!$G:$G,'[1]Res (3)'!S:S,"",0)</f>
        <v>-</v>
      </c>
      <c r="AC348" s="70" t="str">
        <f>_xlfn.XLOOKUP($D348,'[1]Res (3)'!$G:$G,'[1]Res (3)'!T:T,"",0)</f>
        <v>-</v>
      </c>
      <c r="AD348" s="70" t="str">
        <f>_xlfn.XLOOKUP($D348,'[1]Res (3)'!$G:$G,'[1]Res (3)'!U:U,"",0)</f>
        <v>-</v>
      </c>
      <c r="AE348" s="70" t="str">
        <f>_xlfn.XLOOKUP($D348,'[1]Res (3)'!$G:$G,'[1]Res (3)'!V:V,"",0)</f>
        <v>-</v>
      </c>
      <c r="AF348" s="70" t="str">
        <f>_xlfn.XLOOKUP($D348,'[1]Res (3)'!$G:$G,'[1]Res (3)'!W:W,"",0)</f>
        <v>-</v>
      </c>
      <c r="AG348" s="70" t="str">
        <f>_xlfn.XLOOKUP($D348,'[1]Res (3)'!$G:$G,'[1]Res (3)'!X:X,"",0)</f>
        <v>-</v>
      </c>
      <c r="AH348" s="70" t="str">
        <f>_xlfn.XLOOKUP($D348,'[1]Res (3)'!$G:$G,'[1]Res (3)'!Y:Y,"",0)</f>
        <v>-</v>
      </c>
      <c r="AI348" s="70" t="str">
        <f>_xlfn.XLOOKUP($D348,'[1]Res (3)'!$G:$G,'[1]Res (3)'!Z:Z,"",0)</f>
        <v>-</v>
      </c>
      <c r="AJ348" s="70" t="str">
        <f>_xlfn.XLOOKUP($D348,'[1]Res (3)'!$G:$G,'[1]Res (3)'!AA:AA,"",0)</f>
        <v>-</v>
      </c>
      <c r="AK348" s="70" t="str">
        <f>_xlfn.XLOOKUP($D348,'[1]Res (3)'!$G:$G,'[1]Res (3)'!AB:AB,"",0)</f>
        <v>-</v>
      </c>
      <c r="AL348" s="71">
        <f t="shared" si="139"/>
        <v>0</v>
      </c>
      <c r="AM348" s="72" t="str">
        <f t="shared" si="140"/>
        <v/>
      </c>
      <c r="AO348" s="71" t="s">
        <v>26</v>
      </c>
      <c r="AP348" s="70" t="e">
        <f>CL348+Z348-BB348-BN348</f>
        <v>#VALUE!</v>
      </c>
      <c r="AQ348" s="70" t="s">
        <v>26</v>
      </c>
      <c r="AR348" s="70" t="e">
        <f>CN348+AB348-BD348-BP348</f>
        <v>#VALUE!</v>
      </c>
      <c r="AS348" s="70" t="s">
        <v>26</v>
      </c>
      <c r="AT348" s="70" t="e">
        <f>CP348+AD348-BF348-BR348</f>
        <v>#VALUE!</v>
      </c>
      <c r="AU348" s="70" t="s">
        <v>26</v>
      </c>
      <c r="AV348" s="70" t="e">
        <f>CR348+AF348-BH348-BT348</f>
        <v>#VALUE!</v>
      </c>
      <c r="AW348" s="70" t="s">
        <v>26</v>
      </c>
      <c r="AX348" s="70" t="s">
        <v>26</v>
      </c>
      <c r="AY348" s="71" t="e">
        <f t="shared" si="141"/>
        <v>#VALUE!</v>
      </c>
      <c r="AZ348" s="72" t="e">
        <f t="shared" si="142"/>
        <v>#VALUE!</v>
      </c>
      <c r="BA348" s="71" t="s">
        <v>26</v>
      </c>
      <c r="BB348" s="70">
        <v>0</v>
      </c>
      <c r="BC348" s="70" t="s">
        <v>26</v>
      </c>
      <c r="BD348" s="70">
        <v>1</v>
      </c>
      <c r="BE348" s="70" t="s">
        <v>26</v>
      </c>
      <c r="BF348" s="70">
        <v>1</v>
      </c>
      <c r="BG348" s="70" t="s">
        <v>26</v>
      </c>
      <c r="BH348" s="70">
        <v>0</v>
      </c>
      <c r="BI348" s="70" t="s">
        <v>26</v>
      </c>
      <c r="BJ348" s="70" t="s">
        <v>26</v>
      </c>
      <c r="BK348" s="74">
        <f t="shared" si="143"/>
        <v>2</v>
      </c>
      <c r="BL348" s="75">
        <f t="shared" si="144"/>
        <v>0</v>
      </c>
      <c r="BM348" s="71" t="s">
        <v>26</v>
      </c>
      <c r="BN348" s="70">
        <v>0</v>
      </c>
      <c r="BO348" s="70" t="s">
        <v>26</v>
      </c>
      <c r="BP348" s="70">
        <v>1</v>
      </c>
      <c r="BQ348" s="70" t="s">
        <v>26</v>
      </c>
      <c r="BR348" s="70">
        <v>1</v>
      </c>
      <c r="BS348" s="70" t="s">
        <v>26</v>
      </c>
      <c r="BT348" s="70">
        <v>0</v>
      </c>
      <c r="BU348" s="70" t="s">
        <v>26</v>
      </c>
      <c r="BV348" s="70" t="s">
        <v>26</v>
      </c>
      <c r="BW348" s="74">
        <f t="shared" si="145"/>
        <v>2</v>
      </c>
      <c r="BX348" s="76">
        <f t="shared" si="146"/>
        <v>0</v>
      </c>
      <c r="BY348" s="71" t="s">
        <v>26</v>
      </c>
      <c r="BZ348" s="70">
        <v>0</v>
      </c>
      <c r="CA348" s="70" t="s">
        <v>26</v>
      </c>
      <c r="CB348" s="70">
        <v>2</v>
      </c>
      <c r="CC348" s="70" t="s">
        <v>26</v>
      </c>
      <c r="CD348" s="70">
        <v>2</v>
      </c>
      <c r="CE348" s="70" t="s">
        <v>26</v>
      </c>
      <c r="CF348" s="70">
        <v>0</v>
      </c>
      <c r="CG348" s="70" t="s">
        <v>26</v>
      </c>
      <c r="CH348" s="70" t="s">
        <v>26</v>
      </c>
      <c r="CI348" s="77">
        <f t="shared" si="147"/>
        <v>4</v>
      </c>
      <c r="CJ348" s="76">
        <f t="shared" si="148"/>
        <v>0</v>
      </c>
      <c r="CK348" s="78"/>
      <c r="CL348" s="57"/>
      <c r="CM348" s="57"/>
      <c r="CN348" s="57"/>
      <c r="CO348" s="57"/>
      <c r="CP348" s="57">
        <v>1</v>
      </c>
      <c r="CQ348" s="57"/>
      <c r="CR348" s="57">
        <v>2</v>
      </c>
      <c r="CS348" s="79"/>
      <c r="CT348" s="80"/>
      <c r="CU348" s="81">
        <f t="shared" si="149"/>
        <v>3</v>
      </c>
      <c r="CV348" s="82">
        <f t="shared" si="150"/>
        <v>0</v>
      </c>
      <c r="CW348" s="83" t="e">
        <f>SUMIF(Склад!#REF!,E348,Склад!#REF!)</f>
        <v>#REF!</v>
      </c>
    </row>
    <row r="349" spans="1:101" s="73" customFormat="1" ht="147.94999999999999" customHeight="1" thickBot="1" x14ac:dyDescent="0.3">
      <c r="A349" s="57">
        <v>346</v>
      </c>
      <c r="B349" s="168" t="s">
        <v>128</v>
      </c>
      <c r="C349" s="34" t="s">
        <v>4214</v>
      </c>
      <c r="D349" s="34" t="str">
        <f t="shared" si="151"/>
        <v>88311011</v>
      </c>
      <c r="E349" s="33" t="s">
        <v>3928</v>
      </c>
      <c r="F349" s="33">
        <v>1</v>
      </c>
      <c r="G349" s="165" t="str">
        <f>IFERROR(VLOOKUP(VALUE(E349),Склад!#REF!,6,0),"-")</f>
        <v>-</v>
      </c>
      <c r="H349" s="58"/>
      <c r="I349" s="194" t="s">
        <v>4349</v>
      </c>
      <c r="J349" s="59">
        <v>15</v>
      </c>
      <c r="K349" s="63">
        <v>39</v>
      </c>
      <c r="L349" s="60"/>
      <c r="M349" s="61"/>
      <c r="N349" s="62"/>
      <c r="O349" s="64"/>
      <c r="P349" s="65"/>
      <c r="Q349" s="66"/>
      <c r="R349" s="67"/>
      <c r="S349" s="65"/>
      <c r="T349" s="66"/>
      <c r="U349" s="68"/>
      <c r="V349" s="69"/>
      <c r="W349" s="65"/>
      <c r="X349" s="66"/>
      <c r="Y349" s="70" t="str">
        <f>_xlfn.XLOOKUP($D349,'[1]Res (3)'!$G:$G,'[1]Res (3)'!P:P,"",0)</f>
        <v>-</v>
      </c>
      <c r="Z349" s="70" t="str">
        <f>_xlfn.XLOOKUP($D349,'[1]Res (3)'!$G:$G,'[1]Res (3)'!Q:Q,"",0)</f>
        <v>-</v>
      </c>
      <c r="AA349" s="70" t="str">
        <f>_xlfn.XLOOKUP($D349,'[1]Res (3)'!$G:$G,'[1]Res (3)'!R:R,"",0)</f>
        <v>-</v>
      </c>
      <c r="AB349" s="70" t="str">
        <f>_xlfn.XLOOKUP($D349,'[1]Res (3)'!$G:$G,'[1]Res (3)'!S:S,"",0)</f>
        <v/>
      </c>
      <c r="AC349" s="70" t="str">
        <f>_xlfn.XLOOKUP($D349,'[1]Res (3)'!$G:$G,'[1]Res (3)'!T:T,"",0)</f>
        <v/>
      </c>
      <c r="AD349" s="70" t="str">
        <f>_xlfn.XLOOKUP($D349,'[1]Res (3)'!$G:$G,'[1]Res (3)'!U:U,"",0)</f>
        <v/>
      </c>
      <c r="AE349" s="70" t="str">
        <f>_xlfn.XLOOKUP($D349,'[1]Res (3)'!$G:$G,'[1]Res (3)'!V:V,"",0)</f>
        <v/>
      </c>
      <c r="AF349" s="70" t="str">
        <f>_xlfn.XLOOKUP($D349,'[1]Res (3)'!$G:$G,'[1]Res (3)'!W:W,"",0)</f>
        <v/>
      </c>
      <c r="AG349" s="70" t="str">
        <f>_xlfn.XLOOKUP($D349,'[1]Res (3)'!$G:$G,'[1]Res (3)'!X:X,"",0)</f>
        <v/>
      </c>
      <c r="AH349" s="70" t="str">
        <f>_xlfn.XLOOKUP($D349,'[1]Res (3)'!$G:$G,'[1]Res (3)'!Y:Y,"",0)</f>
        <v/>
      </c>
      <c r="AI349" s="70" t="str">
        <f>_xlfn.XLOOKUP($D349,'[1]Res (3)'!$G:$G,'[1]Res (3)'!Z:Z,"",0)</f>
        <v>-</v>
      </c>
      <c r="AJ349" s="70" t="str">
        <f>_xlfn.XLOOKUP($D349,'[1]Res (3)'!$G:$G,'[1]Res (3)'!AA:AA,"",0)</f>
        <v>-</v>
      </c>
      <c r="AK349" s="70" t="str">
        <f>_xlfn.XLOOKUP($D349,'[1]Res (3)'!$G:$G,'[1]Res (3)'!AB:AB,"",0)</f>
        <v>-</v>
      </c>
      <c r="AL349" s="71">
        <f t="shared" si="139"/>
        <v>0</v>
      </c>
      <c r="AM349" s="72" t="str">
        <f t="shared" si="140"/>
        <v/>
      </c>
      <c r="AO349" s="71" t="s">
        <v>26</v>
      </c>
      <c r="AP349" s="70" t="e">
        <f t="shared" ref="AP349:AP360" si="162">CL349+Z349-BB349-BN349-BZ349</f>
        <v>#VALUE!</v>
      </c>
      <c r="AQ349" s="70" t="e">
        <f t="shared" ref="AQ349:AQ360" si="163">CM349+AA349-BC349-BO349-CA349</f>
        <v>#VALUE!</v>
      </c>
      <c r="AR349" s="70" t="e">
        <f t="shared" ref="AR349:AR360" si="164">CN349+AB349-BD349-BP349-CB349</f>
        <v>#VALUE!</v>
      </c>
      <c r="AS349" s="70" t="e">
        <f t="shared" ref="AS349:AS360" si="165">CO349+AC349-BE349-BQ349-CC349</f>
        <v>#VALUE!</v>
      </c>
      <c r="AT349" s="70" t="e">
        <f t="shared" ref="AT349:AT360" si="166">CP349+AD349-BF349-BR349-CD349</f>
        <v>#VALUE!</v>
      </c>
      <c r="AU349" s="70" t="e">
        <f t="shared" ref="AU349:AU360" si="167">CQ349+AE349-BG349-BS349-CE349</f>
        <v>#VALUE!</v>
      </c>
      <c r="AV349" s="70" t="e">
        <f t="shared" ref="AV349:AV360" si="168">CR349+AF349-BH349-BT349-CF349</f>
        <v>#VALUE!</v>
      </c>
      <c r="AW349" s="70" t="e">
        <f t="shared" ref="AW349:AW360" si="169">CS349+AJ349-BI349-BU349-CG349</f>
        <v>#VALUE!</v>
      </c>
      <c r="AX349" s="70" t="e">
        <f t="shared" ref="AX349:AX360" si="170">CT349+AK349-BJ349-BV349-CH349</f>
        <v>#VALUE!</v>
      </c>
      <c r="AY349" s="71" t="e">
        <f t="shared" si="141"/>
        <v>#VALUE!</v>
      </c>
      <c r="AZ349" s="72" t="e">
        <f t="shared" si="142"/>
        <v>#VALUE!</v>
      </c>
      <c r="BA349" s="71" t="s">
        <v>26</v>
      </c>
      <c r="BB349" s="70">
        <v>0</v>
      </c>
      <c r="BC349" s="70"/>
      <c r="BD349" s="70">
        <v>0</v>
      </c>
      <c r="BE349" s="70"/>
      <c r="BF349" s="70">
        <v>0</v>
      </c>
      <c r="BG349" s="70">
        <v>0</v>
      </c>
      <c r="BH349" s="70">
        <v>0</v>
      </c>
      <c r="BI349" s="70"/>
      <c r="BJ349" s="70">
        <v>0</v>
      </c>
      <c r="BK349" s="74">
        <f t="shared" si="143"/>
        <v>0</v>
      </c>
      <c r="BL349" s="75">
        <f t="shared" si="144"/>
        <v>0</v>
      </c>
      <c r="BM349" s="71" t="s">
        <v>26</v>
      </c>
      <c r="BN349" s="70">
        <v>0</v>
      </c>
      <c r="BO349" s="70"/>
      <c r="BP349" s="70">
        <v>0</v>
      </c>
      <c r="BQ349" s="70"/>
      <c r="BR349" s="70">
        <v>0</v>
      </c>
      <c r="BS349" s="70"/>
      <c r="BT349" s="70">
        <v>0</v>
      </c>
      <c r="BU349" s="70"/>
      <c r="BV349" s="70">
        <v>0</v>
      </c>
      <c r="BW349" s="74">
        <f t="shared" si="145"/>
        <v>0</v>
      </c>
      <c r="BX349" s="76">
        <f t="shared" si="146"/>
        <v>0</v>
      </c>
      <c r="BY349" s="71" t="s">
        <v>26</v>
      </c>
      <c r="BZ349" s="70">
        <v>0</v>
      </c>
      <c r="CA349" s="70"/>
      <c r="CB349" s="70">
        <v>0</v>
      </c>
      <c r="CC349" s="70"/>
      <c r="CD349" s="70">
        <v>0</v>
      </c>
      <c r="CE349" s="70"/>
      <c r="CF349" s="70">
        <v>0</v>
      </c>
      <c r="CG349" s="70"/>
      <c r="CH349" s="70">
        <v>0</v>
      </c>
      <c r="CI349" s="77">
        <f t="shared" si="147"/>
        <v>0</v>
      </c>
      <c r="CJ349" s="76">
        <f t="shared" si="148"/>
        <v>0</v>
      </c>
      <c r="CK349" s="78"/>
      <c r="CL349" s="57"/>
      <c r="CM349" s="57"/>
      <c r="CN349" s="57"/>
      <c r="CO349" s="57"/>
      <c r="CP349" s="57"/>
      <c r="CQ349" s="57"/>
      <c r="CR349" s="57"/>
      <c r="CS349" s="79"/>
      <c r="CT349" s="80"/>
      <c r="CU349" s="81">
        <f t="shared" si="149"/>
        <v>0</v>
      </c>
      <c r="CV349" s="82">
        <f t="shared" si="150"/>
        <v>0</v>
      </c>
      <c r="CW349" s="83" t="e">
        <f>SUMIF(Склад!#REF!,E349,Склад!#REF!)</f>
        <v>#REF!</v>
      </c>
    </row>
    <row r="350" spans="1:101" s="73" customFormat="1" ht="92.1" customHeight="1" thickBot="1" x14ac:dyDescent="0.3">
      <c r="A350" s="34">
        <v>347</v>
      </c>
      <c r="B350" s="168" t="s">
        <v>128</v>
      </c>
      <c r="C350" s="34" t="s">
        <v>4214</v>
      </c>
      <c r="D350" s="34" t="str">
        <f t="shared" si="151"/>
        <v>88311012</v>
      </c>
      <c r="E350" s="33" t="s">
        <v>3928</v>
      </c>
      <c r="F350" s="33">
        <v>2</v>
      </c>
      <c r="G350" s="165" t="str">
        <f>IFERROR(VLOOKUP(VALUE(E350),Склад!#REF!,6,0),"-")</f>
        <v>-</v>
      </c>
      <c r="H350" s="58"/>
      <c r="I350" s="194" t="s">
        <v>4349</v>
      </c>
      <c r="J350" s="59">
        <v>15</v>
      </c>
      <c r="K350" s="63">
        <v>39</v>
      </c>
      <c r="L350" s="60"/>
      <c r="M350" s="61"/>
      <c r="N350" s="62"/>
      <c r="O350" s="64"/>
      <c r="P350" s="65"/>
      <c r="Q350" s="66"/>
      <c r="R350" s="67"/>
      <c r="S350" s="65"/>
      <c r="T350" s="66"/>
      <c r="U350" s="68"/>
      <c r="V350" s="69"/>
      <c r="W350" s="65"/>
      <c r="X350" s="66"/>
      <c r="Y350" s="70" t="str">
        <f>_xlfn.XLOOKUP($D350,'[1]Res (3)'!$G:$G,'[1]Res (3)'!P:P,"",0)</f>
        <v>-</v>
      </c>
      <c r="Z350" s="70" t="str">
        <f>_xlfn.XLOOKUP($D350,'[1]Res (3)'!$G:$G,'[1]Res (3)'!Q:Q,"",0)</f>
        <v>-</v>
      </c>
      <c r="AA350" s="70" t="str">
        <f>_xlfn.XLOOKUP($D350,'[1]Res (3)'!$G:$G,'[1]Res (3)'!R:R,"",0)</f>
        <v>-</v>
      </c>
      <c r="AB350" s="70" t="str">
        <f>_xlfn.XLOOKUP($D350,'[1]Res (3)'!$G:$G,'[1]Res (3)'!S:S,"",0)</f>
        <v/>
      </c>
      <c r="AC350" s="70" t="str">
        <f>_xlfn.XLOOKUP($D350,'[1]Res (3)'!$G:$G,'[1]Res (3)'!T:T,"",0)</f>
        <v/>
      </c>
      <c r="AD350" s="70" t="str">
        <f>_xlfn.XLOOKUP($D350,'[1]Res (3)'!$G:$G,'[1]Res (3)'!U:U,"",0)</f>
        <v/>
      </c>
      <c r="AE350" s="70" t="str">
        <f>_xlfn.XLOOKUP($D350,'[1]Res (3)'!$G:$G,'[1]Res (3)'!V:V,"",0)</f>
        <v/>
      </c>
      <c r="AF350" s="70" t="str">
        <f>_xlfn.XLOOKUP($D350,'[1]Res (3)'!$G:$G,'[1]Res (3)'!W:W,"",0)</f>
        <v/>
      </c>
      <c r="AG350" s="70" t="str">
        <f>_xlfn.XLOOKUP($D350,'[1]Res (3)'!$G:$G,'[1]Res (3)'!X:X,"",0)</f>
        <v/>
      </c>
      <c r="AH350" s="70" t="str">
        <f>_xlfn.XLOOKUP($D350,'[1]Res (3)'!$G:$G,'[1]Res (3)'!Y:Y,"",0)</f>
        <v/>
      </c>
      <c r="AI350" s="70" t="str">
        <f>_xlfn.XLOOKUP($D350,'[1]Res (3)'!$G:$G,'[1]Res (3)'!Z:Z,"",0)</f>
        <v>-</v>
      </c>
      <c r="AJ350" s="70" t="str">
        <f>_xlfn.XLOOKUP($D350,'[1]Res (3)'!$G:$G,'[1]Res (3)'!AA:AA,"",0)</f>
        <v>-</v>
      </c>
      <c r="AK350" s="70" t="str">
        <f>_xlfn.XLOOKUP($D350,'[1]Res (3)'!$G:$G,'[1]Res (3)'!AB:AB,"",0)</f>
        <v>-</v>
      </c>
      <c r="AL350" s="71">
        <f t="shared" si="139"/>
        <v>0</v>
      </c>
      <c r="AM350" s="72" t="str">
        <f t="shared" si="140"/>
        <v/>
      </c>
      <c r="AO350" s="71" t="s">
        <v>26</v>
      </c>
      <c r="AP350" s="70" t="e">
        <f t="shared" si="162"/>
        <v>#VALUE!</v>
      </c>
      <c r="AQ350" s="70" t="e">
        <f t="shared" si="163"/>
        <v>#VALUE!</v>
      </c>
      <c r="AR350" s="70" t="e">
        <f t="shared" si="164"/>
        <v>#VALUE!</v>
      </c>
      <c r="AS350" s="70" t="e">
        <f t="shared" si="165"/>
        <v>#VALUE!</v>
      </c>
      <c r="AT350" s="70" t="e">
        <f t="shared" si="166"/>
        <v>#VALUE!</v>
      </c>
      <c r="AU350" s="70" t="e">
        <f t="shared" si="167"/>
        <v>#VALUE!</v>
      </c>
      <c r="AV350" s="70" t="e">
        <f t="shared" si="168"/>
        <v>#VALUE!</v>
      </c>
      <c r="AW350" s="70" t="e">
        <f t="shared" si="169"/>
        <v>#VALUE!</v>
      </c>
      <c r="AX350" s="70" t="e">
        <f t="shared" si="170"/>
        <v>#VALUE!</v>
      </c>
      <c r="AY350" s="71" t="e">
        <f t="shared" si="141"/>
        <v>#VALUE!</v>
      </c>
      <c r="AZ350" s="72" t="e">
        <f t="shared" si="142"/>
        <v>#VALUE!</v>
      </c>
      <c r="BA350" s="71" t="s">
        <v>26</v>
      </c>
      <c r="BB350" s="70">
        <v>0</v>
      </c>
      <c r="BC350" s="70"/>
      <c r="BD350" s="70">
        <v>0</v>
      </c>
      <c r="BE350" s="70"/>
      <c r="BF350" s="70">
        <v>0</v>
      </c>
      <c r="BG350" s="70">
        <v>0</v>
      </c>
      <c r="BH350" s="70">
        <v>0</v>
      </c>
      <c r="BI350" s="70"/>
      <c r="BJ350" s="70">
        <v>0</v>
      </c>
      <c r="BK350" s="74">
        <f t="shared" si="143"/>
        <v>0</v>
      </c>
      <c r="BL350" s="75">
        <f t="shared" si="144"/>
        <v>0</v>
      </c>
      <c r="BM350" s="71" t="s">
        <v>26</v>
      </c>
      <c r="BN350" s="70">
        <v>0</v>
      </c>
      <c r="BO350" s="70"/>
      <c r="BP350" s="70">
        <v>0</v>
      </c>
      <c r="BQ350" s="70"/>
      <c r="BR350" s="70">
        <v>0</v>
      </c>
      <c r="BS350" s="70"/>
      <c r="BT350" s="70">
        <v>0</v>
      </c>
      <c r="BU350" s="70"/>
      <c r="BV350" s="70">
        <v>0</v>
      </c>
      <c r="BW350" s="74">
        <f t="shared" si="145"/>
        <v>0</v>
      </c>
      <c r="BX350" s="76">
        <f t="shared" si="146"/>
        <v>0</v>
      </c>
      <c r="BY350" s="71" t="s">
        <v>26</v>
      </c>
      <c r="BZ350" s="70">
        <v>0</v>
      </c>
      <c r="CA350" s="70"/>
      <c r="CB350" s="70">
        <v>0</v>
      </c>
      <c r="CC350" s="70"/>
      <c r="CD350" s="70">
        <v>0</v>
      </c>
      <c r="CE350" s="70"/>
      <c r="CF350" s="70">
        <v>0</v>
      </c>
      <c r="CG350" s="70"/>
      <c r="CH350" s="70">
        <v>0</v>
      </c>
      <c r="CI350" s="77">
        <f t="shared" si="147"/>
        <v>0</v>
      </c>
      <c r="CJ350" s="76">
        <f t="shared" si="148"/>
        <v>0</v>
      </c>
      <c r="CK350" s="78"/>
      <c r="CL350" s="57"/>
      <c r="CM350" s="57"/>
      <c r="CN350" s="57"/>
      <c r="CO350" s="57"/>
      <c r="CP350" s="57"/>
      <c r="CQ350" s="57"/>
      <c r="CR350" s="57"/>
      <c r="CS350" s="79"/>
      <c r="CT350" s="80"/>
      <c r="CU350" s="81">
        <f t="shared" si="149"/>
        <v>0</v>
      </c>
      <c r="CV350" s="82">
        <f t="shared" si="150"/>
        <v>0</v>
      </c>
      <c r="CW350" s="83" t="e">
        <f>SUMIF(Склад!#REF!,E350,Склад!#REF!)</f>
        <v>#REF!</v>
      </c>
    </row>
    <row r="351" spans="1:101" s="73" customFormat="1" ht="147.94999999999999" customHeight="1" thickBot="1" x14ac:dyDescent="0.3">
      <c r="A351" s="57">
        <v>348</v>
      </c>
      <c r="B351" s="168" t="s">
        <v>128</v>
      </c>
      <c r="C351" s="34" t="s">
        <v>4214</v>
      </c>
      <c r="D351" s="34" t="str">
        <f t="shared" si="151"/>
        <v>883110141</v>
      </c>
      <c r="E351" s="33" t="s">
        <v>3928</v>
      </c>
      <c r="F351" s="33">
        <v>41</v>
      </c>
      <c r="G351" s="165" t="str">
        <f>IFERROR(VLOOKUP(VALUE(E351),Склад!#REF!,6,0),"-")</f>
        <v>-</v>
      </c>
      <c r="H351" s="58"/>
      <c r="I351" s="194" t="s">
        <v>4349</v>
      </c>
      <c r="J351" s="59">
        <v>15</v>
      </c>
      <c r="K351" s="63">
        <v>39</v>
      </c>
      <c r="L351" s="60"/>
      <c r="M351" s="61"/>
      <c r="N351" s="62"/>
      <c r="O351" s="64"/>
      <c r="P351" s="65"/>
      <c r="Q351" s="66"/>
      <c r="R351" s="67"/>
      <c r="S351" s="65"/>
      <c r="T351" s="66"/>
      <c r="U351" s="68"/>
      <c r="V351" s="69"/>
      <c r="W351" s="65"/>
      <c r="X351" s="66"/>
      <c r="Y351" s="70" t="str">
        <f>_xlfn.XLOOKUP($D351,'[1]Res (3)'!$G:$G,'[1]Res (3)'!P:P,"",0)</f>
        <v>-</v>
      </c>
      <c r="Z351" s="70" t="str">
        <f>_xlfn.XLOOKUP($D351,'[1]Res (3)'!$G:$G,'[1]Res (3)'!Q:Q,"",0)</f>
        <v>-</v>
      </c>
      <c r="AA351" s="70" t="str">
        <f>_xlfn.XLOOKUP($D351,'[1]Res (3)'!$G:$G,'[1]Res (3)'!R:R,"",0)</f>
        <v>-</v>
      </c>
      <c r="AB351" s="70" t="str">
        <f>_xlfn.XLOOKUP($D351,'[1]Res (3)'!$G:$G,'[1]Res (3)'!S:S,"",0)</f>
        <v/>
      </c>
      <c r="AC351" s="70" t="str">
        <f>_xlfn.XLOOKUP($D351,'[1]Res (3)'!$G:$G,'[1]Res (3)'!T:T,"",0)</f>
        <v/>
      </c>
      <c r="AD351" s="70" t="str">
        <f>_xlfn.XLOOKUP($D351,'[1]Res (3)'!$G:$G,'[1]Res (3)'!U:U,"",0)</f>
        <v/>
      </c>
      <c r="AE351" s="70" t="str">
        <f>_xlfn.XLOOKUP($D351,'[1]Res (3)'!$G:$G,'[1]Res (3)'!V:V,"",0)</f>
        <v/>
      </c>
      <c r="AF351" s="70" t="str">
        <f>_xlfn.XLOOKUP($D351,'[1]Res (3)'!$G:$G,'[1]Res (3)'!W:W,"",0)</f>
        <v/>
      </c>
      <c r="AG351" s="70" t="str">
        <f>_xlfn.XLOOKUP($D351,'[1]Res (3)'!$G:$G,'[1]Res (3)'!X:X,"",0)</f>
        <v/>
      </c>
      <c r="AH351" s="70" t="str">
        <f>_xlfn.XLOOKUP($D351,'[1]Res (3)'!$G:$G,'[1]Res (3)'!Y:Y,"",0)</f>
        <v/>
      </c>
      <c r="AI351" s="70" t="str">
        <f>_xlfn.XLOOKUP($D351,'[1]Res (3)'!$G:$G,'[1]Res (3)'!Z:Z,"",0)</f>
        <v>-</v>
      </c>
      <c r="AJ351" s="70" t="str">
        <f>_xlfn.XLOOKUP($D351,'[1]Res (3)'!$G:$G,'[1]Res (3)'!AA:AA,"",0)</f>
        <v>-</v>
      </c>
      <c r="AK351" s="70" t="str">
        <f>_xlfn.XLOOKUP($D351,'[1]Res (3)'!$G:$G,'[1]Res (3)'!AB:AB,"",0)</f>
        <v>-</v>
      </c>
      <c r="AL351" s="71">
        <f t="shared" si="139"/>
        <v>0</v>
      </c>
      <c r="AM351" s="72" t="str">
        <f t="shared" si="140"/>
        <v/>
      </c>
      <c r="AO351" s="71" t="s">
        <v>26</v>
      </c>
      <c r="AP351" s="70" t="e">
        <f t="shared" si="162"/>
        <v>#VALUE!</v>
      </c>
      <c r="AQ351" s="70" t="e">
        <f t="shared" si="163"/>
        <v>#VALUE!</v>
      </c>
      <c r="AR351" s="70" t="e">
        <f t="shared" si="164"/>
        <v>#VALUE!</v>
      </c>
      <c r="AS351" s="70" t="e">
        <f t="shared" si="165"/>
        <v>#VALUE!</v>
      </c>
      <c r="AT351" s="70" t="e">
        <f t="shared" si="166"/>
        <v>#VALUE!</v>
      </c>
      <c r="AU351" s="70" t="e">
        <f t="shared" si="167"/>
        <v>#VALUE!</v>
      </c>
      <c r="AV351" s="70" t="e">
        <f t="shared" si="168"/>
        <v>#VALUE!</v>
      </c>
      <c r="AW351" s="70" t="e">
        <f t="shared" si="169"/>
        <v>#VALUE!</v>
      </c>
      <c r="AX351" s="70" t="e">
        <f t="shared" si="170"/>
        <v>#VALUE!</v>
      </c>
      <c r="AY351" s="71" t="e">
        <f t="shared" si="141"/>
        <v>#VALUE!</v>
      </c>
      <c r="AZ351" s="72" t="e">
        <f t="shared" si="142"/>
        <v>#VALUE!</v>
      </c>
      <c r="BA351" s="71" t="s">
        <v>26</v>
      </c>
      <c r="BB351" s="70">
        <v>0</v>
      </c>
      <c r="BC351" s="70"/>
      <c r="BD351" s="70">
        <v>1</v>
      </c>
      <c r="BE351" s="70">
        <v>1</v>
      </c>
      <c r="BF351" s="70">
        <v>2</v>
      </c>
      <c r="BG351" s="70">
        <v>1</v>
      </c>
      <c r="BH351" s="70">
        <v>1</v>
      </c>
      <c r="BI351" s="70"/>
      <c r="BJ351" s="70">
        <v>1</v>
      </c>
      <c r="BK351" s="74">
        <f t="shared" si="143"/>
        <v>7</v>
      </c>
      <c r="BL351" s="75">
        <f t="shared" si="144"/>
        <v>0</v>
      </c>
      <c r="BM351" s="71" t="s">
        <v>26</v>
      </c>
      <c r="BN351" s="70">
        <v>0</v>
      </c>
      <c r="BO351" s="70"/>
      <c r="BP351" s="70">
        <v>1</v>
      </c>
      <c r="BQ351" s="70"/>
      <c r="BR351" s="70">
        <v>2</v>
      </c>
      <c r="BS351" s="70"/>
      <c r="BT351" s="70">
        <v>1</v>
      </c>
      <c r="BU351" s="70"/>
      <c r="BV351" s="70">
        <v>0</v>
      </c>
      <c r="BW351" s="74">
        <f t="shared" si="145"/>
        <v>4</v>
      </c>
      <c r="BX351" s="76">
        <f t="shared" si="146"/>
        <v>0</v>
      </c>
      <c r="BY351" s="71" t="s">
        <v>26</v>
      </c>
      <c r="BZ351" s="70">
        <v>0</v>
      </c>
      <c r="CA351" s="70"/>
      <c r="CB351" s="70">
        <v>3</v>
      </c>
      <c r="CC351" s="70"/>
      <c r="CD351" s="70">
        <v>5</v>
      </c>
      <c r="CE351" s="70"/>
      <c r="CF351" s="70">
        <v>3</v>
      </c>
      <c r="CG351" s="70"/>
      <c r="CH351" s="70">
        <v>0</v>
      </c>
      <c r="CI351" s="77">
        <f t="shared" si="147"/>
        <v>11</v>
      </c>
      <c r="CJ351" s="76">
        <f t="shared" si="148"/>
        <v>0</v>
      </c>
      <c r="CK351" s="78"/>
      <c r="CL351" s="57"/>
      <c r="CM351" s="57"/>
      <c r="CN351" s="57"/>
      <c r="CO351" s="57"/>
      <c r="CP351" s="57"/>
      <c r="CQ351" s="57"/>
      <c r="CR351" s="57"/>
      <c r="CS351" s="79"/>
      <c r="CT351" s="80"/>
      <c r="CU351" s="81">
        <f t="shared" si="149"/>
        <v>0</v>
      </c>
      <c r="CV351" s="82">
        <f t="shared" si="150"/>
        <v>0</v>
      </c>
      <c r="CW351" s="83" t="e">
        <f>SUMIF(Склад!#REF!,E351,Склад!#REF!)</f>
        <v>#REF!</v>
      </c>
    </row>
    <row r="352" spans="1:101" s="73" customFormat="1" ht="101.65" customHeight="1" thickBot="1" x14ac:dyDescent="0.3">
      <c r="A352" s="34">
        <v>349</v>
      </c>
      <c r="B352" s="168" t="s">
        <v>128</v>
      </c>
      <c r="C352" s="34" t="s">
        <v>4214</v>
      </c>
      <c r="D352" s="34" t="str">
        <f t="shared" si="151"/>
        <v>883110142</v>
      </c>
      <c r="E352" s="33" t="s">
        <v>3928</v>
      </c>
      <c r="F352" s="33">
        <v>42</v>
      </c>
      <c r="G352" s="165" t="str">
        <f>IFERROR(VLOOKUP(VALUE(E352),Склад!#REF!,6,0),"-")</f>
        <v>-</v>
      </c>
      <c r="H352" s="58"/>
      <c r="I352" s="194" t="s">
        <v>4349</v>
      </c>
      <c r="J352" s="59">
        <v>15</v>
      </c>
      <c r="K352" s="63">
        <v>39</v>
      </c>
      <c r="L352" s="60"/>
      <c r="M352" s="61"/>
      <c r="N352" s="62"/>
      <c r="O352" s="64"/>
      <c r="P352" s="65"/>
      <c r="Q352" s="66"/>
      <c r="R352" s="67"/>
      <c r="S352" s="65"/>
      <c r="T352" s="66"/>
      <c r="U352" s="68"/>
      <c r="V352" s="69"/>
      <c r="W352" s="65"/>
      <c r="X352" s="66"/>
      <c r="Y352" s="70" t="str">
        <f>_xlfn.XLOOKUP($D352,'[1]Res (3)'!$G:$G,'[1]Res (3)'!P:P,"",0)</f>
        <v>-</v>
      </c>
      <c r="Z352" s="70" t="str">
        <f>_xlfn.XLOOKUP($D352,'[1]Res (3)'!$G:$G,'[1]Res (3)'!Q:Q,"",0)</f>
        <v>-</v>
      </c>
      <c r="AA352" s="70" t="str">
        <f>_xlfn.XLOOKUP($D352,'[1]Res (3)'!$G:$G,'[1]Res (3)'!R:R,"",0)</f>
        <v>-</v>
      </c>
      <c r="AB352" s="70" t="str">
        <f>_xlfn.XLOOKUP($D352,'[1]Res (3)'!$G:$G,'[1]Res (3)'!S:S,"",0)</f>
        <v/>
      </c>
      <c r="AC352" s="70" t="str">
        <f>_xlfn.XLOOKUP($D352,'[1]Res (3)'!$G:$G,'[1]Res (3)'!T:T,"",0)</f>
        <v/>
      </c>
      <c r="AD352" s="70" t="str">
        <f>_xlfn.XLOOKUP($D352,'[1]Res (3)'!$G:$G,'[1]Res (3)'!U:U,"",0)</f>
        <v/>
      </c>
      <c r="AE352" s="70" t="str">
        <f>_xlfn.XLOOKUP($D352,'[1]Res (3)'!$G:$G,'[1]Res (3)'!V:V,"",0)</f>
        <v/>
      </c>
      <c r="AF352" s="70" t="str">
        <f>_xlfn.XLOOKUP($D352,'[1]Res (3)'!$G:$G,'[1]Res (3)'!W:W,"",0)</f>
        <v/>
      </c>
      <c r="AG352" s="70" t="str">
        <f>_xlfn.XLOOKUP($D352,'[1]Res (3)'!$G:$G,'[1]Res (3)'!X:X,"",0)</f>
        <v/>
      </c>
      <c r="AH352" s="70" t="str">
        <f>_xlfn.XLOOKUP($D352,'[1]Res (3)'!$G:$G,'[1]Res (3)'!Y:Y,"",0)</f>
        <v/>
      </c>
      <c r="AI352" s="70" t="str">
        <f>_xlfn.XLOOKUP($D352,'[1]Res (3)'!$G:$G,'[1]Res (3)'!Z:Z,"",0)</f>
        <v>-</v>
      </c>
      <c r="AJ352" s="70" t="str">
        <f>_xlfn.XLOOKUP($D352,'[1]Res (3)'!$G:$G,'[1]Res (3)'!AA:AA,"",0)</f>
        <v>-</v>
      </c>
      <c r="AK352" s="70" t="str">
        <f>_xlfn.XLOOKUP($D352,'[1]Res (3)'!$G:$G,'[1]Res (3)'!AB:AB,"",0)</f>
        <v>-</v>
      </c>
      <c r="AL352" s="71">
        <f t="shared" si="139"/>
        <v>0</v>
      </c>
      <c r="AM352" s="72" t="str">
        <f t="shared" si="140"/>
        <v/>
      </c>
      <c r="AO352" s="71" t="s">
        <v>26</v>
      </c>
      <c r="AP352" s="70" t="e">
        <f t="shared" si="162"/>
        <v>#VALUE!</v>
      </c>
      <c r="AQ352" s="70" t="e">
        <f t="shared" si="163"/>
        <v>#VALUE!</v>
      </c>
      <c r="AR352" s="70" t="e">
        <f t="shared" si="164"/>
        <v>#VALUE!</v>
      </c>
      <c r="AS352" s="70" t="e">
        <f t="shared" si="165"/>
        <v>#VALUE!</v>
      </c>
      <c r="AT352" s="70" t="e">
        <f t="shared" si="166"/>
        <v>#VALUE!</v>
      </c>
      <c r="AU352" s="70" t="e">
        <f t="shared" si="167"/>
        <v>#VALUE!</v>
      </c>
      <c r="AV352" s="70" t="e">
        <f t="shared" si="168"/>
        <v>#VALUE!</v>
      </c>
      <c r="AW352" s="70" t="e">
        <f t="shared" si="169"/>
        <v>#VALUE!</v>
      </c>
      <c r="AX352" s="70" t="e">
        <f t="shared" si="170"/>
        <v>#VALUE!</v>
      </c>
      <c r="AY352" s="71" t="e">
        <f t="shared" si="141"/>
        <v>#VALUE!</v>
      </c>
      <c r="AZ352" s="72" t="e">
        <f t="shared" si="142"/>
        <v>#VALUE!</v>
      </c>
      <c r="BA352" s="71" t="s">
        <v>26</v>
      </c>
      <c r="BB352" s="70">
        <v>0</v>
      </c>
      <c r="BC352" s="70"/>
      <c r="BD352" s="70">
        <v>1</v>
      </c>
      <c r="BE352" s="70">
        <v>1</v>
      </c>
      <c r="BF352" s="70">
        <v>2</v>
      </c>
      <c r="BG352" s="70">
        <v>1</v>
      </c>
      <c r="BH352" s="70">
        <v>1</v>
      </c>
      <c r="BI352" s="70"/>
      <c r="BJ352" s="70">
        <v>1</v>
      </c>
      <c r="BK352" s="74">
        <f t="shared" si="143"/>
        <v>7</v>
      </c>
      <c r="BL352" s="75">
        <f t="shared" si="144"/>
        <v>0</v>
      </c>
      <c r="BM352" s="71" t="s">
        <v>26</v>
      </c>
      <c r="BN352" s="70">
        <v>0</v>
      </c>
      <c r="BO352" s="70"/>
      <c r="BP352" s="70">
        <v>1</v>
      </c>
      <c r="BQ352" s="70"/>
      <c r="BR352" s="70">
        <v>2</v>
      </c>
      <c r="BS352" s="70"/>
      <c r="BT352" s="70">
        <v>1</v>
      </c>
      <c r="BU352" s="70"/>
      <c r="BV352" s="70">
        <v>0</v>
      </c>
      <c r="BW352" s="74">
        <f t="shared" si="145"/>
        <v>4</v>
      </c>
      <c r="BX352" s="76">
        <f t="shared" si="146"/>
        <v>0</v>
      </c>
      <c r="BY352" s="71" t="s">
        <v>26</v>
      </c>
      <c r="BZ352" s="70">
        <v>0</v>
      </c>
      <c r="CA352" s="70"/>
      <c r="CB352" s="70">
        <v>3</v>
      </c>
      <c r="CC352" s="70"/>
      <c r="CD352" s="70">
        <v>5</v>
      </c>
      <c r="CE352" s="70"/>
      <c r="CF352" s="70">
        <v>3</v>
      </c>
      <c r="CG352" s="70"/>
      <c r="CH352" s="70">
        <v>0</v>
      </c>
      <c r="CI352" s="77">
        <f t="shared" si="147"/>
        <v>11</v>
      </c>
      <c r="CJ352" s="76">
        <f t="shared" si="148"/>
        <v>0</v>
      </c>
      <c r="CK352" s="78"/>
      <c r="CL352" s="57"/>
      <c r="CM352" s="57"/>
      <c r="CN352" s="57"/>
      <c r="CO352" s="57"/>
      <c r="CP352" s="57"/>
      <c r="CQ352" s="57"/>
      <c r="CR352" s="57"/>
      <c r="CS352" s="79"/>
      <c r="CT352" s="80"/>
      <c r="CU352" s="81">
        <f t="shared" si="149"/>
        <v>0</v>
      </c>
      <c r="CV352" s="82">
        <f t="shared" si="150"/>
        <v>0</v>
      </c>
      <c r="CW352" s="83" t="e">
        <f>SUMIF(Склад!#REF!,E352,Склад!#REF!)</f>
        <v>#REF!</v>
      </c>
    </row>
    <row r="353" spans="1:101" s="73" customFormat="1" ht="147.94999999999999" customHeight="1" thickBot="1" x14ac:dyDescent="0.3">
      <c r="A353" s="57">
        <v>350</v>
      </c>
      <c r="B353" s="168" t="s">
        <v>128</v>
      </c>
      <c r="C353" s="34" t="s">
        <v>4214</v>
      </c>
      <c r="D353" s="34" t="str">
        <f t="shared" si="151"/>
        <v>883110155</v>
      </c>
      <c r="E353" s="33" t="s">
        <v>3928</v>
      </c>
      <c r="F353" s="33">
        <v>55</v>
      </c>
      <c r="G353" s="165" t="str">
        <f>IFERROR(VLOOKUP(VALUE(E353),Склад!#REF!,6,0),"-")</f>
        <v>-</v>
      </c>
      <c r="H353" s="58"/>
      <c r="I353" s="194" t="s">
        <v>4349</v>
      </c>
      <c r="J353" s="59">
        <v>15</v>
      </c>
      <c r="K353" s="63">
        <v>39</v>
      </c>
      <c r="L353" s="60"/>
      <c r="M353" s="61"/>
      <c r="N353" s="62"/>
      <c r="O353" s="64"/>
      <c r="P353" s="65"/>
      <c r="Q353" s="66"/>
      <c r="R353" s="67"/>
      <c r="S353" s="65"/>
      <c r="T353" s="66"/>
      <c r="U353" s="68"/>
      <c r="V353" s="69"/>
      <c r="W353" s="65"/>
      <c r="X353" s="66"/>
      <c r="Y353" s="70" t="str">
        <f>_xlfn.XLOOKUP($D353,'[1]Res (3)'!$G:$G,'[1]Res (3)'!P:P,"",0)</f>
        <v>-</v>
      </c>
      <c r="Z353" s="70" t="str">
        <f>_xlfn.XLOOKUP($D353,'[1]Res (3)'!$G:$G,'[1]Res (3)'!Q:Q,"",0)</f>
        <v>-</v>
      </c>
      <c r="AA353" s="70" t="str">
        <f>_xlfn.XLOOKUP($D353,'[1]Res (3)'!$G:$G,'[1]Res (3)'!R:R,"",0)</f>
        <v>-</v>
      </c>
      <c r="AB353" s="70" t="str">
        <f>_xlfn.XLOOKUP($D353,'[1]Res (3)'!$G:$G,'[1]Res (3)'!S:S,"",0)</f>
        <v/>
      </c>
      <c r="AC353" s="70" t="str">
        <f>_xlfn.XLOOKUP($D353,'[1]Res (3)'!$G:$G,'[1]Res (3)'!T:T,"",0)</f>
        <v/>
      </c>
      <c r="AD353" s="70" t="str">
        <f>_xlfn.XLOOKUP($D353,'[1]Res (3)'!$G:$G,'[1]Res (3)'!U:U,"",0)</f>
        <v/>
      </c>
      <c r="AE353" s="70" t="str">
        <f>_xlfn.XLOOKUP($D353,'[1]Res (3)'!$G:$G,'[1]Res (3)'!V:V,"",0)</f>
        <v/>
      </c>
      <c r="AF353" s="70" t="str">
        <f>_xlfn.XLOOKUP($D353,'[1]Res (3)'!$G:$G,'[1]Res (3)'!W:W,"",0)</f>
        <v/>
      </c>
      <c r="AG353" s="70" t="str">
        <f>_xlfn.XLOOKUP($D353,'[1]Res (3)'!$G:$G,'[1]Res (3)'!X:X,"",0)</f>
        <v/>
      </c>
      <c r="AH353" s="70" t="str">
        <f>_xlfn.XLOOKUP($D353,'[1]Res (3)'!$G:$G,'[1]Res (3)'!Y:Y,"",0)</f>
        <v/>
      </c>
      <c r="AI353" s="70" t="str">
        <f>_xlfn.XLOOKUP($D353,'[1]Res (3)'!$G:$G,'[1]Res (3)'!Z:Z,"",0)</f>
        <v>-</v>
      </c>
      <c r="AJ353" s="70" t="str">
        <f>_xlfn.XLOOKUP($D353,'[1]Res (3)'!$G:$G,'[1]Res (3)'!AA:AA,"",0)</f>
        <v>-</v>
      </c>
      <c r="AK353" s="70" t="str">
        <f>_xlfn.XLOOKUP($D353,'[1]Res (3)'!$G:$G,'[1]Res (3)'!AB:AB,"",0)</f>
        <v>-</v>
      </c>
      <c r="AL353" s="71">
        <f t="shared" si="139"/>
        <v>0</v>
      </c>
      <c r="AM353" s="72" t="str">
        <f t="shared" si="140"/>
        <v/>
      </c>
      <c r="AO353" s="71" t="s">
        <v>26</v>
      </c>
      <c r="AP353" s="70" t="e">
        <f t="shared" si="162"/>
        <v>#VALUE!</v>
      </c>
      <c r="AQ353" s="70" t="e">
        <f t="shared" si="163"/>
        <v>#VALUE!</v>
      </c>
      <c r="AR353" s="70" t="e">
        <f t="shared" si="164"/>
        <v>#VALUE!</v>
      </c>
      <c r="AS353" s="70" t="e">
        <f t="shared" si="165"/>
        <v>#VALUE!</v>
      </c>
      <c r="AT353" s="70" t="e">
        <f t="shared" si="166"/>
        <v>#VALUE!</v>
      </c>
      <c r="AU353" s="70" t="e">
        <f t="shared" si="167"/>
        <v>#VALUE!</v>
      </c>
      <c r="AV353" s="70" t="e">
        <f t="shared" si="168"/>
        <v>#VALUE!</v>
      </c>
      <c r="AW353" s="70" t="e">
        <f t="shared" si="169"/>
        <v>#VALUE!</v>
      </c>
      <c r="AX353" s="70" t="e">
        <f t="shared" si="170"/>
        <v>#VALUE!</v>
      </c>
      <c r="AY353" s="71" t="e">
        <f t="shared" si="141"/>
        <v>#VALUE!</v>
      </c>
      <c r="AZ353" s="72" t="e">
        <f t="shared" si="142"/>
        <v>#VALUE!</v>
      </c>
      <c r="BA353" s="71" t="s">
        <v>26</v>
      </c>
      <c r="BB353" s="70">
        <v>0</v>
      </c>
      <c r="BC353" s="70"/>
      <c r="BD353" s="70">
        <v>0</v>
      </c>
      <c r="BE353" s="70"/>
      <c r="BF353" s="70">
        <v>0</v>
      </c>
      <c r="BG353" s="70">
        <v>0</v>
      </c>
      <c r="BH353" s="70">
        <v>0</v>
      </c>
      <c r="BI353" s="70"/>
      <c r="BJ353" s="70">
        <v>0</v>
      </c>
      <c r="BK353" s="74">
        <f t="shared" si="143"/>
        <v>0</v>
      </c>
      <c r="BL353" s="75">
        <f t="shared" si="144"/>
        <v>0</v>
      </c>
      <c r="BM353" s="71" t="s">
        <v>26</v>
      </c>
      <c r="BN353" s="70">
        <v>0</v>
      </c>
      <c r="BO353" s="70"/>
      <c r="BP353" s="70">
        <v>0</v>
      </c>
      <c r="BQ353" s="70"/>
      <c r="BR353" s="70">
        <v>0</v>
      </c>
      <c r="BS353" s="70"/>
      <c r="BT353" s="70">
        <v>0</v>
      </c>
      <c r="BU353" s="70"/>
      <c r="BV353" s="70">
        <v>0</v>
      </c>
      <c r="BW353" s="74">
        <f t="shared" si="145"/>
        <v>0</v>
      </c>
      <c r="BX353" s="76">
        <f t="shared" si="146"/>
        <v>0</v>
      </c>
      <c r="BY353" s="71" t="s">
        <v>26</v>
      </c>
      <c r="BZ353" s="70">
        <v>0</v>
      </c>
      <c r="CA353" s="70"/>
      <c r="CB353" s="70">
        <v>0</v>
      </c>
      <c r="CC353" s="70"/>
      <c r="CD353" s="70">
        <v>0</v>
      </c>
      <c r="CE353" s="70"/>
      <c r="CF353" s="70">
        <v>0</v>
      </c>
      <c r="CG353" s="70"/>
      <c r="CH353" s="70">
        <v>0</v>
      </c>
      <c r="CI353" s="77">
        <f t="shared" si="147"/>
        <v>0</v>
      </c>
      <c r="CJ353" s="76">
        <f t="shared" si="148"/>
        <v>0</v>
      </c>
      <c r="CK353" s="78"/>
      <c r="CL353" s="57"/>
      <c r="CM353" s="57">
        <v>2</v>
      </c>
      <c r="CN353" s="57">
        <v>1</v>
      </c>
      <c r="CO353" s="57">
        <v>2</v>
      </c>
      <c r="CP353" s="57">
        <v>1</v>
      </c>
      <c r="CQ353" s="57">
        <v>2</v>
      </c>
      <c r="CR353" s="57"/>
      <c r="CS353" s="79">
        <v>1</v>
      </c>
      <c r="CT353" s="80">
        <v>1</v>
      </c>
      <c r="CU353" s="81">
        <f t="shared" si="149"/>
        <v>10</v>
      </c>
      <c r="CV353" s="82">
        <f t="shared" si="150"/>
        <v>0</v>
      </c>
      <c r="CW353" s="83" t="e">
        <f>SUMIF(Склад!#REF!,E353,Склад!#REF!)</f>
        <v>#REF!</v>
      </c>
    </row>
    <row r="354" spans="1:101" s="73" customFormat="1" ht="86.65" customHeight="1" thickBot="1" x14ac:dyDescent="0.3">
      <c r="A354" s="34">
        <v>351</v>
      </c>
      <c r="B354" s="168" t="s">
        <v>128</v>
      </c>
      <c r="C354" s="34" t="s">
        <v>4214</v>
      </c>
      <c r="D354" s="34" t="str">
        <f t="shared" si="151"/>
        <v>883110168</v>
      </c>
      <c r="E354" s="33" t="s">
        <v>3928</v>
      </c>
      <c r="F354" s="33">
        <v>68</v>
      </c>
      <c r="G354" s="165" t="str">
        <f>IFERROR(VLOOKUP(VALUE(E354),Склад!#REF!,6,0),"-")</f>
        <v>-</v>
      </c>
      <c r="H354" s="58"/>
      <c r="I354" s="194" t="s">
        <v>4349</v>
      </c>
      <c r="J354" s="59">
        <v>15</v>
      </c>
      <c r="K354" s="63">
        <v>39</v>
      </c>
      <c r="L354" s="60"/>
      <c r="M354" s="61"/>
      <c r="N354" s="62"/>
      <c r="O354" s="64"/>
      <c r="P354" s="65"/>
      <c r="Q354" s="66"/>
      <c r="R354" s="67"/>
      <c r="S354" s="65"/>
      <c r="T354" s="66"/>
      <c r="U354" s="68"/>
      <c r="V354" s="69"/>
      <c r="W354" s="65"/>
      <c r="X354" s="66"/>
      <c r="Y354" s="70" t="str">
        <f>_xlfn.XLOOKUP($D354,'[1]Res (3)'!$G:$G,'[1]Res (3)'!P:P,"",0)</f>
        <v>-</v>
      </c>
      <c r="Z354" s="70" t="str">
        <f>_xlfn.XLOOKUP($D354,'[1]Res (3)'!$G:$G,'[1]Res (3)'!Q:Q,"",0)</f>
        <v>-</v>
      </c>
      <c r="AA354" s="70" t="str">
        <f>_xlfn.XLOOKUP($D354,'[1]Res (3)'!$G:$G,'[1]Res (3)'!R:R,"",0)</f>
        <v>-</v>
      </c>
      <c r="AB354" s="70" t="str">
        <f>_xlfn.XLOOKUP($D354,'[1]Res (3)'!$G:$G,'[1]Res (3)'!S:S,"",0)</f>
        <v/>
      </c>
      <c r="AC354" s="70" t="str">
        <f>_xlfn.XLOOKUP($D354,'[1]Res (3)'!$G:$G,'[1]Res (3)'!T:T,"",0)</f>
        <v/>
      </c>
      <c r="AD354" s="70" t="str">
        <f>_xlfn.XLOOKUP($D354,'[1]Res (3)'!$G:$G,'[1]Res (3)'!U:U,"",0)</f>
        <v/>
      </c>
      <c r="AE354" s="70" t="str">
        <f>_xlfn.XLOOKUP($D354,'[1]Res (3)'!$G:$G,'[1]Res (3)'!V:V,"",0)</f>
        <v/>
      </c>
      <c r="AF354" s="70" t="str">
        <f>_xlfn.XLOOKUP($D354,'[1]Res (3)'!$G:$G,'[1]Res (3)'!W:W,"",0)</f>
        <v/>
      </c>
      <c r="AG354" s="70" t="str">
        <f>_xlfn.XLOOKUP($D354,'[1]Res (3)'!$G:$G,'[1]Res (3)'!X:X,"",0)</f>
        <v/>
      </c>
      <c r="AH354" s="70" t="str">
        <f>_xlfn.XLOOKUP($D354,'[1]Res (3)'!$G:$G,'[1]Res (3)'!Y:Y,"",0)</f>
        <v/>
      </c>
      <c r="AI354" s="70" t="str">
        <f>_xlfn.XLOOKUP($D354,'[1]Res (3)'!$G:$G,'[1]Res (3)'!Z:Z,"",0)</f>
        <v>-</v>
      </c>
      <c r="AJ354" s="70" t="str">
        <f>_xlfn.XLOOKUP($D354,'[1]Res (3)'!$G:$G,'[1]Res (3)'!AA:AA,"",0)</f>
        <v>-</v>
      </c>
      <c r="AK354" s="70" t="str">
        <f>_xlfn.XLOOKUP($D354,'[1]Res (3)'!$G:$G,'[1]Res (3)'!AB:AB,"",0)</f>
        <v>-</v>
      </c>
      <c r="AL354" s="71">
        <f t="shared" si="139"/>
        <v>0</v>
      </c>
      <c r="AM354" s="72" t="str">
        <f t="shared" si="140"/>
        <v/>
      </c>
      <c r="AO354" s="71" t="s">
        <v>26</v>
      </c>
      <c r="AP354" s="70" t="e">
        <f t="shared" si="162"/>
        <v>#VALUE!</v>
      </c>
      <c r="AQ354" s="70" t="e">
        <f t="shared" si="163"/>
        <v>#VALUE!</v>
      </c>
      <c r="AR354" s="70" t="e">
        <f t="shared" si="164"/>
        <v>#VALUE!</v>
      </c>
      <c r="AS354" s="70" t="e">
        <f t="shared" si="165"/>
        <v>#VALUE!</v>
      </c>
      <c r="AT354" s="70" t="e">
        <f t="shared" si="166"/>
        <v>#VALUE!</v>
      </c>
      <c r="AU354" s="70" t="e">
        <f t="shared" si="167"/>
        <v>#VALUE!</v>
      </c>
      <c r="AV354" s="70" t="e">
        <f t="shared" si="168"/>
        <v>#VALUE!</v>
      </c>
      <c r="AW354" s="70" t="e">
        <f t="shared" si="169"/>
        <v>#VALUE!</v>
      </c>
      <c r="AX354" s="70" t="e">
        <f t="shared" si="170"/>
        <v>#VALUE!</v>
      </c>
      <c r="AY354" s="71" t="e">
        <f t="shared" si="141"/>
        <v>#VALUE!</v>
      </c>
      <c r="AZ354" s="72" t="e">
        <f t="shared" si="142"/>
        <v>#VALUE!</v>
      </c>
      <c r="BA354" s="71" t="s">
        <v>26</v>
      </c>
      <c r="BB354" s="70">
        <v>0</v>
      </c>
      <c r="BC354" s="70"/>
      <c r="BD354" s="70">
        <v>0</v>
      </c>
      <c r="BE354" s="70"/>
      <c r="BF354" s="70">
        <v>0</v>
      </c>
      <c r="BG354" s="70">
        <v>0</v>
      </c>
      <c r="BH354" s="70">
        <v>0</v>
      </c>
      <c r="BI354" s="70"/>
      <c r="BJ354" s="70">
        <v>0</v>
      </c>
      <c r="BK354" s="74">
        <f t="shared" si="143"/>
        <v>0</v>
      </c>
      <c r="BL354" s="75">
        <f t="shared" si="144"/>
        <v>0</v>
      </c>
      <c r="BM354" s="71" t="s">
        <v>26</v>
      </c>
      <c r="BN354" s="70">
        <v>0</v>
      </c>
      <c r="BO354" s="70"/>
      <c r="BP354" s="70">
        <v>0</v>
      </c>
      <c r="BQ354" s="70"/>
      <c r="BR354" s="70">
        <v>0</v>
      </c>
      <c r="BS354" s="70"/>
      <c r="BT354" s="70">
        <v>0</v>
      </c>
      <c r="BU354" s="70"/>
      <c r="BV354" s="70">
        <v>0</v>
      </c>
      <c r="BW354" s="74">
        <f t="shared" si="145"/>
        <v>0</v>
      </c>
      <c r="BX354" s="76">
        <f t="shared" si="146"/>
        <v>0</v>
      </c>
      <c r="BY354" s="71" t="s">
        <v>26</v>
      </c>
      <c r="BZ354" s="70">
        <v>0</v>
      </c>
      <c r="CA354" s="70"/>
      <c r="CB354" s="70">
        <v>0</v>
      </c>
      <c r="CC354" s="70"/>
      <c r="CD354" s="70">
        <v>0</v>
      </c>
      <c r="CE354" s="70"/>
      <c r="CF354" s="70">
        <v>0</v>
      </c>
      <c r="CG354" s="70"/>
      <c r="CH354" s="70">
        <v>0</v>
      </c>
      <c r="CI354" s="77">
        <f t="shared" si="147"/>
        <v>0</v>
      </c>
      <c r="CJ354" s="76">
        <f t="shared" si="148"/>
        <v>0</v>
      </c>
      <c r="CK354" s="78"/>
      <c r="CL354" s="57"/>
      <c r="CM354" s="57">
        <v>1</v>
      </c>
      <c r="CN354" s="57"/>
      <c r="CO354" s="57">
        <v>1</v>
      </c>
      <c r="CP354" s="57">
        <v>1</v>
      </c>
      <c r="CQ354" s="57">
        <v>1</v>
      </c>
      <c r="CR354" s="57">
        <v>1</v>
      </c>
      <c r="CS354" s="79">
        <v>1</v>
      </c>
      <c r="CT354" s="80">
        <v>1</v>
      </c>
      <c r="CU354" s="81">
        <f t="shared" si="149"/>
        <v>7</v>
      </c>
      <c r="CV354" s="82">
        <f t="shared" si="150"/>
        <v>0</v>
      </c>
      <c r="CW354" s="83" t="e">
        <f>SUMIF(Склад!#REF!,E354,Склад!#REF!)</f>
        <v>#REF!</v>
      </c>
    </row>
    <row r="355" spans="1:101" s="73" customFormat="1" ht="112.9" customHeight="1" thickBot="1" x14ac:dyDescent="0.3">
      <c r="A355" s="57">
        <v>352</v>
      </c>
      <c r="B355" s="168" t="s">
        <v>157</v>
      </c>
      <c r="C355" s="34" t="s">
        <v>4215</v>
      </c>
      <c r="D355" s="34" t="str">
        <f t="shared" si="151"/>
        <v>11111011</v>
      </c>
      <c r="E355" s="33" t="s">
        <v>3929</v>
      </c>
      <c r="F355" s="33">
        <v>1</v>
      </c>
      <c r="G355" s="165" t="str">
        <f>IFERROR(VLOOKUP(VALUE(E355),Склад!#REF!,6,0),"-")</f>
        <v>-</v>
      </c>
      <c r="H355" s="58"/>
      <c r="I355" s="194" t="s">
        <v>4350</v>
      </c>
      <c r="J355" s="59">
        <v>30.4</v>
      </c>
      <c r="K355" s="63">
        <v>79</v>
      </c>
      <c r="L355" s="60"/>
      <c r="M355" s="61"/>
      <c r="N355" s="62"/>
      <c r="O355" s="64"/>
      <c r="P355" s="65"/>
      <c r="Q355" s="66"/>
      <c r="R355" s="67"/>
      <c r="S355" s="65"/>
      <c r="T355" s="66"/>
      <c r="U355" s="68"/>
      <c r="V355" s="69"/>
      <c r="W355" s="65"/>
      <c r="X355" s="66"/>
      <c r="Y355" s="70" t="str">
        <f>_xlfn.XLOOKUP($D355,'[1]Res (3)'!$G:$G,'[1]Res (3)'!P:P,"",0)</f>
        <v>-</v>
      </c>
      <c r="Z355" s="70" t="str">
        <f>_xlfn.XLOOKUP($D355,'[1]Res (3)'!$G:$G,'[1]Res (3)'!Q:Q,"",0)</f>
        <v>-</v>
      </c>
      <c r="AA355" s="70" t="str">
        <f>_xlfn.XLOOKUP($D355,'[1]Res (3)'!$G:$G,'[1]Res (3)'!R:R,"",0)</f>
        <v/>
      </c>
      <c r="AB355" s="70" t="str">
        <f>_xlfn.XLOOKUP($D355,'[1]Res (3)'!$G:$G,'[1]Res (3)'!S:S,"",0)</f>
        <v/>
      </c>
      <c r="AC355" s="70" t="str">
        <f>_xlfn.XLOOKUP($D355,'[1]Res (3)'!$G:$G,'[1]Res (3)'!T:T,"",0)</f>
        <v/>
      </c>
      <c r="AD355" s="70" t="str">
        <f>_xlfn.XLOOKUP($D355,'[1]Res (3)'!$G:$G,'[1]Res (3)'!U:U,"",0)</f>
        <v/>
      </c>
      <c r="AE355" s="70" t="str">
        <f>_xlfn.XLOOKUP($D355,'[1]Res (3)'!$G:$G,'[1]Res (3)'!V:V,"",0)</f>
        <v/>
      </c>
      <c r="AF355" s="70" t="str">
        <f>_xlfn.XLOOKUP($D355,'[1]Res (3)'!$G:$G,'[1]Res (3)'!W:W,"",0)</f>
        <v/>
      </c>
      <c r="AG355" s="70" t="str">
        <f>_xlfn.XLOOKUP($D355,'[1]Res (3)'!$G:$G,'[1]Res (3)'!X:X,"",0)</f>
        <v/>
      </c>
      <c r="AH355" s="70" t="str">
        <f>_xlfn.XLOOKUP($D355,'[1]Res (3)'!$G:$G,'[1]Res (3)'!Y:Y,"",0)</f>
        <v/>
      </c>
      <c r="AI355" s="70" t="str">
        <f>_xlfn.XLOOKUP($D355,'[1]Res (3)'!$G:$G,'[1]Res (3)'!Z:Z,"",0)</f>
        <v/>
      </c>
      <c r="AJ355" s="70" t="str">
        <f>_xlfn.XLOOKUP($D355,'[1]Res (3)'!$G:$G,'[1]Res (3)'!AA:AA,"",0)</f>
        <v/>
      </c>
      <c r="AK355" s="70" t="str">
        <f>_xlfn.XLOOKUP($D355,'[1]Res (3)'!$G:$G,'[1]Res (3)'!AB:AB,"",0)</f>
        <v>-</v>
      </c>
      <c r="AL355" s="71">
        <f t="shared" si="139"/>
        <v>0</v>
      </c>
      <c r="AM355" s="72" t="str">
        <f t="shared" si="140"/>
        <v/>
      </c>
      <c r="AO355" s="71" t="s">
        <v>26</v>
      </c>
      <c r="AP355" s="70" t="e">
        <f t="shared" si="162"/>
        <v>#VALUE!</v>
      </c>
      <c r="AQ355" s="70" t="e">
        <f t="shared" si="163"/>
        <v>#VALUE!</v>
      </c>
      <c r="AR355" s="70" t="e">
        <f t="shared" si="164"/>
        <v>#VALUE!</v>
      </c>
      <c r="AS355" s="70" t="e">
        <f t="shared" si="165"/>
        <v>#VALUE!</v>
      </c>
      <c r="AT355" s="70" t="e">
        <f t="shared" si="166"/>
        <v>#VALUE!</v>
      </c>
      <c r="AU355" s="70" t="e">
        <f t="shared" si="167"/>
        <v>#VALUE!</v>
      </c>
      <c r="AV355" s="70" t="e">
        <f t="shared" si="168"/>
        <v>#VALUE!</v>
      </c>
      <c r="AW355" s="70" t="e">
        <f t="shared" si="169"/>
        <v>#VALUE!</v>
      </c>
      <c r="AX355" s="70" t="e">
        <f t="shared" si="170"/>
        <v>#VALUE!</v>
      </c>
      <c r="AY355" s="71" t="e">
        <f t="shared" si="141"/>
        <v>#VALUE!</v>
      </c>
      <c r="AZ355" s="72" t="e">
        <f t="shared" si="142"/>
        <v>#VALUE!</v>
      </c>
      <c r="BA355" s="71" t="s">
        <v>26</v>
      </c>
      <c r="BB355" s="70">
        <v>0</v>
      </c>
      <c r="BC355" s="70"/>
      <c r="BD355" s="70">
        <v>0</v>
      </c>
      <c r="BE355" s="70"/>
      <c r="BF355" s="70">
        <v>0</v>
      </c>
      <c r="BG355" s="70">
        <v>0</v>
      </c>
      <c r="BH355" s="70">
        <v>0</v>
      </c>
      <c r="BI355" s="70"/>
      <c r="BJ355" s="70">
        <v>0</v>
      </c>
      <c r="BK355" s="74">
        <f t="shared" si="143"/>
        <v>0</v>
      </c>
      <c r="BL355" s="75">
        <f t="shared" si="144"/>
        <v>0</v>
      </c>
      <c r="BM355" s="71" t="s">
        <v>26</v>
      </c>
      <c r="BN355" s="70">
        <v>0</v>
      </c>
      <c r="BO355" s="70"/>
      <c r="BP355" s="70">
        <v>0</v>
      </c>
      <c r="BQ355" s="70"/>
      <c r="BR355" s="70">
        <v>0</v>
      </c>
      <c r="BS355" s="70"/>
      <c r="BT355" s="70">
        <v>0</v>
      </c>
      <c r="BU355" s="70"/>
      <c r="BV355" s="70">
        <v>0</v>
      </c>
      <c r="BW355" s="74">
        <f t="shared" si="145"/>
        <v>0</v>
      </c>
      <c r="BX355" s="76">
        <f t="shared" si="146"/>
        <v>0</v>
      </c>
      <c r="BY355" s="71" t="s">
        <v>26</v>
      </c>
      <c r="BZ355" s="70">
        <v>0</v>
      </c>
      <c r="CA355" s="70"/>
      <c r="CB355" s="70">
        <v>0</v>
      </c>
      <c r="CC355" s="70"/>
      <c r="CD355" s="70">
        <v>0</v>
      </c>
      <c r="CE355" s="70"/>
      <c r="CF355" s="70">
        <v>0</v>
      </c>
      <c r="CG355" s="70"/>
      <c r="CH355" s="70">
        <v>0</v>
      </c>
      <c r="CI355" s="77">
        <f t="shared" si="147"/>
        <v>0</v>
      </c>
      <c r="CJ355" s="76">
        <f t="shared" si="148"/>
        <v>0</v>
      </c>
      <c r="CK355" s="78"/>
      <c r="CL355" s="57">
        <v>1</v>
      </c>
      <c r="CM355" s="57">
        <v>2</v>
      </c>
      <c r="CN355" s="57">
        <v>5</v>
      </c>
      <c r="CO355" s="57">
        <v>3</v>
      </c>
      <c r="CP355" s="57">
        <v>7</v>
      </c>
      <c r="CQ355" s="57">
        <v>3</v>
      </c>
      <c r="CR355" s="57">
        <v>4</v>
      </c>
      <c r="CS355" s="79">
        <v>1</v>
      </c>
      <c r="CT355" s="80">
        <v>2</v>
      </c>
      <c r="CU355" s="81">
        <f t="shared" si="149"/>
        <v>28</v>
      </c>
      <c r="CV355" s="82">
        <f t="shared" si="150"/>
        <v>0</v>
      </c>
      <c r="CW355" s="83" t="e">
        <f>SUMIF(Склад!#REF!,E355,Склад!#REF!)</f>
        <v>#REF!</v>
      </c>
    </row>
    <row r="356" spans="1:101" s="73" customFormat="1" ht="147.94999999999999" customHeight="1" thickBot="1" x14ac:dyDescent="0.3">
      <c r="A356" s="34">
        <v>353</v>
      </c>
      <c r="B356" s="168" t="s">
        <v>157</v>
      </c>
      <c r="C356" s="34" t="s">
        <v>4216</v>
      </c>
      <c r="D356" s="34" t="str">
        <f t="shared" si="151"/>
        <v>16911011</v>
      </c>
      <c r="E356" s="33" t="s">
        <v>3930</v>
      </c>
      <c r="F356" s="33">
        <v>1</v>
      </c>
      <c r="G356" s="165" t="str">
        <f>IFERROR(VLOOKUP(VALUE(E356),Склад!#REF!,6,0),"-")</f>
        <v>-</v>
      </c>
      <c r="H356" s="58"/>
      <c r="I356" s="194" t="s">
        <v>4350</v>
      </c>
      <c r="J356" s="59">
        <v>30.4</v>
      </c>
      <c r="K356" s="63">
        <v>79</v>
      </c>
      <c r="L356" s="60"/>
      <c r="M356" s="61"/>
      <c r="N356" s="62"/>
      <c r="O356" s="64"/>
      <c r="P356" s="65"/>
      <c r="Q356" s="66"/>
      <c r="R356" s="67"/>
      <c r="S356" s="65"/>
      <c r="T356" s="66"/>
      <c r="U356" s="68"/>
      <c r="V356" s="69"/>
      <c r="W356" s="65"/>
      <c r="X356" s="66"/>
      <c r="Y356" s="70" t="str">
        <f>_xlfn.XLOOKUP($D356,'[1]Res (3)'!$G:$G,'[1]Res (3)'!P:P,"",0)</f>
        <v>-</v>
      </c>
      <c r="Z356" s="70" t="str">
        <f>_xlfn.XLOOKUP($D356,'[1]Res (3)'!$G:$G,'[1]Res (3)'!Q:Q,"",0)</f>
        <v/>
      </c>
      <c r="AA356" s="70" t="str">
        <f>_xlfn.XLOOKUP($D356,'[1]Res (3)'!$G:$G,'[1]Res (3)'!R:R,"",0)</f>
        <v/>
      </c>
      <c r="AB356" s="70" t="str">
        <f>_xlfn.XLOOKUP($D356,'[1]Res (3)'!$G:$G,'[1]Res (3)'!S:S,"",0)</f>
        <v/>
      </c>
      <c r="AC356" s="70" t="str">
        <f>_xlfn.XLOOKUP($D356,'[1]Res (3)'!$G:$G,'[1]Res (3)'!T:T,"",0)</f>
        <v/>
      </c>
      <c r="AD356" s="70" t="str">
        <f>_xlfn.XLOOKUP($D356,'[1]Res (3)'!$G:$G,'[1]Res (3)'!U:U,"",0)</f>
        <v/>
      </c>
      <c r="AE356" s="70" t="str">
        <f>_xlfn.XLOOKUP($D356,'[1]Res (3)'!$G:$G,'[1]Res (3)'!V:V,"",0)</f>
        <v/>
      </c>
      <c r="AF356" s="70" t="str">
        <f>_xlfn.XLOOKUP($D356,'[1]Res (3)'!$G:$G,'[1]Res (3)'!W:W,"",0)</f>
        <v/>
      </c>
      <c r="AG356" s="70" t="str">
        <f>_xlfn.XLOOKUP($D356,'[1]Res (3)'!$G:$G,'[1]Res (3)'!X:X,"",0)</f>
        <v/>
      </c>
      <c r="AH356" s="70" t="str">
        <f>_xlfn.XLOOKUP($D356,'[1]Res (3)'!$G:$G,'[1]Res (3)'!Y:Y,"",0)</f>
        <v/>
      </c>
      <c r="AI356" s="70" t="str">
        <f>_xlfn.XLOOKUP($D356,'[1]Res (3)'!$G:$G,'[1]Res (3)'!Z:Z,"",0)</f>
        <v/>
      </c>
      <c r="AJ356" s="70" t="str">
        <f>_xlfn.XLOOKUP($D356,'[1]Res (3)'!$G:$G,'[1]Res (3)'!AA:AA,"",0)</f>
        <v/>
      </c>
      <c r="AK356" s="70" t="str">
        <f>_xlfn.XLOOKUP($D356,'[1]Res (3)'!$G:$G,'[1]Res (3)'!AB:AB,"",0)</f>
        <v>-</v>
      </c>
      <c r="AL356" s="71">
        <f t="shared" si="139"/>
        <v>0</v>
      </c>
      <c r="AM356" s="72" t="str">
        <f t="shared" si="140"/>
        <v/>
      </c>
      <c r="AO356" s="71" t="s">
        <v>26</v>
      </c>
      <c r="AP356" s="70" t="e">
        <f t="shared" si="162"/>
        <v>#VALUE!</v>
      </c>
      <c r="AQ356" s="70" t="e">
        <f t="shared" si="163"/>
        <v>#VALUE!</v>
      </c>
      <c r="AR356" s="70" t="e">
        <f t="shared" si="164"/>
        <v>#VALUE!</v>
      </c>
      <c r="AS356" s="70" t="e">
        <f t="shared" si="165"/>
        <v>#VALUE!</v>
      </c>
      <c r="AT356" s="70" t="e">
        <f t="shared" si="166"/>
        <v>#VALUE!</v>
      </c>
      <c r="AU356" s="70" t="e">
        <f t="shared" si="167"/>
        <v>#VALUE!</v>
      </c>
      <c r="AV356" s="70" t="e">
        <f t="shared" si="168"/>
        <v>#VALUE!</v>
      </c>
      <c r="AW356" s="70" t="e">
        <f t="shared" si="169"/>
        <v>#VALUE!</v>
      </c>
      <c r="AX356" s="70" t="e">
        <f t="shared" si="170"/>
        <v>#VALUE!</v>
      </c>
      <c r="AY356" s="71" t="e">
        <f t="shared" si="141"/>
        <v>#VALUE!</v>
      </c>
      <c r="AZ356" s="72" t="e">
        <f t="shared" si="142"/>
        <v>#VALUE!</v>
      </c>
      <c r="BA356" s="71" t="s">
        <v>26</v>
      </c>
      <c r="BB356" s="70">
        <v>0</v>
      </c>
      <c r="BC356" s="70"/>
      <c r="BD356" s="70">
        <v>0</v>
      </c>
      <c r="BE356" s="70"/>
      <c r="BF356" s="70">
        <v>0</v>
      </c>
      <c r="BG356" s="70">
        <v>0</v>
      </c>
      <c r="BH356" s="70">
        <v>0</v>
      </c>
      <c r="BI356" s="70"/>
      <c r="BJ356" s="70">
        <v>0</v>
      </c>
      <c r="BK356" s="74">
        <f t="shared" si="143"/>
        <v>0</v>
      </c>
      <c r="BL356" s="75">
        <f t="shared" si="144"/>
        <v>0</v>
      </c>
      <c r="BM356" s="71" t="s">
        <v>26</v>
      </c>
      <c r="BN356" s="70">
        <v>0</v>
      </c>
      <c r="BO356" s="70"/>
      <c r="BP356" s="70">
        <v>0</v>
      </c>
      <c r="BQ356" s="70"/>
      <c r="BR356" s="70">
        <v>0</v>
      </c>
      <c r="BS356" s="70"/>
      <c r="BT356" s="70">
        <v>0</v>
      </c>
      <c r="BU356" s="70"/>
      <c r="BV356" s="70">
        <v>0</v>
      </c>
      <c r="BW356" s="74">
        <f t="shared" si="145"/>
        <v>0</v>
      </c>
      <c r="BX356" s="76">
        <f t="shared" si="146"/>
        <v>0</v>
      </c>
      <c r="BY356" s="71" t="s">
        <v>26</v>
      </c>
      <c r="BZ356" s="70">
        <v>0</v>
      </c>
      <c r="CA356" s="70"/>
      <c r="CB356" s="70">
        <v>0</v>
      </c>
      <c r="CC356" s="70"/>
      <c r="CD356" s="70">
        <v>0</v>
      </c>
      <c r="CE356" s="70"/>
      <c r="CF356" s="70">
        <v>0</v>
      </c>
      <c r="CG356" s="70"/>
      <c r="CH356" s="70">
        <v>0</v>
      </c>
      <c r="CI356" s="77">
        <f t="shared" si="147"/>
        <v>0</v>
      </c>
      <c r="CJ356" s="76">
        <f t="shared" si="148"/>
        <v>0</v>
      </c>
      <c r="CK356" s="78"/>
      <c r="CL356" s="57">
        <v>1</v>
      </c>
      <c r="CM356" s="57">
        <v>2</v>
      </c>
      <c r="CN356" s="57">
        <v>5</v>
      </c>
      <c r="CO356" s="57">
        <v>0</v>
      </c>
      <c r="CP356" s="57">
        <v>7</v>
      </c>
      <c r="CQ356" s="57">
        <v>1</v>
      </c>
      <c r="CR356" s="57">
        <v>5</v>
      </c>
      <c r="CS356" s="79">
        <v>1</v>
      </c>
      <c r="CT356" s="80">
        <v>2</v>
      </c>
      <c r="CU356" s="81">
        <f t="shared" si="149"/>
        <v>24</v>
      </c>
      <c r="CV356" s="82">
        <f t="shared" si="150"/>
        <v>0</v>
      </c>
      <c r="CW356" s="83" t="e">
        <f>SUMIF(Склад!#REF!,E356,Склад!#REF!)</f>
        <v>#REF!</v>
      </c>
    </row>
    <row r="357" spans="1:101" s="73" customFormat="1" ht="81.95" customHeight="1" thickBot="1" x14ac:dyDescent="0.3">
      <c r="A357" s="57">
        <v>354</v>
      </c>
      <c r="B357" s="168" t="s">
        <v>157</v>
      </c>
      <c r="C357" s="34" t="s">
        <v>4216</v>
      </c>
      <c r="D357" s="34" t="str">
        <f t="shared" si="151"/>
        <v>16911012</v>
      </c>
      <c r="E357" s="33" t="s">
        <v>3930</v>
      </c>
      <c r="F357" s="33">
        <v>2</v>
      </c>
      <c r="G357" s="165" t="str">
        <f>IFERROR(VLOOKUP(VALUE(E357),Склад!#REF!,6,0),"-")</f>
        <v>-</v>
      </c>
      <c r="H357" s="58"/>
      <c r="I357" s="194" t="s">
        <v>4350</v>
      </c>
      <c r="J357" s="59">
        <v>30.4</v>
      </c>
      <c r="K357" s="63">
        <v>79</v>
      </c>
      <c r="L357" s="60"/>
      <c r="M357" s="61"/>
      <c r="N357" s="62"/>
      <c r="O357" s="64"/>
      <c r="P357" s="65"/>
      <c r="Q357" s="66"/>
      <c r="R357" s="67"/>
      <c r="S357" s="65"/>
      <c r="T357" s="66"/>
      <c r="U357" s="68"/>
      <c r="V357" s="69"/>
      <c r="W357" s="65"/>
      <c r="X357" s="66"/>
      <c r="Y357" s="70" t="str">
        <f>_xlfn.XLOOKUP($D357,'[1]Res (3)'!$G:$G,'[1]Res (3)'!P:P,"",0)</f>
        <v>-</v>
      </c>
      <c r="Z357" s="70" t="str">
        <f>_xlfn.XLOOKUP($D357,'[1]Res (3)'!$G:$G,'[1]Res (3)'!Q:Q,"",0)</f>
        <v/>
      </c>
      <c r="AA357" s="70" t="str">
        <f>_xlfn.XLOOKUP($D357,'[1]Res (3)'!$G:$G,'[1]Res (3)'!R:R,"",0)</f>
        <v/>
      </c>
      <c r="AB357" s="70" t="str">
        <f>_xlfn.XLOOKUP($D357,'[1]Res (3)'!$G:$G,'[1]Res (3)'!S:S,"",0)</f>
        <v/>
      </c>
      <c r="AC357" s="70" t="str">
        <f>_xlfn.XLOOKUP($D357,'[1]Res (3)'!$G:$G,'[1]Res (3)'!T:T,"",0)</f>
        <v/>
      </c>
      <c r="AD357" s="70" t="str">
        <f>_xlfn.XLOOKUP($D357,'[1]Res (3)'!$G:$G,'[1]Res (3)'!U:U,"",0)</f>
        <v/>
      </c>
      <c r="AE357" s="70" t="str">
        <f>_xlfn.XLOOKUP($D357,'[1]Res (3)'!$G:$G,'[1]Res (3)'!V:V,"",0)</f>
        <v/>
      </c>
      <c r="AF357" s="70" t="str">
        <f>_xlfn.XLOOKUP($D357,'[1]Res (3)'!$G:$G,'[1]Res (3)'!W:W,"",0)</f>
        <v/>
      </c>
      <c r="AG357" s="70" t="str">
        <f>_xlfn.XLOOKUP($D357,'[1]Res (3)'!$G:$G,'[1]Res (3)'!X:X,"",0)</f>
        <v/>
      </c>
      <c r="AH357" s="70" t="str">
        <f>_xlfn.XLOOKUP($D357,'[1]Res (3)'!$G:$G,'[1]Res (3)'!Y:Y,"",0)</f>
        <v/>
      </c>
      <c r="AI357" s="70" t="str">
        <f>_xlfn.XLOOKUP($D357,'[1]Res (3)'!$G:$G,'[1]Res (3)'!Z:Z,"",0)</f>
        <v/>
      </c>
      <c r="AJ357" s="70" t="str">
        <f>_xlfn.XLOOKUP($D357,'[1]Res (3)'!$G:$G,'[1]Res (3)'!AA:AA,"",0)</f>
        <v/>
      </c>
      <c r="AK357" s="70" t="str">
        <f>_xlfn.XLOOKUP($D357,'[1]Res (3)'!$G:$G,'[1]Res (3)'!AB:AB,"",0)</f>
        <v>-</v>
      </c>
      <c r="AL357" s="71">
        <f t="shared" si="139"/>
        <v>0</v>
      </c>
      <c r="AM357" s="72" t="str">
        <f t="shared" si="140"/>
        <v/>
      </c>
      <c r="AO357" s="71" t="s">
        <v>26</v>
      </c>
      <c r="AP357" s="70" t="e">
        <f t="shared" si="162"/>
        <v>#VALUE!</v>
      </c>
      <c r="AQ357" s="70" t="e">
        <f t="shared" si="163"/>
        <v>#VALUE!</v>
      </c>
      <c r="AR357" s="70" t="e">
        <f t="shared" si="164"/>
        <v>#VALUE!</v>
      </c>
      <c r="AS357" s="70" t="e">
        <f t="shared" si="165"/>
        <v>#VALUE!</v>
      </c>
      <c r="AT357" s="70" t="e">
        <f t="shared" si="166"/>
        <v>#VALUE!</v>
      </c>
      <c r="AU357" s="70" t="e">
        <f t="shared" si="167"/>
        <v>#VALUE!</v>
      </c>
      <c r="AV357" s="70" t="e">
        <f t="shared" si="168"/>
        <v>#VALUE!</v>
      </c>
      <c r="AW357" s="70" t="e">
        <f t="shared" si="169"/>
        <v>#VALUE!</v>
      </c>
      <c r="AX357" s="70" t="e">
        <f t="shared" si="170"/>
        <v>#VALUE!</v>
      </c>
      <c r="AY357" s="71" t="e">
        <f t="shared" si="141"/>
        <v>#VALUE!</v>
      </c>
      <c r="AZ357" s="72" t="e">
        <f t="shared" si="142"/>
        <v>#VALUE!</v>
      </c>
      <c r="BA357" s="71" t="s">
        <v>26</v>
      </c>
      <c r="BB357" s="70">
        <v>0</v>
      </c>
      <c r="BC357" s="70"/>
      <c r="BD357" s="70">
        <v>1</v>
      </c>
      <c r="BE357" s="70"/>
      <c r="BF357" s="70">
        <v>2</v>
      </c>
      <c r="BG357" s="70"/>
      <c r="BH357" s="70">
        <v>1</v>
      </c>
      <c r="BI357" s="70"/>
      <c r="BJ357" s="70">
        <v>1</v>
      </c>
      <c r="BK357" s="74">
        <f t="shared" si="143"/>
        <v>5</v>
      </c>
      <c r="BL357" s="75">
        <f t="shared" si="144"/>
        <v>0</v>
      </c>
      <c r="BM357" s="71" t="s">
        <v>26</v>
      </c>
      <c r="BN357" s="70">
        <v>0</v>
      </c>
      <c r="BO357" s="70"/>
      <c r="BP357" s="70">
        <v>1</v>
      </c>
      <c r="BQ357" s="70"/>
      <c r="BR357" s="70">
        <v>1</v>
      </c>
      <c r="BS357" s="70"/>
      <c r="BT357" s="70">
        <v>1</v>
      </c>
      <c r="BU357" s="70"/>
      <c r="BV357" s="70">
        <v>0</v>
      </c>
      <c r="BW357" s="74">
        <f t="shared" si="145"/>
        <v>3</v>
      </c>
      <c r="BX357" s="76">
        <f t="shared" si="146"/>
        <v>0</v>
      </c>
      <c r="BY357" s="71" t="s">
        <v>26</v>
      </c>
      <c r="BZ357" s="70">
        <v>0</v>
      </c>
      <c r="CA357" s="70"/>
      <c r="CB357" s="70">
        <v>0</v>
      </c>
      <c r="CC357" s="70"/>
      <c r="CD357" s="70">
        <v>0</v>
      </c>
      <c r="CE357" s="70"/>
      <c r="CF357" s="70">
        <v>0</v>
      </c>
      <c r="CG357" s="70"/>
      <c r="CH357" s="70">
        <v>0</v>
      </c>
      <c r="CI357" s="77">
        <f t="shared" si="147"/>
        <v>0</v>
      </c>
      <c r="CJ357" s="76">
        <f t="shared" si="148"/>
        <v>0</v>
      </c>
      <c r="CK357" s="78"/>
      <c r="CL357" s="57"/>
      <c r="CM357" s="57"/>
      <c r="CN357" s="57"/>
      <c r="CO357" s="57"/>
      <c r="CP357" s="57"/>
      <c r="CQ357" s="57"/>
      <c r="CR357" s="57"/>
      <c r="CS357" s="79"/>
      <c r="CT357" s="80"/>
      <c r="CU357" s="81">
        <f t="shared" si="149"/>
        <v>0</v>
      </c>
      <c r="CV357" s="82">
        <f t="shared" si="150"/>
        <v>0</v>
      </c>
      <c r="CW357" s="83" t="e">
        <f>SUMIF(Склад!#REF!,E357,Склад!#REF!)</f>
        <v>#REF!</v>
      </c>
    </row>
    <row r="358" spans="1:101" s="73" customFormat="1" ht="71.099999999999994" customHeight="1" thickBot="1" x14ac:dyDescent="0.3">
      <c r="A358" s="34">
        <v>355</v>
      </c>
      <c r="B358" s="168" t="s">
        <v>140</v>
      </c>
      <c r="C358" s="34" t="s">
        <v>4217</v>
      </c>
      <c r="D358" s="34" t="str">
        <f t="shared" si="151"/>
        <v>619190128</v>
      </c>
      <c r="E358" s="33" t="s">
        <v>3931</v>
      </c>
      <c r="F358" s="33">
        <v>28</v>
      </c>
      <c r="G358" s="165" t="str">
        <f>IFERROR(VLOOKUP(VALUE(E358),Склад!#REF!,6,0),"-")</f>
        <v>-</v>
      </c>
      <c r="H358" s="58"/>
      <c r="I358" s="194" t="s">
        <v>4348</v>
      </c>
      <c r="J358" s="59">
        <v>34.200000000000003</v>
      </c>
      <c r="K358" s="63">
        <v>89</v>
      </c>
      <c r="L358" s="60"/>
      <c r="M358" s="61"/>
      <c r="N358" s="62"/>
      <c r="O358" s="64"/>
      <c r="P358" s="65"/>
      <c r="Q358" s="66"/>
      <c r="R358" s="67"/>
      <c r="S358" s="65"/>
      <c r="T358" s="66"/>
      <c r="U358" s="68"/>
      <c r="V358" s="69"/>
      <c r="W358" s="65"/>
      <c r="X358" s="66"/>
      <c r="Y358" s="70" t="str">
        <f>_xlfn.XLOOKUP($D358,'[1]Res (3)'!$G:$G,'[1]Res (3)'!P:P,"",0)</f>
        <v>-</v>
      </c>
      <c r="Z358" s="70" t="str">
        <f>_xlfn.XLOOKUP($D358,'[1]Res (3)'!$G:$G,'[1]Res (3)'!Q:Q,"",0)</f>
        <v>-</v>
      </c>
      <c r="AA358" s="70" t="str">
        <f>_xlfn.XLOOKUP($D358,'[1]Res (3)'!$G:$G,'[1]Res (3)'!R:R,"",0)</f>
        <v>-</v>
      </c>
      <c r="AB358" s="70" t="str">
        <f>_xlfn.XLOOKUP($D358,'[1]Res (3)'!$G:$G,'[1]Res (3)'!S:S,"",0)</f>
        <v/>
      </c>
      <c r="AC358" s="70" t="str">
        <f>_xlfn.XLOOKUP($D358,'[1]Res (3)'!$G:$G,'[1]Res (3)'!T:T,"",0)</f>
        <v/>
      </c>
      <c r="AD358" s="70" t="str">
        <f>_xlfn.XLOOKUP($D358,'[1]Res (3)'!$G:$G,'[1]Res (3)'!U:U,"",0)</f>
        <v/>
      </c>
      <c r="AE358" s="70" t="str">
        <f>_xlfn.XLOOKUP($D358,'[1]Res (3)'!$G:$G,'[1]Res (3)'!V:V,"",0)</f>
        <v/>
      </c>
      <c r="AF358" s="70" t="str">
        <f>_xlfn.XLOOKUP($D358,'[1]Res (3)'!$G:$G,'[1]Res (3)'!W:W,"",0)</f>
        <v/>
      </c>
      <c r="AG358" s="70" t="str">
        <f>_xlfn.XLOOKUP($D358,'[1]Res (3)'!$G:$G,'[1]Res (3)'!X:X,"",0)</f>
        <v/>
      </c>
      <c r="AH358" s="70" t="str">
        <f>_xlfn.XLOOKUP($D358,'[1]Res (3)'!$G:$G,'[1]Res (3)'!Y:Y,"",0)</f>
        <v/>
      </c>
      <c r="AI358" s="70" t="str">
        <f>_xlfn.XLOOKUP($D358,'[1]Res (3)'!$G:$G,'[1]Res (3)'!Z:Z,"",0)</f>
        <v/>
      </c>
      <c r="AJ358" s="70" t="str">
        <f>_xlfn.XLOOKUP($D358,'[1]Res (3)'!$G:$G,'[1]Res (3)'!AA:AA,"",0)</f>
        <v/>
      </c>
      <c r="AK358" s="70" t="str">
        <f>_xlfn.XLOOKUP($D358,'[1]Res (3)'!$G:$G,'[1]Res (3)'!AB:AB,"",0)</f>
        <v>-</v>
      </c>
      <c r="AL358" s="71">
        <f t="shared" si="139"/>
        <v>0</v>
      </c>
      <c r="AM358" s="72" t="str">
        <f t="shared" si="140"/>
        <v/>
      </c>
      <c r="AO358" s="71" t="s">
        <v>26</v>
      </c>
      <c r="AP358" s="70" t="e">
        <f t="shared" si="162"/>
        <v>#VALUE!</v>
      </c>
      <c r="AQ358" s="70" t="e">
        <f t="shared" si="163"/>
        <v>#VALUE!</v>
      </c>
      <c r="AR358" s="70" t="e">
        <f t="shared" si="164"/>
        <v>#VALUE!</v>
      </c>
      <c r="AS358" s="70" t="e">
        <f t="shared" si="165"/>
        <v>#VALUE!</v>
      </c>
      <c r="AT358" s="70" t="e">
        <f t="shared" si="166"/>
        <v>#VALUE!</v>
      </c>
      <c r="AU358" s="70" t="e">
        <f t="shared" si="167"/>
        <v>#VALUE!</v>
      </c>
      <c r="AV358" s="70" t="e">
        <f t="shared" si="168"/>
        <v>#VALUE!</v>
      </c>
      <c r="AW358" s="70" t="e">
        <f t="shared" si="169"/>
        <v>#VALUE!</v>
      </c>
      <c r="AX358" s="70" t="e">
        <f t="shared" si="170"/>
        <v>#VALUE!</v>
      </c>
      <c r="AY358" s="71" t="e">
        <f t="shared" si="141"/>
        <v>#VALUE!</v>
      </c>
      <c r="AZ358" s="72" t="e">
        <f t="shared" si="142"/>
        <v>#VALUE!</v>
      </c>
      <c r="BA358" s="71" t="s">
        <v>26</v>
      </c>
      <c r="BB358" s="70">
        <v>0</v>
      </c>
      <c r="BC358" s="70">
        <v>0</v>
      </c>
      <c r="BD358" s="70">
        <v>1</v>
      </c>
      <c r="BE358" s="70">
        <v>0</v>
      </c>
      <c r="BF358" s="70">
        <v>2</v>
      </c>
      <c r="BG358" s="70">
        <v>0</v>
      </c>
      <c r="BH358" s="70">
        <v>1</v>
      </c>
      <c r="BI358" s="70">
        <v>0</v>
      </c>
      <c r="BJ358" s="70">
        <v>1</v>
      </c>
      <c r="BK358" s="74">
        <f t="shared" si="143"/>
        <v>5</v>
      </c>
      <c r="BL358" s="75">
        <f t="shared" si="144"/>
        <v>0</v>
      </c>
      <c r="BM358" s="71" t="s">
        <v>26</v>
      </c>
      <c r="BN358" s="70">
        <v>0</v>
      </c>
      <c r="BO358" s="70">
        <v>0</v>
      </c>
      <c r="BP358" s="70">
        <v>1</v>
      </c>
      <c r="BQ358" s="70">
        <v>0</v>
      </c>
      <c r="BR358" s="70">
        <v>1</v>
      </c>
      <c r="BS358" s="70">
        <v>0</v>
      </c>
      <c r="BT358" s="70">
        <v>1</v>
      </c>
      <c r="BU358" s="70">
        <v>0</v>
      </c>
      <c r="BV358" s="70">
        <v>0</v>
      </c>
      <c r="BW358" s="74">
        <f t="shared" si="145"/>
        <v>3</v>
      </c>
      <c r="BX358" s="76">
        <f t="shared" si="146"/>
        <v>0</v>
      </c>
      <c r="BY358" s="71" t="s">
        <v>26</v>
      </c>
      <c r="BZ358" s="70">
        <v>0</v>
      </c>
      <c r="CA358" s="70">
        <v>0</v>
      </c>
      <c r="CB358" s="70">
        <v>3</v>
      </c>
      <c r="CC358" s="70">
        <v>0</v>
      </c>
      <c r="CD358" s="70">
        <v>5</v>
      </c>
      <c r="CE358" s="70">
        <v>0</v>
      </c>
      <c r="CF358" s="70">
        <v>3</v>
      </c>
      <c r="CG358" s="70">
        <v>0</v>
      </c>
      <c r="CH358" s="70">
        <v>0</v>
      </c>
      <c r="CI358" s="77">
        <f t="shared" si="147"/>
        <v>11</v>
      </c>
      <c r="CJ358" s="76">
        <f t="shared" si="148"/>
        <v>0</v>
      </c>
      <c r="CK358" s="78"/>
      <c r="CL358" s="57">
        <v>2</v>
      </c>
      <c r="CM358" s="57"/>
      <c r="CN358" s="57">
        <v>4</v>
      </c>
      <c r="CO358" s="57">
        <v>3</v>
      </c>
      <c r="CP358" s="57">
        <v>6</v>
      </c>
      <c r="CQ358" s="57">
        <v>3</v>
      </c>
      <c r="CR358" s="57">
        <v>5</v>
      </c>
      <c r="CS358" s="79">
        <v>1</v>
      </c>
      <c r="CT358" s="80">
        <v>2</v>
      </c>
      <c r="CU358" s="81">
        <f t="shared" si="149"/>
        <v>26</v>
      </c>
      <c r="CV358" s="82">
        <f t="shared" si="150"/>
        <v>0</v>
      </c>
      <c r="CW358" s="83" t="e">
        <f>SUMIF(Склад!#REF!,E358,Склад!#REF!)</f>
        <v>#REF!</v>
      </c>
    </row>
    <row r="359" spans="1:101" s="73" customFormat="1" ht="67.900000000000006" customHeight="1" thickBot="1" x14ac:dyDescent="0.3">
      <c r="A359" s="57">
        <v>356</v>
      </c>
      <c r="B359" s="168" t="s">
        <v>140</v>
      </c>
      <c r="C359" s="34" t="s">
        <v>4218</v>
      </c>
      <c r="D359" s="34" t="str">
        <f t="shared" si="151"/>
        <v>684190528</v>
      </c>
      <c r="E359" s="33" t="s">
        <v>3932</v>
      </c>
      <c r="F359" s="33">
        <v>28</v>
      </c>
      <c r="G359" s="165" t="str">
        <f>IFERROR(VLOOKUP(VALUE(E359),Склад!#REF!,6,0),"-")</f>
        <v>-</v>
      </c>
      <c r="H359" s="58"/>
      <c r="I359" s="194" t="s">
        <v>4348</v>
      </c>
      <c r="J359" s="59">
        <v>34.200000000000003</v>
      </c>
      <c r="K359" s="63">
        <v>89</v>
      </c>
      <c r="L359" s="60"/>
      <c r="M359" s="61"/>
      <c r="N359" s="62"/>
      <c r="O359" s="64"/>
      <c r="P359" s="65"/>
      <c r="Q359" s="66"/>
      <c r="R359" s="67"/>
      <c r="S359" s="65"/>
      <c r="T359" s="66"/>
      <c r="U359" s="68"/>
      <c r="V359" s="69"/>
      <c r="W359" s="65"/>
      <c r="X359" s="66"/>
      <c r="Y359" s="70" t="str">
        <f>_xlfn.XLOOKUP($D359,'[1]Res (3)'!$G:$G,'[1]Res (3)'!P:P,"",0)</f>
        <v>-</v>
      </c>
      <c r="Z359" s="70" t="str">
        <f>_xlfn.XLOOKUP($D359,'[1]Res (3)'!$G:$G,'[1]Res (3)'!Q:Q,"",0)</f>
        <v>-</v>
      </c>
      <c r="AA359" s="70" t="str">
        <f>_xlfn.XLOOKUP($D359,'[1]Res (3)'!$G:$G,'[1]Res (3)'!R:R,"",0)</f>
        <v>-</v>
      </c>
      <c r="AB359" s="70" t="str">
        <f>_xlfn.XLOOKUP($D359,'[1]Res (3)'!$G:$G,'[1]Res (3)'!S:S,"",0)</f>
        <v/>
      </c>
      <c r="AC359" s="70" t="str">
        <f>_xlfn.XLOOKUP($D359,'[1]Res (3)'!$G:$G,'[1]Res (3)'!T:T,"",0)</f>
        <v/>
      </c>
      <c r="AD359" s="70" t="str">
        <f>_xlfn.XLOOKUP($D359,'[1]Res (3)'!$G:$G,'[1]Res (3)'!U:U,"",0)</f>
        <v/>
      </c>
      <c r="AE359" s="70" t="str">
        <f>_xlfn.XLOOKUP($D359,'[1]Res (3)'!$G:$G,'[1]Res (3)'!V:V,"",0)</f>
        <v/>
      </c>
      <c r="AF359" s="70" t="str">
        <f>_xlfn.XLOOKUP($D359,'[1]Res (3)'!$G:$G,'[1]Res (3)'!W:W,"",0)</f>
        <v/>
      </c>
      <c r="AG359" s="70" t="str">
        <f>_xlfn.XLOOKUP($D359,'[1]Res (3)'!$G:$G,'[1]Res (3)'!X:X,"",0)</f>
        <v/>
      </c>
      <c r="AH359" s="70" t="str">
        <f>_xlfn.XLOOKUP($D359,'[1]Res (3)'!$G:$G,'[1]Res (3)'!Y:Y,"",0)</f>
        <v/>
      </c>
      <c r="AI359" s="70" t="str">
        <f>_xlfn.XLOOKUP($D359,'[1]Res (3)'!$G:$G,'[1]Res (3)'!Z:Z,"",0)</f>
        <v/>
      </c>
      <c r="AJ359" s="70" t="str">
        <f>_xlfn.XLOOKUP($D359,'[1]Res (3)'!$G:$G,'[1]Res (3)'!AA:AA,"",0)</f>
        <v/>
      </c>
      <c r="AK359" s="70" t="str">
        <f>_xlfn.XLOOKUP($D359,'[1]Res (3)'!$G:$G,'[1]Res (3)'!AB:AB,"",0)</f>
        <v>-</v>
      </c>
      <c r="AL359" s="71">
        <f t="shared" si="139"/>
        <v>0</v>
      </c>
      <c r="AM359" s="72" t="str">
        <f t="shared" si="140"/>
        <v/>
      </c>
      <c r="AO359" s="71" t="s">
        <v>26</v>
      </c>
      <c r="AP359" s="70" t="e">
        <f t="shared" si="162"/>
        <v>#VALUE!</v>
      </c>
      <c r="AQ359" s="70" t="e">
        <f t="shared" si="163"/>
        <v>#VALUE!</v>
      </c>
      <c r="AR359" s="70" t="e">
        <f t="shared" si="164"/>
        <v>#VALUE!</v>
      </c>
      <c r="AS359" s="70" t="e">
        <f t="shared" si="165"/>
        <v>#VALUE!</v>
      </c>
      <c r="AT359" s="70" t="e">
        <f t="shared" si="166"/>
        <v>#VALUE!</v>
      </c>
      <c r="AU359" s="70" t="e">
        <f t="shared" si="167"/>
        <v>#VALUE!</v>
      </c>
      <c r="AV359" s="70" t="e">
        <f t="shared" si="168"/>
        <v>#VALUE!</v>
      </c>
      <c r="AW359" s="70" t="e">
        <f t="shared" si="169"/>
        <v>#VALUE!</v>
      </c>
      <c r="AX359" s="70" t="e">
        <f t="shared" si="170"/>
        <v>#VALUE!</v>
      </c>
      <c r="AY359" s="71" t="e">
        <f t="shared" si="141"/>
        <v>#VALUE!</v>
      </c>
      <c r="AZ359" s="72" t="e">
        <f t="shared" si="142"/>
        <v>#VALUE!</v>
      </c>
      <c r="BA359" s="71" t="s">
        <v>26</v>
      </c>
      <c r="BB359" s="70">
        <v>0</v>
      </c>
      <c r="BC359" s="70">
        <v>0</v>
      </c>
      <c r="BD359" s="70"/>
      <c r="BE359" s="70">
        <v>0</v>
      </c>
      <c r="BF359" s="70"/>
      <c r="BG359" s="70">
        <v>0</v>
      </c>
      <c r="BH359" s="70"/>
      <c r="BI359" s="70">
        <v>0</v>
      </c>
      <c r="BJ359" s="70"/>
      <c r="BK359" s="74">
        <f t="shared" si="143"/>
        <v>0</v>
      </c>
      <c r="BL359" s="75">
        <f t="shared" si="144"/>
        <v>0</v>
      </c>
      <c r="BM359" s="71" t="s">
        <v>26</v>
      </c>
      <c r="BN359" s="70">
        <v>0</v>
      </c>
      <c r="BO359" s="70">
        <v>0</v>
      </c>
      <c r="BP359" s="70"/>
      <c r="BQ359" s="70">
        <v>0</v>
      </c>
      <c r="BR359" s="70"/>
      <c r="BS359" s="70">
        <v>0</v>
      </c>
      <c r="BT359" s="70"/>
      <c r="BU359" s="70">
        <v>0</v>
      </c>
      <c r="BV359" s="70">
        <v>0</v>
      </c>
      <c r="BW359" s="74">
        <f t="shared" si="145"/>
        <v>0</v>
      </c>
      <c r="BX359" s="76">
        <f t="shared" si="146"/>
        <v>0</v>
      </c>
      <c r="BY359" s="71" t="s">
        <v>26</v>
      </c>
      <c r="BZ359" s="70">
        <v>0</v>
      </c>
      <c r="CA359" s="70">
        <v>0</v>
      </c>
      <c r="CB359" s="70">
        <v>0</v>
      </c>
      <c r="CC359" s="70">
        <v>0</v>
      </c>
      <c r="CD359" s="70">
        <v>0</v>
      </c>
      <c r="CE359" s="70">
        <v>0</v>
      </c>
      <c r="CF359" s="70">
        <v>0</v>
      </c>
      <c r="CG359" s="70">
        <v>0</v>
      </c>
      <c r="CH359" s="70">
        <v>0</v>
      </c>
      <c r="CI359" s="77">
        <f t="shared" si="147"/>
        <v>0</v>
      </c>
      <c r="CJ359" s="76">
        <f t="shared" si="148"/>
        <v>0</v>
      </c>
      <c r="CK359" s="78"/>
      <c r="CL359" s="57"/>
      <c r="CM359" s="57"/>
      <c r="CN359" s="57"/>
      <c r="CO359" s="57"/>
      <c r="CP359" s="57"/>
      <c r="CQ359" s="57"/>
      <c r="CR359" s="57"/>
      <c r="CS359" s="79"/>
      <c r="CT359" s="80"/>
      <c r="CU359" s="81">
        <f t="shared" si="149"/>
        <v>0</v>
      </c>
      <c r="CV359" s="82">
        <f t="shared" si="150"/>
        <v>0</v>
      </c>
      <c r="CW359" s="83" t="e">
        <f>SUMIF(Склад!#REF!,E359,Склад!#REF!)</f>
        <v>#REF!</v>
      </c>
    </row>
    <row r="360" spans="1:101" s="73" customFormat="1" ht="69.75" customHeight="1" thickBot="1" x14ac:dyDescent="0.3">
      <c r="A360" s="34">
        <v>357</v>
      </c>
      <c r="B360" s="168" t="s">
        <v>140</v>
      </c>
      <c r="C360" s="34" t="s">
        <v>4219</v>
      </c>
      <c r="D360" s="34" t="str">
        <f t="shared" si="151"/>
        <v>6223504322</v>
      </c>
      <c r="E360" s="33" t="s">
        <v>3933</v>
      </c>
      <c r="F360" s="33">
        <v>322</v>
      </c>
      <c r="G360" s="165" t="str">
        <f>IFERROR(VLOOKUP(VALUE(E360),Склад!#REF!,6,0),"-")</f>
        <v>-</v>
      </c>
      <c r="H360" s="58"/>
      <c r="I360" s="194" t="s">
        <v>4345</v>
      </c>
      <c r="J360" s="59">
        <v>34.200000000000003</v>
      </c>
      <c r="K360" s="63">
        <v>89</v>
      </c>
      <c r="L360" s="60"/>
      <c r="M360" s="61"/>
      <c r="N360" s="62"/>
      <c r="O360" s="64"/>
      <c r="P360" s="65"/>
      <c r="Q360" s="66"/>
      <c r="R360" s="67"/>
      <c r="S360" s="65"/>
      <c r="T360" s="66"/>
      <c r="U360" s="68"/>
      <c r="V360" s="69"/>
      <c r="W360" s="65"/>
      <c r="X360" s="66"/>
      <c r="Y360" s="70" t="str">
        <f>_xlfn.XLOOKUP($D360,'[1]Res (3)'!$G:$G,'[1]Res (3)'!P:P,"",0)</f>
        <v>-</v>
      </c>
      <c r="Z360" s="70" t="str">
        <f>_xlfn.XLOOKUP($D360,'[1]Res (3)'!$G:$G,'[1]Res (3)'!Q:Q,"",0)</f>
        <v>-</v>
      </c>
      <c r="AA360" s="70" t="str">
        <f>_xlfn.XLOOKUP($D360,'[1]Res (3)'!$G:$G,'[1]Res (3)'!R:R,"",0)</f>
        <v>-</v>
      </c>
      <c r="AB360" s="70" t="str">
        <f>_xlfn.XLOOKUP($D360,'[1]Res (3)'!$G:$G,'[1]Res (3)'!S:S,"",0)</f>
        <v/>
      </c>
      <c r="AC360" s="70" t="str">
        <f>_xlfn.XLOOKUP($D360,'[1]Res (3)'!$G:$G,'[1]Res (3)'!T:T,"",0)</f>
        <v/>
      </c>
      <c r="AD360" s="70" t="str">
        <f>_xlfn.XLOOKUP($D360,'[1]Res (3)'!$G:$G,'[1]Res (3)'!U:U,"",0)</f>
        <v/>
      </c>
      <c r="AE360" s="70" t="str">
        <f>_xlfn.XLOOKUP($D360,'[1]Res (3)'!$G:$G,'[1]Res (3)'!V:V,"",0)</f>
        <v/>
      </c>
      <c r="AF360" s="70" t="str">
        <f>_xlfn.XLOOKUP($D360,'[1]Res (3)'!$G:$G,'[1]Res (3)'!W:W,"",0)</f>
        <v/>
      </c>
      <c r="AG360" s="70" t="str">
        <f>_xlfn.XLOOKUP($D360,'[1]Res (3)'!$G:$G,'[1]Res (3)'!X:X,"",0)</f>
        <v/>
      </c>
      <c r="AH360" s="70" t="str">
        <f>_xlfn.XLOOKUP($D360,'[1]Res (3)'!$G:$G,'[1]Res (3)'!Y:Y,"",0)</f>
        <v/>
      </c>
      <c r="AI360" s="70" t="str">
        <f>_xlfn.XLOOKUP($D360,'[1]Res (3)'!$G:$G,'[1]Res (3)'!Z:Z,"",0)</f>
        <v/>
      </c>
      <c r="AJ360" s="70" t="str">
        <f>_xlfn.XLOOKUP($D360,'[1]Res (3)'!$G:$G,'[1]Res (3)'!AA:AA,"",0)</f>
        <v/>
      </c>
      <c r="AK360" s="70" t="str">
        <f>_xlfn.XLOOKUP($D360,'[1]Res (3)'!$G:$G,'[1]Res (3)'!AB:AB,"",0)</f>
        <v>-</v>
      </c>
      <c r="AL360" s="71">
        <f t="shared" si="139"/>
        <v>0</v>
      </c>
      <c r="AM360" s="72" t="str">
        <f t="shared" si="140"/>
        <v/>
      </c>
      <c r="AO360" s="71" t="s">
        <v>26</v>
      </c>
      <c r="AP360" s="70" t="e">
        <f t="shared" si="162"/>
        <v>#VALUE!</v>
      </c>
      <c r="AQ360" s="70" t="e">
        <f t="shared" si="163"/>
        <v>#VALUE!</v>
      </c>
      <c r="AR360" s="70" t="e">
        <f t="shared" si="164"/>
        <v>#VALUE!</v>
      </c>
      <c r="AS360" s="70" t="e">
        <f t="shared" si="165"/>
        <v>#VALUE!</v>
      </c>
      <c r="AT360" s="70" t="e">
        <f t="shared" si="166"/>
        <v>#VALUE!</v>
      </c>
      <c r="AU360" s="70" t="e">
        <f t="shared" si="167"/>
        <v>#VALUE!</v>
      </c>
      <c r="AV360" s="70" t="e">
        <f t="shared" si="168"/>
        <v>#VALUE!</v>
      </c>
      <c r="AW360" s="70" t="e">
        <f t="shared" si="169"/>
        <v>#VALUE!</v>
      </c>
      <c r="AX360" s="70" t="e">
        <f t="shared" si="170"/>
        <v>#VALUE!</v>
      </c>
      <c r="AY360" s="71" t="e">
        <f t="shared" si="141"/>
        <v>#VALUE!</v>
      </c>
      <c r="AZ360" s="72" t="e">
        <f t="shared" si="142"/>
        <v>#VALUE!</v>
      </c>
      <c r="BA360" s="71" t="s">
        <v>26</v>
      </c>
      <c r="BB360" s="70">
        <v>0</v>
      </c>
      <c r="BC360" s="70"/>
      <c r="BD360" s="70">
        <v>1</v>
      </c>
      <c r="BE360" s="70"/>
      <c r="BF360" s="70">
        <v>2</v>
      </c>
      <c r="BG360" s="70"/>
      <c r="BH360" s="70">
        <v>1</v>
      </c>
      <c r="BI360" s="70"/>
      <c r="BJ360" s="70">
        <v>1</v>
      </c>
      <c r="BK360" s="74">
        <f t="shared" si="143"/>
        <v>5</v>
      </c>
      <c r="BL360" s="75">
        <f t="shared" si="144"/>
        <v>0</v>
      </c>
      <c r="BM360" s="71" t="s">
        <v>26</v>
      </c>
      <c r="BN360" s="70">
        <v>0</v>
      </c>
      <c r="BO360" s="70"/>
      <c r="BP360" s="70"/>
      <c r="BQ360" s="70"/>
      <c r="BR360" s="70"/>
      <c r="BS360" s="70"/>
      <c r="BT360" s="70"/>
      <c r="BU360" s="70"/>
      <c r="BV360" s="70">
        <v>0</v>
      </c>
      <c r="BW360" s="74">
        <f t="shared" si="145"/>
        <v>0</v>
      </c>
      <c r="BX360" s="76">
        <f t="shared" si="146"/>
        <v>0</v>
      </c>
      <c r="BY360" s="71" t="s">
        <v>26</v>
      </c>
      <c r="BZ360" s="70">
        <v>0</v>
      </c>
      <c r="CA360" s="70"/>
      <c r="CB360" s="70">
        <v>4</v>
      </c>
      <c r="CC360" s="70"/>
      <c r="CD360" s="70">
        <v>6</v>
      </c>
      <c r="CE360" s="70"/>
      <c r="CF360" s="70">
        <v>4</v>
      </c>
      <c r="CG360" s="70"/>
      <c r="CH360" s="70">
        <v>0</v>
      </c>
      <c r="CI360" s="77">
        <f t="shared" si="147"/>
        <v>14</v>
      </c>
      <c r="CJ360" s="76">
        <f t="shared" si="148"/>
        <v>0</v>
      </c>
      <c r="CK360" s="78"/>
      <c r="CL360" s="57"/>
      <c r="CM360" s="57"/>
      <c r="CN360" s="57"/>
      <c r="CO360" s="57"/>
      <c r="CP360" s="57"/>
      <c r="CQ360" s="57"/>
      <c r="CR360" s="57"/>
      <c r="CS360" s="79"/>
      <c r="CT360" s="80"/>
      <c r="CU360" s="81">
        <f t="shared" si="149"/>
        <v>0</v>
      </c>
      <c r="CV360" s="82">
        <f t="shared" si="150"/>
        <v>0</v>
      </c>
      <c r="CW360" s="83" t="e">
        <f>SUMIF(Склад!#REF!,E360,Склад!#REF!)</f>
        <v>#REF!</v>
      </c>
    </row>
    <row r="361" spans="1:101" s="73" customFormat="1" ht="69.2" customHeight="1" thickBot="1" x14ac:dyDescent="0.3">
      <c r="A361" s="57">
        <v>358</v>
      </c>
      <c r="B361" s="168" t="s">
        <v>140</v>
      </c>
      <c r="C361" s="34" t="s">
        <v>4219</v>
      </c>
      <c r="D361" s="34" t="str">
        <f t="shared" si="151"/>
        <v>6223504382</v>
      </c>
      <c r="E361" s="33" t="s">
        <v>3933</v>
      </c>
      <c r="F361" s="33">
        <v>382</v>
      </c>
      <c r="G361" s="165" t="str">
        <f>IFERROR(VLOOKUP(VALUE(E361),Склад!#REF!,6,0),"-")</f>
        <v>-</v>
      </c>
      <c r="H361" s="58"/>
      <c r="I361" s="194" t="s">
        <v>4345</v>
      </c>
      <c r="J361" s="59">
        <v>34.200000000000003</v>
      </c>
      <c r="K361" s="63">
        <v>89</v>
      </c>
      <c r="L361" s="60"/>
      <c r="M361" s="61"/>
      <c r="N361" s="62"/>
      <c r="O361" s="64"/>
      <c r="P361" s="65"/>
      <c r="Q361" s="66"/>
      <c r="R361" s="67"/>
      <c r="S361" s="65"/>
      <c r="T361" s="66"/>
      <c r="U361" s="68"/>
      <c r="V361" s="69"/>
      <c r="W361" s="65"/>
      <c r="X361" s="66"/>
      <c r="Y361" s="70" t="str">
        <f>_xlfn.XLOOKUP($D361,'[1]Res (3)'!$G:$G,'[1]Res (3)'!P:P,"",0)</f>
        <v>-</v>
      </c>
      <c r="Z361" s="70" t="str">
        <f>_xlfn.XLOOKUP($D361,'[1]Res (3)'!$G:$G,'[1]Res (3)'!Q:Q,"",0)</f>
        <v>-</v>
      </c>
      <c r="AA361" s="70" t="str">
        <f>_xlfn.XLOOKUP($D361,'[1]Res (3)'!$G:$G,'[1]Res (3)'!R:R,"",0)</f>
        <v>-</v>
      </c>
      <c r="AB361" s="70" t="str">
        <f>_xlfn.XLOOKUP($D361,'[1]Res (3)'!$G:$G,'[1]Res (3)'!S:S,"",0)</f>
        <v/>
      </c>
      <c r="AC361" s="70" t="str">
        <f>_xlfn.XLOOKUP($D361,'[1]Res (3)'!$G:$G,'[1]Res (3)'!T:T,"",0)</f>
        <v/>
      </c>
      <c r="AD361" s="70" t="str">
        <f>_xlfn.XLOOKUP($D361,'[1]Res (3)'!$G:$G,'[1]Res (3)'!U:U,"",0)</f>
        <v/>
      </c>
      <c r="AE361" s="70" t="str">
        <f>_xlfn.XLOOKUP($D361,'[1]Res (3)'!$G:$G,'[1]Res (3)'!V:V,"",0)</f>
        <v/>
      </c>
      <c r="AF361" s="70" t="str">
        <f>_xlfn.XLOOKUP($D361,'[1]Res (3)'!$G:$G,'[1]Res (3)'!W:W,"",0)</f>
        <v/>
      </c>
      <c r="AG361" s="70" t="str">
        <f>_xlfn.XLOOKUP($D361,'[1]Res (3)'!$G:$G,'[1]Res (3)'!X:X,"",0)</f>
        <v/>
      </c>
      <c r="AH361" s="70" t="str">
        <f>_xlfn.XLOOKUP($D361,'[1]Res (3)'!$G:$G,'[1]Res (3)'!Y:Y,"",0)</f>
        <v/>
      </c>
      <c r="AI361" s="70" t="str">
        <f>_xlfn.XLOOKUP($D361,'[1]Res (3)'!$G:$G,'[1]Res (3)'!Z:Z,"",0)</f>
        <v/>
      </c>
      <c r="AJ361" s="70" t="str">
        <f>_xlfn.XLOOKUP($D361,'[1]Res (3)'!$G:$G,'[1]Res (3)'!AA:AA,"",0)</f>
        <v/>
      </c>
      <c r="AK361" s="70" t="str">
        <f>_xlfn.XLOOKUP($D361,'[1]Res (3)'!$G:$G,'[1]Res (3)'!AB:AB,"",0)</f>
        <v>-</v>
      </c>
      <c r="AL361" s="71">
        <f t="shared" si="139"/>
        <v>0</v>
      </c>
      <c r="AM361" s="72" t="str">
        <f t="shared" si="140"/>
        <v/>
      </c>
      <c r="AO361" s="71" t="s">
        <v>26</v>
      </c>
      <c r="AP361" s="70" t="e">
        <f t="shared" ref="AP361:AP392" si="171">CL361+Z361-BB361-BN361-BZ361</f>
        <v>#VALUE!</v>
      </c>
      <c r="AQ361" s="70"/>
      <c r="AR361" s="70" t="e">
        <f t="shared" ref="AR361:AR392" si="172">CN361+AB361-BD361-BP361-CB361</f>
        <v>#VALUE!</v>
      </c>
      <c r="AS361" s="70"/>
      <c r="AT361" s="70" t="e">
        <f t="shared" ref="AT361:AT392" si="173">CP361+AD361-BF361-BR361-CD361</f>
        <v>#VALUE!</v>
      </c>
      <c r="AU361" s="70"/>
      <c r="AV361" s="70" t="e">
        <f t="shared" ref="AV361:AV392" si="174">CR361+AF361-BH361-BT361-CF361</f>
        <v>#VALUE!</v>
      </c>
      <c r="AW361" s="70"/>
      <c r="AX361" s="70" t="e">
        <f t="shared" ref="AX361:AX392" si="175">CT361+AK361-BJ361-BV361-CH361</f>
        <v>#VALUE!</v>
      </c>
      <c r="AY361" s="71" t="e">
        <f t="shared" si="141"/>
        <v>#VALUE!</v>
      </c>
      <c r="AZ361" s="72" t="e">
        <f t="shared" si="142"/>
        <v>#VALUE!</v>
      </c>
      <c r="BA361" s="71" t="s">
        <v>26</v>
      </c>
      <c r="BB361" s="70">
        <v>0</v>
      </c>
      <c r="BC361" s="70">
        <v>0</v>
      </c>
      <c r="BD361" s="70">
        <v>0</v>
      </c>
      <c r="BE361" s="70">
        <v>0</v>
      </c>
      <c r="BF361" s="70">
        <v>0</v>
      </c>
      <c r="BG361" s="70">
        <v>0</v>
      </c>
      <c r="BH361" s="70">
        <v>0</v>
      </c>
      <c r="BI361" s="70">
        <v>0</v>
      </c>
      <c r="BJ361" s="70">
        <v>0</v>
      </c>
      <c r="BK361" s="74">
        <f t="shared" si="143"/>
        <v>0</v>
      </c>
      <c r="BL361" s="75">
        <f t="shared" si="144"/>
        <v>0</v>
      </c>
      <c r="BM361" s="71" t="s">
        <v>26</v>
      </c>
      <c r="BN361" s="70">
        <v>0</v>
      </c>
      <c r="BO361" s="70">
        <v>0</v>
      </c>
      <c r="BP361" s="70">
        <v>0</v>
      </c>
      <c r="BQ361" s="70">
        <v>0</v>
      </c>
      <c r="BR361" s="70">
        <v>0</v>
      </c>
      <c r="BS361" s="70">
        <v>0</v>
      </c>
      <c r="BT361" s="70">
        <v>0</v>
      </c>
      <c r="BU361" s="70">
        <v>0</v>
      </c>
      <c r="BV361" s="70">
        <v>0</v>
      </c>
      <c r="BW361" s="74">
        <f t="shared" si="145"/>
        <v>0</v>
      </c>
      <c r="BX361" s="76">
        <f t="shared" si="146"/>
        <v>0</v>
      </c>
      <c r="BY361" s="71" t="s">
        <v>26</v>
      </c>
      <c r="BZ361" s="70">
        <v>0</v>
      </c>
      <c r="CA361" s="70"/>
      <c r="CB361" s="70">
        <v>0</v>
      </c>
      <c r="CC361" s="70"/>
      <c r="CD361" s="70">
        <v>0</v>
      </c>
      <c r="CE361" s="70"/>
      <c r="CF361" s="70">
        <v>0</v>
      </c>
      <c r="CG361" s="70"/>
      <c r="CH361" s="70">
        <v>0</v>
      </c>
      <c r="CI361" s="77">
        <f t="shared" si="147"/>
        <v>0</v>
      </c>
      <c r="CJ361" s="76">
        <f t="shared" si="148"/>
        <v>0</v>
      </c>
      <c r="CK361" s="78"/>
      <c r="CL361" s="57"/>
      <c r="CM361" s="57"/>
      <c r="CN361" s="57"/>
      <c r="CO361" s="57"/>
      <c r="CP361" s="57"/>
      <c r="CQ361" s="57"/>
      <c r="CR361" s="57"/>
      <c r="CS361" s="79"/>
      <c r="CT361" s="80"/>
      <c r="CU361" s="81">
        <f t="shared" si="149"/>
        <v>0</v>
      </c>
      <c r="CV361" s="82">
        <f t="shared" si="150"/>
        <v>0</v>
      </c>
      <c r="CW361" s="83" t="e">
        <f>SUMIF(Склад!#REF!,E361,Склад!#REF!)</f>
        <v>#REF!</v>
      </c>
    </row>
    <row r="362" spans="1:101" s="73" customFormat="1" ht="65.849999999999994" customHeight="1" thickBot="1" x14ac:dyDescent="0.3">
      <c r="A362" s="34">
        <v>359</v>
      </c>
      <c r="B362" s="168" t="s">
        <v>140</v>
      </c>
      <c r="C362" s="34" t="s">
        <v>4219</v>
      </c>
      <c r="D362" s="34" t="str">
        <f t="shared" si="151"/>
        <v>6223504398</v>
      </c>
      <c r="E362" s="33" t="s">
        <v>3933</v>
      </c>
      <c r="F362" s="33">
        <v>398</v>
      </c>
      <c r="G362" s="165" t="str">
        <f>IFERROR(VLOOKUP(VALUE(E362),Склад!#REF!,6,0),"-")</f>
        <v>-</v>
      </c>
      <c r="H362" s="58"/>
      <c r="I362" s="194" t="s">
        <v>4345</v>
      </c>
      <c r="J362" s="59">
        <v>34.200000000000003</v>
      </c>
      <c r="K362" s="63">
        <v>89</v>
      </c>
      <c r="L362" s="60"/>
      <c r="M362" s="61"/>
      <c r="N362" s="62"/>
      <c r="O362" s="64"/>
      <c r="P362" s="65"/>
      <c r="Q362" s="66"/>
      <c r="R362" s="67"/>
      <c r="S362" s="65"/>
      <c r="T362" s="66"/>
      <c r="U362" s="68"/>
      <c r="V362" s="69"/>
      <c r="W362" s="65"/>
      <c r="X362" s="66"/>
      <c r="Y362" s="70" t="str">
        <f>_xlfn.XLOOKUP($D362,'[1]Res (3)'!$G:$G,'[1]Res (3)'!P:P,"",0)</f>
        <v>-</v>
      </c>
      <c r="Z362" s="70" t="str">
        <f>_xlfn.XLOOKUP($D362,'[1]Res (3)'!$G:$G,'[1]Res (3)'!Q:Q,"",0)</f>
        <v>-</v>
      </c>
      <c r="AA362" s="70" t="str">
        <f>_xlfn.XLOOKUP($D362,'[1]Res (3)'!$G:$G,'[1]Res (3)'!R:R,"",0)</f>
        <v>-</v>
      </c>
      <c r="AB362" s="70" t="str">
        <f>_xlfn.XLOOKUP($D362,'[1]Res (3)'!$G:$G,'[1]Res (3)'!S:S,"",0)</f>
        <v/>
      </c>
      <c r="AC362" s="70" t="str">
        <f>_xlfn.XLOOKUP($D362,'[1]Res (3)'!$G:$G,'[1]Res (3)'!T:T,"",0)</f>
        <v/>
      </c>
      <c r="AD362" s="70" t="str">
        <f>_xlfn.XLOOKUP($D362,'[1]Res (3)'!$G:$G,'[1]Res (3)'!U:U,"",0)</f>
        <v/>
      </c>
      <c r="AE362" s="70" t="str">
        <f>_xlfn.XLOOKUP($D362,'[1]Res (3)'!$G:$G,'[1]Res (3)'!V:V,"",0)</f>
        <v/>
      </c>
      <c r="AF362" s="70" t="str">
        <f>_xlfn.XLOOKUP($D362,'[1]Res (3)'!$G:$G,'[1]Res (3)'!W:W,"",0)</f>
        <v/>
      </c>
      <c r="AG362" s="70" t="str">
        <f>_xlfn.XLOOKUP($D362,'[1]Res (3)'!$G:$G,'[1]Res (3)'!X:X,"",0)</f>
        <v/>
      </c>
      <c r="AH362" s="70" t="str">
        <f>_xlfn.XLOOKUP($D362,'[1]Res (3)'!$G:$G,'[1]Res (3)'!Y:Y,"",0)</f>
        <v/>
      </c>
      <c r="AI362" s="70" t="str">
        <f>_xlfn.XLOOKUP($D362,'[1]Res (3)'!$G:$G,'[1]Res (3)'!Z:Z,"",0)</f>
        <v/>
      </c>
      <c r="AJ362" s="70" t="str">
        <f>_xlfn.XLOOKUP($D362,'[1]Res (3)'!$G:$G,'[1]Res (3)'!AA:AA,"",0)</f>
        <v/>
      </c>
      <c r="AK362" s="70" t="str">
        <f>_xlfn.XLOOKUP($D362,'[1]Res (3)'!$G:$G,'[1]Res (3)'!AB:AB,"",0)</f>
        <v>-</v>
      </c>
      <c r="AL362" s="71">
        <f t="shared" si="139"/>
        <v>0</v>
      </c>
      <c r="AM362" s="72" t="str">
        <f t="shared" si="140"/>
        <v/>
      </c>
      <c r="AO362" s="71" t="s">
        <v>26</v>
      </c>
      <c r="AP362" s="70" t="e">
        <f t="shared" si="171"/>
        <v>#VALUE!</v>
      </c>
      <c r="AQ362" s="70"/>
      <c r="AR362" s="70" t="e">
        <f t="shared" si="172"/>
        <v>#VALUE!</v>
      </c>
      <c r="AS362" s="70"/>
      <c r="AT362" s="70" t="e">
        <f t="shared" si="173"/>
        <v>#VALUE!</v>
      </c>
      <c r="AU362" s="70"/>
      <c r="AV362" s="70" t="e">
        <f t="shared" si="174"/>
        <v>#VALUE!</v>
      </c>
      <c r="AW362" s="70"/>
      <c r="AX362" s="70" t="e">
        <f t="shared" si="175"/>
        <v>#VALUE!</v>
      </c>
      <c r="AY362" s="71" t="e">
        <f t="shared" si="141"/>
        <v>#VALUE!</v>
      </c>
      <c r="AZ362" s="72" t="e">
        <f t="shared" si="142"/>
        <v>#VALUE!</v>
      </c>
      <c r="BA362" s="71" t="s">
        <v>26</v>
      </c>
      <c r="BB362" s="70">
        <v>0</v>
      </c>
      <c r="BC362" s="70">
        <v>0</v>
      </c>
      <c r="BD362" s="70">
        <v>0</v>
      </c>
      <c r="BE362" s="70">
        <v>0</v>
      </c>
      <c r="BF362" s="70">
        <v>0</v>
      </c>
      <c r="BG362" s="70">
        <v>0</v>
      </c>
      <c r="BH362" s="70">
        <v>0</v>
      </c>
      <c r="BI362" s="70">
        <v>0</v>
      </c>
      <c r="BJ362" s="70">
        <v>0</v>
      </c>
      <c r="BK362" s="74">
        <f t="shared" si="143"/>
        <v>0</v>
      </c>
      <c r="BL362" s="75">
        <f t="shared" si="144"/>
        <v>0</v>
      </c>
      <c r="BM362" s="71" t="s">
        <v>26</v>
      </c>
      <c r="BN362" s="70">
        <v>0</v>
      </c>
      <c r="BO362" s="70">
        <v>0</v>
      </c>
      <c r="BP362" s="70">
        <v>0</v>
      </c>
      <c r="BQ362" s="70">
        <v>0</v>
      </c>
      <c r="BR362" s="70">
        <v>0</v>
      </c>
      <c r="BS362" s="70">
        <v>0</v>
      </c>
      <c r="BT362" s="70">
        <v>0</v>
      </c>
      <c r="BU362" s="70">
        <v>0</v>
      </c>
      <c r="BV362" s="70">
        <v>0</v>
      </c>
      <c r="BW362" s="74">
        <f t="shared" si="145"/>
        <v>0</v>
      </c>
      <c r="BX362" s="76">
        <f t="shared" si="146"/>
        <v>0</v>
      </c>
      <c r="BY362" s="71" t="s">
        <v>26</v>
      </c>
      <c r="BZ362" s="70">
        <v>0</v>
      </c>
      <c r="CA362" s="70"/>
      <c r="CB362" s="70">
        <v>0</v>
      </c>
      <c r="CC362" s="70"/>
      <c r="CD362" s="70">
        <v>0</v>
      </c>
      <c r="CE362" s="70"/>
      <c r="CF362" s="70">
        <v>0</v>
      </c>
      <c r="CG362" s="70"/>
      <c r="CH362" s="70">
        <v>0</v>
      </c>
      <c r="CI362" s="77">
        <f t="shared" si="147"/>
        <v>0</v>
      </c>
      <c r="CJ362" s="76">
        <f t="shared" si="148"/>
        <v>0</v>
      </c>
      <c r="CK362" s="78"/>
      <c r="CL362" s="57"/>
      <c r="CM362" s="57"/>
      <c r="CN362" s="57"/>
      <c r="CO362" s="57"/>
      <c r="CP362" s="57"/>
      <c r="CQ362" s="57"/>
      <c r="CR362" s="57"/>
      <c r="CS362" s="79"/>
      <c r="CT362" s="80"/>
      <c r="CU362" s="81">
        <f t="shared" si="149"/>
        <v>0</v>
      </c>
      <c r="CV362" s="82">
        <f t="shared" si="150"/>
        <v>0</v>
      </c>
      <c r="CW362" s="83" t="e">
        <f>SUMIF(Склад!#REF!,E362,Склад!#REF!)</f>
        <v>#REF!</v>
      </c>
    </row>
    <row r="363" spans="1:101" s="73" customFormat="1" ht="72.2" customHeight="1" thickBot="1" x14ac:dyDescent="0.3">
      <c r="A363" s="57">
        <v>360</v>
      </c>
      <c r="B363" s="168" t="s">
        <v>140</v>
      </c>
      <c r="C363" s="34" t="s">
        <v>4220</v>
      </c>
      <c r="D363" s="34" t="str">
        <f t="shared" si="151"/>
        <v>6613505322</v>
      </c>
      <c r="E363" s="33" t="s">
        <v>3934</v>
      </c>
      <c r="F363" s="33">
        <v>322</v>
      </c>
      <c r="G363" s="165" t="str">
        <f>IFERROR(VLOOKUP(VALUE(E363),Склад!#REF!,6,0),"-")</f>
        <v>-</v>
      </c>
      <c r="H363" s="58"/>
      <c r="I363" s="194" t="s">
        <v>4345</v>
      </c>
      <c r="J363" s="59">
        <v>30.4</v>
      </c>
      <c r="K363" s="63">
        <v>79</v>
      </c>
      <c r="L363" s="60"/>
      <c r="M363" s="61"/>
      <c r="N363" s="62"/>
      <c r="O363" s="64"/>
      <c r="P363" s="65"/>
      <c r="Q363" s="66"/>
      <c r="R363" s="67"/>
      <c r="S363" s="65"/>
      <c r="T363" s="66"/>
      <c r="U363" s="68"/>
      <c r="V363" s="69"/>
      <c r="W363" s="65"/>
      <c r="X363" s="66"/>
      <c r="Y363" s="70" t="str">
        <f>_xlfn.XLOOKUP($D363,'[1]Res (3)'!$G:$G,'[1]Res (3)'!P:P,"",0)</f>
        <v>-</v>
      </c>
      <c r="Z363" s="70" t="str">
        <f>_xlfn.XLOOKUP($D363,'[1]Res (3)'!$G:$G,'[1]Res (3)'!Q:Q,"",0)</f>
        <v>-</v>
      </c>
      <c r="AA363" s="70" t="str">
        <f>_xlfn.XLOOKUP($D363,'[1]Res (3)'!$G:$G,'[1]Res (3)'!R:R,"",0)</f>
        <v>-</v>
      </c>
      <c r="AB363" s="70" t="str">
        <f>_xlfn.XLOOKUP($D363,'[1]Res (3)'!$G:$G,'[1]Res (3)'!S:S,"",0)</f>
        <v/>
      </c>
      <c r="AC363" s="70" t="str">
        <f>_xlfn.XLOOKUP($D363,'[1]Res (3)'!$G:$G,'[1]Res (3)'!T:T,"",0)</f>
        <v/>
      </c>
      <c r="AD363" s="70" t="str">
        <f>_xlfn.XLOOKUP($D363,'[1]Res (3)'!$G:$G,'[1]Res (3)'!U:U,"",0)</f>
        <v/>
      </c>
      <c r="AE363" s="70" t="str">
        <f>_xlfn.XLOOKUP($D363,'[1]Res (3)'!$G:$G,'[1]Res (3)'!V:V,"",0)</f>
        <v/>
      </c>
      <c r="AF363" s="70" t="str">
        <f>_xlfn.XLOOKUP($D363,'[1]Res (3)'!$G:$G,'[1]Res (3)'!W:W,"",0)</f>
        <v/>
      </c>
      <c r="AG363" s="70" t="str">
        <f>_xlfn.XLOOKUP($D363,'[1]Res (3)'!$G:$G,'[1]Res (3)'!X:X,"",0)</f>
        <v/>
      </c>
      <c r="AH363" s="70" t="str">
        <f>_xlfn.XLOOKUP($D363,'[1]Res (3)'!$G:$G,'[1]Res (3)'!Y:Y,"",0)</f>
        <v/>
      </c>
      <c r="AI363" s="70" t="str">
        <f>_xlfn.XLOOKUP($D363,'[1]Res (3)'!$G:$G,'[1]Res (3)'!Z:Z,"",0)</f>
        <v/>
      </c>
      <c r="AJ363" s="70" t="str">
        <f>_xlfn.XLOOKUP($D363,'[1]Res (3)'!$G:$G,'[1]Res (3)'!AA:AA,"",0)</f>
        <v/>
      </c>
      <c r="AK363" s="70" t="str">
        <f>_xlfn.XLOOKUP($D363,'[1]Res (3)'!$G:$G,'[1]Res (3)'!AB:AB,"",0)</f>
        <v>-</v>
      </c>
      <c r="AL363" s="71">
        <f t="shared" si="139"/>
        <v>0</v>
      </c>
      <c r="AM363" s="72" t="str">
        <f t="shared" si="140"/>
        <v/>
      </c>
      <c r="AO363" s="71" t="s">
        <v>26</v>
      </c>
      <c r="AP363" s="70" t="e">
        <f t="shared" si="171"/>
        <v>#VALUE!</v>
      </c>
      <c r="AQ363" s="70"/>
      <c r="AR363" s="70" t="e">
        <f t="shared" si="172"/>
        <v>#VALUE!</v>
      </c>
      <c r="AS363" s="70"/>
      <c r="AT363" s="70" t="e">
        <f t="shared" si="173"/>
        <v>#VALUE!</v>
      </c>
      <c r="AU363" s="70"/>
      <c r="AV363" s="70" t="e">
        <f t="shared" si="174"/>
        <v>#VALUE!</v>
      </c>
      <c r="AW363" s="70"/>
      <c r="AX363" s="70" t="e">
        <f t="shared" si="175"/>
        <v>#VALUE!</v>
      </c>
      <c r="AY363" s="71" t="e">
        <f t="shared" si="141"/>
        <v>#VALUE!</v>
      </c>
      <c r="AZ363" s="72" t="e">
        <f t="shared" si="142"/>
        <v>#VALUE!</v>
      </c>
      <c r="BA363" s="71" t="s">
        <v>26</v>
      </c>
      <c r="BB363" s="70">
        <v>0</v>
      </c>
      <c r="BC363" s="70">
        <v>0</v>
      </c>
      <c r="BD363" s="70">
        <v>0</v>
      </c>
      <c r="BE363" s="70">
        <v>0</v>
      </c>
      <c r="BF363" s="70">
        <v>0</v>
      </c>
      <c r="BG363" s="70">
        <v>0</v>
      </c>
      <c r="BH363" s="70">
        <v>0</v>
      </c>
      <c r="BI363" s="70">
        <v>0</v>
      </c>
      <c r="BJ363" s="70">
        <v>0</v>
      </c>
      <c r="BK363" s="74">
        <f t="shared" si="143"/>
        <v>0</v>
      </c>
      <c r="BL363" s="75">
        <f t="shared" si="144"/>
        <v>0</v>
      </c>
      <c r="BM363" s="71" t="s">
        <v>26</v>
      </c>
      <c r="BN363" s="70">
        <v>0</v>
      </c>
      <c r="BO363" s="70">
        <v>0</v>
      </c>
      <c r="BP363" s="70">
        <v>0</v>
      </c>
      <c r="BQ363" s="70">
        <v>0</v>
      </c>
      <c r="BR363" s="70">
        <v>0</v>
      </c>
      <c r="BS363" s="70">
        <v>0</v>
      </c>
      <c r="BT363" s="70">
        <v>0</v>
      </c>
      <c r="BU363" s="70">
        <v>0</v>
      </c>
      <c r="BV363" s="70">
        <v>0</v>
      </c>
      <c r="BW363" s="74">
        <f t="shared" si="145"/>
        <v>0</v>
      </c>
      <c r="BX363" s="76">
        <f t="shared" si="146"/>
        <v>0</v>
      </c>
      <c r="BY363" s="71" t="s">
        <v>26</v>
      </c>
      <c r="BZ363" s="70">
        <v>0</v>
      </c>
      <c r="CA363" s="70"/>
      <c r="CB363" s="70">
        <v>0</v>
      </c>
      <c r="CC363" s="70"/>
      <c r="CD363" s="70">
        <v>0</v>
      </c>
      <c r="CE363" s="70"/>
      <c r="CF363" s="70">
        <v>0</v>
      </c>
      <c r="CG363" s="70"/>
      <c r="CH363" s="70">
        <v>0</v>
      </c>
      <c r="CI363" s="77">
        <f t="shared" si="147"/>
        <v>0</v>
      </c>
      <c r="CJ363" s="76">
        <f t="shared" si="148"/>
        <v>0</v>
      </c>
      <c r="CK363" s="78"/>
      <c r="CL363" s="57"/>
      <c r="CM363" s="57"/>
      <c r="CN363" s="57">
        <v>7</v>
      </c>
      <c r="CO363" s="57"/>
      <c r="CP363" s="57">
        <v>11</v>
      </c>
      <c r="CQ363" s="57"/>
      <c r="CR363" s="57">
        <v>7</v>
      </c>
      <c r="CS363" s="79"/>
      <c r="CT363" s="80">
        <v>3</v>
      </c>
      <c r="CU363" s="81">
        <f t="shared" si="149"/>
        <v>28</v>
      </c>
      <c r="CV363" s="82">
        <f t="shared" si="150"/>
        <v>0</v>
      </c>
      <c r="CW363" s="83" t="e">
        <f>SUMIF(Склад!#REF!,E363,Склад!#REF!)</f>
        <v>#REF!</v>
      </c>
    </row>
    <row r="364" spans="1:101" s="73" customFormat="1" ht="70.900000000000006" customHeight="1" thickBot="1" x14ac:dyDescent="0.3">
      <c r="A364" s="34">
        <v>361</v>
      </c>
      <c r="B364" s="168" t="s">
        <v>140</v>
      </c>
      <c r="C364" s="34" t="s">
        <v>4220</v>
      </c>
      <c r="D364" s="34" t="str">
        <f t="shared" si="151"/>
        <v>6613505382</v>
      </c>
      <c r="E364" s="33" t="s">
        <v>3934</v>
      </c>
      <c r="F364" s="33">
        <v>382</v>
      </c>
      <c r="G364" s="165" t="str">
        <f>IFERROR(VLOOKUP(VALUE(E364),Склад!#REF!,6,0),"-")</f>
        <v>-</v>
      </c>
      <c r="H364" s="58"/>
      <c r="I364" s="194" t="s">
        <v>4345</v>
      </c>
      <c r="J364" s="59">
        <v>30.4</v>
      </c>
      <c r="K364" s="63">
        <v>79</v>
      </c>
      <c r="L364" s="60"/>
      <c r="M364" s="61"/>
      <c r="N364" s="62"/>
      <c r="O364" s="64"/>
      <c r="P364" s="65"/>
      <c r="Q364" s="66"/>
      <c r="R364" s="67"/>
      <c r="S364" s="65"/>
      <c r="T364" s="66"/>
      <c r="U364" s="68"/>
      <c r="V364" s="69"/>
      <c r="W364" s="65"/>
      <c r="X364" s="66"/>
      <c r="Y364" s="70" t="str">
        <f>_xlfn.XLOOKUP($D364,'[1]Res (3)'!$G:$G,'[1]Res (3)'!P:P,"",0)</f>
        <v>-</v>
      </c>
      <c r="Z364" s="70" t="str">
        <f>_xlfn.XLOOKUP($D364,'[1]Res (3)'!$G:$G,'[1]Res (3)'!Q:Q,"",0)</f>
        <v>-</v>
      </c>
      <c r="AA364" s="70" t="str">
        <f>_xlfn.XLOOKUP($D364,'[1]Res (3)'!$G:$G,'[1]Res (3)'!R:R,"",0)</f>
        <v>-</v>
      </c>
      <c r="AB364" s="70" t="str">
        <f>_xlfn.XLOOKUP($D364,'[1]Res (3)'!$G:$G,'[1]Res (3)'!S:S,"",0)</f>
        <v/>
      </c>
      <c r="AC364" s="70" t="str">
        <f>_xlfn.XLOOKUP($D364,'[1]Res (3)'!$G:$G,'[1]Res (3)'!T:T,"",0)</f>
        <v/>
      </c>
      <c r="AD364" s="70" t="str">
        <f>_xlfn.XLOOKUP($D364,'[1]Res (3)'!$G:$G,'[1]Res (3)'!U:U,"",0)</f>
        <v/>
      </c>
      <c r="AE364" s="70" t="str">
        <f>_xlfn.XLOOKUP($D364,'[1]Res (3)'!$G:$G,'[1]Res (3)'!V:V,"",0)</f>
        <v/>
      </c>
      <c r="AF364" s="70" t="str">
        <f>_xlfn.XLOOKUP($D364,'[1]Res (3)'!$G:$G,'[1]Res (3)'!W:W,"",0)</f>
        <v/>
      </c>
      <c r="AG364" s="70" t="str">
        <f>_xlfn.XLOOKUP($D364,'[1]Res (3)'!$G:$G,'[1]Res (3)'!X:X,"",0)</f>
        <v/>
      </c>
      <c r="AH364" s="70" t="str">
        <f>_xlfn.XLOOKUP($D364,'[1]Res (3)'!$G:$G,'[1]Res (3)'!Y:Y,"",0)</f>
        <v/>
      </c>
      <c r="AI364" s="70" t="str">
        <f>_xlfn.XLOOKUP($D364,'[1]Res (3)'!$G:$G,'[1]Res (3)'!Z:Z,"",0)</f>
        <v/>
      </c>
      <c r="AJ364" s="70" t="str">
        <f>_xlfn.XLOOKUP($D364,'[1]Res (3)'!$G:$G,'[1]Res (3)'!AA:AA,"",0)</f>
        <v/>
      </c>
      <c r="AK364" s="70" t="str">
        <f>_xlfn.XLOOKUP($D364,'[1]Res (3)'!$G:$G,'[1]Res (3)'!AB:AB,"",0)</f>
        <v>-</v>
      </c>
      <c r="AL364" s="71">
        <f t="shared" si="139"/>
        <v>0</v>
      </c>
      <c r="AM364" s="72" t="str">
        <f t="shared" si="140"/>
        <v/>
      </c>
      <c r="AO364" s="71" t="s">
        <v>26</v>
      </c>
      <c r="AP364" s="70" t="e">
        <f t="shared" si="171"/>
        <v>#VALUE!</v>
      </c>
      <c r="AQ364" s="70"/>
      <c r="AR364" s="70" t="e">
        <f t="shared" si="172"/>
        <v>#VALUE!</v>
      </c>
      <c r="AS364" s="70"/>
      <c r="AT364" s="70" t="e">
        <f t="shared" si="173"/>
        <v>#VALUE!</v>
      </c>
      <c r="AU364" s="70"/>
      <c r="AV364" s="70" t="e">
        <f t="shared" si="174"/>
        <v>#VALUE!</v>
      </c>
      <c r="AW364" s="70"/>
      <c r="AX364" s="70" t="e">
        <f t="shared" si="175"/>
        <v>#VALUE!</v>
      </c>
      <c r="AY364" s="71" t="e">
        <f t="shared" si="141"/>
        <v>#VALUE!</v>
      </c>
      <c r="AZ364" s="72" t="e">
        <f t="shared" si="142"/>
        <v>#VALUE!</v>
      </c>
      <c r="BA364" s="71" t="s">
        <v>26</v>
      </c>
      <c r="BB364" s="70">
        <v>0</v>
      </c>
      <c r="BC364" s="70">
        <v>0</v>
      </c>
      <c r="BD364" s="70">
        <v>0</v>
      </c>
      <c r="BE364" s="70">
        <v>0</v>
      </c>
      <c r="BF364" s="70">
        <v>0</v>
      </c>
      <c r="BG364" s="70">
        <v>0</v>
      </c>
      <c r="BH364" s="70">
        <v>0</v>
      </c>
      <c r="BI364" s="70">
        <v>0</v>
      </c>
      <c r="BJ364" s="70">
        <v>0</v>
      </c>
      <c r="BK364" s="74">
        <f t="shared" si="143"/>
        <v>0</v>
      </c>
      <c r="BL364" s="75">
        <f t="shared" si="144"/>
        <v>0</v>
      </c>
      <c r="BM364" s="71" t="s">
        <v>26</v>
      </c>
      <c r="BN364" s="70">
        <v>0</v>
      </c>
      <c r="BO364" s="70">
        <v>0</v>
      </c>
      <c r="BP364" s="70">
        <v>0</v>
      </c>
      <c r="BQ364" s="70">
        <v>0</v>
      </c>
      <c r="BR364" s="70">
        <v>0</v>
      </c>
      <c r="BS364" s="70">
        <v>0</v>
      </c>
      <c r="BT364" s="70">
        <v>0</v>
      </c>
      <c r="BU364" s="70">
        <v>0</v>
      </c>
      <c r="BV364" s="70">
        <v>0</v>
      </c>
      <c r="BW364" s="74">
        <f t="shared" si="145"/>
        <v>0</v>
      </c>
      <c r="BX364" s="76">
        <f t="shared" si="146"/>
        <v>0</v>
      </c>
      <c r="BY364" s="71" t="s">
        <v>26</v>
      </c>
      <c r="BZ364" s="70">
        <v>0</v>
      </c>
      <c r="CA364" s="70"/>
      <c r="CB364" s="70">
        <v>0</v>
      </c>
      <c r="CC364" s="70"/>
      <c r="CD364" s="70">
        <v>0</v>
      </c>
      <c r="CE364" s="70"/>
      <c r="CF364" s="70">
        <v>0</v>
      </c>
      <c r="CG364" s="70"/>
      <c r="CH364" s="70">
        <v>0</v>
      </c>
      <c r="CI364" s="77">
        <f t="shared" si="147"/>
        <v>0</v>
      </c>
      <c r="CJ364" s="76">
        <f t="shared" si="148"/>
        <v>0</v>
      </c>
      <c r="CK364" s="78"/>
      <c r="CL364" s="57"/>
      <c r="CM364" s="57"/>
      <c r="CN364" s="57">
        <v>4</v>
      </c>
      <c r="CO364" s="57"/>
      <c r="CP364" s="57">
        <v>7</v>
      </c>
      <c r="CQ364" s="57"/>
      <c r="CR364" s="57">
        <v>4</v>
      </c>
      <c r="CS364" s="79"/>
      <c r="CT364" s="80">
        <v>2</v>
      </c>
      <c r="CU364" s="81">
        <f t="shared" si="149"/>
        <v>17</v>
      </c>
      <c r="CV364" s="82">
        <f t="shared" si="150"/>
        <v>0</v>
      </c>
      <c r="CW364" s="83" t="e">
        <f>SUMIF(Склад!#REF!,E364,Склад!#REF!)</f>
        <v>#REF!</v>
      </c>
    </row>
    <row r="365" spans="1:101" s="73" customFormat="1" ht="75.599999999999994" customHeight="1" thickBot="1" x14ac:dyDescent="0.3">
      <c r="A365" s="57">
        <v>362</v>
      </c>
      <c r="B365" s="168" t="s">
        <v>140</v>
      </c>
      <c r="C365" s="34" t="s">
        <v>4220</v>
      </c>
      <c r="D365" s="34" t="str">
        <f t="shared" si="151"/>
        <v>6613505398</v>
      </c>
      <c r="E365" s="33" t="s">
        <v>3934</v>
      </c>
      <c r="F365" s="33">
        <v>398</v>
      </c>
      <c r="G365" s="165" t="str">
        <f>IFERROR(VLOOKUP(VALUE(E365),Склад!#REF!,6,0),"-")</f>
        <v>-</v>
      </c>
      <c r="H365" s="58"/>
      <c r="I365" s="194" t="s">
        <v>4345</v>
      </c>
      <c r="J365" s="59">
        <v>30.4</v>
      </c>
      <c r="K365" s="63">
        <v>79</v>
      </c>
      <c r="L365" s="60"/>
      <c r="M365" s="61"/>
      <c r="N365" s="62"/>
      <c r="O365" s="64"/>
      <c r="P365" s="65"/>
      <c r="Q365" s="66"/>
      <c r="R365" s="67"/>
      <c r="S365" s="65"/>
      <c r="T365" s="66"/>
      <c r="U365" s="68"/>
      <c r="V365" s="69"/>
      <c r="W365" s="65"/>
      <c r="X365" s="66"/>
      <c r="Y365" s="70" t="str">
        <f>_xlfn.XLOOKUP($D365,'[1]Res (3)'!$G:$G,'[1]Res (3)'!P:P,"",0)</f>
        <v>-</v>
      </c>
      <c r="Z365" s="70" t="str">
        <f>_xlfn.XLOOKUP($D365,'[1]Res (3)'!$G:$G,'[1]Res (3)'!Q:Q,"",0)</f>
        <v>-</v>
      </c>
      <c r="AA365" s="70" t="str">
        <f>_xlfn.XLOOKUP($D365,'[1]Res (3)'!$G:$G,'[1]Res (3)'!R:R,"",0)</f>
        <v>-</v>
      </c>
      <c r="AB365" s="70" t="str">
        <f>_xlfn.XLOOKUP($D365,'[1]Res (3)'!$G:$G,'[1]Res (3)'!S:S,"",0)</f>
        <v/>
      </c>
      <c r="AC365" s="70" t="str">
        <f>_xlfn.XLOOKUP($D365,'[1]Res (3)'!$G:$G,'[1]Res (3)'!T:T,"",0)</f>
        <v/>
      </c>
      <c r="AD365" s="70" t="str">
        <f>_xlfn.XLOOKUP($D365,'[1]Res (3)'!$G:$G,'[1]Res (3)'!U:U,"",0)</f>
        <v/>
      </c>
      <c r="AE365" s="70" t="str">
        <f>_xlfn.XLOOKUP($D365,'[1]Res (3)'!$G:$G,'[1]Res (3)'!V:V,"",0)</f>
        <v/>
      </c>
      <c r="AF365" s="70" t="str">
        <f>_xlfn.XLOOKUP($D365,'[1]Res (3)'!$G:$G,'[1]Res (3)'!W:W,"",0)</f>
        <v/>
      </c>
      <c r="AG365" s="70" t="str">
        <f>_xlfn.XLOOKUP($D365,'[1]Res (3)'!$G:$G,'[1]Res (3)'!X:X,"",0)</f>
        <v/>
      </c>
      <c r="AH365" s="70" t="str">
        <f>_xlfn.XLOOKUP($D365,'[1]Res (3)'!$G:$G,'[1]Res (3)'!Y:Y,"",0)</f>
        <v/>
      </c>
      <c r="AI365" s="70" t="str">
        <f>_xlfn.XLOOKUP($D365,'[1]Res (3)'!$G:$G,'[1]Res (3)'!Z:Z,"",0)</f>
        <v/>
      </c>
      <c r="AJ365" s="70" t="str">
        <f>_xlfn.XLOOKUP($D365,'[1]Res (3)'!$G:$G,'[1]Res (3)'!AA:AA,"",0)</f>
        <v/>
      </c>
      <c r="AK365" s="70" t="str">
        <f>_xlfn.XLOOKUP($D365,'[1]Res (3)'!$G:$G,'[1]Res (3)'!AB:AB,"",0)</f>
        <v>-</v>
      </c>
      <c r="AL365" s="71">
        <f t="shared" si="139"/>
        <v>0</v>
      </c>
      <c r="AM365" s="72" t="str">
        <f t="shared" si="140"/>
        <v/>
      </c>
      <c r="AO365" s="71" t="s">
        <v>26</v>
      </c>
      <c r="AP365" s="70" t="e">
        <f t="shared" si="171"/>
        <v>#VALUE!</v>
      </c>
      <c r="AQ365" s="70" t="e">
        <f t="shared" ref="AQ365:AQ370" si="176">CM365+AA365-BC365-BO365-CA365</f>
        <v>#VALUE!</v>
      </c>
      <c r="AR365" s="70" t="e">
        <f t="shared" si="172"/>
        <v>#VALUE!</v>
      </c>
      <c r="AS365" s="70" t="e">
        <f t="shared" ref="AS365:AS370" si="177">CO365+AC365-BE365-BQ365-CC365</f>
        <v>#VALUE!</v>
      </c>
      <c r="AT365" s="70" t="e">
        <f t="shared" si="173"/>
        <v>#VALUE!</v>
      </c>
      <c r="AU365" s="70" t="e">
        <f t="shared" ref="AU365:AU370" si="178">CQ365+AE365-BG365-BS365-CE365</f>
        <v>#VALUE!</v>
      </c>
      <c r="AV365" s="70" t="e">
        <f t="shared" si="174"/>
        <v>#VALUE!</v>
      </c>
      <c r="AW365" s="70" t="e">
        <f t="shared" ref="AW365:AW370" si="179">CS365+AJ365-BI365-BU365-CG365</f>
        <v>#VALUE!</v>
      </c>
      <c r="AX365" s="70" t="e">
        <f t="shared" si="175"/>
        <v>#VALUE!</v>
      </c>
      <c r="AY365" s="71" t="e">
        <f t="shared" si="141"/>
        <v>#VALUE!</v>
      </c>
      <c r="AZ365" s="72" t="e">
        <f t="shared" si="142"/>
        <v>#VALUE!</v>
      </c>
      <c r="BA365" s="71" t="s">
        <v>26</v>
      </c>
      <c r="BB365" s="70">
        <v>0</v>
      </c>
      <c r="BC365" s="70">
        <v>0</v>
      </c>
      <c r="BD365" s="70">
        <v>1</v>
      </c>
      <c r="BE365" s="70">
        <v>0</v>
      </c>
      <c r="BF365" s="70">
        <v>2</v>
      </c>
      <c r="BG365" s="70">
        <v>0</v>
      </c>
      <c r="BH365" s="70">
        <v>2</v>
      </c>
      <c r="BI365" s="70">
        <v>0</v>
      </c>
      <c r="BJ365" s="70">
        <v>1</v>
      </c>
      <c r="BK365" s="74">
        <f t="shared" si="143"/>
        <v>6</v>
      </c>
      <c r="BL365" s="75">
        <f t="shared" si="144"/>
        <v>0</v>
      </c>
      <c r="BM365" s="71" t="s">
        <v>26</v>
      </c>
      <c r="BN365" s="70">
        <v>0</v>
      </c>
      <c r="BO365" s="70">
        <v>0</v>
      </c>
      <c r="BP365" s="70">
        <v>2</v>
      </c>
      <c r="BQ365" s="70">
        <v>0</v>
      </c>
      <c r="BR365" s="70">
        <v>2</v>
      </c>
      <c r="BS365" s="70">
        <v>0</v>
      </c>
      <c r="BT365" s="70">
        <v>2</v>
      </c>
      <c r="BU365" s="70">
        <v>0</v>
      </c>
      <c r="BV365" s="70">
        <v>1</v>
      </c>
      <c r="BW365" s="74">
        <f t="shared" si="145"/>
        <v>7</v>
      </c>
      <c r="BX365" s="76">
        <f t="shared" si="146"/>
        <v>0</v>
      </c>
      <c r="BY365" s="71" t="s">
        <v>26</v>
      </c>
      <c r="BZ365" s="70">
        <v>0</v>
      </c>
      <c r="CA365" s="70">
        <v>0</v>
      </c>
      <c r="CB365" s="70">
        <v>4</v>
      </c>
      <c r="CC365" s="70">
        <v>0</v>
      </c>
      <c r="CD365" s="70">
        <v>6</v>
      </c>
      <c r="CE365" s="70">
        <v>0</v>
      </c>
      <c r="CF365" s="70">
        <v>4</v>
      </c>
      <c r="CG365" s="70">
        <v>0</v>
      </c>
      <c r="CH365" s="70">
        <v>0</v>
      </c>
      <c r="CI365" s="77">
        <f t="shared" si="147"/>
        <v>14</v>
      </c>
      <c r="CJ365" s="76">
        <f t="shared" si="148"/>
        <v>0</v>
      </c>
      <c r="CK365" s="78"/>
      <c r="CL365" s="57">
        <v>3</v>
      </c>
      <c r="CM365" s="57">
        <v>2</v>
      </c>
      <c r="CN365" s="57">
        <v>8</v>
      </c>
      <c r="CO365" s="57">
        <v>8</v>
      </c>
      <c r="CP365" s="57">
        <v>9</v>
      </c>
      <c r="CQ365" s="57">
        <v>4</v>
      </c>
      <c r="CR365" s="57">
        <v>4</v>
      </c>
      <c r="CS365" s="79">
        <v>3</v>
      </c>
      <c r="CT365" s="80">
        <v>1</v>
      </c>
      <c r="CU365" s="81">
        <f t="shared" si="149"/>
        <v>42</v>
      </c>
      <c r="CV365" s="82">
        <f t="shared" si="150"/>
        <v>0</v>
      </c>
      <c r="CW365" s="83" t="e">
        <f>SUMIF(Склад!#REF!,E365,Склад!#REF!)</f>
        <v>#REF!</v>
      </c>
    </row>
    <row r="366" spans="1:101" s="73" customFormat="1" ht="69.2" customHeight="1" thickBot="1" x14ac:dyDescent="0.3">
      <c r="A366" s="34">
        <v>363</v>
      </c>
      <c r="B366" s="168" t="s">
        <v>140</v>
      </c>
      <c r="C366" s="34" t="s">
        <v>4221</v>
      </c>
      <c r="D366" s="34" t="str">
        <f t="shared" si="151"/>
        <v>6873502322</v>
      </c>
      <c r="E366" s="33" t="s">
        <v>3935</v>
      </c>
      <c r="F366" s="33">
        <v>322</v>
      </c>
      <c r="G366" s="165" t="str">
        <f>IFERROR(VLOOKUP(VALUE(E366),Склад!#REF!,6,0),"-")</f>
        <v>-</v>
      </c>
      <c r="H366" s="58"/>
      <c r="I366" s="194" t="s">
        <v>4345</v>
      </c>
      <c r="J366" s="59">
        <v>38.1</v>
      </c>
      <c r="K366" s="63">
        <v>99</v>
      </c>
      <c r="L366" s="60"/>
      <c r="M366" s="61"/>
      <c r="N366" s="62"/>
      <c r="O366" s="64"/>
      <c r="P366" s="65"/>
      <c r="Q366" s="66"/>
      <c r="R366" s="67"/>
      <c r="S366" s="65"/>
      <c r="T366" s="66"/>
      <c r="U366" s="68"/>
      <c r="V366" s="69"/>
      <c r="W366" s="65"/>
      <c r="X366" s="66"/>
      <c r="Y366" s="70" t="str">
        <f>_xlfn.XLOOKUP($D366,'[1]Res (3)'!$G:$G,'[1]Res (3)'!P:P,"",0)</f>
        <v>-</v>
      </c>
      <c r="Z366" s="70" t="str">
        <f>_xlfn.XLOOKUP($D366,'[1]Res (3)'!$G:$G,'[1]Res (3)'!Q:Q,"",0)</f>
        <v>-</v>
      </c>
      <c r="AA366" s="70" t="str">
        <f>_xlfn.XLOOKUP($D366,'[1]Res (3)'!$G:$G,'[1]Res (3)'!R:R,"",0)</f>
        <v>-</v>
      </c>
      <c r="AB366" s="70" t="str">
        <f>_xlfn.XLOOKUP($D366,'[1]Res (3)'!$G:$G,'[1]Res (3)'!S:S,"",0)</f>
        <v/>
      </c>
      <c r="AC366" s="70" t="str">
        <f>_xlfn.XLOOKUP($D366,'[1]Res (3)'!$G:$G,'[1]Res (3)'!T:T,"",0)</f>
        <v/>
      </c>
      <c r="AD366" s="70" t="str">
        <f>_xlfn.XLOOKUP($D366,'[1]Res (3)'!$G:$G,'[1]Res (3)'!U:U,"",0)</f>
        <v/>
      </c>
      <c r="AE366" s="70" t="str">
        <f>_xlfn.XLOOKUP($D366,'[1]Res (3)'!$G:$G,'[1]Res (3)'!V:V,"",0)</f>
        <v/>
      </c>
      <c r="AF366" s="70" t="str">
        <f>_xlfn.XLOOKUP($D366,'[1]Res (3)'!$G:$G,'[1]Res (3)'!W:W,"",0)</f>
        <v/>
      </c>
      <c r="AG366" s="70" t="str">
        <f>_xlfn.XLOOKUP($D366,'[1]Res (3)'!$G:$G,'[1]Res (3)'!X:X,"",0)</f>
        <v/>
      </c>
      <c r="AH366" s="70" t="str">
        <f>_xlfn.XLOOKUP($D366,'[1]Res (3)'!$G:$G,'[1]Res (3)'!Y:Y,"",0)</f>
        <v/>
      </c>
      <c r="AI366" s="70" t="str">
        <f>_xlfn.XLOOKUP($D366,'[1]Res (3)'!$G:$G,'[1]Res (3)'!Z:Z,"",0)</f>
        <v/>
      </c>
      <c r="AJ366" s="70" t="str">
        <f>_xlfn.XLOOKUP($D366,'[1]Res (3)'!$G:$G,'[1]Res (3)'!AA:AA,"",0)</f>
        <v/>
      </c>
      <c r="AK366" s="70" t="str">
        <f>_xlfn.XLOOKUP($D366,'[1]Res (3)'!$G:$G,'[1]Res (3)'!AB:AB,"",0)</f>
        <v>-</v>
      </c>
      <c r="AL366" s="71">
        <f t="shared" si="139"/>
        <v>0</v>
      </c>
      <c r="AM366" s="72" t="str">
        <f t="shared" si="140"/>
        <v/>
      </c>
      <c r="AO366" s="71" t="s">
        <v>26</v>
      </c>
      <c r="AP366" s="70" t="e">
        <f t="shared" si="171"/>
        <v>#VALUE!</v>
      </c>
      <c r="AQ366" s="70" t="e">
        <f t="shared" si="176"/>
        <v>#VALUE!</v>
      </c>
      <c r="AR366" s="70" t="e">
        <f t="shared" si="172"/>
        <v>#VALUE!</v>
      </c>
      <c r="AS366" s="70" t="e">
        <f t="shared" si="177"/>
        <v>#VALUE!</v>
      </c>
      <c r="AT366" s="70" t="e">
        <f t="shared" si="173"/>
        <v>#VALUE!</v>
      </c>
      <c r="AU366" s="70" t="e">
        <f t="shared" si="178"/>
        <v>#VALUE!</v>
      </c>
      <c r="AV366" s="70" t="e">
        <f t="shared" si="174"/>
        <v>#VALUE!</v>
      </c>
      <c r="AW366" s="70" t="e">
        <f t="shared" si="179"/>
        <v>#VALUE!</v>
      </c>
      <c r="AX366" s="70" t="e">
        <f t="shared" si="175"/>
        <v>#VALUE!</v>
      </c>
      <c r="AY366" s="71" t="e">
        <f t="shared" si="141"/>
        <v>#VALUE!</v>
      </c>
      <c r="AZ366" s="72" t="e">
        <f t="shared" si="142"/>
        <v>#VALUE!</v>
      </c>
      <c r="BA366" s="71" t="s">
        <v>26</v>
      </c>
      <c r="BB366" s="70">
        <v>0</v>
      </c>
      <c r="BC366" s="70">
        <v>0</v>
      </c>
      <c r="BD366" s="70">
        <v>1</v>
      </c>
      <c r="BE366" s="70">
        <v>0</v>
      </c>
      <c r="BF366" s="70">
        <v>2</v>
      </c>
      <c r="BG366" s="70">
        <v>0</v>
      </c>
      <c r="BH366" s="70">
        <v>1</v>
      </c>
      <c r="BI366" s="70">
        <v>0</v>
      </c>
      <c r="BJ366" s="70">
        <v>0</v>
      </c>
      <c r="BK366" s="74">
        <f t="shared" si="143"/>
        <v>4</v>
      </c>
      <c r="BL366" s="75">
        <f t="shared" si="144"/>
        <v>0</v>
      </c>
      <c r="BM366" s="71" t="s">
        <v>26</v>
      </c>
      <c r="BN366" s="70">
        <v>0</v>
      </c>
      <c r="BO366" s="70">
        <v>0</v>
      </c>
      <c r="BP366" s="70">
        <v>1</v>
      </c>
      <c r="BQ366" s="70">
        <v>0</v>
      </c>
      <c r="BR366" s="70">
        <v>2</v>
      </c>
      <c r="BS366" s="70">
        <v>0</v>
      </c>
      <c r="BT366" s="70">
        <v>1</v>
      </c>
      <c r="BU366" s="70">
        <v>0</v>
      </c>
      <c r="BV366" s="70">
        <v>0</v>
      </c>
      <c r="BW366" s="74">
        <f t="shared" si="145"/>
        <v>4</v>
      </c>
      <c r="BX366" s="76">
        <f t="shared" si="146"/>
        <v>0</v>
      </c>
      <c r="BY366" s="71" t="s">
        <v>26</v>
      </c>
      <c r="BZ366" s="70">
        <v>0</v>
      </c>
      <c r="CA366" s="70">
        <v>0</v>
      </c>
      <c r="CB366" s="70">
        <v>3</v>
      </c>
      <c r="CC366" s="70">
        <v>0</v>
      </c>
      <c r="CD366" s="70">
        <v>5</v>
      </c>
      <c r="CE366" s="70">
        <v>0</v>
      </c>
      <c r="CF366" s="70">
        <v>3</v>
      </c>
      <c r="CG366" s="70">
        <v>0</v>
      </c>
      <c r="CH366" s="70">
        <v>0</v>
      </c>
      <c r="CI366" s="77">
        <f t="shared" si="147"/>
        <v>11</v>
      </c>
      <c r="CJ366" s="76">
        <f t="shared" si="148"/>
        <v>0</v>
      </c>
      <c r="CK366" s="78"/>
      <c r="CL366" s="57"/>
      <c r="CM366" s="57"/>
      <c r="CN366" s="57"/>
      <c r="CO366" s="57"/>
      <c r="CP366" s="57"/>
      <c r="CQ366" s="57"/>
      <c r="CR366" s="57"/>
      <c r="CS366" s="79"/>
      <c r="CT366" s="80"/>
      <c r="CU366" s="81">
        <f t="shared" si="149"/>
        <v>0</v>
      </c>
      <c r="CV366" s="82">
        <f t="shared" si="150"/>
        <v>0</v>
      </c>
      <c r="CW366" s="83" t="e">
        <f>SUMIF(Склад!#REF!,E366,Склад!#REF!)</f>
        <v>#REF!</v>
      </c>
    </row>
    <row r="367" spans="1:101" s="73" customFormat="1" ht="68.650000000000006" customHeight="1" thickBot="1" x14ac:dyDescent="0.3">
      <c r="A367" s="57">
        <v>364</v>
      </c>
      <c r="B367" s="168" t="s">
        <v>140</v>
      </c>
      <c r="C367" s="34" t="s">
        <v>4221</v>
      </c>
      <c r="D367" s="34" t="str">
        <f t="shared" si="151"/>
        <v>6873502382</v>
      </c>
      <c r="E367" s="33" t="s">
        <v>3935</v>
      </c>
      <c r="F367" s="33">
        <v>382</v>
      </c>
      <c r="G367" s="165" t="str">
        <f>IFERROR(VLOOKUP(VALUE(E367),Склад!#REF!,6,0),"-")</f>
        <v>-</v>
      </c>
      <c r="H367" s="58"/>
      <c r="I367" s="194" t="s">
        <v>4345</v>
      </c>
      <c r="J367" s="59">
        <v>38.1</v>
      </c>
      <c r="K367" s="63">
        <v>99</v>
      </c>
      <c r="L367" s="60"/>
      <c r="M367" s="61"/>
      <c r="N367" s="62"/>
      <c r="O367" s="64"/>
      <c r="P367" s="65"/>
      <c r="Q367" s="66"/>
      <c r="R367" s="67"/>
      <c r="S367" s="65"/>
      <c r="T367" s="66"/>
      <c r="U367" s="68"/>
      <c r="V367" s="69"/>
      <c r="W367" s="65"/>
      <c r="X367" s="66"/>
      <c r="Y367" s="70" t="str">
        <f>_xlfn.XLOOKUP($D367,'[1]Res (3)'!$G:$G,'[1]Res (3)'!P:P,"",0)</f>
        <v>-</v>
      </c>
      <c r="Z367" s="70" t="str">
        <f>_xlfn.XLOOKUP($D367,'[1]Res (3)'!$G:$G,'[1]Res (3)'!Q:Q,"",0)</f>
        <v>-</v>
      </c>
      <c r="AA367" s="70" t="str">
        <f>_xlfn.XLOOKUP($D367,'[1]Res (3)'!$G:$G,'[1]Res (3)'!R:R,"",0)</f>
        <v>-</v>
      </c>
      <c r="AB367" s="70" t="str">
        <f>_xlfn.XLOOKUP($D367,'[1]Res (3)'!$G:$G,'[1]Res (3)'!S:S,"",0)</f>
        <v/>
      </c>
      <c r="AC367" s="70" t="str">
        <f>_xlfn.XLOOKUP($D367,'[1]Res (3)'!$G:$G,'[1]Res (3)'!T:T,"",0)</f>
        <v/>
      </c>
      <c r="AD367" s="70" t="str">
        <f>_xlfn.XLOOKUP($D367,'[1]Res (3)'!$G:$G,'[1]Res (3)'!U:U,"",0)</f>
        <v/>
      </c>
      <c r="AE367" s="70" t="str">
        <f>_xlfn.XLOOKUP($D367,'[1]Res (3)'!$G:$G,'[1]Res (3)'!V:V,"",0)</f>
        <v/>
      </c>
      <c r="AF367" s="70" t="str">
        <f>_xlfn.XLOOKUP($D367,'[1]Res (3)'!$G:$G,'[1]Res (3)'!W:W,"",0)</f>
        <v/>
      </c>
      <c r="AG367" s="70" t="str">
        <f>_xlfn.XLOOKUP($D367,'[1]Res (3)'!$G:$G,'[1]Res (3)'!X:X,"",0)</f>
        <v/>
      </c>
      <c r="AH367" s="70" t="str">
        <f>_xlfn.XLOOKUP($D367,'[1]Res (3)'!$G:$G,'[1]Res (3)'!Y:Y,"",0)</f>
        <v/>
      </c>
      <c r="AI367" s="70" t="str">
        <f>_xlfn.XLOOKUP($D367,'[1]Res (3)'!$G:$G,'[1]Res (3)'!Z:Z,"",0)</f>
        <v/>
      </c>
      <c r="AJ367" s="70" t="str">
        <f>_xlfn.XLOOKUP($D367,'[1]Res (3)'!$G:$G,'[1]Res (3)'!AA:AA,"",0)</f>
        <v/>
      </c>
      <c r="AK367" s="70" t="str">
        <f>_xlfn.XLOOKUP($D367,'[1]Res (3)'!$G:$G,'[1]Res (3)'!AB:AB,"",0)</f>
        <v>-</v>
      </c>
      <c r="AL367" s="71">
        <f t="shared" si="139"/>
        <v>0</v>
      </c>
      <c r="AM367" s="72" t="str">
        <f t="shared" si="140"/>
        <v/>
      </c>
      <c r="AO367" s="71" t="s">
        <v>26</v>
      </c>
      <c r="AP367" s="70" t="e">
        <f t="shared" si="171"/>
        <v>#VALUE!</v>
      </c>
      <c r="AQ367" s="70" t="e">
        <f t="shared" si="176"/>
        <v>#VALUE!</v>
      </c>
      <c r="AR367" s="70" t="e">
        <f t="shared" si="172"/>
        <v>#VALUE!</v>
      </c>
      <c r="AS367" s="70" t="e">
        <f t="shared" si="177"/>
        <v>#VALUE!</v>
      </c>
      <c r="AT367" s="70" t="e">
        <f t="shared" si="173"/>
        <v>#VALUE!</v>
      </c>
      <c r="AU367" s="70" t="e">
        <f t="shared" si="178"/>
        <v>#VALUE!</v>
      </c>
      <c r="AV367" s="70" t="e">
        <f t="shared" si="174"/>
        <v>#VALUE!</v>
      </c>
      <c r="AW367" s="70" t="e">
        <f t="shared" si="179"/>
        <v>#VALUE!</v>
      </c>
      <c r="AX367" s="70" t="e">
        <f t="shared" si="175"/>
        <v>#VALUE!</v>
      </c>
      <c r="AY367" s="71" t="e">
        <f t="shared" si="141"/>
        <v>#VALUE!</v>
      </c>
      <c r="AZ367" s="72" t="e">
        <f t="shared" si="142"/>
        <v>#VALUE!</v>
      </c>
      <c r="BA367" s="71" t="s">
        <v>26</v>
      </c>
      <c r="BB367" s="70">
        <v>0</v>
      </c>
      <c r="BC367" s="70">
        <v>0</v>
      </c>
      <c r="BD367" s="70">
        <v>1</v>
      </c>
      <c r="BE367" s="70">
        <v>0</v>
      </c>
      <c r="BF367" s="70">
        <v>2</v>
      </c>
      <c r="BG367" s="70">
        <v>0</v>
      </c>
      <c r="BH367" s="70">
        <v>1</v>
      </c>
      <c r="BI367" s="70">
        <v>0</v>
      </c>
      <c r="BJ367" s="70">
        <v>0</v>
      </c>
      <c r="BK367" s="74">
        <f t="shared" si="143"/>
        <v>4</v>
      </c>
      <c r="BL367" s="75">
        <f t="shared" si="144"/>
        <v>0</v>
      </c>
      <c r="BM367" s="71" t="s">
        <v>26</v>
      </c>
      <c r="BN367" s="70">
        <v>0</v>
      </c>
      <c r="BO367" s="70">
        <v>0</v>
      </c>
      <c r="BP367" s="70">
        <v>1</v>
      </c>
      <c r="BQ367" s="70">
        <v>0</v>
      </c>
      <c r="BR367" s="70">
        <v>2</v>
      </c>
      <c r="BS367" s="70">
        <v>0</v>
      </c>
      <c r="BT367" s="70">
        <v>1</v>
      </c>
      <c r="BU367" s="70">
        <v>0</v>
      </c>
      <c r="BV367" s="70">
        <v>0</v>
      </c>
      <c r="BW367" s="74">
        <f t="shared" si="145"/>
        <v>4</v>
      </c>
      <c r="BX367" s="76">
        <f t="shared" si="146"/>
        <v>0</v>
      </c>
      <c r="BY367" s="71" t="s">
        <v>26</v>
      </c>
      <c r="BZ367" s="70">
        <v>0</v>
      </c>
      <c r="CA367" s="70">
        <v>0</v>
      </c>
      <c r="CB367" s="70">
        <v>3</v>
      </c>
      <c r="CC367" s="70">
        <v>0</v>
      </c>
      <c r="CD367" s="70">
        <v>5</v>
      </c>
      <c r="CE367" s="70">
        <v>0</v>
      </c>
      <c r="CF367" s="70">
        <v>3</v>
      </c>
      <c r="CG367" s="70">
        <v>0</v>
      </c>
      <c r="CH367" s="70">
        <v>0</v>
      </c>
      <c r="CI367" s="77">
        <f t="shared" si="147"/>
        <v>11</v>
      </c>
      <c r="CJ367" s="76">
        <f t="shared" si="148"/>
        <v>0</v>
      </c>
      <c r="CK367" s="78"/>
      <c r="CL367" s="57"/>
      <c r="CM367" s="57"/>
      <c r="CN367" s="57"/>
      <c r="CO367" s="57"/>
      <c r="CP367" s="57"/>
      <c r="CQ367" s="57"/>
      <c r="CR367" s="57"/>
      <c r="CS367" s="79"/>
      <c r="CT367" s="80"/>
      <c r="CU367" s="81">
        <f t="shared" si="149"/>
        <v>0</v>
      </c>
      <c r="CV367" s="82">
        <f t="shared" si="150"/>
        <v>0</v>
      </c>
      <c r="CW367" s="83" t="e">
        <f>SUMIF(Склад!#REF!,E367,Склад!#REF!)</f>
        <v>#REF!</v>
      </c>
    </row>
    <row r="368" spans="1:101" s="73" customFormat="1" ht="65.849999999999994" customHeight="1" thickBot="1" x14ac:dyDescent="0.3">
      <c r="A368" s="34">
        <v>365</v>
      </c>
      <c r="B368" s="168" t="s">
        <v>140</v>
      </c>
      <c r="C368" s="34" t="s">
        <v>4221</v>
      </c>
      <c r="D368" s="34" t="str">
        <f t="shared" si="151"/>
        <v>6873502398</v>
      </c>
      <c r="E368" s="33" t="s">
        <v>3935</v>
      </c>
      <c r="F368" s="33">
        <v>398</v>
      </c>
      <c r="G368" s="165" t="str">
        <f>IFERROR(VLOOKUP(VALUE(E368),Склад!#REF!,6,0),"-")</f>
        <v>-</v>
      </c>
      <c r="H368" s="58"/>
      <c r="I368" s="194" t="s">
        <v>4345</v>
      </c>
      <c r="J368" s="59">
        <v>38.1</v>
      </c>
      <c r="K368" s="63">
        <v>99</v>
      </c>
      <c r="L368" s="60"/>
      <c r="M368" s="61"/>
      <c r="N368" s="62"/>
      <c r="O368" s="64"/>
      <c r="P368" s="65"/>
      <c r="Q368" s="66"/>
      <c r="R368" s="67"/>
      <c r="S368" s="65"/>
      <c r="T368" s="66"/>
      <c r="U368" s="68"/>
      <c r="V368" s="69"/>
      <c r="W368" s="65"/>
      <c r="X368" s="66"/>
      <c r="Y368" s="70" t="str">
        <f>_xlfn.XLOOKUP($D368,'[1]Res (3)'!$G:$G,'[1]Res (3)'!P:P,"",0)</f>
        <v>-</v>
      </c>
      <c r="Z368" s="70" t="str">
        <f>_xlfn.XLOOKUP($D368,'[1]Res (3)'!$G:$G,'[1]Res (3)'!Q:Q,"",0)</f>
        <v>-</v>
      </c>
      <c r="AA368" s="70" t="str">
        <f>_xlfn.XLOOKUP($D368,'[1]Res (3)'!$G:$G,'[1]Res (3)'!R:R,"",0)</f>
        <v>-</v>
      </c>
      <c r="AB368" s="70" t="str">
        <f>_xlfn.XLOOKUP($D368,'[1]Res (3)'!$G:$G,'[1]Res (3)'!S:S,"",0)</f>
        <v/>
      </c>
      <c r="AC368" s="70" t="str">
        <f>_xlfn.XLOOKUP($D368,'[1]Res (3)'!$G:$G,'[1]Res (3)'!T:T,"",0)</f>
        <v/>
      </c>
      <c r="AD368" s="70" t="str">
        <f>_xlfn.XLOOKUP($D368,'[1]Res (3)'!$G:$G,'[1]Res (3)'!U:U,"",0)</f>
        <v/>
      </c>
      <c r="AE368" s="70" t="str">
        <f>_xlfn.XLOOKUP($D368,'[1]Res (3)'!$G:$G,'[1]Res (3)'!V:V,"",0)</f>
        <v/>
      </c>
      <c r="AF368" s="70" t="str">
        <f>_xlfn.XLOOKUP($D368,'[1]Res (3)'!$G:$G,'[1]Res (3)'!W:W,"",0)</f>
        <v/>
      </c>
      <c r="AG368" s="70" t="str">
        <f>_xlfn.XLOOKUP($D368,'[1]Res (3)'!$G:$G,'[1]Res (3)'!X:X,"",0)</f>
        <v/>
      </c>
      <c r="AH368" s="70" t="str">
        <f>_xlfn.XLOOKUP($D368,'[1]Res (3)'!$G:$G,'[1]Res (3)'!Y:Y,"",0)</f>
        <v/>
      </c>
      <c r="AI368" s="70" t="str">
        <f>_xlfn.XLOOKUP($D368,'[1]Res (3)'!$G:$G,'[1]Res (3)'!Z:Z,"",0)</f>
        <v/>
      </c>
      <c r="AJ368" s="70" t="str">
        <f>_xlfn.XLOOKUP($D368,'[1]Res (3)'!$G:$G,'[1]Res (3)'!AA:AA,"",0)</f>
        <v/>
      </c>
      <c r="AK368" s="70" t="str">
        <f>_xlfn.XLOOKUP($D368,'[1]Res (3)'!$G:$G,'[1]Res (3)'!AB:AB,"",0)</f>
        <v>-</v>
      </c>
      <c r="AL368" s="71">
        <f t="shared" si="139"/>
        <v>0</v>
      </c>
      <c r="AM368" s="72" t="str">
        <f t="shared" si="140"/>
        <v/>
      </c>
      <c r="AO368" s="71" t="s">
        <v>26</v>
      </c>
      <c r="AP368" s="70" t="e">
        <f t="shared" si="171"/>
        <v>#VALUE!</v>
      </c>
      <c r="AQ368" s="70" t="e">
        <f t="shared" si="176"/>
        <v>#VALUE!</v>
      </c>
      <c r="AR368" s="70" t="e">
        <f t="shared" si="172"/>
        <v>#VALUE!</v>
      </c>
      <c r="AS368" s="70" t="e">
        <f t="shared" si="177"/>
        <v>#VALUE!</v>
      </c>
      <c r="AT368" s="70" t="e">
        <f t="shared" si="173"/>
        <v>#VALUE!</v>
      </c>
      <c r="AU368" s="70" t="e">
        <f t="shared" si="178"/>
        <v>#VALUE!</v>
      </c>
      <c r="AV368" s="70" t="e">
        <f t="shared" si="174"/>
        <v>#VALUE!</v>
      </c>
      <c r="AW368" s="70" t="e">
        <f t="shared" si="179"/>
        <v>#VALUE!</v>
      </c>
      <c r="AX368" s="70" t="e">
        <f t="shared" si="175"/>
        <v>#VALUE!</v>
      </c>
      <c r="AY368" s="71" t="e">
        <f t="shared" si="141"/>
        <v>#VALUE!</v>
      </c>
      <c r="AZ368" s="72" t="e">
        <f t="shared" si="142"/>
        <v>#VALUE!</v>
      </c>
      <c r="BA368" s="71" t="s">
        <v>26</v>
      </c>
      <c r="BB368" s="70">
        <v>0</v>
      </c>
      <c r="BC368" s="70">
        <v>0</v>
      </c>
      <c r="BD368" s="70">
        <v>0</v>
      </c>
      <c r="BE368" s="70">
        <v>0</v>
      </c>
      <c r="BF368" s="70">
        <v>0</v>
      </c>
      <c r="BG368" s="70">
        <v>0</v>
      </c>
      <c r="BH368" s="70">
        <v>0</v>
      </c>
      <c r="BI368" s="70">
        <v>0</v>
      </c>
      <c r="BJ368" s="70">
        <v>0</v>
      </c>
      <c r="BK368" s="74">
        <f t="shared" si="143"/>
        <v>0</v>
      </c>
      <c r="BL368" s="75">
        <f t="shared" si="144"/>
        <v>0</v>
      </c>
      <c r="BM368" s="71" t="s">
        <v>26</v>
      </c>
      <c r="BN368" s="70">
        <v>0</v>
      </c>
      <c r="BO368" s="70">
        <v>0</v>
      </c>
      <c r="BP368" s="70">
        <v>0</v>
      </c>
      <c r="BQ368" s="70">
        <v>0</v>
      </c>
      <c r="BR368" s="70">
        <v>0</v>
      </c>
      <c r="BS368" s="70">
        <v>0</v>
      </c>
      <c r="BT368" s="70">
        <v>0</v>
      </c>
      <c r="BU368" s="70">
        <v>0</v>
      </c>
      <c r="BV368" s="70">
        <v>0</v>
      </c>
      <c r="BW368" s="74">
        <f t="shared" si="145"/>
        <v>0</v>
      </c>
      <c r="BX368" s="76">
        <f t="shared" si="146"/>
        <v>0</v>
      </c>
      <c r="BY368" s="71" t="s">
        <v>26</v>
      </c>
      <c r="BZ368" s="70">
        <v>0</v>
      </c>
      <c r="CA368" s="70">
        <v>0</v>
      </c>
      <c r="CB368" s="70">
        <v>0</v>
      </c>
      <c r="CC368" s="70">
        <v>0</v>
      </c>
      <c r="CD368" s="70">
        <v>0</v>
      </c>
      <c r="CE368" s="70">
        <v>0</v>
      </c>
      <c r="CF368" s="70">
        <v>0</v>
      </c>
      <c r="CG368" s="70">
        <v>0</v>
      </c>
      <c r="CH368" s="70">
        <v>0</v>
      </c>
      <c r="CI368" s="77">
        <f t="shared" si="147"/>
        <v>0</v>
      </c>
      <c r="CJ368" s="76">
        <f t="shared" si="148"/>
        <v>0</v>
      </c>
      <c r="CK368" s="78"/>
      <c r="CL368" s="57">
        <v>1</v>
      </c>
      <c r="CM368" s="57"/>
      <c r="CN368" s="57">
        <v>3</v>
      </c>
      <c r="CO368" s="57">
        <v>2</v>
      </c>
      <c r="CP368" s="57">
        <v>3</v>
      </c>
      <c r="CQ368" s="57">
        <v>1</v>
      </c>
      <c r="CR368" s="57">
        <v>3</v>
      </c>
      <c r="CS368" s="79">
        <v>1</v>
      </c>
      <c r="CT368" s="80">
        <v>1</v>
      </c>
      <c r="CU368" s="81">
        <f t="shared" si="149"/>
        <v>15</v>
      </c>
      <c r="CV368" s="82">
        <f t="shared" si="150"/>
        <v>0</v>
      </c>
      <c r="CW368" s="83" t="e">
        <f>SUMIF(Склад!#REF!,E368,Склад!#REF!)</f>
        <v>#REF!</v>
      </c>
    </row>
    <row r="369" spans="1:101" s="73" customFormat="1" ht="103.9" customHeight="1" thickBot="1" x14ac:dyDescent="0.3">
      <c r="A369" s="57">
        <v>366</v>
      </c>
      <c r="B369" s="168" t="s">
        <v>148</v>
      </c>
      <c r="C369" s="34" t="s">
        <v>4222</v>
      </c>
      <c r="D369" s="34" t="str">
        <f t="shared" si="151"/>
        <v>181191628</v>
      </c>
      <c r="E369" s="33" t="s">
        <v>3936</v>
      </c>
      <c r="F369" s="33">
        <v>28</v>
      </c>
      <c r="G369" s="165" t="str">
        <f>IFERROR(VLOOKUP(VALUE(E369),Склад!#REF!,6,0),"-")</f>
        <v>-</v>
      </c>
      <c r="H369" s="58"/>
      <c r="I369" s="194" t="s">
        <v>4348</v>
      </c>
      <c r="J369" s="59">
        <v>30.4</v>
      </c>
      <c r="K369" s="63">
        <v>79</v>
      </c>
      <c r="L369" s="60"/>
      <c r="M369" s="61"/>
      <c r="N369" s="62"/>
      <c r="O369" s="64"/>
      <c r="P369" s="65"/>
      <c r="Q369" s="66"/>
      <c r="R369" s="67"/>
      <c r="S369" s="65"/>
      <c r="T369" s="66"/>
      <c r="U369" s="68"/>
      <c r="V369" s="69"/>
      <c r="W369" s="65"/>
      <c r="X369" s="66"/>
      <c r="Y369" s="70" t="str">
        <f>_xlfn.XLOOKUP($D369,'[1]Res (3)'!$G:$G,'[1]Res (3)'!P:P,"",0)</f>
        <v>-</v>
      </c>
      <c r="Z369" s="70" t="str">
        <f>_xlfn.XLOOKUP($D369,'[1]Res (3)'!$G:$G,'[1]Res (3)'!Q:Q,"",0)</f>
        <v>-</v>
      </c>
      <c r="AA369" s="70" t="str">
        <f>_xlfn.XLOOKUP($D369,'[1]Res (3)'!$G:$G,'[1]Res (3)'!R:R,"",0)</f>
        <v>-</v>
      </c>
      <c r="AB369" s="70" t="str">
        <f>_xlfn.XLOOKUP($D369,'[1]Res (3)'!$G:$G,'[1]Res (3)'!S:S,"",0)</f>
        <v/>
      </c>
      <c r="AC369" s="70" t="str">
        <f>_xlfn.XLOOKUP($D369,'[1]Res (3)'!$G:$G,'[1]Res (3)'!T:T,"",0)</f>
        <v/>
      </c>
      <c r="AD369" s="70" t="str">
        <f>_xlfn.XLOOKUP($D369,'[1]Res (3)'!$G:$G,'[1]Res (3)'!U:U,"",0)</f>
        <v/>
      </c>
      <c r="AE369" s="70" t="str">
        <f>_xlfn.XLOOKUP($D369,'[1]Res (3)'!$G:$G,'[1]Res (3)'!V:V,"",0)</f>
        <v/>
      </c>
      <c r="AF369" s="70" t="str">
        <f>_xlfn.XLOOKUP($D369,'[1]Res (3)'!$G:$G,'[1]Res (3)'!W:W,"",0)</f>
        <v/>
      </c>
      <c r="AG369" s="70" t="str">
        <f>_xlfn.XLOOKUP($D369,'[1]Res (3)'!$G:$G,'[1]Res (3)'!X:X,"",0)</f>
        <v/>
      </c>
      <c r="AH369" s="70" t="str">
        <f>_xlfn.XLOOKUP($D369,'[1]Res (3)'!$G:$G,'[1]Res (3)'!Y:Y,"",0)</f>
        <v/>
      </c>
      <c r="AI369" s="70" t="str">
        <f>_xlfn.XLOOKUP($D369,'[1]Res (3)'!$G:$G,'[1]Res (3)'!Z:Z,"",0)</f>
        <v>-</v>
      </c>
      <c r="AJ369" s="70" t="str">
        <f>_xlfn.XLOOKUP($D369,'[1]Res (3)'!$G:$G,'[1]Res (3)'!AA:AA,"",0)</f>
        <v>-</v>
      </c>
      <c r="AK369" s="70" t="str">
        <f>_xlfn.XLOOKUP($D369,'[1]Res (3)'!$G:$G,'[1]Res (3)'!AB:AB,"",0)</f>
        <v>-</v>
      </c>
      <c r="AL369" s="71">
        <f t="shared" si="139"/>
        <v>0</v>
      </c>
      <c r="AM369" s="72" t="str">
        <f t="shared" si="140"/>
        <v/>
      </c>
      <c r="AO369" s="71" t="s">
        <v>26</v>
      </c>
      <c r="AP369" s="70" t="e">
        <f t="shared" si="171"/>
        <v>#VALUE!</v>
      </c>
      <c r="AQ369" s="70" t="e">
        <f t="shared" si="176"/>
        <v>#VALUE!</v>
      </c>
      <c r="AR369" s="70" t="e">
        <f t="shared" si="172"/>
        <v>#VALUE!</v>
      </c>
      <c r="AS369" s="70" t="e">
        <f t="shared" si="177"/>
        <v>#VALUE!</v>
      </c>
      <c r="AT369" s="70" t="e">
        <f t="shared" si="173"/>
        <v>#VALUE!</v>
      </c>
      <c r="AU369" s="70" t="e">
        <f t="shared" si="178"/>
        <v>#VALUE!</v>
      </c>
      <c r="AV369" s="70" t="e">
        <f t="shared" si="174"/>
        <v>#VALUE!</v>
      </c>
      <c r="AW369" s="70" t="e">
        <f t="shared" si="179"/>
        <v>#VALUE!</v>
      </c>
      <c r="AX369" s="70" t="e">
        <f t="shared" si="175"/>
        <v>#VALUE!</v>
      </c>
      <c r="AY369" s="71" t="e">
        <f t="shared" si="141"/>
        <v>#VALUE!</v>
      </c>
      <c r="AZ369" s="72" t="e">
        <f t="shared" si="142"/>
        <v>#VALUE!</v>
      </c>
      <c r="BA369" s="71" t="s">
        <v>26</v>
      </c>
      <c r="BB369" s="70">
        <v>0</v>
      </c>
      <c r="BC369" s="70">
        <v>0</v>
      </c>
      <c r="BD369" s="70">
        <v>1</v>
      </c>
      <c r="BE369" s="70">
        <v>0</v>
      </c>
      <c r="BF369" s="70">
        <v>1</v>
      </c>
      <c r="BG369" s="70">
        <v>0</v>
      </c>
      <c r="BH369" s="70">
        <v>1</v>
      </c>
      <c r="BI369" s="70">
        <v>0</v>
      </c>
      <c r="BJ369" s="70">
        <v>0</v>
      </c>
      <c r="BK369" s="74">
        <f t="shared" si="143"/>
        <v>3</v>
      </c>
      <c r="BL369" s="75">
        <f t="shared" si="144"/>
        <v>0</v>
      </c>
      <c r="BM369" s="71" t="s">
        <v>26</v>
      </c>
      <c r="BN369" s="70">
        <v>0</v>
      </c>
      <c r="BO369" s="70">
        <v>0</v>
      </c>
      <c r="BP369" s="70">
        <v>1</v>
      </c>
      <c r="BQ369" s="70">
        <v>0</v>
      </c>
      <c r="BR369" s="70">
        <v>1</v>
      </c>
      <c r="BS369" s="70">
        <v>0</v>
      </c>
      <c r="BT369" s="70">
        <v>1</v>
      </c>
      <c r="BU369" s="70">
        <v>0</v>
      </c>
      <c r="BV369" s="70">
        <v>0</v>
      </c>
      <c r="BW369" s="74">
        <f t="shared" si="145"/>
        <v>3</v>
      </c>
      <c r="BX369" s="76">
        <f t="shared" si="146"/>
        <v>0</v>
      </c>
      <c r="BY369" s="71" t="s">
        <v>26</v>
      </c>
      <c r="BZ369" s="70">
        <v>0</v>
      </c>
      <c r="CA369" s="70">
        <v>0</v>
      </c>
      <c r="CB369" s="70">
        <v>0</v>
      </c>
      <c r="CC369" s="70">
        <v>0</v>
      </c>
      <c r="CD369" s="70">
        <v>0</v>
      </c>
      <c r="CE369" s="70">
        <v>0</v>
      </c>
      <c r="CF369" s="70">
        <v>0</v>
      </c>
      <c r="CG369" s="70">
        <v>0</v>
      </c>
      <c r="CH369" s="70">
        <v>0</v>
      </c>
      <c r="CI369" s="77">
        <f t="shared" si="147"/>
        <v>0</v>
      </c>
      <c r="CJ369" s="76">
        <f t="shared" si="148"/>
        <v>0</v>
      </c>
      <c r="CK369" s="78"/>
      <c r="CL369" s="57"/>
      <c r="CM369" s="57"/>
      <c r="CN369" s="57"/>
      <c r="CO369" s="57"/>
      <c r="CP369" s="57"/>
      <c r="CQ369" s="57"/>
      <c r="CR369" s="57"/>
      <c r="CS369" s="79"/>
      <c r="CT369" s="80"/>
      <c r="CU369" s="81">
        <f t="shared" si="149"/>
        <v>0</v>
      </c>
      <c r="CV369" s="82">
        <f t="shared" si="150"/>
        <v>0</v>
      </c>
      <c r="CW369" s="83" t="e">
        <f>SUMIF(Склад!#REF!,E369,Склад!#REF!)</f>
        <v>#REF!</v>
      </c>
    </row>
    <row r="370" spans="1:101" s="73" customFormat="1" ht="74.25" customHeight="1" thickBot="1" x14ac:dyDescent="0.3">
      <c r="A370" s="34">
        <v>367</v>
      </c>
      <c r="B370" s="168" t="s">
        <v>140</v>
      </c>
      <c r="C370" s="34" t="s">
        <v>4223</v>
      </c>
      <c r="D370" s="34" t="str">
        <f t="shared" si="151"/>
        <v>621190228</v>
      </c>
      <c r="E370" s="33" t="s">
        <v>3937</v>
      </c>
      <c r="F370" s="33">
        <v>28</v>
      </c>
      <c r="G370" s="165" t="str">
        <f>IFERROR(VLOOKUP(VALUE(E370),Склад!#REF!,6,0),"-")</f>
        <v>-</v>
      </c>
      <c r="H370" s="58"/>
      <c r="I370" s="194" t="s">
        <v>4348</v>
      </c>
      <c r="J370" s="59">
        <v>30.4</v>
      </c>
      <c r="K370" s="63">
        <v>79</v>
      </c>
      <c r="L370" s="60"/>
      <c r="M370" s="61"/>
      <c r="N370" s="62"/>
      <c r="O370" s="64"/>
      <c r="P370" s="65"/>
      <c r="Q370" s="66"/>
      <c r="R370" s="67"/>
      <c r="S370" s="65"/>
      <c r="T370" s="66"/>
      <c r="U370" s="68"/>
      <c r="V370" s="69"/>
      <c r="W370" s="65"/>
      <c r="X370" s="66"/>
      <c r="Y370" s="70" t="str">
        <f>_xlfn.XLOOKUP($D370,'[1]Res (3)'!$G:$G,'[1]Res (3)'!P:P,"",0)</f>
        <v>-</v>
      </c>
      <c r="Z370" s="70" t="str">
        <f>_xlfn.XLOOKUP($D370,'[1]Res (3)'!$G:$G,'[1]Res (3)'!Q:Q,"",0)</f>
        <v>-</v>
      </c>
      <c r="AA370" s="70" t="str">
        <f>_xlfn.XLOOKUP($D370,'[1]Res (3)'!$G:$G,'[1]Res (3)'!R:R,"",0)</f>
        <v>-</v>
      </c>
      <c r="AB370" s="70" t="str">
        <f>_xlfn.XLOOKUP($D370,'[1]Res (3)'!$G:$G,'[1]Res (3)'!S:S,"",0)</f>
        <v/>
      </c>
      <c r="AC370" s="70" t="str">
        <f>_xlfn.XLOOKUP($D370,'[1]Res (3)'!$G:$G,'[1]Res (3)'!T:T,"",0)</f>
        <v/>
      </c>
      <c r="AD370" s="70" t="str">
        <f>_xlfn.XLOOKUP($D370,'[1]Res (3)'!$G:$G,'[1]Res (3)'!U:U,"",0)</f>
        <v/>
      </c>
      <c r="AE370" s="70" t="str">
        <f>_xlfn.XLOOKUP($D370,'[1]Res (3)'!$G:$G,'[1]Res (3)'!V:V,"",0)</f>
        <v/>
      </c>
      <c r="AF370" s="70" t="str">
        <f>_xlfn.XLOOKUP($D370,'[1]Res (3)'!$G:$G,'[1]Res (3)'!W:W,"",0)</f>
        <v/>
      </c>
      <c r="AG370" s="70" t="str">
        <f>_xlfn.XLOOKUP($D370,'[1]Res (3)'!$G:$G,'[1]Res (3)'!X:X,"",0)</f>
        <v/>
      </c>
      <c r="AH370" s="70" t="str">
        <f>_xlfn.XLOOKUP($D370,'[1]Res (3)'!$G:$G,'[1]Res (3)'!Y:Y,"",0)</f>
        <v/>
      </c>
      <c r="AI370" s="70" t="str">
        <f>_xlfn.XLOOKUP($D370,'[1]Res (3)'!$G:$G,'[1]Res (3)'!Z:Z,"",0)</f>
        <v/>
      </c>
      <c r="AJ370" s="70" t="str">
        <f>_xlfn.XLOOKUP($D370,'[1]Res (3)'!$G:$G,'[1]Res (3)'!AA:AA,"",0)</f>
        <v/>
      </c>
      <c r="AK370" s="70" t="str">
        <f>_xlfn.XLOOKUP($D370,'[1]Res (3)'!$G:$G,'[1]Res (3)'!AB:AB,"",0)</f>
        <v>-</v>
      </c>
      <c r="AL370" s="71">
        <f t="shared" si="139"/>
        <v>0</v>
      </c>
      <c r="AM370" s="72" t="str">
        <f t="shared" si="140"/>
        <v/>
      </c>
      <c r="AO370" s="71" t="s">
        <v>26</v>
      </c>
      <c r="AP370" s="70" t="e">
        <f t="shared" si="171"/>
        <v>#VALUE!</v>
      </c>
      <c r="AQ370" s="70" t="e">
        <f t="shared" si="176"/>
        <v>#VALUE!</v>
      </c>
      <c r="AR370" s="70" t="e">
        <f t="shared" si="172"/>
        <v>#VALUE!</v>
      </c>
      <c r="AS370" s="70" t="e">
        <f t="shared" si="177"/>
        <v>#VALUE!</v>
      </c>
      <c r="AT370" s="70" t="e">
        <f t="shared" si="173"/>
        <v>#VALUE!</v>
      </c>
      <c r="AU370" s="70" t="e">
        <f t="shared" si="178"/>
        <v>#VALUE!</v>
      </c>
      <c r="AV370" s="70" t="e">
        <f t="shared" si="174"/>
        <v>#VALUE!</v>
      </c>
      <c r="AW370" s="70" t="e">
        <f t="shared" si="179"/>
        <v>#VALUE!</v>
      </c>
      <c r="AX370" s="70" t="e">
        <f t="shared" si="175"/>
        <v>#VALUE!</v>
      </c>
      <c r="AY370" s="71" t="e">
        <f t="shared" si="141"/>
        <v>#VALUE!</v>
      </c>
      <c r="AZ370" s="72" t="e">
        <f t="shared" si="142"/>
        <v>#VALUE!</v>
      </c>
      <c r="BA370" s="71" t="s">
        <v>26</v>
      </c>
      <c r="BB370" s="70">
        <v>0</v>
      </c>
      <c r="BC370" s="70">
        <v>0</v>
      </c>
      <c r="BD370" s="70"/>
      <c r="BE370" s="70"/>
      <c r="BF370" s="70"/>
      <c r="BG370" s="70"/>
      <c r="BH370" s="70"/>
      <c r="BI370" s="70"/>
      <c r="BJ370" s="70"/>
      <c r="BK370" s="74">
        <f t="shared" si="143"/>
        <v>0</v>
      </c>
      <c r="BL370" s="75">
        <f t="shared" si="144"/>
        <v>0</v>
      </c>
      <c r="BM370" s="71" t="s">
        <v>26</v>
      </c>
      <c r="BN370" s="70">
        <v>0</v>
      </c>
      <c r="BO370" s="70">
        <v>0</v>
      </c>
      <c r="BP370" s="70"/>
      <c r="BQ370" s="70"/>
      <c r="BR370" s="70"/>
      <c r="BS370" s="70"/>
      <c r="BT370" s="70"/>
      <c r="BU370" s="70"/>
      <c r="BV370" s="70"/>
      <c r="BW370" s="74">
        <f t="shared" si="145"/>
        <v>0</v>
      </c>
      <c r="BX370" s="76">
        <f t="shared" si="146"/>
        <v>0</v>
      </c>
      <c r="BY370" s="71" t="s">
        <v>26</v>
      </c>
      <c r="BZ370" s="70">
        <v>0</v>
      </c>
      <c r="CA370" s="70">
        <v>0</v>
      </c>
      <c r="CB370" s="70">
        <v>0</v>
      </c>
      <c r="CC370" s="70">
        <v>0</v>
      </c>
      <c r="CD370" s="70">
        <v>0</v>
      </c>
      <c r="CE370" s="70">
        <v>0</v>
      </c>
      <c r="CF370" s="70">
        <v>0</v>
      </c>
      <c r="CG370" s="70">
        <v>0</v>
      </c>
      <c r="CH370" s="70">
        <v>0</v>
      </c>
      <c r="CI370" s="77">
        <f t="shared" si="147"/>
        <v>0</v>
      </c>
      <c r="CJ370" s="76">
        <f t="shared" si="148"/>
        <v>0</v>
      </c>
      <c r="CK370" s="78"/>
      <c r="CL370" s="57"/>
      <c r="CM370" s="57"/>
      <c r="CN370" s="57"/>
      <c r="CO370" s="57"/>
      <c r="CP370" s="57"/>
      <c r="CQ370" s="57"/>
      <c r="CR370" s="57"/>
      <c r="CS370" s="79"/>
      <c r="CT370" s="80"/>
      <c r="CU370" s="81">
        <f t="shared" si="149"/>
        <v>0</v>
      </c>
      <c r="CV370" s="82">
        <f t="shared" si="150"/>
        <v>0</v>
      </c>
      <c r="CW370" s="83" t="e">
        <f>SUMIF(Склад!#REF!,E370,Склад!#REF!)</f>
        <v>#REF!</v>
      </c>
    </row>
    <row r="371" spans="1:101" s="73" customFormat="1" ht="72" customHeight="1" thickBot="1" x14ac:dyDescent="0.3">
      <c r="A371" s="57">
        <v>368</v>
      </c>
      <c r="B371" s="168" t="s">
        <v>140</v>
      </c>
      <c r="C371" s="34" t="s">
        <v>4224</v>
      </c>
      <c r="D371" s="34" t="str">
        <f t="shared" si="151"/>
        <v>661191428</v>
      </c>
      <c r="E371" s="33" t="s">
        <v>3938</v>
      </c>
      <c r="F371" s="33">
        <v>28</v>
      </c>
      <c r="G371" s="165" t="str">
        <f>IFERROR(VLOOKUP(VALUE(E371),Склад!#REF!,6,0),"-")</f>
        <v>-</v>
      </c>
      <c r="H371" s="58"/>
      <c r="I371" s="194" t="s">
        <v>4348</v>
      </c>
      <c r="J371" s="59">
        <v>30.4</v>
      </c>
      <c r="K371" s="63">
        <v>79</v>
      </c>
      <c r="L371" s="60"/>
      <c r="M371" s="61"/>
      <c r="N371" s="62"/>
      <c r="O371" s="64"/>
      <c r="P371" s="65"/>
      <c r="Q371" s="66"/>
      <c r="R371" s="67"/>
      <c r="S371" s="65"/>
      <c r="T371" s="66"/>
      <c r="U371" s="68"/>
      <c r="V371" s="69"/>
      <c r="W371" s="65"/>
      <c r="X371" s="66"/>
      <c r="Y371" s="70" t="str">
        <f>_xlfn.XLOOKUP($D371,'[1]Res (3)'!$G:$G,'[1]Res (3)'!P:P,"",0)</f>
        <v>-</v>
      </c>
      <c r="Z371" s="70" t="str">
        <f>_xlfn.XLOOKUP($D371,'[1]Res (3)'!$G:$G,'[1]Res (3)'!Q:Q,"",0)</f>
        <v>-</v>
      </c>
      <c r="AA371" s="70" t="str">
        <f>_xlfn.XLOOKUP($D371,'[1]Res (3)'!$G:$G,'[1]Res (3)'!R:R,"",0)</f>
        <v>-</v>
      </c>
      <c r="AB371" s="70" t="str">
        <f>_xlfn.XLOOKUP($D371,'[1]Res (3)'!$G:$G,'[1]Res (3)'!S:S,"",0)</f>
        <v/>
      </c>
      <c r="AC371" s="70" t="str">
        <f>_xlfn.XLOOKUP($D371,'[1]Res (3)'!$G:$G,'[1]Res (3)'!T:T,"",0)</f>
        <v/>
      </c>
      <c r="AD371" s="70" t="str">
        <f>_xlfn.XLOOKUP($D371,'[1]Res (3)'!$G:$G,'[1]Res (3)'!U:U,"",0)</f>
        <v/>
      </c>
      <c r="AE371" s="70" t="str">
        <f>_xlfn.XLOOKUP($D371,'[1]Res (3)'!$G:$G,'[1]Res (3)'!V:V,"",0)</f>
        <v/>
      </c>
      <c r="AF371" s="70" t="str">
        <f>_xlfn.XLOOKUP($D371,'[1]Res (3)'!$G:$G,'[1]Res (3)'!W:W,"",0)</f>
        <v/>
      </c>
      <c r="AG371" s="70" t="str">
        <f>_xlfn.XLOOKUP($D371,'[1]Res (3)'!$G:$G,'[1]Res (3)'!X:X,"",0)</f>
        <v/>
      </c>
      <c r="AH371" s="70" t="str">
        <f>_xlfn.XLOOKUP($D371,'[1]Res (3)'!$G:$G,'[1]Res (3)'!Y:Y,"",0)</f>
        <v/>
      </c>
      <c r="AI371" s="70" t="str">
        <f>_xlfn.XLOOKUP($D371,'[1]Res (3)'!$G:$G,'[1]Res (3)'!Z:Z,"",0)</f>
        <v/>
      </c>
      <c r="AJ371" s="70" t="str">
        <f>_xlfn.XLOOKUP($D371,'[1]Res (3)'!$G:$G,'[1]Res (3)'!AA:AA,"",0)</f>
        <v/>
      </c>
      <c r="AK371" s="70" t="str">
        <f>_xlfn.XLOOKUP($D371,'[1]Res (3)'!$G:$G,'[1]Res (3)'!AB:AB,"",0)</f>
        <v>-</v>
      </c>
      <c r="AL371" s="71">
        <f t="shared" si="139"/>
        <v>0</v>
      </c>
      <c r="AM371" s="72" t="str">
        <f t="shared" si="140"/>
        <v/>
      </c>
      <c r="AO371" s="71" t="s">
        <v>26</v>
      </c>
      <c r="AP371" s="70" t="e">
        <f t="shared" si="171"/>
        <v>#VALUE!</v>
      </c>
      <c r="AQ371" s="70"/>
      <c r="AR371" s="70" t="e">
        <f t="shared" si="172"/>
        <v>#VALUE!</v>
      </c>
      <c r="AS371" s="70"/>
      <c r="AT371" s="70" t="e">
        <f t="shared" si="173"/>
        <v>#VALUE!</v>
      </c>
      <c r="AU371" s="70"/>
      <c r="AV371" s="70" t="e">
        <f t="shared" si="174"/>
        <v>#VALUE!</v>
      </c>
      <c r="AW371" s="70"/>
      <c r="AX371" s="70" t="e">
        <f t="shared" si="175"/>
        <v>#VALUE!</v>
      </c>
      <c r="AY371" s="71" t="e">
        <f t="shared" si="141"/>
        <v>#VALUE!</v>
      </c>
      <c r="AZ371" s="72" t="e">
        <f t="shared" si="142"/>
        <v>#VALUE!</v>
      </c>
      <c r="BA371" s="71" t="s">
        <v>26</v>
      </c>
      <c r="BB371" s="70">
        <v>0</v>
      </c>
      <c r="BC371" s="70">
        <v>0</v>
      </c>
      <c r="BD371" s="70">
        <v>1</v>
      </c>
      <c r="BE371" s="70">
        <v>0</v>
      </c>
      <c r="BF371" s="70">
        <v>3</v>
      </c>
      <c r="BG371" s="70">
        <v>0</v>
      </c>
      <c r="BH371" s="70">
        <v>3</v>
      </c>
      <c r="BI371" s="70">
        <v>0</v>
      </c>
      <c r="BJ371" s="70">
        <v>2</v>
      </c>
      <c r="BK371" s="74">
        <f t="shared" si="143"/>
        <v>9</v>
      </c>
      <c r="BL371" s="75">
        <f t="shared" si="144"/>
        <v>0</v>
      </c>
      <c r="BM371" s="71" t="s">
        <v>26</v>
      </c>
      <c r="BN371" s="70">
        <v>0</v>
      </c>
      <c r="BO371" s="70">
        <v>0</v>
      </c>
      <c r="BP371" s="70">
        <v>2</v>
      </c>
      <c r="BQ371" s="70">
        <v>0</v>
      </c>
      <c r="BR371" s="70">
        <v>2</v>
      </c>
      <c r="BS371" s="70">
        <v>0</v>
      </c>
      <c r="BT371" s="70">
        <v>2</v>
      </c>
      <c r="BU371" s="70">
        <v>0</v>
      </c>
      <c r="BV371" s="70">
        <v>1</v>
      </c>
      <c r="BW371" s="74">
        <f t="shared" si="145"/>
        <v>7</v>
      </c>
      <c r="BX371" s="76">
        <f t="shared" si="146"/>
        <v>0</v>
      </c>
      <c r="BY371" s="71" t="s">
        <v>26</v>
      </c>
      <c r="BZ371" s="70">
        <v>0</v>
      </c>
      <c r="CA371" s="70"/>
      <c r="CB371" s="70">
        <v>2</v>
      </c>
      <c r="CC371" s="70"/>
      <c r="CD371" s="70">
        <v>5</v>
      </c>
      <c r="CE371" s="70"/>
      <c r="CF371" s="70">
        <v>3</v>
      </c>
      <c r="CG371" s="70"/>
      <c r="CH371" s="70">
        <v>0</v>
      </c>
      <c r="CI371" s="77">
        <f t="shared" si="147"/>
        <v>10</v>
      </c>
      <c r="CJ371" s="76">
        <f t="shared" si="148"/>
        <v>0</v>
      </c>
      <c r="CK371" s="78"/>
      <c r="CL371" s="57">
        <v>1</v>
      </c>
      <c r="CM371" s="57"/>
      <c r="CN371" s="57">
        <v>3</v>
      </c>
      <c r="CO371" s="57"/>
      <c r="CP371" s="57">
        <v>4</v>
      </c>
      <c r="CQ371" s="57"/>
      <c r="CR371" s="57">
        <v>1</v>
      </c>
      <c r="CS371" s="79"/>
      <c r="CT371" s="80">
        <v>2</v>
      </c>
      <c r="CU371" s="81">
        <f t="shared" si="149"/>
        <v>11</v>
      </c>
      <c r="CV371" s="82">
        <f t="shared" si="150"/>
        <v>0</v>
      </c>
      <c r="CW371" s="83" t="e">
        <f>SUMIF(Склад!#REF!,E371,Склад!#REF!)</f>
        <v>#REF!</v>
      </c>
    </row>
    <row r="372" spans="1:101" s="73" customFormat="1" ht="66" customHeight="1" thickBot="1" x14ac:dyDescent="0.3">
      <c r="A372" s="34">
        <v>369</v>
      </c>
      <c r="B372" s="168" t="s">
        <v>140</v>
      </c>
      <c r="C372" s="34" t="s">
        <v>4225</v>
      </c>
      <c r="D372" s="34" t="str">
        <f t="shared" si="151"/>
        <v>6192601422</v>
      </c>
      <c r="E372" s="33" t="s">
        <v>3939</v>
      </c>
      <c r="F372" s="33">
        <v>422</v>
      </c>
      <c r="G372" s="165" t="str">
        <f>IFERROR(VLOOKUP(VALUE(E372),Склад!#REF!,6,0),"-")</f>
        <v>-</v>
      </c>
      <c r="H372" s="58"/>
      <c r="I372" s="194" t="s">
        <v>4351</v>
      </c>
      <c r="J372" s="59">
        <v>38.1</v>
      </c>
      <c r="K372" s="63">
        <v>99</v>
      </c>
      <c r="L372" s="60"/>
      <c r="M372" s="61"/>
      <c r="N372" s="62"/>
      <c r="O372" s="64"/>
      <c r="P372" s="65"/>
      <c r="Q372" s="66"/>
      <c r="R372" s="67"/>
      <c r="S372" s="65"/>
      <c r="T372" s="66"/>
      <c r="U372" s="68"/>
      <c r="V372" s="69"/>
      <c r="W372" s="65"/>
      <c r="X372" s="66"/>
      <c r="Y372" s="70" t="str">
        <f>_xlfn.XLOOKUP($D372,'[1]Res (3)'!$G:$G,'[1]Res (3)'!P:P,"",0)</f>
        <v>-</v>
      </c>
      <c r="Z372" s="70" t="str">
        <f>_xlfn.XLOOKUP($D372,'[1]Res (3)'!$G:$G,'[1]Res (3)'!Q:Q,"",0)</f>
        <v>-</v>
      </c>
      <c r="AA372" s="70" t="str">
        <f>_xlfn.XLOOKUP($D372,'[1]Res (3)'!$G:$G,'[1]Res (3)'!R:R,"",0)</f>
        <v>-</v>
      </c>
      <c r="AB372" s="70" t="str">
        <f>_xlfn.XLOOKUP($D372,'[1]Res (3)'!$G:$G,'[1]Res (3)'!S:S,"",0)</f>
        <v/>
      </c>
      <c r="AC372" s="70" t="str">
        <f>_xlfn.XLOOKUP($D372,'[1]Res (3)'!$G:$G,'[1]Res (3)'!T:T,"",0)</f>
        <v/>
      </c>
      <c r="AD372" s="70" t="str">
        <f>_xlfn.XLOOKUP($D372,'[1]Res (3)'!$G:$G,'[1]Res (3)'!U:U,"",0)</f>
        <v/>
      </c>
      <c r="AE372" s="70" t="str">
        <f>_xlfn.XLOOKUP($D372,'[1]Res (3)'!$G:$G,'[1]Res (3)'!V:V,"",0)</f>
        <v/>
      </c>
      <c r="AF372" s="70" t="str">
        <f>_xlfn.XLOOKUP($D372,'[1]Res (3)'!$G:$G,'[1]Res (3)'!W:W,"",0)</f>
        <v/>
      </c>
      <c r="AG372" s="70" t="str">
        <f>_xlfn.XLOOKUP($D372,'[1]Res (3)'!$G:$G,'[1]Res (3)'!X:X,"",0)</f>
        <v/>
      </c>
      <c r="AH372" s="70" t="str">
        <f>_xlfn.XLOOKUP($D372,'[1]Res (3)'!$G:$G,'[1]Res (3)'!Y:Y,"",0)</f>
        <v/>
      </c>
      <c r="AI372" s="70" t="str">
        <f>_xlfn.XLOOKUP($D372,'[1]Res (3)'!$G:$G,'[1]Res (3)'!Z:Z,"",0)</f>
        <v/>
      </c>
      <c r="AJ372" s="70" t="str">
        <f>_xlfn.XLOOKUP($D372,'[1]Res (3)'!$G:$G,'[1]Res (3)'!AA:AA,"",0)</f>
        <v/>
      </c>
      <c r="AK372" s="70" t="str">
        <f>_xlfn.XLOOKUP($D372,'[1]Res (3)'!$G:$G,'[1]Res (3)'!AB:AB,"",0)</f>
        <v>-</v>
      </c>
      <c r="AL372" s="71">
        <f t="shared" si="139"/>
        <v>0</v>
      </c>
      <c r="AM372" s="72" t="str">
        <f t="shared" si="140"/>
        <v/>
      </c>
      <c r="AO372" s="71" t="s">
        <v>26</v>
      </c>
      <c r="AP372" s="70" t="e">
        <f t="shared" si="171"/>
        <v>#VALUE!</v>
      </c>
      <c r="AQ372" s="70"/>
      <c r="AR372" s="70" t="e">
        <f t="shared" si="172"/>
        <v>#VALUE!</v>
      </c>
      <c r="AS372" s="70"/>
      <c r="AT372" s="70" t="e">
        <f t="shared" si="173"/>
        <v>#VALUE!</v>
      </c>
      <c r="AU372" s="70"/>
      <c r="AV372" s="70" t="e">
        <f t="shared" si="174"/>
        <v>#VALUE!</v>
      </c>
      <c r="AW372" s="70"/>
      <c r="AX372" s="70" t="e">
        <f t="shared" si="175"/>
        <v>#VALUE!</v>
      </c>
      <c r="AY372" s="71" t="e">
        <f t="shared" si="141"/>
        <v>#VALUE!</v>
      </c>
      <c r="AZ372" s="72" t="e">
        <f t="shared" si="142"/>
        <v>#VALUE!</v>
      </c>
      <c r="BA372" s="71" t="s">
        <v>26</v>
      </c>
      <c r="BB372" s="70">
        <v>0</v>
      </c>
      <c r="BC372" s="70">
        <v>0</v>
      </c>
      <c r="BD372" s="70">
        <v>0</v>
      </c>
      <c r="BE372" s="70">
        <v>0</v>
      </c>
      <c r="BF372" s="70">
        <v>0</v>
      </c>
      <c r="BG372" s="70">
        <v>0</v>
      </c>
      <c r="BH372" s="70">
        <v>0</v>
      </c>
      <c r="BI372" s="70">
        <v>0</v>
      </c>
      <c r="BJ372" s="70">
        <v>0</v>
      </c>
      <c r="BK372" s="74">
        <f t="shared" si="143"/>
        <v>0</v>
      </c>
      <c r="BL372" s="75">
        <f t="shared" si="144"/>
        <v>0</v>
      </c>
      <c r="BM372" s="71" t="s">
        <v>26</v>
      </c>
      <c r="BN372" s="70">
        <v>0</v>
      </c>
      <c r="BO372" s="70">
        <v>0</v>
      </c>
      <c r="BP372" s="70">
        <v>0</v>
      </c>
      <c r="BQ372" s="70">
        <v>0</v>
      </c>
      <c r="BR372" s="70">
        <v>0</v>
      </c>
      <c r="BS372" s="70">
        <v>0</v>
      </c>
      <c r="BT372" s="70">
        <v>0</v>
      </c>
      <c r="BU372" s="70">
        <v>0</v>
      </c>
      <c r="BV372" s="70">
        <v>0</v>
      </c>
      <c r="BW372" s="74">
        <f t="shared" si="145"/>
        <v>0</v>
      </c>
      <c r="BX372" s="76">
        <f t="shared" si="146"/>
        <v>0</v>
      </c>
      <c r="BY372" s="71" t="s">
        <v>26</v>
      </c>
      <c r="BZ372" s="70">
        <v>0</v>
      </c>
      <c r="CA372" s="70"/>
      <c r="CB372" s="70">
        <v>0</v>
      </c>
      <c r="CC372" s="70"/>
      <c r="CD372" s="70">
        <v>0</v>
      </c>
      <c r="CE372" s="70"/>
      <c r="CF372" s="70">
        <v>0</v>
      </c>
      <c r="CG372" s="70"/>
      <c r="CH372" s="70">
        <v>0</v>
      </c>
      <c r="CI372" s="77">
        <f t="shared" si="147"/>
        <v>0</v>
      </c>
      <c r="CJ372" s="76">
        <f t="shared" si="148"/>
        <v>0</v>
      </c>
      <c r="CK372" s="78"/>
      <c r="CL372" s="57"/>
      <c r="CM372" s="57"/>
      <c r="CN372" s="57"/>
      <c r="CO372" s="57"/>
      <c r="CP372" s="57"/>
      <c r="CQ372" s="57"/>
      <c r="CR372" s="57"/>
      <c r="CS372" s="79"/>
      <c r="CT372" s="80"/>
      <c r="CU372" s="81">
        <f t="shared" si="149"/>
        <v>0</v>
      </c>
      <c r="CV372" s="82">
        <f t="shared" si="150"/>
        <v>0</v>
      </c>
      <c r="CW372" s="83" t="e">
        <f>SUMIF(Склад!#REF!,E372,Склад!#REF!)</f>
        <v>#REF!</v>
      </c>
    </row>
    <row r="373" spans="1:101" s="73" customFormat="1" ht="71.25" customHeight="1" thickBot="1" x14ac:dyDescent="0.3">
      <c r="A373" s="57">
        <v>370</v>
      </c>
      <c r="B373" s="168" t="s">
        <v>140</v>
      </c>
      <c r="C373" s="34" t="s">
        <v>4225</v>
      </c>
      <c r="D373" s="34" t="str">
        <f t="shared" si="151"/>
        <v>6192601477</v>
      </c>
      <c r="E373" s="33" t="s">
        <v>3939</v>
      </c>
      <c r="F373" s="33">
        <v>477</v>
      </c>
      <c r="G373" s="165" t="str">
        <f>IFERROR(VLOOKUP(VALUE(E373),Склад!#REF!,6,0),"-")</f>
        <v>-</v>
      </c>
      <c r="H373" s="58"/>
      <c r="I373" s="194" t="s">
        <v>4351</v>
      </c>
      <c r="J373" s="59">
        <v>38.1</v>
      </c>
      <c r="K373" s="63">
        <v>99</v>
      </c>
      <c r="L373" s="60"/>
      <c r="M373" s="61"/>
      <c r="N373" s="62"/>
      <c r="O373" s="64"/>
      <c r="P373" s="65"/>
      <c r="Q373" s="66"/>
      <c r="R373" s="67"/>
      <c r="S373" s="65"/>
      <c r="T373" s="66"/>
      <c r="U373" s="68"/>
      <c r="V373" s="69"/>
      <c r="W373" s="65"/>
      <c r="X373" s="66"/>
      <c r="Y373" s="70" t="str">
        <f>_xlfn.XLOOKUP($D373,'[1]Res (3)'!$G:$G,'[1]Res (3)'!P:P,"",0)</f>
        <v>-</v>
      </c>
      <c r="Z373" s="70" t="str">
        <f>_xlfn.XLOOKUP($D373,'[1]Res (3)'!$G:$G,'[1]Res (3)'!Q:Q,"",0)</f>
        <v>-</v>
      </c>
      <c r="AA373" s="70" t="str">
        <f>_xlfn.XLOOKUP($D373,'[1]Res (3)'!$G:$G,'[1]Res (3)'!R:R,"",0)</f>
        <v>-</v>
      </c>
      <c r="AB373" s="70" t="str">
        <f>_xlfn.XLOOKUP($D373,'[1]Res (3)'!$G:$G,'[1]Res (3)'!S:S,"",0)</f>
        <v/>
      </c>
      <c r="AC373" s="70" t="str">
        <f>_xlfn.XLOOKUP($D373,'[1]Res (3)'!$G:$G,'[1]Res (3)'!T:T,"",0)</f>
        <v/>
      </c>
      <c r="AD373" s="70" t="str">
        <f>_xlfn.XLOOKUP($D373,'[1]Res (3)'!$G:$G,'[1]Res (3)'!U:U,"",0)</f>
        <v/>
      </c>
      <c r="AE373" s="70" t="str">
        <f>_xlfn.XLOOKUP($D373,'[1]Res (3)'!$G:$G,'[1]Res (3)'!V:V,"",0)</f>
        <v/>
      </c>
      <c r="AF373" s="70" t="str">
        <f>_xlfn.XLOOKUP($D373,'[1]Res (3)'!$G:$G,'[1]Res (3)'!W:W,"",0)</f>
        <v/>
      </c>
      <c r="AG373" s="70" t="str">
        <f>_xlfn.XLOOKUP($D373,'[1]Res (3)'!$G:$G,'[1]Res (3)'!X:X,"",0)</f>
        <v/>
      </c>
      <c r="AH373" s="70" t="str">
        <f>_xlfn.XLOOKUP($D373,'[1]Res (3)'!$G:$G,'[1]Res (3)'!Y:Y,"",0)</f>
        <v/>
      </c>
      <c r="AI373" s="70" t="str">
        <f>_xlfn.XLOOKUP($D373,'[1]Res (3)'!$G:$G,'[1]Res (3)'!Z:Z,"",0)</f>
        <v/>
      </c>
      <c r="AJ373" s="70" t="str">
        <f>_xlfn.XLOOKUP($D373,'[1]Res (3)'!$G:$G,'[1]Res (3)'!AA:AA,"",0)</f>
        <v/>
      </c>
      <c r="AK373" s="70" t="str">
        <f>_xlfn.XLOOKUP($D373,'[1]Res (3)'!$G:$G,'[1]Res (3)'!AB:AB,"",0)</f>
        <v>-</v>
      </c>
      <c r="AL373" s="71">
        <f t="shared" si="139"/>
        <v>0</v>
      </c>
      <c r="AM373" s="72" t="str">
        <f t="shared" si="140"/>
        <v/>
      </c>
      <c r="AO373" s="71" t="s">
        <v>26</v>
      </c>
      <c r="AP373" s="70" t="e">
        <f t="shared" si="171"/>
        <v>#VALUE!</v>
      </c>
      <c r="AQ373" s="70"/>
      <c r="AR373" s="70" t="e">
        <f t="shared" si="172"/>
        <v>#VALUE!</v>
      </c>
      <c r="AS373" s="70"/>
      <c r="AT373" s="70" t="e">
        <f t="shared" si="173"/>
        <v>#VALUE!</v>
      </c>
      <c r="AU373" s="70"/>
      <c r="AV373" s="70" t="e">
        <f t="shared" si="174"/>
        <v>#VALUE!</v>
      </c>
      <c r="AW373" s="70"/>
      <c r="AX373" s="70" t="e">
        <f t="shared" si="175"/>
        <v>#VALUE!</v>
      </c>
      <c r="AY373" s="71" t="e">
        <f t="shared" si="141"/>
        <v>#VALUE!</v>
      </c>
      <c r="AZ373" s="72" t="e">
        <f t="shared" si="142"/>
        <v>#VALUE!</v>
      </c>
      <c r="BA373" s="71" t="s">
        <v>26</v>
      </c>
      <c r="BB373" s="70">
        <v>0</v>
      </c>
      <c r="BC373" s="70">
        <v>0</v>
      </c>
      <c r="BD373" s="70">
        <v>1</v>
      </c>
      <c r="BE373" s="70">
        <v>0</v>
      </c>
      <c r="BF373" s="70">
        <v>2</v>
      </c>
      <c r="BG373" s="70">
        <v>0</v>
      </c>
      <c r="BH373" s="70">
        <v>2</v>
      </c>
      <c r="BI373" s="70">
        <v>0</v>
      </c>
      <c r="BJ373" s="70">
        <v>1</v>
      </c>
      <c r="BK373" s="74">
        <f t="shared" si="143"/>
        <v>6</v>
      </c>
      <c r="BL373" s="75">
        <f t="shared" si="144"/>
        <v>0</v>
      </c>
      <c r="BM373" s="71" t="s">
        <v>26</v>
      </c>
      <c r="BN373" s="70">
        <v>0</v>
      </c>
      <c r="BO373" s="70">
        <v>0</v>
      </c>
      <c r="BP373" s="70">
        <v>1</v>
      </c>
      <c r="BQ373" s="70">
        <v>0</v>
      </c>
      <c r="BR373" s="70">
        <v>2</v>
      </c>
      <c r="BS373" s="70">
        <v>0</v>
      </c>
      <c r="BT373" s="70">
        <v>1</v>
      </c>
      <c r="BU373" s="70">
        <v>0</v>
      </c>
      <c r="BV373" s="70">
        <v>0</v>
      </c>
      <c r="BW373" s="74">
        <f t="shared" si="145"/>
        <v>4</v>
      </c>
      <c r="BX373" s="76">
        <f t="shared" si="146"/>
        <v>0</v>
      </c>
      <c r="BY373" s="71" t="s">
        <v>26</v>
      </c>
      <c r="BZ373" s="70">
        <v>0</v>
      </c>
      <c r="CA373" s="70"/>
      <c r="CB373" s="70">
        <v>3</v>
      </c>
      <c r="CC373" s="70"/>
      <c r="CD373" s="70">
        <v>4</v>
      </c>
      <c r="CE373" s="70"/>
      <c r="CF373" s="70">
        <v>3</v>
      </c>
      <c r="CG373" s="70"/>
      <c r="CH373" s="70">
        <v>0</v>
      </c>
      <c r="CI373" s="77">
        <f t="shared" si="147"/>
        <v>10</v>
      </c>
      <c r="CJ373" s="76">
        <f t="shared" si="148"/>
        <v>0</v>
      </c>
      <c r="CK373" s="78"/>
      <c r="CL373" s="57"/>
      <c r="CM373" s="57"/>
      <c r="CN373" s="57"/>
      <c r="CO373" s="57"/>
      <c r="CP373" s="57"/>
      <c r="CQ373" s="57"/>
      <c r="CR373" s="57"/>
      <c r="CS373" s="79"/>
      <c r="CT373" s="80"/>
      <c r="CU373" s="81">
        <f t="shared" si="149"/>
        <v>0</v>
      </c>
      <c r="CV373" s="82">
        <f t="shared" si="150"/>
        <v>0</v>
      </c>
      <c r="CW373" s="83" t="e">
        <f>SUMIF(Склад!#REF!,E373,Склад!#REF!)</f>
        <v>#REF!</v>
      </c>
    </row>
    <row r="374" spans="1:101" s="73" customFormat="1" ht="74.25" customHeight="1" thickBot="1" x14ac:dyDescent="0.3">
      <c r="A374" s="34">
        <v>371</v>
      </c>
      <c r="B374" s="168" t="s">
        <v>140</v>
      </c>
      <c r="C374" s="34" t="s">
        <v>4226</v>
      </c>
      <c r="D374" s="34" t="str">
        <f t="shared" si="151"/>
        <v>6642601422</v>
      </c>
      <c r="E374" s="33" t="s">
        <v>3940</v>
      </c>
      <c r="F374" s="33">
        <v>422</v>
      </c>
      <c r="G374" s="165" t="str">
        <f>IFERROR(VLOOKUP(VALUE(E374),Склад!#REF!,6,0),"-")</f>
        <v>-</v>
      </c>
      <c r="H374" s="58"/>
      <c r="I374" s="194" t="s">
        <v>4351</v>
      </c>
      <c r="J374" s="59">
        <v>38.1</v>
      </c>
      <c r="K374" s="63">
        <v>99</v>
      </c>
      <c r="L374" s="60"/>
      <c r="M374" s="61"/>
      <c r="N374" s="62"/>
      <c r="O374" s="64"/>
      <c r="P374" s="65"/>
      <c r="Q374" s="66"/>
      <c r="R374" s="67"/>
      <c r="S374" s="65"/>
      <c r="T374" s="66"/>
      <c r="U374" s="68"/>
      <c r="V374" s="69"/>
      <c r="W374" s="65"/>
      <c r="X374" s="66"/>
      <c r="Y374" s="70" t="str">
        <f>_xlfn.XLOOKUP($D374,'[1]Res (3)'!$G:$G,'[1]Res (3)'!P:P,"",0)</f>
        <v>-</v>
      </c>
      <c r="Z374" s="70" t="str">
        <f>_xlfn.XLOOKUP($D374,'[1]Res (3)'!$G:$G,'[1]Res (3)'!Q:Q,"",0)</f>
        <v>-</v>
      </c>
      <c r="AA374" s="70" t="str">
        <f>_xlfn.XLOOKUP($D374,'[1]Res (3)'!$G:$G,'[1]Res (3)'!R:R,"",0)</f>
        <v>-</v>
      </c>
      <c r="AB374" s="70" t="str">
        <f>_xlfn.XLOOKUP($D374,'[1]Res (3)'!$G:$G,'[1]Res (3)'!S:S,"",0)</f>
        <v/>
      </c>
      <c r="AC374" s="70" t="str">
        <f>_xlfn.XLOOKUP($D374,'[1]Res (3)'!$G:$G,'[1]Res (3)'!T:T,"",0)</f>
        <v/>
      </c>
      <c r="AD374" s="70" t="str">
        <f>_xlfn.XLOOKUP($D374,'[1]Res (3)'!$G:$G,'[1]Res (3)'!U:U,"",0)</f>
        <v/>
      </c>
      <c r="AE374" s="70" t="str">
        <f>_xlfn.XLOOKUP($D374,'[1]Res (3)'!$G:$G,'[1]Res (3)'!V:V,"",0)</f>
        <v/>
      </c>
      <c r="AF374" s="70" t="str">
        <f>_xlfn.XLOOKUP($D374,'[1]Res (3)'!$G:$G,'[1]Res (3)'!W:W,"",0)</f>
        <v/>
      </c>
      <c r="AG374" s="70" t="str">
        <f>_xlfn.XLOOKUP($D374,'[1]Res (3)'!$G:$G,'[1]Res (3)'!X:X,"",0)</f>
        <v/>
      </c>
      <c r="AH374" s="70" t="str">
        <f>_xlfn.XLOOKUP($D374,'[1]Res (3)'!$G:$G,'[1]Res (3)'!Y:Y,"",0)</f>
        <v/>
      </c>
      <c r="AI374" s="70" t="str">
        <f>_xlfn.XLOOKUP($D374,'[1]Res (3)'!$G:$G,'[1]Res (3)'!Z:Z,"",0)</f>
        <v/>
      </c>
      <c r="AJ374" s="70" t="str">
        <f>_xlfn.XLOOKUP($D374,'[1]Res (3)'!$G:$G,'[1]Res (3)'!AA:AA,"",0)</f>
        <v/>
      </c>
      <c r="AK374" s="70" t="str">
        <f>_xlfn.XLOOKUP($D374,'[1]Res (3)'!$G:$G,'[1]Res (3)'!AB:AB,"",0)</f>
        <v>-</v>
      </c>
      <c r="AL374" s="71">
        <f t="shared" si="139"/>
        <v>0</v>
      </c>
      <c r="AM374" s="72" t="str">
        <f t="shared" si="140"/>
        <v/>
      </c>
      <c r="AO374" s="71" t="s">
        <v>26</v>
      </c>
      <c r="AP374" s="70" t="e">
        <f t="shared" si="171"/>
        <v>#VALUE!</v>
      </c>
      <c r="AQ374" s="70"/>
      <c r="AR374" s="70" t="e">
        <f t="shared" si="172"/>
        <v>#VALUE!</v>
      </c>
      <c r="AS374" s="70"/>
      <c r="AT374" s="70" t="e">
        <f t="shared" si="173"/>
        <v>#VALUE!</v>
      </c>
      <c r="AU374" s="70"/>
      <c r="AV374" s="70" t="e">
        <f t="shared" si="174"/>
        <v>#VALUE!</v>
      </c>
      <c r="AW374" s="70"/>
      <c r="AX374" s="70" t="e">
        <f t="shared" si="175"/>
        <v>#VALUE!</v>
      </c>
      <c r="AY374" s="71" t="e">
        <f t="shared" si="141"/>
        <v>#VALUE!</v>
      </c>
      <c r="AZ374" s="72" t="e">
        <f t="shared" si="142"/>
        <v>#VALUE!</v>
      </c>
      <c r="BA374" s="71" t="s">
        <v>26</v>
      </c>
      <c r="BB374" s="70">
        <v>0</v>
      </c>
      <c r="BC374" s="70">
        <v>0</v>
      </c>
      <c r="BD374" s="70">
        <v>0</v>
      </c>
      <c r="BE374" s="70">
        <v>0</v>
      </c>
      <c r="BF374" s="70">
        <v>0</v>
      </c>
      <c r="BG374" s="70">
        <v>0</v>
      </c>
      <c r="BH374" s="70">
        <v>0</v>
      </c>
      <c r="BI374" s="70">
        <v>0</v>
      </c>
      <c r="BJ374" s="70">
        <v>0</v>
      </c>
      <c r="BK374" s="74">
        <f t="shared" si="143"/>
        <v>0</v>
      </c>
      <c r="BL374" s="75">
        <f t="shared" si="144"/>
        <v>0</v>
      </c>
      <c r="BM374" s="71" t="s">
        <v>26</v>
      </c>
      <c r="BN374" s="70">
        <v>0</v>
      </c>
      <c r="BO374" s="70">
        <v>0</v>
      </c>
      <c r="BP374" s="70">
        <v>0</v>
      </c>
      <c r="BQ374" s="70">
        <v>0</v>
      </c>
      <c r="BR374" s="70">
        <v>0</v>
      </c>
      <c r="BS374" s="70">
        <v>0</v>
      </c>
      <c r="BT374" s="70">
        <v>0</v>
      </c>
      <c r="BU374" s="70">
        <v>0</v>
      </c>
      <c r="BV374" s="70">
        <v>0</v>
      </c>
      <c r="BW374" s="74">
        <f t="shared" si="145"/>
        <v>0</v>
      </c>
      <c r="BX374" s="76">
        <f t="shared" si="146"/>
        <v>0</v>
      </c>
      <c r="BY374" s="71" t="s">
        <v>26</v>
      </c>
      <c r="BZ374" s="70">
        <v>0</v>
      </c>
      <c r="CA374" s="70"/>
      <c r="CB374" s="70">
        <v>0</v>
      </c>
      <c r="CC374" s="70"/>
      <c r="CD374" s="70">
        <v>0</v>
      </c>
      <c r="CE374" s="70"/>
      <c r="CF374" s="70">
        <v>0</v>
      </c>
      <c r="CG374" s="70"/>
      <c r="CH374" s="70">
        <v>0</v>
      </c>
      <c r="CI374" s="77">
        <f t="shared" si="147"/>
        <v>0</v>
      </c>
      <c r="CJ374" s="76">
        <f t="shared" si="148"/>
        <v>0</v>
      </c>
      <c r="CK374" s="78"/>
      <c r="CL374" s="57">
        <v>2</v>
      </c>
      <c r="CM374" s="57"/>
      <c r="CN374" s="57">
        <v>7</v>
      </c>
      <c r="CO374" s="57"/>
      <c r="CP374" s="57">
        <v>8</v>
      </c>
      <c r="CQ374" s="57"/>
      <c r="CR374" s="57">
        <v>6</v>
      </c>
      <c r="CS374" s="79"/>
      <c r="CT374" s="80">
        <v>2</v>
      </c>
      <c r="CU374" s="81">
        <f t="shared" si="149"/>
        <v>25</v>
      </c>
      <c r="CV374" s="82">
        <f t="shared" si="150"/>
        <v>0</v>
      </c>
      <c r="CW374" s="83" t="e">
        <f>SUMIF(Склад!#REF!,E374,Склад!#REF!)</f>
        <v>#REF!</v>
      </c>
    </row>
    <row r="375" spans="1:101" s="73" customFormat="1" ht="70.349999999999994" customHeight="1" thickBot="1" x14ac:dyDescent="0.3">
      <c r="A375" s="57">
        <v>372</v>
      </c>
      <c r="B375" s="168" t="s">
        <v>140</v>
      </c>
      <c r="C375" s="34" t="s">
        <v>4226</v>
      </c>
      <c r="D375" s="34" t="str">
        <f t="shared" si="151"/>
        <v>6642601477</v>
      </c>
      <c r="E375" s="33" t="s">
        <v>3940</v>
      </c>
      <c r="F375" s="33">
        <v>477</v>
      </c>
      <c r="G375" s="165" t="str">
        <f>IFERROR(VLOOKUP(VALUE(E375),Склад!#REF!,6,0),"-")</f>
        <v>-</v>
      </c>
      <c r="H375" s="58"/>
      <c r="I375" s="194" t="s">
        <v>4351</v>
      </c>
      <c r="J375" s="59">
        <v>38.1</v>
      </c>
      <c r="K375" s="63">
        <v>99</v>
      </c>
      <c r="L375" s="60"/>
      <c r="M375" s="61"/>
      <c r="N375" s="62"/>
      <c r="O375" s="64"/>
      <c r="P375" s="65"/>
      <c r="Q375" s="66"/>
      <c r="R375" s="67"/>
      <c r="S375" s="65"/>
      <c r="T375" s="66"/>
      <c r="U375" s="68"/>
      <c r="V375" s="69"/>
      <c r="W375" s="65"/>
      <c r="X375" s="66"/>
      <c r="Y375" s="70" t="str">
        <f>_xlfn.XLOOKUP($D375,'[1]Res (3)'!$G:$G,'[1]Res (3)'!P:P,"",0)</f>
        <v>-</v>
      </c>
      <c r="Z375" s="70" t="str">
        <f>_xlfn.XLOOKUP($D375,'[1]Res (3)'!$G:$G,'[1]Res (3)'!Q:Q,"",0)</f>
        <v>-</v>
      </c>
      <c r="AA375" s="70" t="str">
        <f>_xlfn.XLOOKUP($D375,'[1]Res (3)'!$G:$G,'[1]Res (3)'!R:R,"",0)</f>
        <v>-</v>
      </c>
      <c r="AB375" s="70" t="str">
        <f>_xlfn.XLOOKUP($D375,'[1]Res (3)'!$G:$G,'[1]Res (3)'!S:S,"",0)</f>
        <v/>
      </c>
      <c r="AC375" s="70" t="str">
        <f>_xlfn.XLOOKUP($D375,'[1]Res (3)'!$G:$G,'[1]Res (3)'!T:T,"",0)</f>
        <v/>
      </c>
      <c r="AD375" s="70" t="str">
        <f>_xlfn.XLOOKUP($D375,'[1]Res (3)'!$G:$G,'[1]Res (3)'!U:U,"",0)</f>
        <v/>
      </c>
      <c r="AE375" s="70" t="str">
        <f>_xlfn.XLOOKUP($D375,'[1]Res (3)'!$G:$G,'[1]Res (3)'!V:V,"",0)</f>
        <v/>
      </c>
      <c r="AF375" s="70" t="str">
        <f>_xlfn.XLOOKUP($D375,'[1]Res (3)'!$G:$G,'[1]Res (3)'!W:W,"",0)</f>
        <v/>
      </c>
      <c r="AG375" s="70" t="str">
        <f>_xlfn.XLOOKUP($D375,'[1]Res (3)'!$G:$G,'[1]Res (3)'!X:X,"",0)</f>
        <v/>
      </c>
      <c r="AH375" s="70" t="str">
        <f>_xlfn.XLOOKUP($D375,'[1]Res (3)'!$G:$G,'[1]Res (3)'!Y:Y,"",0)</f>
        <v/>
      </c>
      <c r="AI375" s="70" t="str">
        <f>_xlfn.XLOOKUP($D375,'[1]Res (3)'!$G:$G,'[1]Res (3)'!Z:Z,"",0)</f>
        <v/>
      </c>
      <c r="AJ375" s="70" t="str">
        <f>_xlfn.XLOOKUP($D375,'[1]Res (3)'!$G:$G,'[1]Res (3)'!AA:AA,"",0)</f>
        <v/>
      </c>
      <c r="AK375" s="70" t="str">
        <f>_xlfn.XLOOKUP($D375,'[1]Res (3)'!$G:$G,'[1]Res (3)'!AB:AB,"",0)</f>
        <v>-</v>
      </c>
      <c r="AL375" s="71">
        <f t="shared" si="139"/>
        <v>0</v>
      </c>
      <c r="AM375" s="72" t="str">
        <f t="shared" si="140"/>
        <v/>
      </c>
      <c r="AO375" s="71" t="s">
        <v>26</v>
      </c>
      <c r="AP375" s="70" t="e">
        <f t="shared" si="171"/>
        <v>#VALUE!</v>
      </c>
      <c r="AQ375" s="70"/>
      <c r="AR375" s="70" t="e">
        <f t="shared" si="172"/>
        <v>#VALUE!</v>
      </c>
      <c r="AS375" s="70"/>
      <c r="AT375" s="70" t="e">
        <f t="shared" si="173"/>
        <v>#VALUE!</v>
      </c>
      <c r="AU375" s="70"/>
      <c r="AV375" s="70" t="e">
        <f t="shared" si="174"/>
        <v>#VALUE!</v>
      </c>
      <c r="AW375" s="70"/>
      <c r="AX375" s="70" t="e">
        <f t="shared" si="175"/>
        <v>#VALUE!</v>
      </c>
      <c r="AY375" s="71" t="e">
        <f t="shared" si="141"/>
        <v>#VALUE!</v>
      </c>
      <c r="AZ375" s="72" t="e">
        <f t="shared" si="142"/>
        <v>#VALUE!</v>
      </c>
      <c r="BA375" s="71" t="s">
        <v>26</v>
      </c>
      <c r="BB375" s="70">
        <v>0</v>
      </c>
      <c r="BC375" s="70">
        <v>0</v>
      </c>
      <c r="BD375" s="70">
        <v>0</v>
      </c>
      <c r="BE375" s="70">
        <v>0</v>
      </c>
      <c r="BF375" s="70">
        <v>0</v>
      </c>
      <c r="BG375" s="70">
        <v>0</v>
      </c>
      <c r="BH375" s="70">
        <v>0</v>
      </c>
      <c r="BI375" s="70">
        <v>0</v>
      </c>
      <c r="BJ375" s="70">
        <v>0</v>
      </c>
      <c r="BK375" s="74">
        <f t="shared" si="143"/>
        <v>0</v>
      </c>
      <c r="BL375" s="75">
        <f t="shared" si="144"/>
        <v>0</v>
      </c>
      <c r="BM375" s="71" t="s">
        <v>26</v>
      </c>
      <c r="BN375" s="70">
        <v>0</v>
      </c>
      <c r="BO375" s="70">
        <v>0</v>
      </c>
      <c r="BP375" s="70">
        <v>0</v>
      </c>
      <c r="BQ375" s="70">
        <v>0</v>
      </c>
      <c r="BR375" s="70">
        <v>0</v>
      </c>
      <c r="BS375" s="70">
        <v>0</v>
      </c>
      <c r="BT375" s="70">
        <v>0</v>
      </c>
      <c r="BU375" s="70">
        <v>0</v>
      </c>
      <c r="BV375" s="70">
        <v>0</v>
      </c>
      <c r="BW375" s="74">
        <f t="shared" si="145"/>
        <v>0</v>
      </c>
      <c r="BX375" s="76">
        <f t="shared" si="146"/>
        <v>0</v>
      </c>
      <c r="BY375" s="71" t="s">
        <v>26</v>
      </c>
      <c r="BZ375" s="70">
        <v>0</v>
      </c>
      <c r="CA375" s="70"/>
      <c r="CB375" s="70">
        <v>0</v>
      </c>
      <c r="CC375" s="70"/>
      <c r="CD375" s="70">
        <v>0</v>
      </c>
      <c r="CE375" s="70"/>
      <c r="CF375" s="70">
        <v>0</v>
      </c>
      <c r="CG375" s="70"/>
      <c r="CH375" s="70">
        <v>0</v>
      </c>
      <c r="CI375" s="77">
        <f t="shared" si="147"/>
        <v>0</v>
      </c>
      <c r="CJ375" s="76">
        <f t="shared" si="148"/>
        <v>0</v>
      </c>
      <c r="CK375" s="78"/>
      <c r="CL375" s="57"/>
      <c r="CM375" s="57"/>
      <c r="CN375" s="57"/>
      <c r="CO375" s="57"/>
      <c r="CP375" s="57"/>
      <c r="CQ375" s="57"/>
      <c r="CR375" s="57"/>
      <c r="CS375" s="79"/>
      <c r="CT375" s="80"/>
      <c r="CU375" s="81">
        <f t="shared" si="149"/>
        <v>0</v>
      </c>
      <c r="CV375" s="82">
        <f t="shared" si="150"/>
        <v>0</v>
      </c>
      <c r="CW375" s="83" t="e">
        <f>SUMIF(Склад!#REF!,E375,Склад!#REF!)</f>
        <v>#REF!</v>
      </c>
    </row>
    <row r="376" spans="1:101" s="73" customFormat="1" ht="68.099999999999994" customHeight="1" thickBot="1" x14ac:dyDescent="0.3">
      <c r="A376" s="34">
        <v>373</v>
      </c>
      <c r="B376" s="168" t="s">
        <v>140</v>
      </c>
      <c r="C376" s="34" t="s">
        <v>4227</v>
      </c>
      <c r="D376" s="34" t="str">
        <f t="shared" si="151"/>
        <v>6213707622</v>
      </c>
      <c r="E376" s="33" t="s">
        <v>3941</v>
      </c>
      <c r="F376" s="33">
        <v>622</v>
      </c>
      <c r="G376" s="165" t="str">
        <f>IFERROR(VLOOKUP(VALUE(E376),Склад!#REF!,6,0),"-")</f>
        <v>-</v>
      </c>
      <c r="H376" s="58"/>
      <c r="I376" s="194" t="s">
        <v>4343</v>
      </c>
      <c r="J376" s="59">
        <v>34.200000000000003</v>
      </c>
      <c r="K376" s="63">
        <v>89</v>
      </c>
      <c r="L376" s="60"/>
      <c r="M376" s="61"/>
      <c r="N376" s="62"/>
      <c r="O376" s="64"/>
      <c r="P376" s="65"/>
      <c r="Q376" s="66"/>
      <c r="R376" s="67"/>
      <c r="S376" s="65"/>
      <c r="T376" s="66"/>
      <c r="U376" s="68"/>
      <c r="V376" s="69"/>
      <c r="W376" s="65"/>
      <c r="X376" s="66"/>
      <c r="Y376" s="70" t="str">
        <f>_xlfn.XLOOKUP($D376,'[1]Res (3)'!$G:$G,'[1]Res (3)'!P:P,"",0)</f>
        <v>-</v>
      </c>
      <c r="Z376" s="70" t="str">
        <f>_xlfn.XLOOKUP($D376,'[1]Res (3)'!$G:$G,'[1]Res (3)'!Q:Q,"",0)</f>
        <v>-</v>
      </c>
      <c r="AA376" s="70" t="str">
        <f>_xlfn.XLOOKUP($D376,'[1]Res (3)'!$G:$G,'[1]Res (3)'!R:R,"",0)</f>
        <v>-</v>
      </c>
      <c r="AB376" s="70" t="str">
        <f>_xlfn.XLOOKUP($D376,'[1]Res (3)'!$G:$G,'[1]Res (3)'!S:S,"",0)</f>
        <v/>
      </c>
      <c r="AC376" s="70" t="str">
        <f>_xlfn.XLOOKUP($D376,'[1]Res (3)'!$G:$G,'[1]Res (3)'!T:T,"",0)</f>
        <v/>
      </c>
      <c r="AD376" s="70" t="str">
        <f>_xlfn.XLOOKUP($D376,'[1]Res (3)'!$G:$G,'[1]Res (3)'!U:U,"",0)</f>
        <v/>
      </c>
      <c r="AE376" s="70" t="str">
        <f>_xlfn.XLOOKUP($D376,'[1]Res (3)'!$G:$G,'[1]Res (3)'!V:V,"",0)</f>
        <v/>
      </c>
      <c r="AF376" s="70" t="str">
        <f>_xlfn.XLOOKUP($D376,'[1]Res (3)'!$G:$G,'[1]Res (3)'!W:W,"",0)</f>
        <v/>
      </c>
      <c r="AG376" s="70" t="str">
        <f>_xlfn.XLOOKUP($D376,'[1]Res (3)'!$G:$G,'[1]Res (3)'!X:X,"",0)</f>
        <v/>
      </c>
      <c r="AH376" s="70" t="str">
        <f>_xlfn.XLOOKUP($D376,'[1]Res (3)'!$G:$G,'[1]Res (3)'!Y:Y,"",0)</f>
        <v/>
      </c>
      <c r="AI376" s="70" t="str">
        <f>_xlfn.XLOOKUP($D376,'[1]Res (3)'!$G:$G,'[1]Res (3)'!Z:Z,"",0)</f>
        <v/>
      </c>
      <c r="AJ376" s="70" t="str">
        <f>_xlfn.XLOOKUP($D376,'[1]Res (3)'!$G:$G,'[1]Res (3)'!AA:AA,"",0)</f>
        <v/>
      </c>
      <c r="AK376" s="70" t="str">
        <f>_xlfn.XLOOKUP($D376,'[1]Res (3)'!$G:$G,'[1]Res (3)'!AB:AB,"",0)</f>
        <v>-</v>
      </c>
      <c r="AL376" s="71">
        <f t="shared" si="139"/>
        <v>0</v>
      </c>
      <c r="AM376" s="72" t="str">
        <f t="shared" si="140"/>
        <v/>
      </c>
      <c r="AO376" s="71" t="s">
        <v>26</v>
      </c>
      <c r="AP376" s="70" t="e">
        <f t="shared" si="171"/>
        <v>#VALUE!</v>
      </c>
      <c r="AQ376" s="70"/>
      <c r="AR376" s="70" t="e">
        <f t="shared" si="172"/>
        <v>#VALUE!</v>
      </c>
      <c r="AS376" s="70"/>
      <c r="AT376" s="70" t="e">
        <f t="shared" si="173"/>
        <v>#VALUE!</v>
      </c>
      <c r="AU376" s="70"/>
      <c r="AV376" s="70" t="e">
        <f t="shared" si="174"/>
        <v>#VALUE!</v>
      </c>
      <c r="AW376" s="70"/>
      <c r="AX376" s="70" t="e">
        <f t="shared" si="175"/>
        <v>#VALUE!</v>
      </c>
      <c r="AY376" s="71" t="e">
        <f t="shared" si="141"/>
        <v>#VALUE!</v>
      </c>
      <c r="AZ376" s="72" t="e">
        <f t="shared" si="142"/>
        <v>#VALUE!</v>
      </c>
      <c r="BA376" s="71" t="s">
        <v>26</v>
      </c>
      <c r="BB376" s="70">
        <v>0</v>
      </c>
      <c r="BC376" s="70">
        <v>0</v>
      </c>
      <c r="BD376" s="70">
        <v>0</v>
      </c>
      <c r="BE376" s="70">
        <v>0</v>
      </c>
      <c r="BF376" s="70">
        <v>0</v>
      </c>
      <c r="BG376" s="70">
        <v>0</v>
      </c>
      <c r="BH376" s="70">
        <v>0</v>
      </c>
      <c r="BI376" s="70">
        <v>0</v>
      </c>
      <c r="BJ376" s="70">
        <v>0</v>
      </c>
      <c r="BK376" s="74">
        <f t="shared" si="143"/>
        <v>0</v>
      </c>
      <c r="BL376" s="75">
        <f t="shared" si="144"/>
        <v>0</v>
      </c>
      <c r="BM376" s="71" t="s">
        <v>26</v>
      </c>
      <c r="BN376" s="70">
        <v>0</v>
      </c>
      <c r="BO376" s="70">
        <v>0</v>
      </c>
      <c r="BP376" s="70">
        <v>0</v>
      </c>
      <c r="BQ376" s="70">
        <v>0</v>
      </c>
      <c r="BR376" s="70">
        <v>0</v>
      </c>
      <c r="BS376" s="70">
        <v>0</v>
      </c>
      <c r="BT376" s="70">
        <v>0</v>
      </c>
      <c r="BU376" s="70">
        <v>0</v>
      </c>
      <c r="BV376" s="70">
        <v>0</v>
      </c>
      <c r="BW376" s="74">
        <f t="shared" si="145"/>
        <v>0</v>
      </c>
      <c r="BX376" s="76">
        <f t="shared" si="146"/>
        <v>0</v>
      </c>
      <c r="BY376" s="71" t="s">
        <v>26</v>
      </c>
      <c r="BZ376" s="70">
        <v>0</v>
      </c>
      <c r="CA376" s="70"/>
      <c r="CB376" s="70">
        <v>0</v>
      </c>
      <c r="CC376" s="70"/>
      <c r="CD376" s="70">
        <v>0</v>
      </c>
      <c r="CE376" s="70"/>
      <c r="CF376" s="70">
        <v>0</v>
      </c>
      <c r="CG376" s="70"/>
      <c r="CH376" s="70">
        <v>0</v>
      </c>
      <c r="CI376" s="77">
        <f t="shared" si="147"/>
        <v>0</v>
      </c>
      <c r="CJ376" s="76">
        <f t="shared" si="148"/>
        <v>0</v>
      </c>
      <c r="CK376" s="78"/>
      <c r="CL376" s="57"/>
      <c r="CM376" s="57"/>
      <c r="CN376" s="57"/>
      <c r="CO376" s="57"/>
      <c r="CP376" s="57"/>
      <c r="CQ376" s="57"/>
      <c r="CR376" s="57"/>
      <c r="CS376" s="79"/>
      <c r="CT376" s="80"/>
      <c r="CU376" s="81">
        <f t="shared" si="149"/>
        <v>0</v>
      </c>
      <c r="CV376" s="82">
        <f t="shared" si="150"/>
        <v>0</v>
      </c>
      <c r="CW376" s="83" t="e">
        <f>SUMIF(Склад!#REF!,E376,Склад!#REF!)</f>
        <v>#REF!</v>
      </c>
    </row>
    <row r="377" spans="1:101" s="73" customFormat="1" ht="74.099999999999994" customHeight="1" thickBot="1" x14ac:dyDescent="0.3">
      <c r="A377" s="57">
        <v>374</v>
      </c>
      <c r="B377" s="168" t="s">
        <v>140</v>
      </c>
      <c r="C377" s="34" t="s">
        <v>4227</v>
      </c>
      <c r="D377" s="34" t="str">
        <f t="shared" si="151"/>
        <v>6213707667</v>
      </c>
      <c r="E377" s="33" t="s">
        <v>3941</v>
      </c>
      <c r="F377" s="33">
        <v>667</v>
      </c>
      <c r="G377" s="165" t="str">
        <f>IFERROR(VLOOKUP(VALUE(E377),Склад!#REF!,6,0),"-")</f>
        <v>-</v>
      </c>
      <c r="H377" s="58"/>
      <c r="I377" s="194" t="s">
        <v>4343</v>
      </c>
      <c r="J377" s="59">
        <v>34.200000000000003</v>
      </c>
      <c r="K377" s="63">
        <v>89</v>
      </c>
      <c r="L377" s="60"/>
      <c r="M377" s="61"/>
      <c r="N377" s="62"/>
      <c r="O377" s="64"/>
      <c r="P377" s="65"/>
      <c r="Q377" s="66"/>
      <c r="R377" s="67"/>
      <c r="S377" s="65"/>
      <c r="T377" s="66"/>
      <c r="U377" s="68"/>
      <c r="V377" s="69"/>
      <c r="W377" s="65"/>
      <c r="X377" s="66"/>
      <c r="Y377" s="70" t="str">
        <f>_xlfn.XLOOKUP($D377,'[1]Res (3)'!$G:$G,'[1]Res (3)'!P:P,"",0)</f>
        <v>-</v>
      </c>
      <c r="Z377" s="70" t="str">
        <f>_xlfn.XLOOKUP($D377,'[1]Res (3)'!$G:$G,'[1]Res (3)'!Q:Q,"",0)</f>
        <v>-</v>
      </c>
      <c r="AA377" s="70" t="str">
        <f>_xlfn.XLOOKUP($D377,'[1]Res (3)'!$G:$G,'[1]Res (3)'!R:R,"",0)</f>
        <v>-</v>
      </c>
      <c r="AB377" s="70" t="str">
        <f>_xlfn.XLOOKUP($D377,'[1]Res (3)'!$G:$G,'[1]Res (3)'!S:S,"",0)</f>
        <v/>
      </c>
      <c r="AC377" s="70" t="str">
        <f>_xlfn.XLOOKUP($D377,'[1]Res (3)'!$G:$G,'[1]Res (3)'!T:T,"",0)</f>
        <v/>
      </c>
      <c r="AD377" s="70" t="str">
        <f>_xlfn.XLOOKUP($D377,'[1]Res (3)'!$G:$G,'[1]Res (3)'!U:U,"",0)</f>
        <v/>
      </c>
      <c r="AE377" s="70" t="str">
        <f>_xlfn.XLOOKUP($D377,'[1]Res (3)'!$G:$G,'[1]Res (3)'!V:V,"",0)</f>
        <v/>
      </c>
      <c r="AF377" s="70" t="str">
        <f>_xlfn.XLOOKUP($D377,'[1]Res (3)'!$G:$G,'[1]Res (3)'!W:W,"",0)</f>
        <v/>
      </c>
      <c r="AG377" s="70" t="str">
        <f>_xlfn.XLOOKUP($D377,'[1]Res (3)'!$G:$G,'[1]Res (3)'!X:X,"",0)</f>
        <v/>
      </c>
      <c r="AH377" s="70" t="str">
        <f>_xlfn.XLOOKUP($D377,'[1]Res (3)'!$G:$G,'[1]Res (3)'!Y:Y,"",0)</f>
        <v/>
      </c>
      <c r="AI377" s="70" t="str">
        <f>_xlfn.XLOOKUP($D377,'[1]Res (3)'!$G:$G,'[1]Res (3)'!Z:Z,"",0)</f>
        <v/>
      </c>
      <c r="AJ377" s="70" t="str">
        <f>_xlfn.XLOOKUP($D377,'[1]Res (3)'!$G:$G,'[1]Res (3)'!AA:AA,"",0)</f>
        <v/>
      </c>
      <c r="AK377" s="70" t="str">
        <f>_xlfn.XLOOKUP($D377,'[1]Res (3)'!$G:$G,'[1]Res (3)'!AB:AB,"",0)</f>
        <v>-</v>
      </c>
      <c r="AL377" s="71">
        <f t="shared" si="139"/>
        <v>0</v>
      </c>
      <c r="AM377" s="72" t="str">
        <f t="shared" si="140"/>
        <v/>
      </c>
      <c r="AO377" s="71" t="s">
        <v>26</v>
      </c>
      <c r="AP377" s="70" t="e">
        <f t="shared" si="171"/>
        <v>#VALUE!</v>
      </c>
      <c r="AQ377" s="70" t="e">
        <f t="shared" ref="AQ377:AQ419" si="180">CM377+AA377-BC377-BO377-CA377</f>
        <v>#VALUE!</v>
      </c>
      <c r="AR377" s="70" t="e">
        <f t="shared" si="172"/>
        <v>#VALUE!</v>
      </c>
      <c r="AS377" s="70" t="e">
        <f t="shared" ref="AS377:AS419" si="181">CO377+AC377-BE377-BQ377-CC377</f>
        <v>#VALUE!</v>
      </c>
      <c r="AT377" s="70" t="e">
        <f t="shared" si="173"/>
        <v>#VALUE!</v>
      </c>
      <c r="AU377" s="70" t="e">
        <f t="shared" ref="AU377:AU419" si="182">CQ377+AE377-BG377-BS377-CE377</f>
        <v>#VALUE!</v>
      </c>
      <c r="AV377" s="70" t="e">
        <f t="shared" si="174"/>
        <v>#VALUE!</v>
      </c>
      <c r="AW377" s="70" t="e">
        <f t="shared" ref="AW377:AW408" si="183">CS377+AJ377-BI377-BU377-CG377</f>
        <v>#VALUE!</v>
      </c>
      <c r="AX377" s="70" t="e">
        <f t="shared" si="175"/>
        <v>#VALUE!</v>
      </c>
      <c r="AY377" s="71" t="e">
        <f t="shared" si="141"/>
        <v>#VALUE!</v>
      </c>
      <c r="AZ377" s="72" t="e">
        <f t="shared" si="142"/>
        <v>#VALUE!</v>
      </c>
      <c r="BA377" s="71" t="s">
        <v>26</v>
      </c>
      <c r="BB377" s="70">
        <v>0</v>
      </c>
      <c r="BC377" s="70"/>
      <c r="BD377" s="70">
        <v>0</v>
      </c>
      <c r="BE377" s="70"/>
      <c r="BF377" s="70">
        <v>0</v>
      </c>
      <c r="BG377" s="70">
        <v>0</v>
      </c>
      <c r="BH377" s="70">
        <v>0</v>
      </c>
      <c r="BI377" s="70"/>
      <c r="BJ377" s="70">
        <v>0</v>
      </c>
      <c r="BK377" s="74">
        <f t="shared" si="143"/>
        <v>0</v>
      </c>
      <c r="BL377" s="75">
        <f t="shared" si="144"/>
        <v>0</v>
      </c>
      <c r="BM377" s="71" t="s">
        <v>26</v>
      </c>
      <c r="BN377" s="70">
        <v>0</v>
      </c>
      <c r="BO377" s="70"/>
      <c r="BP377" s="70">
        <v>0</v>
      </c>
      <c r="BQ377" s="70"/>
      <c r="BR377" s="70">
        <v>0</v>
      </c>
      <c r="BS377" s="70"/>
      <c r="BT377" s="70">
        <v>0</v>
      </c>
      <c r="BU377" s="70"/>
      <c r="BV377" s="70">
        <v>0</v>
      </c>
      <c r="BW377" s="74">
        <f t="shared" si="145"/>
        <v>0</v>
      </c>
      <c r="BX377" s="76">
        <f t="shared" si="146"/>
        <v>0</v>
      </c>
      <c r="BY377" s="71" t="s">
        <v>26</v>
      </c>
      <c r="BZ377" s="70">
        <v>0</v>
      </c>
      <c r="CA377" s="70"/>
      <c r="CB377" s="70">
        <v>0</v>
      </c>
      <c r="CC377" s="70"/>
      <c r="CD377" s="70">
        <v>0</v>
      </c>
      <c r="CE377" s="70"/>
      <c r="CF377" s="70">
        <v>0</v>
      </c>
      <c r="CG377" s="70"/>
      <c r="CH377" s="70">
        <v>0</v>
      </c>
      <c r="CI377" s="77">
        <f t="shared" si="147"/>
        <v>0</v>
      </c>
      <c r="CJ377" s="76">
        <f t="shared" si="148"/>
        <v>0</v>
      </c>
      <c r="CK377" s="78"/>
      <c r="CL377" s="57"/>
      <c r="CM377" s="57"/>
      <c r="CN377" s="57"/>
      <c r="CO377" s="57"/>
      <c r="CP377" s="57"/>
      <c r="CQ377" s="57"/>
      <c r="CR377" s="57"/>
      <c r="CS377" s="79"/>
      <c r="CT377" s="80"/>
      <c r="CU377" s="81">
        <f t="shared" si="149"/>
        <v>0</v>
      </c>
      <c r="CV377" s="82">
        <f t="shared" si="150"/>
        <v>0</v>
      </c>
      <c r="CW377" s="83" t="e">
        <f>SUMIF(Склад!#REF!,E377,Склад!#REF!)</f>
        <v>#REF!</v>
      </c>
    </row>
    <row r="378" spans="1:101" s="73" customFormat="1" ht="72.599999999999994" customHeight="1" thickBot="1" x14ac:dyDescent="0.3">
      <c r="A378" s="34">
        <v>375</v>
      </c>
      <c r="B378" s="168" t="s">
        <v>140</v>
      </c>
      <c r="C378" s="34" t="s">
        <v>4228</v>
      </c>
      <c r="D378" s="34" t="str">
        <f t="shared" si="151"/>
        <v>6873701622</v>
      </c>
      <c r="E378" s="33" t="s">
        <v>3942</v>
      </c>
      <c r="F378" s="33">
        <v>622</v>
      </c>
      <c r="G378" s="165" t="str">
        <f>IFERROR(VLOOKUP(VALUE(E378),Склад!#REF!,6,0),"-")</f>
        <v>-</v>
      </c>
      <c r="H378" s="58"/>
      <c r="I378" s="194" t="s">
        <v>4343</v>
      </c>
      <c r="J378" s="59">
        <v>38.1</v>
      </c>
      <c r="K378" s="63">
        <v>99</v>
      </c>
      <c r="L378" s="60"/>
      <c r="M378" s="61"/>
      <c r="N378" s="62"/>
      <c r="O378" s="64"/>
      <c r="P378" s="65"/>
      <c r="Q378" s="66"/>
      <c r="R378" s="67"/>
      <c r="S378" s="65"/>
      <c r="T378" s="66"/>
      <c r="U378" s="68"/>
      <c r="V378" s="69"/>
      <c r="W378" s="65"/>
      <c r="X378" s="66"/>
      <c r="Y378" s="70" t="str">
        <f>_xlfn.XLOOKUP($D378,'[1]Res (3)'!$G:$G,'[1]Res (3)'!P:P,"",0)</f>
        <v>-</v>
      </c>
      <c r="Z378" s="70" t="str">
        <f>_xlfn.XLOOKUP($D378,'[1]Res (3)'!$G:$G,'[1]Res (3)'!Q:Q,"",0)</f>
        <v>-</v>
      </c>
      <c r="AA378" s="70" t="str">
        <f>_xlfn.XLOOKUP($D378,'[1]Res (3)'!$G:$G,'[1]Res (3)'!R:R,"",0)</f>
        <v>-</v>
      </c>
      <c r="AB378" s="70" t="str">
        <f>_xlfn.XLOOKUP($D378,'[1]Res (3)'!$G:$G,'[1]Res (3)'!S:S,"",0)</f>
        <v/>
      </c>
      <c r="AC378" s="70" t="str">
        <f>_xlfn.XLOOKUP($D378,'[1]Res (3)'!$G:$G,'[1]Res (3)'!T:T,"",0)</f>
        <v/>
      </c>
      <c r="AD378" s="70" t="str">
        <f>_xlfn.XLOOKUP($D378,'[1]Res (3)'!$G:$G,'[1]Res (3)'!U:U,"",0)</f>
        <v/>
      </c>
      <c r="AE378" s="70" t="str">
        <f>_xlfn.XLOOKUP($D378,'[1]Res (3)'!$G:$G,'[1]Res (3)'!V:V,"",0)</f>
        <v/>
      </c>
      <c r="AF378" s="70" t="str">
        <f>_xlfn.XLOOKUP($D378,'[1]Res (3)'!$G:$G,'[1]Res (3)'!W:W,"",0)</f>
        <v/>
      </c>
      <c r="AG378" s="70" t="str">
        <f>_xlfn.XLOOKUP($D378,'[1]Res (3)'!$G:$G,'[1]Res (3)'!X:X,"",0)</f>
        <v/>
      </c>
      <c r="AH378" s="70" t="str">
        <f>_xlfn.XLOOKUP($D378,'[1]Res (3)'!$G:$G,'[1]Res (3)'!Y:Y,"",0)</f>
        <v/>
      </c>
      <c r="AI378" s="70" t="str">
        <f>_xlfn.XLOOKUP($D378,'[1]Res (3)'!$G:$G,'[1]Res (3)'!Z:Z,"",0)</f>
        <v/>
      </c>
      <c r="AJ378" s="70" t="str">
        <f>_xlfn.XLOOKUP($D378,'[1]Res (3)'!$G:$G,'[1]Res (3)'!AA:AA,"",0)</f>
        <v/>
      </c>
      <c r="AK378" s="70" t="str">
        <f>_xlfn.XLOOKUP($D378,'[1]Res (3)'!$G:$G,'[1]Res (3)'!AB:AB,"",0)</f>
        <v>-</v>
      </c>
      <c r="AL378" s="71">
        <f t="shared" si="139"/>
        <v>0</v>
      </c>
      <c r="AM378" s="72" t="str">
        <f t="shared" si="140"/>
        <v/>
      </c>
      <c r="AO378" s="71" t="s">
        <v>26</v>
      </c>
      <c r="AP378" s="70" t="e">
        <f t="shared" si="171"/>
        <v>#VALUE!</v>
      </c>
      <c r="AQ378" s="70" t="e">
        <f t="shared" si="180"/>
        <v>#VALUE!</v>
      </c>
      <c r="AR378" s="70" t="e">
        <f t="shared" si="172"/>
        <v>#VALUE!</v>
      </c>
      <c r="AS378" s="70" t="e">
        <f t="shared" si="181"/>
        <v>#VALUE!</v>
      </c>
      <c r="AT378" s="70" t="e">
        <f t="shared" si="173"/>
        <v>#VALUE!</v>
      </c>
      <c r="AU378" s="70" t="e">
        <f t="shared" si="182"/>
        <v>#VALUE!</v>
      </c>
      <c r="AV378" s="70" t="e">
        <f t="shared" si="174"/>
        <v>#VALUE!</v>
      </c>
      <c r="AW378" s="70" t="e">
        <f t="shared" si="183"/>
        <v>#VALUE!</v>
      </c>
      <c r="AX378" s="70" t="e">
        <f t="shared" si="175"/>
        <v>#VALUE!</v>
      </c>
      <c r="AY378" s="71" t="e">
        <f t="shared" si="141"/>
        <v>#VALUE!</v>
      </c>
      <c r="AZ378" s="72" t="e">
        <f t="shared" si="142"/>
        <v>#VALUE!</v>
      </c>
      <c r="BA378" s="71" t="s">
        <v>26</v>
      </c>
      <c r="BB378" s="70">
        <v>0</v>
      </c>
      <c r="BC378" s="70"/>
      <c r="BD378" s="70">
        <v>0</v>
      </c>
      <c r="BE378" s="70"/>
      <c r="BF378" s="70">
        <v>0</v>
      </c>
      <c r="BG378" s="70">
        <v>0</v>
      </c>
      <c r="BH378" s="70">
        <v>0</v>
      </c>
      <c r="BI378" s="70"/>
      <c r="BJ378" s="70">
        <v>0</v>
      </c>
      <c r="BK378" s="74">
        <f t="shared" si="143"/>
        <v>0</v>
      </c>
      <c r="BL378" s="75">
        <f t="shared" si="144"/>
        <v>0</v>
      </c>
      <c r="BM378" s="71" t="s">
        <v>26</v>
      </c>
      <c r="BN378" s="70">
        <v>0</v>
      </c>
      <c r="BO378" s="70"/>
      <c r="BP378" s="70">
        <v>0</v>
      </c>
      <c r="BQ378" s="70"/>
      <c r="BR378" s="70">
        <v>0</v>
      </c>
      <c r="BS378" s="70"/>
      <c r="BT378" s="70">
        <v>0</v>
      </c>
      <c r="BU378" s="70"/>
      <c r="BV378" s="70">
        <v>0</v>
      </c>
      <c r="BW378" s="74">
        <f t="shared" si="145"/>
        <v>0</v>
      </c>
      <c r="BX378" s="76">
        <f t="shared" si="146"/>
        <v>0</v>
      </c>
      <c r="BY378" s="71" t="s">
        <v>26</v>
      </c>
      <c r="BZ378" s="70">
        <v>0</v>
      </c>
      <c r="CA378" s="70"/>
      <c r="CB378" s="70">
        <v>0</v>
      </c>
      <c r="CC378" s="70"/>
      <c r="CD378" s="70">
        <v>0</v>
      </c>
      <c r="CE378" s="70"/>
      <c r="CF378" s="70">
        <v>0</v>
      </c>
      <c r="CG378" s="70"/>
      <c r="CH378" s="70">
        <v>0</v>
      </c>
      <c r="CI378" s="77">
        <f t="shared" si="147"/>
        <v>0</v>
      </c>
      <c r="CJ378" s="76">
        <f t="shared" si="148"/>
        <v>0</v>
      </c>
      <c r="CK378" s="78"/>
      <c r="CL378" s="57"/>
      <c r="CM378" s="57"/>
      <c r="CN378" s="57"/>
      <c r="CO378" s="57"/>
      <c r="CP378" s="57"/>
      <c r="CQ378" s="57"/>
      <c r="CR378" s="57"/>
      <c r="CS378" s="79"/>
      <c r="CT378" s="80"/>
      <c r="CU378" s="81">
        <f t="shared" si="149"/>
        <v>0</v>
      </c>
      <c r="CV378" s="82">
        <f t="shared" si="150"/>
        <v>0</v>
      </c>
      <c r="CW378" s="83" t="e">
        <f>SUMIF(Склад!#REF!,E378,Склад!#REF!)</f>
        <v>#REF!</v>
      </c>
    </row>
    <row r="379" spans="1:101" s="73" customFormat="1" ht="64.900000000000006" customHeight="1" thickBot="1" x14ac:dyDescent="0.3">
      <c r="A379" s="57">
        <v>376</v>
      </c>
      <c r="B379" s="168" t="s">
        <v>140</v>
      </c>
      <c r="C379" s="34" t="s">
        <v>4228</v>
      </c>
      <c r="D379" s="34" t="str">
        <f t="shared" si="151"/>
        <v>6873701667</v>
      </c>
      <c r="E379" s="33" t="s">
        <v>3942</v>
      </c>
      <c r="F379" s="33">
        <v>667</v>
      </c>
      <c r="G379" s="165" t="str">
        <f>IFERROR(VLOOKUP(VALUE(E379),Склад!#REF!,6,0),"-")</f>
        <v>-</v>
      </c>
      <c r="H379" s="58"/>
      <c r="I379" s="194" t="s">
        <v>4343</v>
      </c>
      <c r="J379" s="59">
        <v>38.1</v>
      </c>
      <c r="K379" s="63">
        <v>99</v>
      </c>
      <c r="L379" s="60"/>
      <c r="M379" s="61"/>
      <c r="N379" s="62"/>
      <c r="O379" s="64"/>
      <c r="P379" s="65"/>
      <c r="Q379" s="66"/>
      <c r="R379" s="67"/>
      <c r="S379" s="65"/>
      <c r="T379" s="66"/>
      <c r="U379" s="68"/>
      <c r="V379" s="69"/>
      <c r="W379" s="65"/>
      <c r="X379" s="66"/>
      <c r="Y379" s="70" t="str">
        <f>_xlfn.XLOOKUP($D379,'[1]Res (3)'!$G:$G,'[1]Res (3)'!P:P,"",0)</f>
        <v>-</v>
      </c>
      <c r="Z379" s="70" t="str">
        <f>_xlfn.XLOOKUP($D379,'[1]Res (3)'!$G:$G,'[1]Res (3)'!Q:Q,"",0)</f>
        <v>-</v>
      </c>
      <c r="AA379" s="70" t="str">
        <f>_xlfn.XLOOKUP($D379,'[1]Res (3)'!$G:$G,'[1]Res (3)'!R:R,"",0)</f>
        <v>-</v>
      </c>
      <c r="AB379" s="70" t="str">
        <f>_xlfn.XLOOKUP($D379,'[1]Res (3)'!$G:$G,'[1]Res (3)'!S:S,"",0)</f>
        <v/>
      </c>
      <c r="AC379" s="70" t="str">
        <f>_xlfn.XLOOKUP($D379,'[1]Res (3)'!$G:$G,'[1]Res (3)'!T:T,"",0)</f>
        <v/>
      </c>
      <c r="AD379" s="70" t="str">
        <f>_xlfn.XLOOKUP($D379,'[1]Res (3)'!$G:$G,'[1]Res (3)'!U:U,"",0)</f>
        <v/>
      </c>
      <c r="AE379" s="70" t="str">
        <f>_xlfn.XLOOKUP($D379,'[1]Res (3)'!$G:$G,'[1]Res (3)'!V:V,"",0)</f>
        <v/>
      </c>
      <c r="AF379" s="70" t="str">
        <f>_xlfn.XLOOKUP($D379,'[1]Res (3)'!$G:$G,'[1]Res (3)'!W:W,"",0)</f>
        <v/>
      </c>
      <c r="AG379" s="70" t="str">
        <f>_xlfn.XLOOKUP($D379,'[1]Res (3)'!$G:$G,'[1]Res (3)'!X:X,"",0)</f>
        <v/>
      </c>
      <c r="AH379" s="70" t="str">
        <f>_xlfn.XLOOKUP($D379,'[1]Res (3)'!$G:$G,'[1]Res (3)'!Y:Y,"",0)</f>
        <v/>
      </c>
      <c r="AI379" s="70" t="str">
        <f>_xlfn.XLOOKUP($D379,'[1]Res (3)'!$G:$G,'[1]Res (3)'!Z:Z,"",0)</f>
        <v/>
      </c>
      <c r="AJ379" s="70" t="str">
        <f>_xlfn.XLOOKUP($D379,'[1]Res (3)'!$G:$G,'[1]Res (3)'!AA:AA,"",0)</f>
        <v/>
      </c>
      <c r="AK379" s="70" t="str">
        <f>_xlfn.XLOOKUP($D379,'[1]Res (3)'!$G:$G,'[1]Res (3)'!AB:AB,"",0)</f>
        <v>-</v>
      </c>
      <c r="AL379" s="71">
        <f t="shared" si="139"/>
        <v>0</v>
      </c>
      <c r="AM379" s="72" t="str">
        <f t="shared" si="140"/>
        <v/>
      </c>
      <c r="AO379" s="71" t="s">
        <v>26</v>
      </c>
      <c r="AP379" s="70" t="e">
        <f t="shared" si="171"/>
        <v>#VALUE!</v>
      </c>
      <c r="AQ379" s="70" t="e">
        <f t="shared" si="180"/>
        <v>#VALUE!</v>
      </c>
      <c r="AR379" s="70" t="e">
        <f t="shared" si="172"/>
        <v>#VALUE!</v>
      </c>
      <c r="AS379" s="70" t="e">
        <f t="shared" si="181"/>
        <v>#VALUE!</v>
      </c>
      <c r="AT379" s="70" t="e">
        <f t="shared" si="173"/>
        <v>#VALUE!</v>
      </c>
      <c r="AU379" s="70" t="e">
        <f t="shared" si="182"/>
        <v>#VALUE!</v>
      </c>
      <c r="AV379" s="70" t="e">
        <f t="shared" si="174"/>
        <v>#VALUE!</v>
      </c>
      <c r="AW379" s="70" t="e">
        <f t="shared" si="183"/>
        <v>#VALUE!</v>
      </c>
      <c r="AX379" s="70" t="e">
        <f t="shared" si="175"/>
        <v>#VALUE!</v>
      </c>
      <c r="AY379" s="71" t="e">
        <f t="shared" si="141"/>
        <v>#VALUE!</v>
      </c>
      <c r="AZ379" s="72" t="e">
        <f t="shared" si="142"/>
        <v>#VALUE!</v>
      </c>
      <c r="BA379" s="71" t="s">
        <v>26</v>
      </c>
      <c r="BB379" s="70">
        <v>0</v>
      </c>
      <c r="BC379" s="70"/>
      <c r="BD379" s="70">
        <v>0</v>
      </c>
      <c r="BE379" s="70"/>
      <c r="BF379" s="70">
        <v>0</v>
      </c>
      <c r="BG379" s="70">
        <v>0</v>
      </c>
      <c r="BH379" s="70">
        <v>0</v>
      </c>
      <c r="BI379" s="70"/>
      <c r="BJ379" s="70">
        <v>0</v>
      </c>
      <c r="BK379" s="74">
        <f t="shared" si="143"/>
        <v>0</v>
      </c>
      <c r="BL379" s="75">
        <f t="shared" si="144"/>
        <v>0</v>
      </c>
      <c r="BM379" s="71" t="s">
        <v>26</v>
      </c>
      <c r="BN379" s="70">
        <v>0</v>
      </c>
      <c r="BO379" s="70"/>
      <c r="BP379" s="70">
        <v>0</v>
      </c>
      <c r="BQ379" s="70"/>
      <c r="BR379" s="70">
        <v>0</v>
      </c>
      <c r="BS379" s="70"/>
      <c r="BT379" s="70">
        <v>0</v>
      </c>
      <c r="BU379" s="70"/>
      <c r="BV379" s="70">
        <v>0</v>
      </c>
      <c r="BW379" s="74">
        <f t="shared" si="145"/>
        <v>0</v>
      </c>
      <c r="BX379" s="76">
        <f t="shared" si="146"/>
        <v>0</v>
      </c>
      <c r="BY379" s="71" t="s">
        <v>26</v>
      </c>
      <c r="BZ379" s="70">
        <v>0</v>
      </c>
      <c r="CA379" s="70"/>
      <c r="CB379" s="70">
        <v>0</v>
      </c>
      <c r="CC379" s="70"/>
      <c r="CD379" s="70">
        <v>0</v>
      </c>
      <c r="CE379" s="70"/>
      <c r="CF379" s="70">
        <v>0</v>
      </c>
      <c r="CG379" s="70"/>
      <c r="CH379" s="70">
        <v>0</v>
      </c>
      <c r="CI379" s="77">
        <f t="shared" si="147"/>
        <v>0</v>
      </c>
      <c r="CJ379" s="76">
        <f t="shared" si="148"/>
        <v>0</v>
      </c>
      <c r="CK379" s="78"/>
      <c r="CL379" s="57"/>
      <c r="CM379" s="57"/>
      <c r="CN379" s="57"/>
      <c r="CO379" s="57"/>
      <c r="CP379" s="57"/>
      <c r="CQ379" s="57"/>
      <c r="CR379" s="57"/>
      <c r="CS379" s="79"/>
      <c r="CT379" s="80"/>
      <c r="CU379" s="81">
        <f t="shared" si="149"/>
        <v>0</v>
      </c>
      <c r="CV379" s="82">
        <f t="shared" si="150"/>
        <v>0</v>
      </c>
      <c r="CW379" s="83" t="e">
        <f>SUMIF(Склад!#REF!,E379,Склад!#REF!)</f>
        <v>#REF!</v>
      </c>
    </row>
    <row r="380" spans="1:101" s="73" customFormat="1" ht="147.94999999999999" customHeight="1" thickBot="1" x14ac:dyDescent="0.3">
      <c r="A380" s="34">
        <v>377</v>
      </c>
      <c r="B380" s="168" t="s">
        <v>140</v>
      </c>
      <c r="C380" s="34" t="s">
        <v>4198</v>
      </c>
      <c r="D380" s="34" t="str">
        <f t="shared" si="151"/>
        <v>6173501326</v>
      </c>
      <c r="E380" s="33" t="s">
        <v>3943</v>
      </c>
      <c r="F380" s="33">
        <v>326</v>
      </c>
      <c r="G380" s="165" t="str">
        <f>IFERROR(VLOOKUP(VALUE(E380),Склад!#REF!,6,0),"-")</f>
        <v>-</v>
      </c>
      <c r="H380" s="58"/>
      <c r="I380" s="194" t="s">
        <v>4343</v>
      </c>
      <c r="J380" s="59">
        <v>26.5</v>
      </c>
      <c r="K380" s="63">
        <v>69</v>
      </c>
      <c r="L380" s="60"/>
      <c r="M380" s="61"/>
      <c r="N380" s="62"/>
      <c r="O380" s="64"/>
      <c r="P380" s="65"/>
      <c r="Q380" s="66"/>
      <c r="R380" s="67"/>
      <c r="S380" s="65"/>
      <c r="T380" s="66"/>
      <c r="U380" s="68"/>
      <c r="V380" s="69"/>
      <c r="W380" s="65"/>
      <c r="X380" s="66"/>
      <c r="Y380" s="70" t="str">
        <f>_xlfn.XLOOKUP($D380,'[1]Res (3)'!$G:$G,'[1]Res (3)'!P:P,"",0)</f>
        <v>-</v>
      </c>
      <c r="Z380" s="70" t="str">
        <f>_xlfn.XLOOKUP($D380,'[1]Res (3)'!$G:$G,'[1]Res (3)'!Q:Q,"",0)</f>
        <v>-</v>
      </c>
      <c r="AA380" s="70" t="str">
        <f>_xlfn.XLOOKUP($D380,'[1]Res (3)'!$G:$G,'[1]Res (3)'!R:R,"",0)</f>
        <v>-</v>
      </c>
      <c r="AB380" s="70" t="str">
        <f>_xlfn.XLOOKUP($D380,'[1]Res (3)'!$G:$G,'[1]Res (3)'!S:S,"",0)</f>
        <v/>
      </c>
      <c r="AC380" s="70" t="str">
        <f>_xlfn.XLOOKUP($D380,'[1]Res (3)'!$G:$G,'[1]Res (3)'!T:T,"",0)</f>
        <v/>
      </c>
      <c r="AD380" s="70" t="str">
        <f>_xlfn.XLOOKUP($D380,'[1]Res (3)'!$G:$G,'[1]Res (3)'!U:U,"",0)</f>
        <v/>
      </c>
      <c r="AE380" s="70" t="str">
        <f>_xlfn.XLOOKUP($D380,'[1]Res (3)'!$G:$G,'[1]Res (3)'!V:V,"",0)</f>
        <v/>
      </c>
      <c r="AF380" s="70" t="str">
        <f>_xlfn.XLOOKUP($D380,'[1]Res (3)'!$G:$G,'[1]Res (3)'!W:W,"",0)</f>
        <v/>
      </c>
      <c r="AG380" s="70" t="str">
        <f>_xlfn.XLOOKUP($D380,'[1]Res (3)'!$G:$G,'[1]Res (3)'!X:X,"",0)</f>
        <v/>
      </c>
      <c r="AH380" s="70" t="str">
        <f>_xlfn.XLOOKUP($D380,'[1]Res (3)'!$G:$G,'[1]Res (3)'!Y:Y,"",0)</f>
        <v/>
      </c>
      <c r="AI380" s="70" t="str">
        <f>_xlfn.XLOOKUP($D380,'[1]Res (3)'!$G:$G,'[1]Res (3)'!Z:Z,"",0)</f>
        <v/>
      </c>
      <c r="AJ380" s="70" t="str">
        <f>_xlfn.XLOOKUP($D380,'[1]Res (3)'!$G:$G,'[1]Res (3)'!AA:AA,"",0)</f>
        <v/>
      </c>
      <c r="AK380" s="70" t="str">
        <f>_xlfn.XLOOKUP($D380,'[1]Res (3)'!$G:$G,'[1]Res (3)'!AB:AB,"",0)</f>
        <v>-</v>
      </c>
      <c r="AL380" s="71">
        <f t="shared" si="139"/>
        <v>0</v>
      </c>
      <c r="AM380" s="72" t="str">
        <f t="shared" si="140"/>
        <v/>
      </c>
      <c r="AO380" s="71" t="s">
        <v>26</v>
      </c>
      <c r="AP380" s="70" t="e">
        <f t="shared" si="171"/>
        <v>#VALUE!</v>
      </c>
      <c r="AQ380" s="70" t="e">
        <f t="shared" si="180"/>
        <v>#VALUE!</v>
      </c>
      <c r="AR380" s="70" t="e">
        <f t="shared" si="172"/>
        <v>#VALUE!</v>
      </c>
      <c r="AS380" s="70" t="e">
        <f t="shared" si="181"/>
        <v>#VALUE!</v>
      </c>
      <c r="AT380" s="70" t="e">
        <f t="shared" si="173"/>
        <v>#VALUE!</v>
      </c>
      <c r="AU380" s="70" t="e">
        <f t="shared" si="182"/>
        <v>#VALUE!</v>
      </c>
      <c r="AV380" s="70" t="e">
        <f t="shared" si="174"/>
        <v>#VALUE!</v>
      </c>
      <c r="AW380" s="70" t="e">
        <f t="shared" si="183"/>
        <v>#VALUE!</v>
      </c>
      <c r="AX380" s="70" t="e">
        <f t="shared" si="175"/>
        <v>#VALUE!</v>
      </c>
      <c r="AY380" s="71" t="e">
        <f t="shared" si="141"/>
        <v>#VALUE!</v>
      </c>
      <c r="AZ380" s="72" t="e">
        <f t="shared" si="142"/>
        <v>#VALUE!</v>
      </c>
      <c r="BA380" s="71" t="s">
        <v>26</v>
      </c>
      <c r="BB380" s="70">
        <v>0</v>
      </c>
      <c r="BC380" s="70"/>
      <c r="BD380" s="70">
        <v>0</v>
      </c>
      <c r="BE380" s="70"/>
      <c r="BF380" s="70">
        <v>0</v>
      </c>
      <c r="BG380" s="70">
        <v>0</v>
      </c>
      <c r="BH380" s="70">
        <v>0</v>
      </c>
      <c r="BI380" s="70"/>
      <c r="BJ380" s="70">
        <v>0</v>
      </c>
      <c r="BK380" s="74">
        <f t="shared" si="143"/>
        <v>0</v>
      </c>
      <c r="BL380" s="75">
        <f t="shared" si="144"/>
        <v>0</v>
      </c>
      <c r="BM380" s="71" t="s">
        <v>26</v>
      </c>
      <c r="BN380" s="70">
        <v>0</v>
      </c>
      <c r="BO380" s="70"/>
      <c r="BP380" s="70">
        <v>0</v>
      </c>
      <c r="BQ380" s="70"/>
      <c r="BR380" s="70">
        <v>0</v>
      </c>
      <c r="BS380" s="70"/>
      <c r="BT380" s="70">
        <v>0</v>
      </c>
      <c r="BU380" s="70"/>
      <c r="BV380" s="70">
        <v>0</v>
      </c>
      <c r="BW380" s="74">
        <f t="shared" si="145"/>
        <v>0</v>
      </c>
      <c r="BX380" s="76">
        <f t="shared" si="146"/>
        <v>0</v>
      </c>
      <c r="BY380" s="71" t="s">
        <v>26</v>
      </c>
      <c r="BZ380" s="70">
        <v>0</v>
      </c>
      <c r="CA380" s="70"/>
      <c r="CB380" s="70">
        <v>0</v>
      </c>
      <c r="CC380" s="70"/>
      <c r="CD380" s="70">
        <v>0</v>
      </c>
      <c r="CE380" s="70"/>
      <c r="CF380" s="70">
        <v>0</v>
      </c>
      <c r="CG380" s="70"/>
      <c r="CH380" s="70">
        <v>0</v>
      </c>
      <c r="CI380" s="77">
        <f t="shared" si="147"/>
        <v>0</v>
      </c>
      <c r="CJ380" s="76">
        <f t="shared" si="148"/>
        <v>0</v>
      </c>
      <c r="CK380" s="78"/>
      <c r="CL380" s="57"/>
      <c r="CM380" s="57"/>
      <c r="CN380" s="57"/>
      <c r="CO380" s="57"/>
      <c r="CP380" s="57"/>
      <c r="CQ380" s="57"/>
      <c r="CR380" s="57"/>
      <c r="CS380" s="79"/>
      <c r="CT380" s="80"/>
      <c r="CU380" s="81">
        <f t="shared" si="149"/>
        <v>0</v>
      </c>
      <c r="CV380" s="82">
        <f t="shared" si="150"/>
        <v>0</v>
      </c>
      <c r="CW380" s="83" t="e">
        <f>SUMIF(Склад!#REF!,E380,Склад!#REF!)</f>
        <v>#REF!</v>
      </c>
    </row>
    <row r="381" spans="1:101" s="73" customFormat="1" ht="147.94999999999999" customHeight="1" thickBot="1" x14ac:dyDescent="0.3">
      <c r="A381" s="57">
        <v>378</v>
      </c>
      <c r="B381" s="168" t="s">
        <v>140</v>
      </c>
      <c r="C381" s="34" t="s">
        <v>4198</v>
      </c>
      <c r="D381" s="34" t="str">
        <f t="shared" si="151"/>
        <v>6173501330</v>
      </c>
      <c r="E381" s="33" t="s">
        <v>3943</v>
      </c>
      <c r="F381" s="33">
        <v>330</v>
      </c>
      <c r="G381" s="165" t="str">
        <f>IFERROR(VLOOKUP(VALUE(E381),Склад!#REF!,6,0),"-")</f>
        <v>-</v>
      </c>
      <c r="H381" s="58"/>
      <c r="I381" s="194" t="s">
        <v>4343</v>
      </c>
      <c r="J381" s="59">
        <v>26.5</v>
      </c>
      <c r="K381" s="63">
        <v>69</v>
      </c>
      <c r="L381" s="60"/>
      <c r="M381" s="61"/>
      <c r="N381" s="62"/>
      <c r="O381" s="64"/>
      <c r="P381" s="65"/>
      <c r="Q381" s="66"/>
      <c r="R381" s="67"/>
      <c r="S381" s="65"/>
      <c r="T381" s="66"/>
      <c r="U381" s="68"/>
      <c r="V381" s="69"/>
      <c r="W381" s="65"/>
      <c r="X381" s="66"/>
      <c r="Y381" s="70" t="str">
        <f>_xlfn.XLOOKUP($D381,'[1]Res (3)'!$G:$G,'[1]Res (3)'!P:P,"",0)</f>
        <v>-</v>
      </c>
      <c r="Z381" s="70" t="str">
        <f>_xlfn.XLOOKUP($D381,'[1]Res (3)'!$G:$G,'[1]Res (3)'!Q:Q,"",0)</f>
        <v>-</v>
      </c>
      <c r="AA381" s="70" t="str">
        <f>_xlfn.XLOOKUP($D381,'[1]Res (3)'!$G:$G,'[1]Res (3)'!R:R,"",0)</f>
        <v>-</v>
      </c>
      <c r="AB381" s="70" t="str">
        <f>_xlfn.XLOOKUP($D381,'[1]Res (3)'!$G:$G,'[1]Res (3)'!S:S,"",0)</f>
        <v/>
      </c>
      <c r="AC381" s="70" t="str">
        <f>_xlfn.XLOOKUP($D381,'[1]Res (3)'!$G:$G,'[1]Res (3)'!T:T,"",0)</f>
        <v/>
      </c>
      <c r="AD381" s="70" t="str">
        <f>_xlfn.XLOOKUP($D381,'[1]Res (3)'!$G:$G,'[1]Res (3)'!U:U,"",0)</f>
        <v/>
      </c>
      <c r="AE381" s="70" t="str">
        <f>_xlfn.XLOOKUP($D381,'[1]Res (3)'!$G:$G,'[1]Res (3)'!V:V,"",0)</f>
        <v/>
      </c>
      <c r="AF381" s="70" t="str">
        <f>_xlfn.XLOOKUP($D381,'[1]Res (3)'!$G:$G,'[1]Res (3)'!W:W,"",0)</f>
        <v/>
      </c>
      <c r="AG381" s="70" t="str">
        <f>_xlfn.XLOOKUP($D381,'[1]Res (3)'!$G:$G,'[1]Res (3)'!X:X,"",0)</f>
        <v/>
      </c>
      <c r="AH381" s="70" t="str">
        <f>_xlfn.XLOOKUP($D381,'[1]Res (3)'!$G:$G,'[1]Res (3)'!Y:Y,"",0)</f>
        <v/>
      </c>
      <c r="AI381" s="70" t="str">
        <f>_xlfn.XLOOKUP($D381,'[1]Res (3)'!$G:$G,'[1]Res (3)'!Z:Z,"",0)</f>
        <v/>
      </c>
      <c r="AJ381" s="70" t="str">
        <f>_xlfn.XLOOKUP($D381,'[1]Res (3)'!$G:$G,'[1]Res (3)'!AA:AA,"",0)</f>
        <v/>
      </c>
      <c r="AK381" s="70" t="str">
        <f>_xlfn.XLOOKUP($D381,'[1]Res (3)'!$G:$G,'[1]Res (3)'!AB:AB,"",0)</f>
        <v>-</v>
      </c>
      <c r="AL381" s="71">
        <f t="shared" si="139"/>
        <v>0</v>
      </c>
      <c r="AM381" s="72" t="str">
        <f t="shared" si="140"/>
        <v/>
      </c>
      <c r="AO381" s="71" t="s">
        <v>26</v>
      </c>
      <c r="AP381" s="70" t="e">
        <f t="shared" si="171"/>
        <v>#VALUE!</v>
      </c>
      <c r="AQ381" s="70" t="e">
        <f t="shared" si="180"/>
        <v>#VALUE!</v>
      </c>
      <c r="AR381" s="70" t="e">
        <f t="shared" si="172"/>
        <v>#VALUE!</v>
      </c>
      <c r="AS381" s="70" t="e">
        <f t="shared" si="181"/>
        <v>#VALUE!</v>
      </c>
      <c r="AT381" s="70" t="e">
        <f t="shared" si="173"/>
        <v>#VALUE!</v>
      </c>
      <c r="AU381" s="70" t="e">
        <f t="shared" si="182"/>
        <v>#VALUE!</v>
      </c>
      <c r="AV381" s="70" t="e">
        <f t="shared" si="174"/>
        <v>#VALUE!</v>
      </c>
      <c r="AW381" s="70" t="e">
        <f t="shared" si="183"/>
        <v>#VALUE!</v>
      </c>
      <c r="AX381" s="70" t="e">
        <f t="shared" si="175"/>
        <v>#VALUE!</v>
      </c>
      <c r="AY381" s="71" t="e">
        <f t="shared" si="141"/>
        <v>#VALUE!</v>
      </c>
      <c r="AZ381" s="72" t="e">
        <f t="shared" si="142"/>
        <v>#VALUE!</v>
      </c>
      <c r="BA381" s="71" t="s">
        <v>26</v>
      </c>
      <c r="BB381" s="70">
        <v>0</v>
      </c>
      <c r="BC381" s="70"/>
      <c r="BD381" s="70">
        <v>0</v>
      </c>
      <c r="BE381" s="70"/>
      <c r="BF381" s="70">
        <v>0</v>
      </c>
      <c r="BG381" s="70">
        <v>0</v>
      </c>
      <c r="BH381" s="70">
        <v>0</v>
      </c>
      <c r="BI381" s="70"/>
      <c r="BJ381" s="70">
        <v>0</v>
      </c>
      <c r="BK381" s="74">
        <f t="shared" si="143"/>
        <v>0</v>
      </c>
      <c r="BL381" s="75">
        <f t="shared" si="144"/>
        <v>0</v>
      </c>
      <c r="BM381" s="71" t="s">
        <v>26</v>
      </c>
      <c r="BN381" s="70">
        <v>0</v>
      </c>
      <c r="BO381" s="70"/>
      <c r="BP381" s="70">
        <v>0</v>
      </c>
      <c r="BQ381" s="70"/>
      <c r="BR381" s="70">
        <v>0</v>
      </c>
      <c r="BS381" s="70"/>
      <c r="BT381" s="70">
        <v>0</v>
      </c>
      <c r="BU381" s="70"/>
      <c r="BV381" s="70">
        <v>0</v>
      </c>
      <c r="BW381" s="74">
        <f t="shared" si="145"/>
        <v>0</v>
      </c>
      <c r="BX381" s="76">
        <f t="shared" si="146"/>
        <v>0</v>
      </c>
      <c r="BY381" s="71" t="s">
        <v>26</v>
      </c>
      <c r="BZ381" s="70">
        <v>0</v>
      </c>
      <c r="CA381" s="70"/>
      <c r="CB381" s="70">
        <v>0</v>
      </c>
      <c r="CC381" s="70"/>
      <c r="CD381" s="70">
        <v>0</v>
      </c>
      <c r="CE381" s="70"/>
      <c r="CF381" s="70">
        <v>0</v>
      </c>
      <c r="CG381" s="70"/>
      <c r="CH381" s="70">
        <v>0</v>
      </c>
      <c r="CI381" s="77">
        <f t="shared" si="147"/>
        <v>0</v>
      </c>
      <c r="CJ381" s="76">
        <f t="shared" si="148"/>
        <v>0</v>
      </c>
      <c r="CK381" s="78"/>
      <c r="CL381" s="57"/>
      <c r="CM381" s="57"/>
      <c r="CN381" s="57"/>
      <c r="CO381" s="57"/>
      <c r="CP381" s="57"/>
      <c r="CQ381" s="57"/>
      <c r="CR381" s="57"/>
      <c r="CS381" s="79"/>
      <c r="CT381" s="80"/>
      <c r="CU381" s="81">
        <f t="shared" si="149"/>
        <v>0</v>
      </c>
      <c r="CV381" s="82">
        <f t="shared" si="150"/>
        <v>0</v>
      </c>
      <c r="CW381" s="83" t="e">
        <f>SUMIF(Склад!#REF!,E381,Склад!#REF!)</f>
        <v>#REF!</v>
      </c>
    </row>
    <row r="382" spans="1:101" s="73" customFormat="1" ht="75.2" customHeight="1" thickBot="1" x14ac:dyDescent="0.3">
      <c r="A382" s="34">
        <v>379</v>
      </c>
      <c r="B382" s="168" t="s">
        <v>140</v>
      </c>
      <c r="C382" s="34" t="s">
        <v>4198</v>
      </c>
      <c r="D382" s="34" t="str">
        <f t="shared" si="151"/>
        <v>6173501371</v>
      </c>
      <c r="E382" s="33" t="s">
        <v>3943</v>
      </c>
      <c r="F382" s="33">
        <v>371</v>
      </c>
      <c r="G382" s="165" t="str">
        <f>IFERROR(VLOOKUP(VALUE(E382),Склад!#REF!,6,0),"-")</f>
        <v>-</v>
      </c>
      <c r="H382" s="58"/>
      <c r="I382" s="194" t="s">
        <v>4343</v>
      </c>
      <c r="J382" s="59">
        <v>26.5</v>
      </c>
      <c r="K382" s="63">
        <v>69</v>
      </c>
      <c r="L382" s="60"/>
      <c r="M382" s="61"/>
      <c r="N382" s="62"/>
      <c r="O382" s="64"/>
      <c r="P382" s="65"/>
      <c r="Q382" s="66"/>
      <c r="R382" s="67"/>
      <c r="S382" s="65"/>
      <c r="T382" s="66"/>
      <c r="U382" s="68"/>
      <c r="V382" s="69"/>
      <c r="W382" s="65"/>
      <c r="X382" s="66"/>
      <c r="Y382" s="70" t="str">
        <f>_xlfn.XLOOKUP($D382,'[1]Res (3)'!$G:$G,'[1]Res (3)'!P:P,"",0)</f>
        <v>-</v>
      </c>
      <c r="Z382" s="70" t="str">
        <f>_xlfn.XLOOKUP($D382,'[1]Res (3)'!$G:$G,'[1]Res (3)'!Q:Q,"",0)</f>
        <v>-</v>
      </c>
      <c r="AA382" s="70" t="str">
        <f>_xlfn.XLOOKUP($D382,'[1]Res (3)'!$G:$G,'[1]Res (3)'!R:R,"",0)</f>
        <v>-</v>
      </c>
      <c r="AB382" s="70" t="str">
        <f>_xlfn.XLOOKUP($D382,'[1]Res (3)'!$G:$G,'[1]Res (3)'!S:S,"",0)</f>
        <v/>
      </c>
      <c r="AC382" s="70" t="str">
        <f>_xlfn.XLOOKUP($D382,'[1]Res (3)'!$G:$G,'[1]Res (3)'!T:T,"",0)</f>
        <v/>
      </c>
      <c r="AD382" s="70" t="str">
        <f>_xlfn.XLOOKUP($D382,'[1]Res (3)'!$G:$G,'[1]Res (3)'!U:U,"",0)</f>
        <v/>
      </c>
      <c r="AE382" s="70" t="str">
        <f>_xlfn.XLOOKUP($D382,'[1]Res (3)'!$G:$G,'[1]Res (3)'!V:V,"",0)</f>
        <v/>
      </c>
      <c r="AF382" s="70" t="str">
        <f>_xlfn.XLOOKUP($D382,'[1]Res (3)'!$G:$G,'[1]Res (3)'!W:W,"",0)</f>
        <v/>
      </c>
      <c r="AG382" s="70" t="str">
        <f>_xlfn.XLOOKUP($D382,'[1]Res (3)'!$G:$G,'[1]Res (3)'!X:X,"",0)</f>
        <v/>
      </c>
      <c r="AH382" s="70" t="str">
        <f>_xlfn.XLOOKUP($D382,'[1]Res (3)'!$G:$G,'[1]Res (3)'!Y:Y,"",0)</f>
        <v/>
      </c>
      <c r="AI382" s="70" t="str">
        <f>_xlfn.XLOOKUP($D382,'[1]Res (3)'!$G:$G,'[1]Res (3)'!Z:Z,"",0)</f>
        <v/>
      </c>
      <c r="AJ382" s="70" t="str">
        <f>_xlfn.XLOOKUP($D382,'[1]Res (3)'!$G:$G,'[1]Res (3)'!AA:AA,"",0)</f>
        <v/>
      </c>
      <c r="AK382" s="70" t="str">
        <f>_xlfn.XLOOKUP($D382,'[1]Res (3)'!$G:$G,'[1]Res (3)'!AB:AB,"",0)</f>
        <v>-</v>
      </c>
      <c r="AL382" s="71">
        <f t="shared" si="139"/>
        <v>0</v>
      </c>
      <c r="AM382" s="72" t="str">
        <f t="shared" si="140"/>
        <v/>
      </c>
      <c r="AO382" s="71" t="s">
        <v>26</v>
      </c>
      <c r="AP382" s="70" t="e">
        <f t="shared" si="171"/>
        <v>#VALUE!</v>
      </c>
      <c r="AQ382" s="70" t="e">
        <f t="shared" si="180"/>
        <v>#VALUE!</v>
      </c>
      <c r="AR382" s="70" t="e">
        <f t="shared" si="172"/>
        <v>#VALUE!</v>
      </c>
      <c r="AS382" s="70" t="e">
        <f t="shared" si="181"/>
        <v>#VALUE!</v>
      </c>
      <c r="AT382" s="70" t="e">
        <f t="shared" si="173"/>
        <v>#VALUE!</v>
      </c>
      <c r="AU382" s="70" t="e">
        <f t="shared" si="182"/>
        <v>#VALUE!</v>
      </c>
      <c r="AV382" s="70" t="e">
        <f t="shared" si="174"/>
        <v>#VALUE!</v>
      </c>
      <c r="AW382" s="70" t="e">
        <f t="shared" si="183"/>
        <v>#VALUE!</v>
      </c>
      <c r="AX382" s="70" t="e">
        <f t="shared" si="175"/>
        <v>#VALUE!</v>
      </c>
      <c r="AY382" s="71" t="e">
        <f t="shared" si="141"/>
        <v>#VALUE!</v>
      </c>
      <c r="AZ382" s="72" t="e">
        <f t="shared" si="142"/>
        <v>#VALUE!</v>
      </c>
      <c r="BA382" s="71" t="s">
        <v>26</v>
      </c>
      <c r="BB382" s="70">
        <v>0</v>
      </c>
      <c r="BC382" s="70"/>
      <c r="BD382" s="70">
        <v>0</v>
      </c>
      <c r="BE382" s="70"/>
      <c r="BF382" s="70">
        <v>0</v>
      </c>
      <c r="BG382" s="70"/>
      <c r="BH382" s="70">
        <v>0</v>
      </c>
      <c r="BI382" s="70"/>
      <c r="BJ382" s="70">
        <v>0</v>
      </c>
      <c r="BK382" s="74">
        <f t="shared" si="143"/>
        <v>0</v>
      </c>
      <c r="BL382" s="75">
        <f t="shared" si="144"/>
        <v>0</v>
      </c>
      <c r="BM382" s="71" t="s">
        <v>26</v>
      </c>
      <c r="BN382" s="70">
        <v>0</v>
      </c>
      <c r="BO382" s="70"/>
      <c r="BP382" s="70">
        <v>0</v>
      </c>
      <c r="BQ382" s="70"/>
      <c r="BR382" s="70">
        <v>0</v>
      </c>
      <c r="BS382" s="70"/>
      <c r="BT382" s="70">
        <v>0</v>
      </c>
      <c r="BU382" s="70"/>
      <c r="BV382" s="70">
        <v>0</v>
      </c>
      <c r="BW382" s="74">
        <f t="shared" si="145"/>
        <v>0</v>
      </c>
      <c r="BX382" s="76">
        <f t="shared" si="146"/>
        <v>0</v>
      </c>
      <c r="BY382" s="71" t="s">
        <v>26</v>
      </c>
      <c r="BZ382" s="70">
        <v>0</v>
      </c>
      <c r="CA382" s="70"/>
      <c r="CB382" s="70">
        <v>0</v>
      </c>
      <c r="CC382" s="70"/>
      <c r="CD382" s="70">
        <v>0</v>
      </c>
      <c r="CE382" s="70"/>
      <c r="CF382" s="70">
        <v>0</v>
      </c>
      <c r="CG382" s="70"/>
      <c r="CH382" s="70">
        <v>0</v>
      </c>
      <c r="CI382" s="77">
        <f t="shared" si="147"/>
        <v>0</v>
      </c>
      <c r="CJ382" s="76">
        <f t="shared" si="148"/>
        <v>0</v>
      </c>
      <c r="CK382" s="78"/>
      <c r="CL382" s="57"/>
      <c r="CM382" s="57"/>
      <c r="CN382" s="57"/>
      <c r="CO382" s="57"/>
      <c r="CP382" s="57"/>
      <c r="CQ382" s="57"/>
      <c r="CR382" s="57"/>
      <c r="CS382" s="79"/>
      <c r="CT382" s="80"/>
      <c r="CU382" s="81">
        <f t="shared" si="149"/>
        <v>0</v>
      </c>
      <c r="CV382" s="82">
        <f t="shared" si="150"/>
        <v>0</v>
      </c>
      <c r="CW382" s="83" t="e">
        <f>SUMIF(Склад!#REF!,E382,Склад!#REF!)</f>
        <v>#REF!</v>
      </c>
    </row>
    <row r="383" spans="1:101" s="73" customFormat="1" ht="70.150000000000006" customHeight="1" thickBot="1" x14ac:dyDescent="0.3">
      <c r="A383" s="57">
        <v>380</v>
      </c>
      <c r="B383" s="168" t="s">
        <v>140</v>
      </c>
      <c r="C383" s="34" t="s">
        <v>4229</v>
      </c>
      <c r="D383" s="34" t="str">
        <f t="shared" si="151"/>
        <v>6293501326</v>
      </c>
      <c r="E383" s="33" t="s">
        <v>3944</v>
      </c>
      <c r="F383" s="33">
        <v>326</v>
      </c>
      <c r="G383" s="165" t="str">
        <f>IFERROR(VLOOKUP(VALUE(E383),Склад!#REF!,6,0),"-")</f>
        <v>-</v>
      </c>
      <c r="H383" s="58"/>
      <c r="I383" s="194" t="s">
        <v>4343</v>
      </c>
      <c r="J383" s="59">
        <v>30.4</v>
      </c>
      <c r="K383" s="63">
        <v>79</v>
      </c>
      <c r="L383" s="60"/>
      <c r="M383" s="61"/>
      <c r="N383" s="62"/>
      <c r="O383" s="64"/>
      <c r="P383" s="65"/>
      <c r="Q383" s="66"/>
      <c r="R383" s="67"/>
      <c r="S383" s="65"/>
      <c r="T383" s="66"/>
      <c r="U383" s="68"/>
      <c r="V383" s="69"/>
      <c r="W383" s="65"/>
      <c r="X383" s="66"/>
      <c r="Y383" s="70" t="str">
        <f>_xlfn.XLOOKUP($D383,'[1]Res (3)'!$G:$G,'[1]Res (3)'!P:P,"",0)</f>
        <v>-</v>
      </c>
      <c r="Z383" s="70" t="str">
        <f>_xlfn.XLOOKUP($D383,'[1]Res (3)'!$G:$G,'[1]Res (3)'!Q:Q,"",0)</f>
        <v>-</v>
      </c>
      <c r="AA383" s="70" t="str">
        <f>_xlfn.XLOOKUP($D383,'[1]Res (3)'!$G:$G,'[1]Res (3)'!R:R,"",0)</f>
        <v>-</v>
      </c>
      <c r="AB383" s="70" t="str">
        <f>_xlfn.XLOOKUP($D383,'[1]Res (3)'!$G:$G,'[1]Res (3)'!S:S,"",0)</f>
        <v/>
      </c>
      <c r="AC383" s="70" t="str">
        <f>_xlfn.XLOOKUP($D383,'[1]Res (3)'!$G:$G,'[1]Res (3)'!T:T,"",0)</f>
        <v/>
      </c>
      <c r="AD383" s="70" t="str">
        <f>_xlfn.XLOOKUP($D383,'[1]Res (3)'!$G:$G,'[1]Res (3)'!U:U,"",0)</f>
        <v/>
      </c>
      <c r="AE383" s="70" t="str">
        <f>_xlfn.XLOOKUP($D383,'[1]Res (3)'!$G:$G,'[1]Res (3)'!V:V,"",0)</f>
        <v/>
      </c>
      <c r="AF383" s="70" t="str">
        <f>_xlfn.XLOOKUP($D383,'[1]Res (3)'!$G:$G,'[1]Res (3)'!W:W,"",0)</f>
        <v/>
      </c>
      <c r="AG383" s="70" t="str">
        <f>_xlfn.XLOOKUP($D383,'[1]Res (3)'!$G:$G,'[1]Res (3)'!X:X,"",0)</f>
        <v/>
      </c>
      <c r="AH383" s="70" t="str">
        <f>_xlfn.XLOOKUP($D383,'[1]Res (3)'!$G:$G,'[1]Res (3)'!Y:Y,"",0)</f>
        <v/>
      </c>
      <c r="AI383" s="70" t="str">
        <f>_xlfn.XLOOKUP($D383,'[1]Res (3)'!$G:$G,'[1]Res (3)'!Z:Z,"",0)</f>
        <v/>
      </c>
      <c r="AJ383" s="70" t="str">
        <f>_xlfn.XLOOKUP($D383,'[1]Res (3)'!$G:$G,'[1]Res (3)'!AA:AA,"",0)</f>
        <v/>
      </c>
      <c r="AK383" s="70" t="str">
        <f>_xlfn.XLOOKUP($D383,'[1]Res (3)'!$G:$G,'[1]Res (3)'!AB:AB,"",0)</f>
        <v>-</v>
      </c>
      <c r="AL383" s="71">
        <f t="shared" si="139"/>
        <v>0</v>
      </c>
      <c r="AM383" s="72" t="str">
        <f t="shared" si="140"/>
        <v/>
      </c>
      <c r="AO383" s="71" t="s">
        <v>26</v>
      </c>
      <c r="AP383" s="70" t="e">
        <f t="shared" si="171"/>
        <v>#VALUE!</v>
      </c>
      <c r="AQ383" s="70" t="e">
        <f t="shared" si="180"/>
        <v>#VALUE!</v>
      </c>
      <c r="AR383" s="70" t="e">
        <f t="shared" si="172"/>
        <v>#VALUE!</v>
      </c>
      <c r="AS383" s="70" t="e">
        <f t="shared" si="181"/>
        <v>#VALUE!</v>
      </c>
      <c r="AT383" s="70" t="e">
        <f t="shared" si="173"/>
        <v>#VALUE!</v>
      </c>
      <c r="AU383" s="70" t="e">
        <f t="shared" si="182"/>
        <v>#VALUE!</v>
      </c>
      <c r="AV383" s="70" t="e">
        <f t="shared" si="174"/>
        <v>#VALUE!</v>
      </c>
      <c r="AW383" s="70" t="e">
        <f t="shared" si="183"/>
        <v>#VALUE!</v>
      </c>
      <c r="AX383" s="70" t="e">
        <f t="shared" si="175"/>
        <v>#VALUE!</v>
      </c>
      <c r="AY383" s="71" t="e">
        <f t="shared" si="141"/>
        <v>#VALUE!</v>
      </c>
      <c r="AZ383" s="72" t="e">
        <f t="shared" si="142"/>
        <v>#VALUE!</v>
      </c>
      <c r="BA383" s="71" t="s">
        <v>26</v>
      </c>
      <c r="BB383" s="70">
        <v>0</v>
      </c>
      <c r="BC383" s="70"/>
      <c r="BD383" s="70">
        <v>1</v>
      </c>
      <c r="BE383" s="70"/>
      <c r="BF383" s="70">
        <v>2</v>
      </c>
      <c r="BG383" s="70"/>
      <c r="BH383" s="70">
        <v>1</v>
      </c>
      <c r="BI383" s="70"/>
      <c r="BJ383" s="70">
        <v>0</v>
      </c>
      <c r="BK383" s="74">
        <f t="shared" si="143"/>
        <v>4</v>
      </c>
      <c r="BL383" s="75">
        <f t="shared" si="144"/>
        <v>0</v>
      </c>
      <c r="BM383" s="71" t="s">
        <v>26</v>
      </c>
      <c r="BN383" s="70">
        <v>0</v>
      </c>
      <c r="BO383" s="70"/>
      <c r="BP383" s="70">
        <v>1</v>
      </c>
      <c r="BQ383" s="70"/>
      <c r="BR383" s="70">
        <v>1</v>
      </c>
      <c r="BS383" s="70"/>
      <c r="BT383" s="70">
        <v>1</v>
      </c>
      <c r="BU383" s="70"/>
      <c r="BV383" s="70">
        <v>0</v>
      </c>
      <c r="BW383" s="74">
        <f t="shared" si="145"/>
        <v>3</v>
      </c>
      <c r="BX383" s="76">
        <f t="shared" si="146"/>
        <v>0</v>
      </c>
      <c r="BY383" s="71" t="s">
        <v>26</v>
      </c>
      <c r="BZ383" s="70">
        <v>0</v>
      </c>
      <c r="CA383" s="70"/>
      <c r="CB383" s="70">
        <v>0</v>
      </c>
      <c r="CC383" s="70"/>
      <c r="CD383" s="70">
        <v>0</v>
      </c>
      <c r="CE383" s="70"/>
      <c r="CF383" s="70">
        <v>0</v>
      </c>
      <c r="CG383" s="70"/>
      <c r="CH383" s="70">
        <v>0</v>
      </c>
      <c r="CI383" s="77">
        <f t="shared" si="147"/>
        <v>0</v>
      </c>
      <c r="CJ383" s="76">
        <f t="shared" si="148"/>
        <v>0</v>
      </c>
      <c r="CK383" s="78"/>
      <c r="CL383" s="57"/>
      <c r="CM383" s="57"/>
      <c r="CN383" s="57"/>
      <c r="CO383" s="57"/>
      <c r="CP383" s="57"/>
      <c r="CQ383" s="57"/>
      <c r="CR383" s="57"/>
      <c r="CS383" s="79"/>
      <c r="CT383" s="80"/>
      <c r="CU383" s="81">
        <f t="shared" si="149"/>
        <v>0</v>
      </c>
      <c r="CV383" s="82">
        <f t="shared" si="150"/>
        <v>0</v>
      </c>
      <c r="CW383" s="83" t="e">
        <f>SUMIF(Склад!#REF!,E383,Склад!#REF!)</f>
        <v>#REF!</v>
      </c>
    </row>
    <row r="384" spans="1:101" s="73" customFormat="1" ht="67.150000000000006" customHeight="1" thickBot="1" x14ac:dyDescent="0.3">
      <c r="A384" s="34">
        <v>381</v>
      </c>
      <c r="B384" s="168" t="s">
        <v>140</v>
      </c>
      <c r="C384" s="34" t="s">
        <v>4229</v>
      </c>
      <c r="D384" s="34" t="str">
        <f t="shared" si="151"/>
        <v>6293501330</v>
      </c>
      <c r="E384" s="33" t="s">
        <v>3944</v>
      </c>
      <c r="F384" s="33">
        <v>330</v>
      </c>
      <c r="G384" s="165" t="str">
        <f>IFERROR(VLOOKUP(VALUE(E384),Склад!#REF!,6,0),"-")</f>
        <v>-</v>
      </c>
      <c r="H384" s="58"/>
      <c r="I384" s="194" t="s">
        <v>4343</v>
      </c>
      <c r="J384" s="59">
        <v>30.4</v>
      </c>
      <c r="K384" s="63">
        <v>79</v>
      </c>
      <c r="L384" s="60"/>
      <c r="M384" s="61"/>
      <c r="N384" s="62"/>
      <c r="O384" s="64"/>
      <c r="P384" s="65"/>
      <c r="Q384" s="66"/>
      <c r="R384" s="67"/>
      <c r="S384" s="65"/>
      <c r="T384" s="66"/>
      <c r="U384" s="68"/>
      <c r="V384" s="69"/>
      <c r="W384" s="65"/>
      <c r="X384" s="66"/>
      <c r="Y384" s="70" t="str">
        <f>_xlfn.XLOOKUP($D384,'[1]Res (3)'!$G:$G,'[1]Res (3)'!P:P,"",0)</f>
        <v>-</v>
      </c>
      <c r="Z384" s="70" t="str">
        <f>_xlfn.XLOOKUP($D384,'[1]Res (3)'!$G:$G,'[1]Res (3)'!Q:Q,"",0)</f>
        <v>-</v>
      </c>
      <c r="AA384" s="70" t="str">
        <f>_xlfn.XLOOKUP($D384,'[1]Res (3)'!$G:$G,'[1]Res (3)'!R:R,"",0)</f>
        <v>-</v>
      </c>
      <c r="AB384" s="70" t="str">
        <f>_xlfn.XLOOKUP($D384,'[1]Res (3)'!$G:$G,'[1]Res (3)'!S:S,"",0)</f>
        <v/>
      </c>
      <c r="AC384" s="70" t="str">
        <f>_xlfn.XLOOKUP($D384,'[1]Res (3)'!$G:$G,'[1]Res (3)'!T:T,"",0)</f>
        <v/>
      </c>
      <c r="AD384" s="70" t="str">
        <f>_xlfn.XLOOKUP($D384,'[1]Res (3)'!$G:$G,'[1]Res (3)'!U:U,"",0)</f>
        <v/>
      </c>
      <c r="AE384" s="70" t="str">
        <f>_xlfn.XLOOKUP($D384,'[1]Res (3)'!$G:$G,'[1]Res (3)'!V:V,"",0)</f>
        <v/>
      </c>
      <c r="AF384" s="70" t="str">
        <f>_xlfn.XLOOKUP($D384,'[1]Res (3)'!$G:$G,'[1]Res (3)'!W:W,"",0)</f>
        <v/>
      </c>
      <c r="AG384" s="70" t="str">
        <f>_xlfn.XLOOKUP($D384,'[1]Res (3)'!$G:$G,'[1]Res (3)'!X:X,"",0)</f>
        <v/>
      </c>
      <c r="AH384" s="70" t="str">
        <f>_xlfn.XLOOKUP($D384,'[1]Res (3)'!$G:$G,'[1]Res (3)'!Y:Y,"",0)</f>
        <v/>
      </c>
      <c r="AI384" s="70" t="str">
        <f>_xlfn.XLOOKUP($D384,'[1]Res (3)'!$G:$G,'[1]Res (3)'!Z:Z,"",0)</f>
        <v/>
      </c>
      <c r="AJ384" s="70" t="str">
        <f>_xlfn.XLOOKUP($D384,'[1]Res (3)'!$G:$G,'[1]Res (3)'!AA:AA,"",0)</f>
        <v/>
      </c>
      <c r="AK384" s="70" t="str">
        <f>_xlfn.XLOOKUP($D384,'[1]Res (3)'!$G:$G,'[1]Res (3)'!AB:AB,"",0)</f>
        <v>-</v>
      </c>
      <c r="AL384" s="71">
        <f t="shared" si="139"/>
        <v>0</v>
      </c>
      <c r="AM384" s="72" t="str">
        <f t="shared" si="140"/>
        <v/>
      </c>
      <c r="AO384" s="71" t="s">
        <v>26</v>
      </c>
      <c r="AP384" s="70" t="e">
        <f t="shared" si="171"/>
        <v>#VALUE!</v>
      </c>
      <c r="AQ384" s="70" t="e">
        <f t="shared" si="180"/>
        <v>#VALUE!</v>
      </c>
      <c r="AR384" s="70" t="e">
        <f t="shared" si="172"/>
        <v>#VALUE!</v>
      </c>
      <c r="AS384" s="70" t="e">
        <f t="shared" si="181"/>
        <v>#VALUE!</v>
      </c>
      <c r="AT384" s="70" t="e">
        <f t="shared" si="173"/>
        <v>#VALUE!</v>
      </c>
      <c r="AU384" s="70" t="e">
        <f t="shared" si="182"/>
        <v>#VALUE!</v>
      </c>
      <c r="AV384" s="70" t="e">
        <f t="shared" si="174"/>
        <v>#VALUE!</v>
      </c>
      <c r="AW384" s="70" t="e">
        <f t="shared" si="183"/>
        <v>#VALUE!</v>
      </c>
      <c r="AX384" s="70" t="e">
        <f t="shared" si="175"/>
        <v>#VALUE!</v>
      </c>
      <c r="AY384" s="71" t="e">
        <f t="shared" si="141"/>
        <v>#VALUE!</v>
      </c>
      <c r="AZ384" s="72" t="e">
        <f t="shared" si="142"/>
        <v>#VALUE!</v>
      </c>
      <c r="BA384" s="71" t="s">
        <v>26</v>
      </c>
      <c r="BB384" s="70">
        <v>0</v>
      </c>
      <c r="BC384" s="70"/>
      <c r="BD384" s="70">
        <v>0</v>
      </c>
      <c r="BE384" s="70"/>
      <c r="BF384" s="70">
        <v>0</v>
      </c>
      <c r="BG384" s="70"/>
      <c r="BH384" s="70">
        <v>0</v>
      </c>
      <c r="BI384" s="70"/>
      <c r="BJ384" s="70">
        <v>0</v>
      </c>
      <c r="BK384" s="74">
        <f t="shared" si="143"/>
        <v>0</v>
      </c>
      <c r="BL384" s="75">
        <f t="shared" si="144"/>
        <v>0</v>
      </c>
      <c r="BM384" s="71" t="s">
        <v>26</v>
      </c>
      <c r="BN384" s="70">
        <v>0</v>
      </c>
      <c r="BO384" s="70"/>
      <c r="BP384" s="70">
        <v>0</v>
      </c>
      <c r="BQ384" s="70"/>
      <c r="BR384" s="70">
        <v>0</v>
      </c>
      <c r="BS384" s="70"/>
      <c r="BT384" s="70">
        <v>0</v>
      </c>
      <c r="BU384" s="70"/>
      <c r="BV384" s="70">
        <v>0</v>
      </c>
      <c r="BW384" s="74">
        <f t="shared" si="145"/>
        <v>0</v>
      </c>
      <c r="BX384" s="76">
        <f t="shared" si="146"/>
        <v>0</v>
      </c>
      <c r="BY384" s="71" t="s">
        <v>26</v>
      </c>
      <c r="BZ384" s="70">
        <v>0</v>
      </c>
      <c r="CA384" s="70"/>
      <c r="CB384" s="70">
        <v>0</v>
      </c>
      <c r="CC384" s="70"/>
      <c r="CD384" s="70">
        <v>0</v>
      </c>
      <c r="CE384" s="70"/>
      <c r="CF384" s="70">
        <v>0</v>
      </c>
      <c r="CG384" s="70"/>
      <c r="CH384" s="70">
        <v>0</v>
      </c>
      <c r="CI384" s="77">
        <f t="shared" si="147"/>
        <v>0</v>
      </c>
      <c r="CJ384" s="76">
        <f t="shared" si="148"/>
        <v>0</v>
      </c>
      <c r="CK384" s="78"/>
      <c r="CL384" s="57"/>
      <c r="CM384" s="57"/>
      <c r="CN384" s="57"/>
      <c r="CO384" s="57"/>
      <c r="CP384" s="57"/>
      <c r="CQ384" s="57"/>
      <c r="CR384" s="57"/>
      <c r="CS384" s="79"/>
      <c r="CT384" s="80"/>
      <c r="CU384" s="81">
        <f t="shared" si="149"/>
        <v>0</v>
      </c>
      <c r="CV384" s="82">
        <f t="shared" si="150"/>
        <v>0</v>
      </c>
      <c r="CW384" s="83" t="e">
        <f>SUMIF(Склад!#REF!,E384,Склад!#REF!)</f>
        <v>#REF!</v>
      </c>
    </row>
    <row r="385" spans="1:101" s="73" customFormat="1" ht="147.94999999999999" customHeight="1" thickBot="1" x14ac:dyDescent="0.3">
      <c r="A385" s="57">
        <v>382</v>
      </c>
      <c r="B385" s="168" t="s">
        <v>140</v>
      </c>
      <c r="C385" s="34" t="s">
        <v>4229</v>
      </c>
      <c r="D385" s="34" t="str">
        <f t="shared" si="151"/>
        <v>6293501371</v>
      </c>
      <c r="E385" s="33" t="s">
        <v>3944</v>
      </c>
      <c r="F385" s="33">
        <v>371</v>
      </c>
      <c r="G385" s="165" t="str">
        <f>IFERROR(VLOOKUP(VALUE(E385),Склад!#REF!,6,0),"-")</f>
        <v>-</v>
      </c>
      <c r="H385" s="58"/>
      <c r="I385" s="194" t="s">
        <v>4343</v>
      </c>
      <c r="J385" s="59">
        <v>30.4</v>
      </c>
      <c r="K385" s="63">
        <v>79</v>
      </c>
      <c r="L385" s="60"/>
      <c r="M385" s="61"/>
      <c r="N385" s="62"/>
      <c r="O385" s="64"/>
      <c r="P385" s="65"/>
      <c r="Q385" s="66"/>
      <c r="R385" s="67"/>
      <c r="S385" s="65"/>
      <c r="T385" s="66"/>
      <c r="U385" s="68"/>
      <c r="V385" s="69"/>
      <c r="W385" s="65"/>
      <c r="X385" s="66"/>
      <c r="Y385" s="70" t="str">
        <f>_xlfn.XLOOKUP($D385,'[1]Res (3)'!$G:$G,'[1]Res (3)'!P:P,"",0)</f>
        <v>-</v>
      </c>
      <c r="Z385" s="70" t="str">
        <f>_xlfn.XLOOKUP($D385,'[1]Res (3)'!$G:$G,'[1]Res (3)'!Q:Q,"",0)</f>
        <v>-</v>
      </c>
      <c r="AA385" s="70" t="str">
        <f>_xlfn.XLOOKUP($D385,'[1]Res (3)'!$G:$G,'[1]Res (3)'!R:R,"",0)</f>
        <v>-</v>
      </c>
      <c r="AB385" s="70" t="str">
        <f>_xlfn.XLOOKUP($D385,'[1]Res (3)'!$G:$G,'[1]Res (3)'!S:S,"",0)</f>
        <v/>
      </c>
      <c r="AC385" s="70" t="str">
        <f>_xlfn.XLOOKUP($D385,'[1]Res (3)'!$G:$G,'[1]Res (3)'!T:T,"",0)</f>
        <v/>
      </c>
      <c r="AD385" s="70" t="str">
        <f>_xlfn.XLOOKUP($D385,'[1]Res (3)'!$G:$G,'[1]Res (3)'!U:U,"",0)</f>
        <v/>
      </c>
      <c r="AE385" s="70" t="str">
        <f>_xlfn.XLOOKUP($D385,'[1]Res (3)'!$G:$G,'[1]Res (3)'!V:V,"",0)</f>
        <v/>
      </c>
      <c r="AF385" s="70" t="str">
        <f>_xlfn.XLOOKUP($D385,'[1]Res (3)'!$G:$G,'[1]Res (3)'!W:W,"",0)</f>
        <v/>
      </c>
      <c r="AG385" s="70" t="str">
        <f>_xlfn.XLOOKUP($D385,'[1]Res (3)'!$G:$G,'[1]Res (3)'!X:X,"",0)</f>
        <v/>
      </c>
      <c r="AH385" s="70" t="str">
        <f>_xlfn.XLOOKUP($D385,'[1]Res (3)'!$G:$G,'[1]Res (3)'!Y:Y,"",0)</f>
        <v/>
      </c>
      <c r="AI385" s="70" t="str">
        <f>_xlfn.XLOOKUP($D385,'[1]Res (3)'!$G:$G,'[1]Res (3)'!Z:Z,"",0)</f>
        <v/>
      </c>
      <c r="AJ385" s="70" t="str">
        <f>_xlfn.XLOOKUP($D385,'[1]Res (3)'!$G:$G,'[1]Res (3)'!AA:AA,"",0)</f>
        <v/>
      </c>
      <c r="AK385" s="70" t="str">
        <f>_xlfn.XLOOKUP($D385,'[1]Res (3)'!$G:$G,'[1]Res (3)'!AB:AB,"",0)</f>
        <v>-</v>
      </c>
      <c r="AL385" s="71">
        <f t="shared" si="139"/>
        <v>0</v>
      </c>
      <c r="AM385" s="72" t="str">
        <f t="shared" si="140"/>
        <v/>
      </c>
      <c r="AO385" s="71" t="s">
        <v>26</v>
      </c>
      <c r="AP385" s="70" t="e">
        <f t="shared" si="171"/>
        <v>#VALUE!</v>
      </c>
      <c r="AQ385" s="70" t="e">
        <f t="shared" si="180"/>
        <v>#VALUE!</v>
      </c>
      <c r="AR385" s="70" t="e">
        <f t="shared" si="172"/>
        <v>#VALUE!</v>
      </c>
      <c r="AS385" s="70" t="e">
        <f t="shared" si="181"/>
        <v>#VALUE!</v>
      </c>
      <c r="AT385" s="70" t="e">
        <f t="shared" si="173"/>
        <v>#VALUE!</v>
      </c>
      <c r="AU385" s="70" t="e">
        <f t="shared" si="182"/>
        <v>#VALUE!</v>
      </c>
      <c r="AV385" s="70" t="e">
        <f t="shared" si="174"/>
        <v>#VALUE!</v>
      </c>
      <c r="AW385" s="70" t="e">
        <f t="shared" si="183"/>
        <v>#VALUE!</v>
      </c>
      <c r="AX385" s="70" t="e">
        <f t="shared" si="175"/>
        <v>#VALUE!</v>
      </c>
      <c r="AY385" s="71" t="e">
        <f t="shared" si="141"/>
        <v>#VALUE!</v>
      </c>
      <c r="AZ385" s="72" t="e">
        <f t="shared" si="142"/>
        <v>#VALUE!</v>
      </c>
      <c r="BA385" s="71" t="s">
        <v>26</v>
      </c>
      <c r="BB385" s="70">
        <v>0</v>
      </c>
      <c r="BC385" s="70"/>
      <c r="BD385" s="70">
        <v>0</v>
      </c>
      <c r="BE385" s="70"/>
      <c r="BF385" s="70">
        <v>0</v>
      </c>
      <c r="BG385" s="70"/>
      <c r="BH385" s="70">
        <v>0</v>
      </c>
      <c r="BI385" s="70"/>
      <c r="BJ385" s="70">
        <v>0</v>
      </c>
      <c r="BK385" s="74">
        <f t="shared" si="143"/>
        <v>0</v>
      </c>
      <c r="BL385" s="75">
        <f t="shared" si="144"/>
        <v>0</v>
      </c>
      <c r="BM385" s="71" t="s">
        <v>26</v>
      </c>
      <c r="BN385" s="70">
        <v>0</v>
      </c>
      <c r="BO385" s="70"/>
      <c r="BP385" s="70">
        <v>0</v>
      </c>
      <c r="BQ385" s="70"/>
      <c r="BR385" s="70">
        <v>0</v>
      </c>
      <c r="BS385" s="70"/>
      <c r="BT385" s="70">
        <v>0</v>
      </c>
      <c r="BU385" s="70"/>
      <c r="BV385" s="70">
        <v>0</v>
      </c>
      <c r="BW385" s="74">
        <f t="shared" si="145"/>
        <v>0</v>
      </c>
      <c r="BX385" s="76">
        <f t="shared" si="146"/>
        <v>0</v>
      </c>
      <c r="BY385" s="71" t="s">
        <v>26</v>
      </c>
      <c r="BZ385" s="70">
        <v>0</v>
      </c>
      <c r="CA385" s="70"/>
      <c r="CB385" s="70">
        <v>0</v>
      </c>
      <c r="CC385" s="70"/>
      <c r="CD385" s="70">
        <v>0</v>
      </c>
      <c r="CE385" s="70"/>
      <c r="CF385" s="70">
        <v>0</v>
      </c>
      <c r="CG385" s="70"/>
      <c r="CH385" s="70">
        <v>0</v>
      </c>
      <c r="CI385" s="77">
        <f t="shared" si="147"/>
        <v>0</v>
      </c>
      <c r="CJ385" s="76">
        <f t="shared" si="148"/>
        <v>0</v>
      </c>
      <c r="CK385" s="78"/>
      <c r="CL385" s="57"/>
      <c r="CM385" s="57"/>
      <c r="CN385" s="57"/>
      <c r="CO385" s="57"/>
      <c r="CP385" s="57"/>
      <c r="CQ385" s="57"/>
      <c r="CR385" s="57"/>
      <c r="CS385" s="79"/>
      <c r="CT385" s="80"/>
      <c r="CU385" s="81">
        <f t="shared" si="149"/>
        <v>0</v>
      </c>
      <c r="CV385" s="82">
        <f t="shared" si="150"/>
        <v>0</v>
      </c>
      <c r="CW385" s="83" t="e">
        <f>SUMIF(Склад!#REF!,E385,Склад!#REF!)</f>
        <v>#REF!</v>
      </c>
    </row>
    <row r="386" spans="1:101" s="73" customFormat="1" ht="147.94999999999999" customHeight="1" thickBot="1" x14ac:dyDescent="0.3">
      <c r="A386" s="34">
        <v>383</v>
      </c>
      <c r="B386" s="168" t="s">
        <v>140</v>
      </c>
      <c r="C386" s="34" t="s">
        <v>4230</v>
      </c>
      <c r="D386" s="34" t="str">
        <f t="shared" si="151"/>
        <v>6643501326</v>
      </c>
      <c r="E386" s="33" t="s">
        <v>3945</v>
      </c>
      <c r="F386" s="33">
        <v>326</v>
      </c>
      <c r="G386" s="165" t="str">
        <f>IFERROR(VLOOKUP(VALUE(E386),Склад!#REF!,6,0),"-")</f>
        <v>-</v>
      </c>
      <c r="H386" s="58"/>
      <c r="I386" s="194" t="s">
        <v>4343</v>
      </c>
      <c r="J386" s="59">
        <v>34.200000000000003</v>
      </c>
      <c r="K386" s="63">
        <v>89</v>
      </c>
      <c r="L386" s="60"/>
      <c r="M386" s="61"/>
      <c r="N386" s="62"/>
      <c r="O386" s="64"/>
      <c r="P386" s="65"/>
      <c r="Q386" s="66"/>
      <c r="R386" s="67"/>
      <c r="S386" s="65"/>
      <c r="T386" s="66"/>
      <c r="U386" s="68"/>
      <c r="V386" s="69"/>
      <c r="W386" s="65"/>
      <c r="X386" s="66"/>
      <c r="Y386" s="70" t="str">
        <f>_xlfn.XLOOKUP($D386,'[1]Res (3)'!$G:$G,'[1]Res (3)'!P:P,"",0)</f>
        <v>-</v>
      </c>
      <c r="Z386" s="70" t="str">
        <f>_xlfn.XLOOKUP($D386,'[1]Res (3)'!$G:$G,'[1]Res (3)'!Q:Q,"",0)</f>
        <v>-</v>
      </c>
      <c r="AA386" s="70" t="str">
        <f>_xlfn.XLOOKUP($D386,'[1]Res (3)'!$G:$G,'[1]Res (3)'!R:R,"",0)</f>
        <v>-</v>
      </c>
      <c r="AB386" s="70" t="str">
        <f>_xlfn.XLOOKUP($D386,'[1]Res (3)'!$G:$G,'[1]Res (3)'!S:S,"",0)</f>
        <v/>
      </c>
      <c r="AC386" s="70" t="str">
        <f>_xlfn.XLOOKUP($D386,'[1]Res (3)'!$G:$G,'[1]Res (3)'!T:T,"",0)</f>
        <v/>
      </c>
      <c r="AD386" s="70" t="str">
        <f>_xlfn.XLOOKUP($D386,'[1]Res (3)'!$G:$G,'[1]Res (3)'!U:U,"",0)</f>
        <v/>
      </c>
      <c r="AE386" s="70" t="str">
        <f>_xlfn.XLOOKUP($D386,'[1]Res (3)'!$G:$G,'[1]Res (3)'!V:V,"",0)</f>
        <v/>
      </c>
      <c r="AF386" s="70" t="str">
        <f>_xlfn.XLOOKUP($D386,'[1]Res (3)'!$G:$G,'[1]Res (3)'!W:W,"",0)</f>
        <v/>
      </c>
      <c r="AG386" s="70" t="str">
        <f>_xlfn.XLOOKUP($D386,'[1]Res (3)'!$G:$G,'[1]Res (3)'!X:X,"",0)</f>
        <v/>
      </c>
      <c r="AH386" s="70" t="str">
        <f>_xlfn.XLOOKUP($D386,'[1]Res (3)'!$G:$G,'[1]Res (3)'!Y:Y,"",0)</f>
        <v/>
      </c>
      <c r="AI386" s="70" t="str">
        <f>_xlfn.XLOOKUP($D386,'[1]Res (3)'!$G:$G,'[1]Res (3)'!Z:Z,"",0)</f>
        <v/>
      </c>
      <c r="AJ386" s="70" t="str">
        <f>_xlfn.XLOOKUP($D386,'[1]Res (3)'!$G:$G,'[1]Res (3)'!AA:AA,"",0)</f>
        <v/>
      </c>
      <c r="AK386" s="70" t="str">
        <f>_xlfn.XLOOKUP($D386,'[1]Res (3)'!$G:$G,'[1]Res (3)'!AB:AB,"",0)</f>
        <v>-</v>
      </c>
      <c r="AL386" s="71">
        <f t="shared" si="139"/>
        <v>0</v>
      </c>
      <c r="AM386" s="72" t="str">
        <f t="shared" si="140"/>
        <v/>
      </c>
      <c r="AO386" s="71" t="s">
        <v>26</v>
      </c>
      <c r="AP386" s="70" t="e">
        <f t="shared" si="171"/>
        <v>#VALUE!</v>
      </c>
      <c r="AQ386" s="70" t="e">
        <f t="shared" si="180"/>
        <v>#VALUE!</v>
      </c>
      <c r="AR386" s="70" t="e">
        <f t="shared" si="172"/>
        <v>#VALUE!</v>
      </c>
      <c r="AS386" s="70" t="e">
        <f t="shared" si="181"/>
        <v>#VALUE!</v>
      </c>
      <c r="AT386" s="70" t="e">
        <f t="shared" si="173"/>
        <v>#VALUE!</v>
      </c>
      <c r="AU386" s="70" t="e">
        <f t="shared" si="182"/>
        <v>#VALUE!</v>
      </c>
      <c r="AV386" s="70" t="e">
        <f t="shared" si="174"/>
        <v>#VALUE!</v>
      </c>
      <c r="AW386" s="70" t="e">
        <f t="shared" si="183"/>
        <v>#VALUE!</v>
      </c>
      <c r="AX386" s="70" t="e">
        <f t="shared" si="175"/>
        <v>#VALUE!</v>
      </c>
      <c r="AY386" s="71" t="e">
        <f t="shared" si="141"/>
        <v>#VALUE!</v>
      </c>
      <c r="AZ386" s="72" t="e">
        <f t="shared" si="142"/>
        <v>#VALUE!</v>
      </c>
      <c r="BA386" s="71" t="s">
        <v>26</v>
      </c>
      <c r="BB386" s="70">
        <v>0</v>
      </c>
      <c r="BC386" s="70"/>
      <c r="BD386" s="70">
        <v>0</v>
      </c>
      <c r="BE386" s="70"/>
      <c r="BF386" s="70">
        <v>0</v>
      </c>
      <c r="BG386" s="70"/>
      <c r="BH386" s="70">
        <v>0</v>
      </c>
      <c r="BI386" s="70"/>
      <c r="BJ386" s="70">
        <v>0</v>
      </c>
      <c r="BK386" s="74">
        <f t="shared" si="143"/>
        <v>0</v>
      </c>
      <c r="BL386" s="75">
        <f t="shared" si="144"/>
        <v>0</v>
      </c>
      <c r="BM386" s="71" t="s">
        <v>26</v>
      </c>
      <c r="BN386" s="70">
        <v>0</v>
      </c>
      <c r="BO386" s="70"/>
      <c r="BP386" s="70">
        <v>0</v>
      </c>
      <c r="BQ386" s="70"/>
      <c r="BR386" s="70">
        <v>0</v>
      </c>
      <c r="BS386" s="70"/>
      <c r="BT386" s="70">
        <v>0</v>
      </c>
      <c r="BU386" s="70"/>
      <c r="BV386" s="70">
        <v>0</v>
      </c>
      <c r="BW386" s="74">
        <f t="shared" si="145"/>
        <v>0</v>
      </c>
      <c r="BX386" s="76">
        <f t="shared" si="146"/>
        <v>0</v>
      </c>
      <c r="BY386" s="71" t="s">
        <v>26</v>
      </c>
      <c r="BZ386" s="70">
        <v>0</v>
      </c>
      <c r="CA386" s="70"/>
      <c r="CB386" s="70">
        <v>0</v>
      </c>
      <c r="CC386" s="70"/>
      <c r="CD386" s="70">
        <v>0</v>
      </c>
      <c r="CE386" s="70"/>
      <c r="CF386" s="70">
        <v>0</v>
      </c>
      <c r="CG386" s="70"/>
      <c r="CH386" s="70">
        <v>0</v>
      </c>
      <c r="CI386" s="77">
        <f t="shared" si="147"/>
        <v>0</v>
      </c>
      <c r="CJ386" s="76">
        <f t="shared" si="148"/>
        <v>0</v>
      </c>
      <c r="CK386" s="78"/>
      <c r="CL386" s="57"/>
      <c r="CM386" s="57"/>
      <c r="CN386" s="57"/>
      <c r="CO386" s="57"/>
      <c r="CP386" s="57"/>
      <c r="CQ386" s="57"/>
      <c r="CR386" s="57"/>
      <c r="CS386" s="79"/>
      <c r="CT386" s="80"/>
      <c r="CU386" s="81">
        <f t="shared" si="149"/>
        <v>0</v>
      </c>
      <c r="CV386" s="82">
        <f t="shared" si="150"/>
        <v>0</v>
      </c>
      <c r="CW386" s="83" t="e">
        <f>SUMIF(Склад!#REF!,E386,Склад!#REF!)</f>
        <v>#REF!</v>
      </c>
    </row>
    <row r="387" spans="1:101" s="73" customFormat="1" ht="72.400000000000006" customHeight="1" thickBot="1" x14ac:dyDescent="0.3">
      <c r="A387" s="57">
        <v>384</v>
      </c>
      <c r="B387" s="168" t="s">
        <v>140</v>
      </c>
      <c r="C387" s="34" t="s">
        <v>4230</v>
      </c>
      <c r="D387" s="34" t="str">
        <f t="shared" si="151"/>
        <v>6643501330</v>
      </c>
      <c r="E387" s="33" t="s">
        <v>3945</v>
      </c>
      <c r="F387" s="33">
        <v>330</v>
      </c>
      <c r="G387" s="165" t="str">
        <f>IFERROR(VLOOKUP(VALUE(E387),Склад!#REF!,6,0),"-")</f>
        <v>-</v>
      </c>
      <c r="H387" s="58"/>
      <c r="I387" s="194" t="s">
        <v>4343</v>
      </c>
      <c r="J387" s="59">
        <v>34.200000000000003</v>
      </c>
      <c r="K387" s="63">
        <v>89</v>
      </c>
      <c r="L387" s="60"/>
      <c r="M387" s="61"/>
      <c r="N387" s="62"/>
      <c r="O387" s="64"/>
      <c r="P387" s="65"/>
      <c r="Q387" s="66"/>
      <c r="R387" s="67"/>
      <c r="S387" s="65"/>
      <c r="T387" s="66"/>
      <c r="U387" s="68"/>
      <c r="V387" s="69"/>
      <c r="W387" s="65"/>
      <c r="X387" s="66"/>
      <c r="Y387" s="70" t="str">
        <f>_xlfn.XLOOKUP($D387,'[1]Res (3)'!$G:$G,'[1]Res (3)'!P:P,"",0)</f>
        <v>-</v>
      </c>
      <c r="Z387" s="70" t="str">
        <f>_xlfn.XLOOKUP($D387,'[1]Res (3)'!$G:$G,'[1]Res (3)'!Q:Q,"",0)</f>
        <v>-</v>
      </c>
      <c r="AA387" s="70" t="str">
        <f>_xlfn.XLOOKUP($D387,'[1]Res (3)'!$G:$G,'[1]Res (3)'!R:R,"",0)</f>
        <v>-</v>
      </c>
      <c r="AB387" s="70" t="str">
        <f>_xlfn.XLOOKUP($D387,'[1]Res (3)'!$G:$G,'[1]Res (3)'!S:S,"",0)</f>
        <v/>
      </c>
      <c r="AC387" s="70" t="str">
        <f>_xlfn.XLOOKUP($D387,'[1]Res (3)'!$G:$G,'[1]Res (3)'!T:T,"",0)</f>
        <v/>
      </c>
      <c r="AD387" s="70" t="str">
        <f>_xlfn.XLOOKUP($D387,'[1]Res (3)'!$G:$G,'[1]Res (3)'!U:U,"",0)</f>
        <v/>
      </c>
      <c r="AE387" s="70" t="str">
        <f>_xlfn.XLOOKUP($D387,'[1]Res (3)'!$G:$G,'[1]Res (3)'!V:V,"",0)</f>
        <v/>
      </c>
      <c r="AF387" s="70" t="str">
        <f>_xlfn.XLOOKUP($D387,'[1]Res (3)'!$G:$G,'[1]Res (3)'!W:W,"",0)</f>
        <v/>
      </c>
      <c r="AG387" s="70" t="str">
        <f>_xlfn.XLOOKUP($D387,'[1]Res (3)'!$G:$G,'[1]Res (3)'!X:X,"",0)</f>
        <v/>
      </c>
      <c r="AH387" s="70" t="str">
        <f>_xlfn.XLOOKUP($D387,'[1]Res (3)'!$G:$G,'[1]Res (3)'!Y:Y,"",0)</f>
        <v/>
      </c>
      <c r="AI387" s="70" t="str">
        <f>_xlfn.XLOOKUP($D387,'[1]Res (3)'!$G:$G,'[1]Res (3)'!Z:Z,"",0)</f>
        <v/>
      </c>
      <c r="AJ387" s="70" t="str">
        <f>_xlfn.XLOOKUP($D387,'[1]Res (3)'!$G:$G,'[1]Res (3)'!AA:AA,"",0)</f>
        <v/>
      </c>
      <c r="AK387" s="70" t="str">
        <f>_xlfn.XLOOKUP($D387,'[1]Res (3)'!$G:$G,'[1]Res (3)'!AB:AB,"",0)</f>
        <v>-</v>
      </c>
      <c r="AL387" s="71">
        <f t="shared" si="139"/>
        <v>0</v>
      </c>
      <c r="AM387" s="72" t="str">
        <f t="shared" si="140"/>
        <v/>
      </c>
      <c r="AO387" s="71" t="s">
        <v>26</v>
      </c>
      <c r="AP387" s="70" t="e">
        <f t="shared" si="171"/>
        <v>#VALUE!</v>
      </c>
      <c r="AQ387" s="70" t="e">
        <f t="shared" si="180"/>
        <v>#VALUE!</v>
      </c>
      <c r="AR387" s="70" t="e">
        <f t="shared" si="172"/>
        <v>#VALUE!</v>
      </c>
      <c r="AS387" s="70" t="e">
        <f t="shared" si="181"/>
        <v>#VALUE!</v>
      </c>
      <c r="AT387" s="70" t="e">
        <f t="shared" si="173"/>
        <v>#VALUE!</v>
      </c>
      <c r="AU387" s="70" t="e">
        <f t="shared" si="182"/>
        <v>#VALUE!</v>
      </c>
      <c r="AV387" s="70" t="e">
        <f t="shared" si="174"/>
        <v>#VALUE!</v>
      </c>
      <c r="AW387" s="70" t="e">
        <f t="shared" si="183"/>
        <v>#VALUE!</v>
      </c>
      <c r="AX387" s="70" t="e">
        <f t="shared" si="175"/>
        <v>#VALUE!</v>
      </c>
      <c r="AY387" s="71" t="e">
        <f t="shared" si="141"/>
        <v>#VALUE!</v>
      </c>
      <c r="AZ387" s="72" t="e">
        <f t="shared" si="142"/>
        <v>#VALUE!</v>
      </c>
      <c r="BA387" s="71" t="s">
        <v>26</v>
      </c>
      <c r="BB387" s="70">
        <v>0</v>
      </c>
      <c r="BC387" s="70">
        <v>1</v>
      </c>
      <c r="BD387" s="70">
        <v>1</v>
      </c>
      <c r="BE387" s="70">
        <v>2</v>
      </c>
      <c r="BF387" s="70">
        <v>3</v>
      </c>
      <c r="BG387" s="70">
        <v>3</v>
      </c>
      <c r="BH387" s="70">
        <v>3</v>
      </c>
      <c r="BI387" s="70">
        <v>1</v>
      </c>
      <c r="BJ387" s="70">
        <v>1</v>
      </c>
      <c r="BK387" s="74">
        <f t="shared" si="143"/>
        <v>15</v>
      </c>
      <c r="BL387" s="75">
        <f t="shared" si="144"/>
        <v>0</v>
      </c>
      <c r="BM387" s="71" t="s">
        <v>26</v>
      </c>
      <c r="BN387" s="70">
        <v>0</v>
      </c>
      <c r="BO387" s="70"/>
      <c r="BP387" s="70">
        <v>2</v>
      </c>
      <c r="BQ387" s="70">
        <v>2</v>
      </c>
      <c r="BR387" s="70">
        <v>3</v>
      </c>
      <c r="BS387" s="70">
        <v>2</v>
      </c>
      <c r="BT387" s="70">
        <v>2</v>
      </c>
      <c r="BU387" s="70"/>
      <c r="BV387" s="70">
        <v>1</v>
      </c>
      <c r="BW387" s="74">
        <f t="shared" si="145"/>
        <v>12</v>
      </c>
      <c r="BX387" s="76">
        <f t="shared" si="146"/>
        <v>0</v>
      </c>
      <c r="BY387" s="71" t="s">
        <v>26</v>
      </c>
      <c r="BZ387" s="70">
        <v>0</v>
      </c>
      <c r="CA387" s="70"/>
      <c r="CB387" s="70">
        <v>4</v>
      </c>
      <c r="CC387" s="70">
        <v>0</v>
      </c>
      <c r="CD387" s="70">
        <v>8</v>
      </c>
      <c r="CE387" s="70">
        <v>0</v>
      </c>
      <c r="CF387" s="70">
        <v>6</v>
      </c>
      <c r="CG387" s="70"/>
      <c r="CH387" s="70">
        <v>0</v>
      </c>
      <c r="CI387" s="77">
        <f t="shared" si="147"/>
        <v>18</v>
      </c>
      <c r="CJ387" s="76">
        <f t="shared" si="148"/>
        <v>0</v>
      </c>
      <c r="CK387" s="78"/>
      <c r="CL387" s="57">
        <v>2</v>
      </c>
      <c r="CM387" s="57">
        <v>1</v>
      </c>
      <c r="CN387" s="57">
        <v>11</v>
      </c>
      <c r="CO387" s="57">
        <v>8</v>
      </c>
      <c r="CP387" s="57">
        <v>15</v>
      </c>
      <c r="CQ387" s="57">
        <v>8</v>
      </c>
      <c r="CR387" s="57">
        <v>10</v>
      </c>
      <c r="CS387" s="79">
        <v>4</v>
      </c>
      <c r="CT387" s="80">
        <v>3</v>
      </c>
      <c r="CU387" s="81">
        <f t="shared" si="149"/>
        <v>62</v>
      </c>
      <c r="CV387" s="82">
        <f t="shared" si="150"/>
        <v>0</v>
      </c>
      <c r="CW387" s="83" t="e">
        <f>SUMIF(Склад!#REF!,E387,Склад!#REF!)</f>
        <v>#REF!</v>
      </c>
    </row>
    <row r="388" spans="1:101" s="73" customFormat="1" ht="147.94999999999999" customHeight="1" thickBot="1" x14ac:dyDescent="0.3">
      <c r="A388" s="34">
        <v>385</v>
      </c>
      <c r="B388" s="168" t="s">
        <v>140</v>
      </c>
      <c r="C388" s="34" t="s">
        <v>4230</v>
      </c>
      <c r="D388" s="34" t="str">
        <f t="shared" si="151"/>
        <v>6643501371</v>
      </c>
      <c r="E388" s="33" t="s">
        <v>3945</v>
      </c>
      <c r="F388" s="33">
        <v>371</v>
      </c>
      <c r="G388" s="165" t="str">
        <f>IFERROR(VLOOKUP(VALUE(E388),Склад!#REF!,6,0),"-")</f>
        <v>-</v>
      </c>
      <c r="H388" s="58"/>
      <c r="I388" s="194" t="s">
        <v>4343</v>
      </c>
      <c r="J388" s="59">
        <v>34.200000000000003</v>
      </c>
      <c r="K388" s="63">
        <v>89</v>
      </c>
      <c r="L388" s="60"/>
      <c r="M388" s="61"/>
      <c r="N388" s="62"/>
      <c r="O388" s="64"/>
      <c r="P388" s="65"/>
      <c r="Q388" s="66"/>
      <c r="R388" s="67"/>
      <c r="S388" s="65"/>
      <c r="T388" s="66"/>
      <c r="U388" s="68"/>
      <c r="V388" s="69"/>
      <c r="W388" s="65"/>
      <c r="X388" s="66"/>
      <c r="Y388" s="70" t="str">
        <f>_xlfn.XLOOKUP($D388,'[1]Res (3)'!$G:$G,'[1]Res (3)'!P:P,"",0)</f>
        <v>-</v>
      </c>
      <c r="Z388" s="70" t="str">
        <f>_xlfn.XLOOKUP($D388,'[1]Res (3)'!$G:$G,'[1]Res (3)'!Q:Q,"",0)</f>
        <v>-</v>
      </c>
      <c r="AA388" s="70" t="str">
        <f>_xlfn.XLOOKUP($D388,'[1]Res (3)'!$G:$G,'[1]Res (3)'!R:R,"",0)</f>
        <v>-</v>
      </c>
      <c r="AB388" s="70" t="str">
        <f>_xlfn.XLOOKUP($D388,'[1]Res (3)'!$G:$G,'[1]Res (3)'!S:S,"",0)</f>
        <v/>
      </c>
      <c r="AC388" s="70" t="str">
        <f>_xlfn.XLOOKUP($D388,'[1]Res (3)'!$G:$G,'[1]Res (3)'!T:T,"",0)</f>
        <v/>
      </c>
      <c r="AD388" s="70" t="str">
        <f>_xlfn.XLOOKUP($D388,'[1]Res (3)'!$G:$G,'[1]Res (3)'!U:U,"",0)</f>
        <v/>
      </c>
      <c r="AE388" s="70" t="str">
        <f>_xlfn.XLOOKUP($D388,'[1]Res (3)'!$G:$G,'[1]Res (3)'!V:V,"",0)</f>
        <v/>
      </c>
      <c r="AF388" s="70" t="str">
        <f>_xlfn.XLOOKUP($D388,'[1]Res (3)'!$G:$G,'[1]Res (3)'!W:W,"",0)</f>
        <v/>
      </c>
      <c r="AG388" s="70" t="str">
        <f>_xlfn.XLOOKUP($D388,'[1]Res (3)'!$G:$G,'[1]Res (3)'!X:X,"",0)</f>
        <v/>
      </c>
      <c r="AH388" s="70" t="str">
        <f>_xlfn.XLOOKUP($D388,'[1]Res (3)'!$G:$G,'[1]Res (3)'!Y:Y,"",0)</f>
        <v/>
      </c>
      <c r="AI388" s="70" t="str">
        <f>_xlfn.XLOOKUP($D388,'[1]Res (3)'!$G:$G,'[1]Res (3)'!Z:Z,"",0)</f>
        <v/>
      </c>
      <c r="AJ388" s="70" t="str">
        <f>_xlfn.XLOOKUP($D388,'[1]Res (3)'!$G:$G,'[1]Res (3)'!AA:AA,"",0)</f>
        <v/>
      </c>
      <c r="AK388" s="70" t="str">
        <f>_xlfn.XLOOKUP($D388,'[1]Res (3)'!$G:$G,'[1]Res (3)'!AB:AB,"",0)</f>
        <v>-</v>
      </c>
      <c r="AL388" s="71">
        <f t="shared" ref="AL388:AL451" si="184">SUM(Y388:AK388)</f>
        <v>0</v>
      </c>
      <c r="AM388" s="72" t="str">
        <f t="shared" ref="AM388:AM451" si="185">IF(AL388&gt;0,AL388*J388,"")</f>
        <v/>
      </c>
      <c r="AO388" s="71" t="s">
        <v>26</v>
      </c>
      <c r="AP388" s="70" t="e">
        <f t="shared" si="171"/>
        <v>#VALUE!</v>
      </c>
      <c r="AQ388" s="70" t="e">
        <f t="shared" si="180"/>
        <v>#VALUE!</v>
      </c>
      <c r="AR388" s="70" t="e">
        <f t="shared" si="172"/>
        <v>#VALUE!</v>
      </c>
      <c r="AS388" s="70" t="e">
        <f t="shared" si="181"/>
        <v>#VALUE!</v>
      </c>
      <c r="AT388" s="70" t="e">
        <f t="shared" si="173"/>
        <v>#VALUE!</v>
      </c>
      <c r="AU388" s="70" t="e">
        <f t="shared" si="182"/>
        <v>#VALUE!</v>
      </c>
      <c r="AV388" s="70" t="e">
        <f t="shared" si="174"/>
        <v>#VALUE!</v>
      </c>
      <c r="AW388" s="70" t="e">
        <f t="shared" si="183"/>
        <v>#VALUE!</v>
      </c>
      <c r="AX388" s="70" t="e">
        <f t="shared" si="175"/>
        <v>#VALUE!</v>
      </c>
      <c r="AY388" s="71" t="e">
        <f t="shared" ref="AY388:AY451" si="186">SUM(AO388:AX388)</f>
        <v>#VALUE!</v>
      </c>
      <c r="AZ388" s="72" t="e">
        <f t="shared" ref="AZ388:AZ419" si="187">AY388*L388</f>
        <v>#VALUE!</v>
      </c>
      <c r="BA388" s="71" t="s">
        <v>26</v>
      </c>
      <c r="BB388" s="70">
        <v>0</v>
      </c>
      <c r="BC388" s="70"/>
      <c r="BD388" s="70">
        <v>1</v>
      </c>
      <c r="BE388" s="70"/>
      <c r="BF388" s="70">
        <v>2</v>
      </c>
      <c r="BG388" s="70"/>
      <c r="BH388" s="70">
        <v>1</v>
      </c>
      <c r="BI388" s="70"/>
      <c r="BJ388" s="70">
        <v>0</v>
      </c>
      <c r="BK388" s="74">
        <f t="shared" ref="BK388:BK451" si="188">SUM(BA388:BJ388)</f>
        <v>4</v>
      </c>
      <c r="BL388" s="75">
        <f t="shared" ref="BL388:BL419" si="189">BK388*L388</f>
        <v>0</v>
      </c>
      <c r="BM388" s="71" t="s">
        <v>26</v>
      </c>
      <c r="BN388" s="70">
        <v>0</v>
      </c>
      <c r="BO388" s="70"/>
      <c r="BP388" s="70">
        <v>0</v>
      </c>
      <c r="BQ388" s="70"/>
      <c r="BR388" s="70">
        <v>0</v>
      </c>
      <c r="BS388" s="70"/>
      <c r="BT388" s="70">
        <v>0</v>
      </c>
      <c r="BU388" s="70"/>
      <c r="BV388" s="70">
        <v>0</v>
      </c>
      <c r="BW388" s="74">
        <f t="shared" ref="BW388:BW451" si="190">SUM(BM388:BV388)</f>
        <v>0</v>
      </c>
      <c r="BX388" s="76">
        <f t="shared" ref="BX388:BX419" si="191">BW388*L388</f>
        <v>0</v>
      </c>
      <c r="BY388" s="71" t="s">
        <v>26</v>
      </c>
      <c r="BZ388" s="70">
        <v>0</v>
      </c>
      <c r="CA388" s="70"/>
      <c r="CB388" s="70">
        <v>0</v>
      </c>
      <c r="CC388" s="70"/>
      <c r="CD388" s="70">
        <v>0</v>
      </c>
      <c r="CE388" s="70"/>
      <c r="CF388" s="70">
        <v>0</v>
      </c>
      <c r="CG388" s="70"/>
      <c r="CH388" s="70">
        <v>0</v>
      </c>
      <c r="CI388" s="77">
        <f t="shared" ref="CI388:CI451" si="192">SUM(BY388:CH388)</f>
        <v>0</v>
      </c>
      <c r="CJ388" s="76">
        <f t="shared" ref="CJ388:CJ419" si="193">CI388*L388</f>
        <v>0</v>
      </c>
      <c r="CK388" s="78"/>
      <c r="CL388" s="57">
        <v>2</v>
      </c>
      <c r="CM388" s="57">
        <v>2</v>
      </c>
      <c r="CN388" s="57">
        <v>5</v>
      </c>
      <c r="CO388" s="57">
        <v>3</v>
      </c>
      <c r="CP388" s="57">
        <v>5</v>
      </c>
      <c r="CQ388" s="57">
        <v>1</v>
      </c>
      <c r="CR388" s="57">
        <v>2</v>
      </c>
      <c r="CS388" s="79"/>
      <c r="CT388" s="80">
        <v>2</v>
      </c>
      <c r="CU388" s="81">
        <f t="shared" ref="CU388:CU451" si="194">SUM(CK388:CT388)</f>
        <v>22</v>
      </c>
      <c r="CV388" s="82">
        <f t="shared" ref="CV388:CV419" si="195">IF(AL388&gt;0,1,0)</f>
        <v>0</v>
      </c>
      <c r="CW388" s="83" t="e">
        <f>SUMIF(Склад!#REF!,E388,Склад!#REF!)</f>
        <v>#REF!</v>
      </c>
    </row>
    <row r="389" spans="1:101" s="73" customFormat="1" ht="102.4" customHeight="1" thickBot="1" x14ac:dyDescent="0.3">
      <c r="A389" s="57">
        <v>386</v>
      </c>
      <c r="B389" s="168" t="s">
        <v>140</v>
      </c>
      <c r="C389" s="34" t="s">
        <v>4231</v>
      </c>
      <c r="D389" s="34" t="str">
        <f t="shared" ref="D389:D451" si="196">E389&amp;F389</f>
        <v>62911155</v>
      </c>
      <c r="E389" s="33" t="s">
        <v>3946</v>
      </c>
      <c r="F389" s="33">
        <v>5</v>
      </c>
      <c r="G389" s="165" t="str">
        <f>IFERROR(VLOOKUP(VALUE(E389),Склад!#REF!,6,0),"-")</f>
        <v>-</v>
      </c>
      <c r="H389" s="58"/>
      <c r="I389" s="194" t="s">
        <v>4352</v>
      </c>
      <c r="J389" s="59">
        <v>38.1</v>
      </c>
      <c r="K389" s="63">
        <v>99</v>
      </c>
      <c r="L389" s="60"/>
      <c r="M389" s="61"/>
      <c r="N389" s="62"/>
      <c r="O389" s="64"/>
      <c r="P389" s="65"/>
      <c r="Q389" s="66"/>
      <c r="R389" s="67"/>
      <c r="S389" s="65"/>
      <c r="T389" s="66"/>
      <c r="U389" s="68"/>
      <c r="V389" s="69"/>
      <c r="W389" s="65"/>
      <c r="X389" s="66"/>
      <c r="Y389" s="70" t="str">
        <f>_xlfn.XLOOKUP($D389,'[1]Res (3)'!$G:$G,'[1]Res (3)'!P:P,"",0)</f>
        <v>-</v>
      </c>
      <c r="Z389" s="70" t="str">
        <f>_xlfn.XLOOKUP($D389,'[1]Res (3)'!$G:$G,'[1]Res (3)'!Q:Q,"",0)</f>
        <v>-</v>
      </c>
      <c r="AA389" s="70" t="str">
        <f>_xlfn.XLOOKUP($D389,'[1]Res (3)'!$G:$G,'[1]Res (3)'!R:R,"",0)</f>
        <v>-</v>
      </c>
      <c r="AB389" s="70" t="str">
        <f>_xlfn.XLOOKUP($D389,'[1]Res (3)'!$G:$G,'[1]Res (3)'!S:S,"",0)</f>
        <v/>
      </c>
      <c r="AC389" s="70" t="str">
        <f>_xlfn.XLOOKUP($D389,'[1]Res (3)'!$G:$G,'[1]Res (3)'!T:T,"",0)</f>
        <v/>
      </c>
      <c r="AD389" s="70" t="str">
        <f>_xlfn.XLOOKUP($D389,'[1]Res (3)'!$G:$G,'[1]Res (3)'!U:U,"",0)</f>
        <v/>
      </c>
      <c r="AE389" s="70" t="str">
        <f>_xlfn.XLOOKUP($D389,'[1]Res (3)'!$G:$G,'[1]Res (3)'!V:V,"",0)</f>
        <v/>
      </c>
      <c r="AF389" s="70" t="str">
        <f>_xlfn.XLOOKUP($D389,'[1]Res (3)'!$G:$G,'[1]Res (3)'!W:W,"",0)</f>
        <v/>
      </c>
      <c r="AG389" s="70" t="str">
        <f>_xlfn.XLOOKUP($D389,'[1]Res (3)'!$G:$G,'[1]Res (3)'!X:X,"",0)</f>
        <v/>
      </c>
      <c r="AH389" s="70" t="str">
        <f>_xlfn.XLOOKUP($D389,'[1]Res (3)'!$G:$G,'[1]Res (3)'!Y:Y,"",0)</f>
        <v/>
      </c>
      <c r="AI389" s="70" t="str">
        <f>_xlfn.XLOOKUP($D389,'[1]Res (3)'!$G:$G,'[1]Res (3)'!Z:Z,"",0)</f>
        <v>-</v>
      </c>
      <c r="AJ389" s="70" t="str">
        <f>_xlfn.XLOOKUP($D389,'[1]Res (3)'!$G:$G,'[1]Res (3)'!AA:AA,"",0)</f>
        <v>-</v>
      </c>
      <c r="AK389" s="70" t="str">
        <f>_xlfn.XLOOKUP($D389,'[1]Res (3)'!$G:$G,'[1]Res (3)'!AB:AB,"",0)</f>
        <v>-</v>
      </c>
      <c r="AL389" s="71">
        <f t="shared" si="184"/>
        <v>0</v>
      </c>
      <c r="AM389" s="72" t="str">
        <f t="shared" si="185"/>
        <v/>
      </c>
      <c r="AO389" s="71" t="s">
        <v>26</v>
      </c>
      <c r="AP389" s="70" t="e">
        <f t="shared" si="171"/>
        <v>#VALUE!</v>
      </c>
      <c r="AQ389" s="70" t="e">
        <f t="shared" si="180"/>
        <v>#VALUE!</v>
      </c>
      <c r="AR389" s="70" t="e">
        <f t="shared" si="172"/>
        <v>#VALUE!</v>
      </c>
      <c r="AS389" s="70" t="e">
        <f t="shared" si="181"/>
        <v>#VALUE!</v>
      </c>
      <c r="AT389" s="70" t="e">
        <f t="shared" si="173"/>
        <v>#VALUE!</v>
      </c>
      <c r="AU389" s="70" t="e">
        <f t="shared" si="182"/>
        <v>#VALUE!</v>
      </c>
      <c r="AV389" s="70" t="e">
        <f t="shared" si="174"/>
        <v>#VALUE!</v>
      </c>
      <c r="AW389" s="70" t="e">
        <f t="shared" si="183"/>
        <v>#VALUE!</v>
      </c>
      <c r="AX389" s="70" t="e">
        <f t="shared" si="175"/>
        <v>#VALUE!</v>
      </c>
      <c r="AY389" s="71" t="e">
        <f t="shared" si="186"/>
        <v>#VALUE!</v>
      </c>
      <c r="AZ389" s="72" t="e">
        <f t="shared" si="187"/>
        <v>#VALUE!</v>
      </c>
      <c r="BA389" s="71" t="s">
        <v>26</v>
      </c>
      <c r="BB389" s="70">
        <v>0</v>
      </c>
      <c r="BC389" s="70"/>
      <c r="BD389" s="70">
        <v>0</v>
      </c>
      <c r="BE389" s="70"/>
      <c r="BF389" s="70">
        <v>0</v>
      </c>
      <c r="BG389" s="70"/>
      <c r="BH389" s="70">
        <v>0</v>
      </c>
      <c r="BI389" s="70"/>
      <c r="BJ389" s="70">
        <v>0</v>
      </c>
      <c r="BK389" s="74">
        <f t="shared" si="188"/>
        <v>0</v>
      </c>
      <c r="BL389" s="75">
        <f t="shared" si="189"/>
        <v>0</v>
      </c>
      <c r="BM389" s="71" t="s">
        <v>26</v>
      </c>
      <c r="BN389" s="70">
        <v>0</v>
      </c>
      <c r="BO389" s="70"/>
      <c r="BP389" s="70">
        <v>0</v>
      </c>
      <c r="BQ389" s="70"/>
      <c r="BR389" s="70">
        <v>0</v>
      </c>
      <c r="BS389" s="70"/>
      <c r="BT389" s="70">
        <v>0</v>
      </c>
      <c r="BU389" s="70"/>
      <c r="BV389" s="70">
        <v>0</v>
      </c>
      <c r="BW389" s="74">
        <f t="shared" si="190"/>
        <v>0</v>
      </c>
      <c r="BX389" s="76">
        <f t="shared" si="191"/>
        <v>0</v>
      </c>
      <c r="BY389" s="71" t="s">
        <v>26</v>
      </c>
      <c r="BZ389" s="70">
        <v>0</v>
      </c>
      <c r="CA389" s="70"/>
      <c r="CB389" s="70">
        <v>0</v>
      </c>
      <c r="CC389" s="70"/>
      <c r="CD389" s="70">
        <v>0</v>
      </c>
      <c r="CE389" s="70"/>
      <c r="CF389" s="70">
        <v>0</v>
      </c>
      <c r="CG389" s="70"/>
      <c r="CH389" s="70">
        <v>0</v>
      </c>
      <c r="CI389" s="77">
        <f t="shared" si="192"/>
        <v>0</v>
      </c>
      <c r="CJ389" s="76">
        <f t="shared" si="193"/>
        <v>0</v>
      </c>
      <c r="CK389" s="78"/>
      <c r="CL389" s="57"/>
      <c r="CM389" s="57"/>
      <c r="CN389" s="57"/>
      <c r="CO389" s="57"/>
      <c r="CP389" s="57"/>
      <c r="CQ389" s="57"/>
      <c r="CR389" s="57"/>
      <c r="CS389" s="79"/>
      <c r="CT389" s="80"/>
      <c r="CU389" s="81">
        <f t="shared" si="194"/>
        <v>0</v>
      </c>
      <c r="CV389" s="82">
        <f t="shared" si="195"/>
        <v>0</v>
      </c>
      <c r="CW389" s="83" t="e">
        <f>SUMIF(Склад!#REF!,E389,Склад!#REF!)</f>
        <v>#REF!</v>
      </c>
    </row>
    <row r="390" spans="1:101" s="73" customFormat="1" ht="76.5" customHeight="1" thickBot="1" x14ac:dyDescent="0.3">
      <c r="A390" s="34">
        <v>387</v>
      </c>
      <c r="B390" s="168" t="s">
        <v>140</v>
      </c>
      <c r="C390" s="34" t="s">
        <v>4232</v>
      </c>
      <c r="D390" s="34" t="str">
        <f t="shared" si="196"/>
        <v>66111362</v>
      </c>
      <c r="E390" s="33" t="s">
        <v>3947</v>
      </c>
      <c r="F390" s="33">
        <v>2</v>
      </c>
      <c r="G390" s="165" t="str">
        <f>IFERROR(VLOOKUP(VALUE(E390),Склад!#REF!,6,0),"-")</f>
        <v>-</v>
      </c>
      <c r="H390" s="58"/>
      <c r="I390" s="194" t="s">
        <v>4352</v>
      </c>
      <c r="J390" s="59">
        <v>34.200000000000003</v>
      </c>
      <c r="K390" s="63">
        <v>89</v>
      </c>
      <c r="L390" s="60"/>
      <c r="M390" s="61"/>
      <c r="N390" s="62"/>
      <c r="O390" s="64"/>
      <c r="P390" s="65"/>
      <c r="Q390" s="66"/>
      <c r="R390" s="67"/>
      <c r="S390" s="65"/>
      <c r="T390" s="66"/>
      <c r="U390" s="68"/>
      <c r="V390" s="69"/>
      <c r="W390" s="65"/>
      <c r="X390" s="66"/>
      <c r="Y390" s="70" t="str">
        <f>_xlfn.XLOOKUP($D390,'[1]Res (3)'!$G:$G,'[1]Res (3)'!P:P,"",0)</f>
        <v>-</v>
      </c>
      <c r="Z390" s="70" t="str">
        <f>_xlfn.XLOOKUP($D390,'[1]Res (3)'!$G:$G,'[1]Res (3)'!Q:Q,"",0)</f>
        <v>-</v>
      </c>
      <c r="AA390" s="70" t="str">
        <f>_xlfn.XLOOKUP($D390,'[1]Res (3)'!$G:$G,'[1]Res (3)'!R:R,"",0)</f>
        <v>-</v>
      </c>
      <c r="AB390" s="70" t="str">
        <f>_xlfn.XLOOKUP($D390,'[1]Res (3)'!$G:$G,'[1]Res (3)'!S:S,"",0)</f>
        <v/>
      </c>
      <c r="AC390" s="70" t="str">
        <f>_xlfn.XLOOKUP($D390,'[1]Res (3)'!$G:$G,'[1]Res (3)'!T:T,"",0)</f>
        <v/>
      </c>
      <c r="AD390" s="70" t="str">
        <f>_xlfn.XLOOKUP($D390,'[1]Res (3)'!$G:$G,'[1]Res (3)'!U:U,"",0)</f>
        <v/>
      </c>
      <c r="AE390" s="70" t="str">
        <f>_xlfn.XLOOKUP($D390,'[1]Res (3)'!$G:$G,'[1]Res (3)'!V:V,"",0)</f>
        <v/>
      </c>
      <c r="AF390" s="70" t="str">
        <f>_xlfn.XLOOKUP($D390,'[1]Res (3)'!$G:$G,'[1]Res (3)'!W:W,"",0)</f>
        <v/>
      </c>
      <c r="AG390" s="70" t="str">
        <f>_xlfn.XLOOKUP($D390,'[1]Res (3)'!$G:$G,'[1]Res (3)'!X:X,"",0)</f>
        <v/>
      </c>
      <c r="AH390" s="70" t="str">
        <f>_xlfn.XLOOKUP($D390,'[1]Res (3)'!$G:$G,'[1]Res (3)'!Y:Y,"",0)</f>
        <v/>
      </c>
      <c r="AI390" s="70" t="str">
        <f>_xlfn.XLOOKUP($D390,'[1]Res (3)'!$G:$G,'[1]Res (3)'!Z:Z,"",0)</f>
        <v/>
      </c>
      <c r="AJ390" s="70" t="str">
        <f>_xlfn.XLOOKUP($D390,'[1]Res (3)'!$G:$G,'[1]Res (3)'!AA:AA,"",0)</f>
        <v/>
      </c>
      <c r="AK390" s="70" t="str">
        <f>_xlfn.XLOOKUP($D390,'[1]Res (3)'!$G:$G,'[1]Res (3)'!AB:AB,"",0)</f>
        <v>-</v>
      </c>
      <c r="AL390" s="71">
        <f t="shared" si="184"/>
        <v>0</v>
      </c>
      <c r="AM390" s="72" t="str">
        <f t="shared" si="185"/>
        <v/>
      </c>
      <c r="AO390" s="71" t="s">
        <v>26</v>
      </c>
      <c r="AP390" s="70" t="e">
        <f t="shared" si="171"/>
        <v>#VALUE!</v>
      </c>
      <c r="AQ390" s="70" t="e">
        <f t="shared" si="180"/>
        <v>#VALUE!</v>
      </c>
      <c r="AR390" s="70" t="e">
        <f t="shared" si="172"/>
        <v>#VALUE!</v>
      </c>
      <c r="AS390" s="70" t="e">
        <f t="shared" si="181"/>
        <v>#VALUE!</v>
      </c>
      <c r="AT390" s="70" t="e">
        <f t="shared" si="173"/>
        <v>#VALUE!</v>
      </c>
      <c r="AU390" s="70" t="e">
        <f t="shared" si="182"/>
        <v>#VALUE!</v>
      </c>
      <c r="AV390" s="70" t="e">
        <f t="shared" si="174"/>
        <v>#VALUE!</v>
      </c>
      <c r="AW390" s="70" t="e">
        <f t="shared" si="183"/>
        <v>#VALUE!</v>
      </c>
      <c r="AX390" s="70" t="e">
        <f t="shared" si="175"/>
        <v>#VALUE!</v>
      </c>
      <c r="AY390" s="71" t="e">
        <f t="shared" si="186"/>
        <v>#VALUE!</v>
      </c>
      <c r="AZ390" s="72" t="e">
        <f t="shared" si="187"/>
        <v>#VALUE!</v>
      </c>
      <c r="BA390" s="71" t="s">
        <v>26</v>
      </c>
      <c r="BB390" s="70">
        <v>0</v>
      </c>
      <c r="BC390" s="70">
        <v>1</v>
      </c>
      <c r="BD390" s="70">
        <v>1</v>
      </c>
      <c r="BE390" s="70">
        <v>2</v>
      </c>
      <c r="BF390" s="70">
        <v>3</v>
      </c>
      <c r="BG390" s="70">
        <v>3</v>
      </c>
      <c r="BH390" s="70">
        <v>3</v>
      </c>
      <c r="BI390" s="70">
        <v>1</v>
      </c>
      <c r="BJ390" s="70">
        <v>1</v>
      </c>
      <c r="BK390" s="74">
        <f t="shared" si="188"/>
        <v>15</v>
      </c>
      <c r="BL390" s="75">
        <f t="shared" si="189"/>
        <v>0</v>
      </c>
      <c r="BM390" s="71" t="s">
        <v>26</v>
      </c>
      <c r="BN390" s="70">
        <v>0</v>
      </c>
      <c r="BO390" s="70"/>
      <c r="BP390" s="70">
        <v>2</v>
      </c>
      <c r="BQ390" s="70">
        <v>2</v>
      </c>
      <c r="BR390" s="70">
        <v>3</v>
      </c>
      <c r="BS390" s="70">
        <v>2</v>
      </c>
      <c r="BT390" s="70">
        <v>2</v>
      </c>
      <c r="BU390" s="70"/>
      <c r="BV390" s="70">
        <v>1</v>
      </c>
      <c r="BW390" s="74">
        <f t="shared" si="190"/>
        <v>12</v>
      </c>
      <c r="BX390" s="76">
        <f t="shared" si="191"/>
        <v>0</v>
      </c>
      <c r="BY390" s="71" t="s">
        <v>26</v>
      </c>
      <c r="BZ390" s="70">
        <v>0</v>
      </c>
      <c r="CA390" s="70"/>
      <c r="CB390" s="70">
        <v>4</v>
      </c>
      <c r="CC390" s="70">
        <v>0</v>
      </c>
      <c r="CD390" s="70">
        <v>8</v>
      </c>
      <c r="CE390" s="70">
        <v>0</v>
      </c>
      <c r="CF390" s="70">
        <v>6</v>
      </c>
      <c r="CG390" s="70"/>
      <c r="CH390" s="70">
        <v>0</v>
      </c>
      <c r="CI390" s="77">
        <f t="shared" si="192"/>
        <v>18</v>
      </c>
      <c r="CJ390" s="76">
        <f t="shared" si="193"/>
        <v>0</v>
      </c>
      <c r="CK390" s="78"/>
      <c r="CL390" s="57">
        <v>1</v>
      </c>
      <c r="CM390" s="57">
        <v>4</v>
      </c>
      <c r="CN390" s="57">
        <v>7</v>
      </c>
      <c r="CO390" s="57">
        <v>7</v>
      </c>
      <c r="CP390" s="57">
        <v>10</v>
      </c>
      <c r="CQ390" s="57">
        <v>4</v>
      </c>
      <c r="CR390" s="57">
        <v>4</v>
      </c>
      <c r="CS390" s="79">
        <v>1</v>
      </c>
      <c r="CT390" s="80"/>
      <c r="CU390" s="81">
        <f t="shared" si="194"/>
        <v>38</v>
      </c>
      <c r="CV390" s="82">
        <f t="shared" si="195"/>
        <v>0</v>
      </c>
      <c r="CW390" s="83" t="e">
        <f>SUMIF(Склад!#REF!,E390,Склад!#REF!)</f>
        <v>#REF!</v>
      </c>
    </row>
    <row r="391" spans="1:101" s="73" customFormat="1" ht="76.5" customHeight="1" thickBot="1" x14ac:dyDescent="0.3">
      <c r="A391" s="57">
        <v>388</v>
      </c>
      <c r="B391" s="168" t="s">
        <v>140</v>
      </c>
      <c r="C391" s="34" t="s">
        <v>4232</v>
      </c>
      <c r="D391" s="34" t="str">
        <f t="shared" si="196"/>
        <v>66111365</v>
      </c>
      <c r="E391" s="33" t="s">
        <v>3947</v>
      </c>
      <c r="F391" s="33">
        <v>5</v>
      </c>
      <c r="G391" s="165" t="str">
        <f>IFERROR(VLOOKUP(VALUE(E391),Склад!#REF!,6,0),"-")</f>
        <v>-</v>
      </c>
      <c r="H391" s="58"/>
      <c r="I391" s="194" t="s">
        <v>4352</v>
      </c>
      <c r="J391" s="59">
        <v>34.200000000000003</v>
      </c>
      <c r="K391" s="63">
        <v>89</v>
      </c>
      <c r="L391" s="60"/>
      <c r="M391" s="61"/>
      <c r="N391" s="62"/>
      <c r="O391" s="64"/>
      <c r="P391" s="65"/>
      <c r="Q391" s="66"/>
      <c r="R391" s="67"/>
      <c r="S391" s="65"/>
      <c r="T391" s="66"/>
      <c r="U391" s="68"/>
      <c r="V391" s="69"/>
      <c r="W391" s="65"/>
      <c r="X391" s="66"/>
      <c r="Y391" s="70" t="str">
        <f>_xlfn.XLOOKUP($D391,'[1]Res (3)'!$G:$G,'[1]Res (3)'!P:P,"",0)</f>
        <v>-</v>
      </c>
      <c r="Z391" s="70" t="str">
        <f>_xlfn.XLOOKUP($D391,'[1]Res (3)'!$G:$G,'[1]Res (3)'!Q:Q,"",0)</f>
        <v>-</v>
      </c>
      <c r="AA391" s="70" t="str">
        <f>_xlfn.XLOOKUP($D391,'[1]Res (3)'!$G:$G,'[1]Res (3)'!R:R,"",0)</f>
        <v>-</v>
      </c>
      <c r="AB391" s="70" t="str">
        <f>_xlfn.XLOOKUP($D391,'[1]Res (3)'!$G:$G,'[1]Res (3)'!S:S,"",0)</f>
        <v/>
      </c>
      <c r="AC391" s="70" t="str">
        <f>_xlfn.XLOOKUP($D391,'[1]Res (3)'!$G:$G,'[1]Res (3)'!T:T,"",0)</f>
        <v/>
      </c>
      <c r="AD391" s="70" t="str">
        <f>_xlfn.XLOOKUP($D391,'[1]Res (3)'!$G:$G,'[1]Res (3)'!U:U,"",0)</f>
        <v/>
      </c>
      <c r="AE391" s="70" t="str">
        <f>_xlfn.XLOOKUP($D391,'[1]Res (3)'!$G:$G,'[1]Res (3)'!V:V,"",0)</f>
        <v/>
      </c>
      <c r="AF391" s="70" t="str">
        <f>_xlfn.XLOOKUP($D391,'[1]Res (3)'!$G:$G,'[1]Res (3)'!W:W,"",0)</f>
        <v/>
      </c>
      <c r="AG391" s="70" t="str">
        <f>_xlfn.XLOOKUP($D391,'[1]Res (3)'!$G:$G,'[1]Res (3)'!X:X,"",0)</f>
        <v/>
      </c>
      <c r="AH391" s="70" t="str">
        <f>_xlfn.XLOOKUP($D391,'[1]Res (3)'!$G:$G,'[1]Res (3)'!Y:Y,"",0)</f>
        <v/>
      </c>
      <c r="AI391" s="70" t="str">
        <f>_xlfn.XLOOKUP($D391,'[1]Res (3)'!$G:$G,'[1]Res (3)'!Z:Z,"",0)</f>
        <v/>
      </c>
      <c r="AJ391" s="70" t="str">
        <f>_xlfn.XLOOKUP($D391,'[1]Res (3)'!$G:$G,'[1]Res (3)'!AA:AA,"",0)</f>
        <v/>
      </c>
      <c r="AK391" s="70" t="str">
        <f>_xlfn.XLOOKUP($D391,'[1]Res (3)'!$G:$G,'[1]Res (3)'!AB:AB,"",0)</f>
        <v>-</v>
      </c>
      <c r="AL391" s="71">
        <f t="shared" si="184"/>
        <v>0</v>
      </c>
      <c r="AM391" s="72" t="str">
        <f t="shared" si="185"/>
        <v/>
      </c>
      <c r="AO391" s="71" t="s">
        <v>26</v>
      </c>
      <c r="AP391" s="70" t="e">
        <f t="shared" si="171"/>
        <v>#VALUE!</v>
      </c>
      <c r="AQ391" s="70" t="e">
        <f t="shared" si="180"/>
        <v>#VALUE!</v>
      </c>
      <c r="AR391" s="70" t="e">
        <f t="shared" si="172"/>
        <v>#VALUE!</v>
      </c>
      <c r="AS391" s="70" t="e">
        <f t="shared" si="181"/>
        <v>#VALUE!</v>
      </c>
      <c r="AT391" s="70" t="e">
        <f t="shared" si="173"/>
        <v>#VALUE!</v>
      </c>
      <c r="AU391" s="70" t="e">
        <f t="shared" si="182"/>
        <v>#VALUE!</v>
      </c>
      <c r="AV391" s="70" t="e">
        <f t="shared" si="174"/>
        <v>#VALUE!</v>
      </c>
      <c r="AW391" s="70" t="e">
        <f t="shared" si="183"/>
        <v>#VALUE!</v>
      </c>
      <c r="AX391" s="70" t="e">
        <f t="shared" si="175"/>
        <v>#VALUE!</v>
      </c>
      <c r="AY391" s="71" t="e">
        <f t="shared" si="186"/>
        <v>#VALUE!</v>
      </c>
      <c r="AZ391" s="72" t="e">
        <f t="shared" si="187"/>
        <v>#VALUE!</v>
      </c>
      <c r="BA391" s="71" t="s">
        <v>26</v>
      </c>
      <c r="BB391" s="70">
        <v>0</v>
      </c>
      <c r="BC391" s="70">
        <v>1</v>
      </c>
      <c r="BD391" s="70">
        <v>1</v>
      </c>
      <c r="BE391" s="70">
        <v>2</v>
      </c>
      <c r="BF391" s="70">
        <v>3</v>
      </c>
      <c r="BG391" s="70">
        <v>3</v>
      </c>
      <c r="BH391" s="70">
        <v>3</v>
      </c>
      <c r="BI391" s="70">
        <v>1</v>
      </c>
      <c r="BJ391" s="70">
        <v>1</v>
      </c>
      <c r="BK391" s="74">
        <f t="shared" si="188"/>
        <v>15</v>
      </c>
      <c r="BL391" s="75">
        <f t="shared" si="189"/>
        <v>0</v>
      </c>
      <c r="BM391" s="71" t="s">
        <v>26</v>
      </c>
      <c r="BN391" s="70">
        <v>0</v>
      </c>
      <c r="BO391" s="70"/>
      <c r="BP391" s="70">
        <v>2</v>
      </c>
      <c r="BQ391" s="70">
        <v>2</v>
      </c>
      <c r="BR391" s="70">
        <v>3</v>
      </c>
      <c r="BS391" s="70">
        <v>2</v>
      </c>
      <c r="BT391" s="70">
        <v>2</v>
      </c>
      <c r="BU391" s="70"/>
      <c r="BV391" s="70">
        <v>1</v>
      </c>
      <c r="BW391" s="74">
        <f t="shared" si="190"/>
        <v>12</v>
      </c>
      <c r="BX391" s="76">
        <f t="shared" si="191"/>
        <v>0</v>
      </c>
      <c r="BY391" s="71" t="s">
        <v>26</v>
      </c>
      <c r="BZ391" s="70">
        <v>0</v>
      </c>
      <c r="CA391" s="70"/>
      <c r="CB391" s="70">
        <v>4</v>
      </c>
      <c r="CC391" s="70">
        <v>0</v>
      </c>
      <c r="CD391" s="70">
        <v>8</v>
      </c>
      <c r="CE391" s="70">
        <v>0</v>
      </c>
      <c r="CF391" s="70">
        <v>6</v>
      </c>
      <c r="CG391" s="70"/>
      <c r="CH391" s="70">
        <v>0</v>
      </c>
      <c r="CI391" s="77">
        <f t="shared" si="192"/>
        <v>18</v>
      </c>
      <c r="CJ391" s="76">
        <f t="shared" si="193"/>
        <v>0</v>
      </c>
      <c r="CK391" s="78"/>
      <c r="CL391" s="57">
        <v>2</v>
      </c>
      <c r="CM391" s="57"/>
      <c r="CN391" s="57">
        <v>8</v>
      </c>
      <c r="CO391" s="57">
        <v>6</v>
      </c>
      <c r="CP391" s="57">
        <v>12</v>
      </c>
      <c r="CQ391" s="57">
        <v>6</v>
      </c>
      <c r="CR391" s="57">
        <v>8</v>
      </c>
      <c r="CS391" s="79">
        <v>2</v>
      </c>
      <c r="CT391" s="80">
        <v>2</v>
      </c>
      <c r="CU391" s="81">
        <f t="shared" si="194"/>
        <v>46</v>
      </c>
      <c r="CV391" s="82">
        <f t="shared" si="195"/>
        <v>0</v>
      </c>
      <c r="CW391" s="83" t="e">
        <f>SUMIF(Склад!#REF!,E391,Склад!#REF!)</f>
        <v>#REF!</v>
      </c>
    </row>
    <row r="392" spans="1:101" s="73" customFormat="1" ht="72.75" customHeight="1" thickBot="1" x14ac:dyDescent="0.3">
      <c r="A392" s="34">
        <v>389</v>
      </c>
      <c r="B392" s="168" t="s">
        <v>140</v>
      </c>
      <c r="C392" s="34" t="s">
        <v>4233</v>
      </c>
      <c r="D392" s="34" t="str">
        <f t="shared" si="196"/>
        <v>68411342</v>
      </c>
      <c r="E392" s="33" t="s">
        <v>3948</v>
      </c>
      <c r="F392" s="33">
        <v>2</v>
      </c>
      <c r="G392" s="165" t="str">
        <f>IFERROR(VLOOKUP(VALUE(E392),Склад!#REF!,6,0),"-")</f>
        <v>-</v>
      </c>
      <c r="H392" s="58"/>
      <c r="I392" s="194" t="s">
        <v>4352</v>
      </c>
      <c r="J392" s="59">
        <v>34.200000000000003</v>
      </c>
      <c r="K392" s="63">
        <v>89</v>
      </c>
      <c r="L392" s="60"/>
      <c r="M392" s="61"/>
      <c r="N392" s="62"/>
      <c r="O392" s="64"/>
      <c r="P392" s="65"/>
      <c r="Q392" s="66"/>
      <c r="R392" s="67"/>
      <c r="S392" s="65"/>
      <c r="T392" s="66"/>
      <c r="U392" s="68"/>
      <c r="V392" s="69"/>
      <c r="W392" s="65"/>
      <c r="X392" s="66"/>
      <c r="Y392" s="70" t="str">
        <f>_xlfn.XLOOKUP($D392,'[1]Res (3)'!$G:$G,'[1]Res (3)'!P:P,"",0)</f>
        <v>-</v>
      </c>
      <c r="Z392" s="70" t="str">
        <f>_xlfn.XLOOKUP($D392,'[1]Res (3)'!$G:$G,'[1]Res (3)'!Q:Q,"",0)</f>
        <v>-</v>
      </c>
      <c r="AA392" s="70" t="str">
        <f>_xlfn.XLOOKUP($D392,'[1]Res (3)'!$G:$G,'[1]Res (3)'!R:R,"",0)</f>
        <v>-</v>
      </c>
      <c r="AB392" s="70" t="str">
        <f>_xlfn.XLOOKUP($D392,'[1]Res (3)'!$G:$G,'[1]Res (3)'!S:S,"",0)</f>
        <v/>
      </c>
      <c r="AC392" s="70" t="str">
        <f>_xlfn.XLOOKUP($D392,'[1]Res (3)'!$G:$G,'[1]Res (3)'!T:T,"",0)</f>
        <v/>
      </c>
      <c r="AD392" s="70" t="str">
        <f>_xlfn.XLOOKUP($D392,'[1]Res (3)'!$G:$G,'[1]Res (3)'!U:U,"",0)</f>
        <v/>
      </c>
      <c r="AE392" s="70" t="str">
        <f>_xlfn.XLOOKUP($D392,'[1]Res (3)'!$G:$G,'[1]Res (3)'!V:V,"",0)</f>
        <v/>
      </c>
      <c r="AF392" s="70" t="str">
        <f>_xlfn.XLOOKUP($D392,'[1]Res (3)'!$G:$G,'[1]Res (3)'!W:W,"",0)</f>
        <v/>
      </c>
      <c r="AG392" s="70" t="str">
        <f>_xlfn.XLOOKUP($D392,'[1]Res (3)'!$G:$G,'[1]Res (3)'!X:X,"",0)</f>
        <v/>
      </c>
      <c r="AH392" s="70" t="str">
        <f>_xlfn.XLOOKUP($D392,'[1]Res (3)'!$G:$G,'[1]Res (3)'!Y:Y,"",0)</f>
        <v/>
      </c>
      <c r="AI392" s="70" t="str">
        <f>_xlfn.XLOOKUP($D392,'[1]Res (3)'!$G:$G,'[1]Res (3)'!Z:Z,"",0)</f>
        <v/>
      </c>
      <c r="AJ392" s="70" t="str">
        <f>_xlfn.XLOOKUP($D392,'[1]Res (3)'!$G:$G,'[1]Res (3)'!AA:AA,"",0)</f>
        <v/>
      </c>
      <c r="AK392" s="70" t="str">
        <f>_xlfn.XLOOKUP($D392,'[1]Res (3)'!$G:$G,'[1]Res (3)'!AB:AB,"",0)</f>
        <v>-</v>
      </c>
      <c r="AL392" s="71">
        <f t="shared" si="184"/>
        <v>0</v>
      </c>
      <c r="AM392" s="72" t="str">
        <f t="shared" si="185"/>
        <v/>
      </c>
      <c r="AO392" s="71" t="s">
        <v>26</v>
      </c>
      <c r="AP392" s="70" t="e">
        <f t="shared" si="171"/>
        <v>#VALUE!</v>
      </c>
      <c r="AQ392" s="70" t="e">
        <f t="shared" si="180"/>
        <v>#VALUE!</v>
      </c>
      <c r="AR392" s="70" t="e">
        <f t="shared" si="172"/>
        <v>#VALUE!</v>
      </c>
      <c r="AS392" s="70" t="e">
        <f t="shared" si="181"/>
        <v>#VALUE!</v>
      </c>
      <c r="AT392" s="70" t="e">
        <f t="shared" si="173"/>
        <v>#VALUE!</v>
      </c>
      <c r="AU392" s="70" t="e">
        <f t="shared" si="182"/>
        <v>#VALUE!</v>
      </c>
      <c r="AV392" s="70" t="e">
        <f t="shared" si="174"/>
        <v>#VALUE!</v>
      </c>
      <c r="AW392" s="70" t="e">
        <f t="shared" si="183"/>
        <v>#VALUE!</v>
      </c>
      <c r="AX392" s="70" t="e">
        <f t="shared" si="175"/>
        <v>#VALUE!</v>
      </c>
      <c r="AY392" s="71" t="e">
        <f t="shared" si="186"/>
        <v>#VALUE!</v>
      </c>
      <c r="AZ392" s="72" t="e">
        <f t="shared" si="187"/>
        <v>#VALUE!</v>
      </c>
      <c r="BA392" s="71" t="s">
        <v>26</v>
      </c>
      <c r="BB392" s="70">
        <v>0</v>
      </c>
      <c r="BC392" s="70">
        <v>1</v>
      </c>
      <c r="BD392" s="70">
        <v>1</v>
      </c>
      <c r="BE392" s="70">
        <v>2</v>
      </c>
      <c r="BF392" s="70">
        <v>2</v>
      </c>
      <c r="BG392" s="70">
        <v>2</v>
      </c>
      <c r="BH392" s="70">
        <v>2</v>
      </c>
      <c r="BI392" s="70">
        <v>1</v>
      </c>
      <c r="BJ392" s="70">
        <v>1</v>
      </c>
      <c r="BK392" s="74">
        <f t="shared" si="188"/>
        <v>12</v>
      </c>
      <c r="BL392" s="75">
        <f t="shared" si="189"/>
        <v>0</v>
      </c>
      <c r="BM392" s="71" t="s">
        <v>26</v>
      </c>
      <c r="BN392" s="70">
        <v>0</v>
      </c>
      <c r="BO392" s="70"/>
      <c r="BP392" s="70">
        <v>2</v>
      </c>
      <c r="BQ392" s="70">
        <v>2</v>
      </c>
      <c r="BR392" s="70">
        <v>3</v>
      </c>
      <c r="BS392" s="70">
        <v>2</v>
      </c>
      <c r="BT392" s="70">
        <v>2</v>
      </c>
      <c r="BU392" s="70"/>
      <c r="BV392" s="70">
        <v>1</v>
      </c>
      <c r="BW392" s="74">
        <f t="shared" si="190"/>
        <v>12</v>
      </c>
      <c r="BX392" s="76">
        <f t="shared" si="191"/>
        <v>0</v>
      </c>
      <c r="BY392" s="71" t="s">
        <v>26</v>
      </c>
      <c r="BZ392" s="70">
        <v>0</v>
      </c>
      <c r="CA392" s="70"/>
      <c r="CB392" s="70">
        <v>4</v>
      </c>
      <c r="CC392" s="70">
        <v>0</v>
      </c>
      <c r="CD392" s="70">
        <v>6</v>
      </c>
      <c r="CE392" s="70">
        <v>0</v>
      </c>
      <c r="CF392" s="70">
        <v>5</v>
      </c>
      <c r="CG392" s="70"/>
      <c r="CH392" s="70">
        <v>0</v>
      </c>
      <c r="CI392" s="77">
        <f t="shared" si="192"/>
        <v>15</v>
      </c>
      <c r="CJ392" s="76">
        <f t="shared" si="193"/>
        <v>0</v>
      </c>
      <c r="CK392" s="78"/>
      <c r="CL392" s="57">
        <v>2</v>
      </c>
      <c r="CM392" s="57"/>
      <c r="CN392" s="57">
        <v>1</v>
      </c>
      <c r="CO392" s="57"/>
      <c r="CP392" s="57">
        <v>3</v>
      </c>
      <c r="CQ392" s="57"/>
      <c r="CR392" s="57">
        <v>1</v>
      </c>
      <c r="CS392" s="79"/>
      <c r="CT392" s="80">
        <v>1</v>
      </c>
      <c r="CU392" s="81">
        <f t="shared" si="194"/>
        <v>8</v>
      </c>
      <c r="CV392" s="82">
        <f t="shared" si="195"/>
        <v>0</v>
      </c>
      <c r="CW392" s="83" t="e">
        <f>SUMIF(Склад!#REF!,E392,Склад!#REF!)</f>
        <v>#REF!</v>
      </c>
    </row>
    <row r="393" spans="1:101" s="73" customFormat="1" ht="67.5" customHeight="1" thickBot="1" x14ac:dyDescent="0.3">
      <c r="A393" s="57">
        <v>390</v>
      </c>
      <c r="B393" s="168" t="s">
        <v>140</v>
      </c>
      <c r="C393" s="34" t="s">
        <v>4233</v>
      </c>
      <c r="D393" s="34" t="str">
        <f t="shared" si="196"/>
        <v>68411345</v>
      </c>
      <c r="E393" s="33" t="s">
        <v>3948</v>
      </c>
      <c r="F393" s="33">
        <v>5</v>
      </c>
      <c r="G393" s="165" t="str">
        <f>IFERROR(VLOOKUP(VALUE(E393),Склад!#REF!,6,0),"-")</f>
        <v>-</v>
      </c>
      <c r="H393" s="58"/>
      <c r="I393" s="194" t="s">
        <v>4352</v>
      </c>
      <c r="J393" s="59">
        <v>34.200000000000003</v>
      </c>
      <c r="K393" s="63">
        <v>89</v>
      </c>
      <c r="L393" s="60"/>
      <c r="M393" s="61"/>
      <c r="N393" s="62"/>
      <c r="O393" s="64"/>
      <c r="P393" s="65"/>
      <c r="Q393" s="66"/>
      <c r="R393" s="67"/>
      <c r="S393" s="65"/>
      <c r="T393" s="66"/>
      <c r="U393" s="68"/>
      <c r="V393" s="69"/>
      <c r="W393" s="65"/>
      <c r="X393" s="66"/>
      <c r="Y393" s="70" t="str">
        <f>_xlfn.XLOOKUP($D393,'[1]Res (3)'!$G:$G,'[1]Res (3)'!P:P,"",0)</f>
        <v>-</v>
      </c>
      <c r="Z393" s="70" t="str">
        <f>_xlfn.XLOOKUP($D393,'[1]Res (3)'!$G:$G,'[1]Res (3)'!Q:Q,"",0)</f>
        <v>-</v>
      </c>
      <c r="AA393" s="70" t="str">
        <f>_xlfn.XLOOKUP($D393,'[1]Res (3)'!$G:$G,'[1]Res (3)'!R:R,"",0)</f>
        <v>-</v>
      </c>
      <c r="AB393" s="70" t="str">
        <f>_xlfn.XLOOKUP($D393,'[1]Res (3)'!$G:$G,'[1]Res (3)'!S:S,"",0)</f>
        <v/>
      </c>
      <c r="AC393" s="70" t="str">
        <f>_xlfn.XLOOKUP($D393,'[1]Res (3)'!$G:$G,'[1]Res (3)'!T:T,"",0)</f>
        <v/>
      </c>
      <c r="AD393" s="70" t="str">
        <f>_xlfn.XLOOKUP($D393,'[1]Res (3)'!$G:$G,'[1]Res (3)'!U:U,"",0)</f>
        <v/>
      </c>
      <c r="AE393" s="70" t="str">
        <f>_xlfn.XLOOKUP($D393,'[1]Res (3)'!$G:$G,'[1]Res (3)'!V:V,"",0)</f>
        <v/>
      </c>
      <c r="AF393" s="70" t="str">
        <f>_xlfn.XLOOKUP($D393,'[1]Res (3)'!$G:$G,'[1]Res (3)'!W:W,"",0)</f>
        <v/>
      </c>
      <c r="AG393" s="70" t="str">
        <f>_xlfn.XLOOKUP($D393,'[1]Res (3)'!$G:$G,'[1]Res (3)'!X:X,"",0)</f>
        <v/>
      </c>
      <c r="AH393" s="70" t="str">
        <f>_xlfn.XLOOKUP($D393,'[1]Res (3)'!$G:$G,'[1]Res (3)'!Y:Y,"",0)</f>
        <v/>
      </c>
      <c r="AI393" s="70" t="str">
        <f>_xlfn.XLOOKUP($D393,'[1]Res (3)'!$G:$G,'[1]Res (3)'!Z:Z,"",0)</f>
        <v/>
      </c>
      <c r="AJ393" s="70" t="str">
        <f>_xlfn.XLOOKUP($D393,'[1]Res (3)'!$G:$G,'[1]Res (3)'!AA:AA,"",0)</f>
        <v/>
      </c>
      <c r="AK393" s="70" t="str">
        <f>_xlfn.XLOOKUP($D393,'[1]Res (3)'!$G:$G,'[1]Res (3)'!AB:AB,"",0)</f>
        <v>-</v>
      </c>
      <c r="AL393" s="71">
        <f t="shared" si="184"/>
        <v>0</v>
      </c>
      <c r="AM393" s="72" t="str">
        <f t="shared" si="185"/>
        <v/>
      </c>
      <c r="AO393" s="71" t="s">
        <v>26</v>
      </c>
      <c r="AP393" s="70" t="e">
        <f t="shared" ref="AP393:AP419" si="197">CL393+Z393-BB393-BN393-BZ393</f>
        <v>#VALUE!</v>
      </c>
      <c r="AQ393" s="70" t="e">
        <f t="shared" si="180"/>
        <v>#VALUE!</v>
      </c>
      <c r="AR393" s="70" t="e">
        <f t="shared" ref="AR393:AR419" si="198">CN393+AB393-BD393-BP393-CB393</f>
        <v>#VALUE!</v>
      </c>
      <c r="AS393" s="70" t="e">
        <f t="shared" si="181"/>
        <v>#VALUE!</v>
      </c>
      <c r="AT393" s="70" t="e">
        <f t="shared" ref="AT393:AT419" si="199">CP393+AD393-BF393-BR393-CD393</f>
        <v>#VALUE!</v>
      </c>
      <c r="AU393" s="70" t="e">
        <f t="shared" si="182"/>
        <v>#VALUE!</v>
      </c>
      <c r="AV393" s="70" t="e">
        <f t="shared" ref="AV393:AV419" si="200">CR393+AF393-BH393-BT393-CF393</f>
        <v>#VALUE!</v>
      </c>
      <c r="AW393" s="70" t="e">
        <f t="shared" si="183"/>
        <v>#VALUE!</v>
      </c>
      <c r="AX393" s="70" t="e">
        <f t="shared" ref="AX393:AX419" si="201">CT393+AK393-BJ393-BV393-CH393</f>
        <v>#VALUE!</v>
      </c>
      <c r="AY393" s="71" t="e">
        <f t="shared" si="186"/>
        <v>#VALUE!</v>
      </c>
      <c r="AZ393" s="72" t="e">
        <f t="shared" si="187"/>
        <v>#VALUE!</v>
      </c>
      <c r="BA393" s="71" t="s">
        <v>26</v>
      </c>
      <c r="BB393" s="70">
        <v>0</v>
      </c>
      <c r="BC393" s="70"/>
      <c r="BD393" s="70">
        <v>0</v>
      </c>
      <c r="BE393" s="70"/>
      <c r="BF393" s="70">
        <v>0</v>
      </c>
      <c r="BG393" s="70"/>
      <c r="BH393" s="70">
        <v>0</v>
      </c>
      <c r="BI393" s="70"/>
      <c r="BJ393" s="70">
        <v>0</v>
      </c>
      <c r="BK393" s="74">
        <f t="shared" si="188"/>
        <v>0</v>
      </c>
      <c r="BL393" s="75">
        <f t="shared" si="189"/>
        <v>0</v>
      </c>
      <c r="BM393" s="71" t="s">
        <v>26</v>
      </c>
      <c r="BN393" s="70">
        <v>0</v>
      </c>
      <c r="BO393" s="70"/>
      <c r="BP393" s="70">
        <v>0</v>
      </c>
      <c r="BQ393" s="70"/>
      <c r="BR393" s="70">
        <v>0</v>
      </c>
      <c r="BS393" s="70"/>
      <c r="BT393" s="70">
        <v>0</v>
      </c>
      <c r="BU393" s="70"/>
      <c r="BV393" s="70">
        <v>0</v>
      </c>
      <c r="BW393" s="74">
        <f t="shared" si="190"/>
        <v>0</v>
      </c>
      <c r="BX393" s="76">
        <f t="shared" si="191"/>
        <v>0</v>
      </c>
      <c r="BY393" s="71" t="s">
        <v>26</v>
      </c>
      <c r="BZ393" s="70">
        <v>0</v>
      </c>
      <c r="CA393" s="70"/>
      <c r="CB393" s="70">
        <v>0</v>
      </c>
      <c r="CC393" s="70"/>
      <c r="CD393" s="70">
        <v>0</v>
      </c>
      <c r="CE393" s="70"/>
      <c r="CF393" s="70">
        <v>0</v>
      </c>
      <c r="CG393" s="70"/>
      <c r="CH393" s="70">
        <v>0</v>
      </c>
      <c r="CI393" s="77">
        <f t="shared" si="192"/>
        <v>0</v>
      </c>
      <c r="CJ393" s="76">
        <f t="shared" si="193"/>
        <v>0</v>
      </c>
      <c r="CK393" s="78"/>
      <c r="CL393" s="57"/>
      <c r="CM393" s="57"/>
      <c r="CN393" s="57">
        <v>3</v>
      </c>
      <c r="CO393" s="57">
        <v>1</v>
      </c>
      <c r="CP393" s="57">
        <v>6</v>
      </c>
      <c r="CQ393" s="57">
        <v>1</v>
      </c>
      <c r="CR393" s="57">
        <v>2</v>
      </c>
      <c r="CS393" s="79">
        <v>1</v>
      </c>
      <c r="CT393" s="80"/>
      <c r="CU393" s="81">
        <f t="shared" si="194"/>
        <v>14</v>
      </c>
      <c r="CV393" s="82">
        <f t="shared" si="195"/>
        <v>0</v>
      </c>
      <c r="CW393" s="83" t="e">
        <f>SUMIF(Склад!#REF!,E393,Склад!#REF!)</f>
        <v>#REF!</v>
      </c>
    </row>
    <row r="394" spans="1:101" s="73" customFormat="1" ht="70.349999999999994" customHeight="1" thickBot="1" x14ac:dyDescent="0.3">
      <c r="A394" s="34">
        <v>391</v>
      </c>
      <c r="B394" s="168" t="s">
        <v>140</v>
      </c>
      <c r="C394" s="34" t="s">
        <v>4234</v>
      </c>
      <c r="D394" s="34" t="str">
        <f t="shared" si="196"/>
        <v>6212301267</v>
      </c>
      <c r="E394" s="33" t="s">
        <v>3949</v>
      </c>
      <c r="F394" s="33">
        <v>267</v>
      </c>
      <c r="G394" s="165" t="str">
        <f>IFERROR(VLOOKUP(VALUE(E394),Склад!#REF!,6,0),"-")</f>
        <v>-</v>
      </c>
      <c r="H394" s="58"/>
      <c r="I394" s="194" t="s">
        <v>4353</v>
      </c>
      <c r="J394" s="59">
        <v>45.8</v>
      </c>
      <c r="K394" s="63">
        <v>119</v>
      </c>
      <c r="L394" s="60"/>
      <c r="M394" s="61"/>
      <c r="N394" s="62"/>
      <c r="O394" s="64"/>
      <c r="P394" s="65"/>
      <c r="Q394" s="66"/>
      <c r="R394" s="67"/>
      <c r="S394" s="65"/>
      <c r="T394" s="66"/>
      <c r="U394" s="68"/>
      <c r="V394" s="69"/>
      <c r="W394" s="65"/>
      <c r="X394" s="66"/>
      <c r="Y394" s="70" t="str">
        <f>_xlfn.XLOOKUP($D394,'[1]Res (3)'!$G:$G,'[1]Res (3)'!P:P,"",0)</f>
        <v>-</v>
      </c>
      <c r="Z394" s="70" t="str">
        <f>_xlfn.XLOOKUP($D394,'[1]Res (3)'!$G:$G,'[1]Res (3)'!Q:Q,"",0)</f>
        <v>-</v>
      </c>
      <c r="AA394" s="70" t="str">
        <f>_xlfn.XLOOKUP($D394,'[1]Res (3)'!$G:$G,'[1]Res (3)'!R:R,"",0)</f>
        <v>-</v>
      </c>
      <c r="AB394" s="70" t="str">
        <f>_xlfn.XLOOKUP($D394,'[1]Res (3)'!$G:$G,'[1]Res (3)'!S:S,"",0)</f>
        <v/>
      </c>
      <c r="AC394" s="70" t="str">
        <f>_xlfn.XLOOKUP($D394,'[1]Res (3)'!$G:$G,'[1]Res (3)'!T:T,"",0)</f>
        <v/>
      </c>
      <c r="AD394" s="70" t="str">
        <f>_xlfn.XLOOKUP($D394,'[1]Res (3)'!$G:$G,'[1]Res (3)'!U:U,"",0)</f>
        <v/>
      </c>
      <c r="AE394" s="70" t="str">
        <f>_xlfn.XLOOKUP($D394,'[1]Res (3)'!$G:$G,'[1]Res (3)'!V:V,"",0)</f>
        <v/>
      </c>
      <c r="AF394" s="70" t="str">
        <f>_xlfn.XLOOKUP($D394,'[1]Res (3)'!$G:$G,'[1]Res (3)'!W:W,"",0)</f>
        <v/>
      </c>
      <c r="AG394" s="70" t="str">
        <f>_xlfn.XLOOKUP($D394,'[1]Res (3)'!$G:$G,'[1]Res (3)'!X:X,"",0)</f>
        <v/>
      </c>
      <c r="AH394" s="70" t="str">
        <f>_xlfn.XLOOKUP($D394,'[1]Res (3)'!$G:$G,'[1]Res (3)'!Y:Y,"",0)</f>
        <v/>
      </c>
      <c r="AI394" s="70" t="str">
        <f>_xlfn.XLOOKUP($D394,'[1]Res (3)'!$G:$G,'[1]Res (3)'!Z:Z,"",0)</f>
        <v/>
      </c>
      <c r="AJ394" s="70" t="str">
        <f>_xlfn.XLOOKUP($D394,'[1]Res (3)'!$G:$G,'[1]Res (3)'!AA:AA,"",0)</f>
        <v/>
      </c>
      <c r="AK394" s="70" t="str">
        <f>_xlfn.XLOOKUP($D394,'[1]Res (3)'!$G:$G,'[1]Res (3)'!AB:AB,"",0)</f>
        <v>-</v>
      </c>
      <c r="AL394" s="71">
        <f t="shared" si="184"/>
        <v>0</v>
      </c>
      <c r="AM394" s="72" t="str">
        <f t="shared" si="185"/>
        <v/>
      </c>
      <c r="AO394" s="71" t="s">
        <v>26</v>
      </c>
      <c r="AP394" s="70" t="e">
        <f t="shared" si="197"/>
        <v>#VALUE!</v>
      </c>
      <c r="AQ394" s="70" t="e">
        <f t="shared" si="180"/>
        <v>#VALUE!</v>
      </c>
      <c r="AR394" s="70" t="e">
        <f t="shared" si="198"/>
        <v>#VALUE!</v>
      </c>
      <c r="AS394" s="70" t="e">
        <f t="shared" si="181"/>
        <v>#VALUE!</v>
      </c>
      <c r="AT394" s="70" t="e">
        <f t="shared" si="199"/>
        <v>#VALUE!</v>
      </c>
      <c r="AU394" s="70" t="e">
        <f t="shared" si="182"/>
        <v>#VALUE!</v>
      </c>
      <c r="AV394" s="70" t="e">
        <f t="shared" si="200"/>
        <v>#VALUE!</v>
      </c>
      <c r="AW394" s="70" t="e">
        <f t="shared" si="183"/>
        <v>#VALUE!</v>
      </c>
      <c r="AX394" s="70" t="e">
        <f t="shared" si="201"/>
        <v>#VALUE!</v>
      </c>
      <c r="AY394" s="71" t="e">
        <f t="shared" si="186"/>
        <v>#VALUE!</v>
      </c>
      <c r="AZ394" s="72" t="e">
        <f t="shared" si="187"/>
        <v>#VALUE!</v>
      </c>
      <c r="BA394" s="71" t="s">
        <v>26</v>
      </c>
      <c r="BB394" s="70">
        <v>0</v>
      </c>
      <c r="BC394" s="70"/>
      <c r="BD394" s="70">
        <v>0</v>
      </c>
      <c r="BE394" s="70"/>
      <c r="BF394" s="70">
        <v>0</v>
      </c>
      <c r="BG394" s="70"/>
      <c r="BH394" s="70">
        <v>0</v>
      </c>
      <c r="BI394" s="70"/>
      <c r="BJ394" s="70">
        <v>0</v>
      </c>
      <c r="BK394" s="74">
        <f t="shared" si="188"/>
        <v>0</v>
      </c>
      <c r="BL394" s="75">
        <f t="shared" si="189"/>
        <v>0</v>
      </c>
      <c r="BM394" s="71" t="s">
        <v>26</v>
      </c>
      <c r="BN394" s="70">
        <v>0</v>
      </c>
      <c r="BO394" s="70"/>
      <c r="BP394" s="70">
        <v>0</v>
      </c>
      <c r="BQ394" s="70"/>
      <c r="BR394" s="70">
        <v>0</v>
      </c>
      <c r="BS394" s="70"/>
      <c r="BT394" s="70">
        <v>0</v>
      </c>
      <c r="BU394" s="70"/>
      <c r="BV394" s="70">
        <v>0</v>
      </c>
      <c r="BW394" s="74">
        <f t="shared" si="190"/>
        <v>0</v>
      </c>
      <c r="BX394" s="76">
        <f t="shared" si="191"/>
        <v>0</v>
      </c>
      <c r="BY394" s="71" t="s">
        <v>26</v>
      </c>
      <c r="BZ394" s="70">
        <v>0</v>
      </c>
      <c r="CA394" s="70"/>
      <c r="CB394" s="70">
        <v>0</v>
      </c>
      <c r="CC394" s="70"/>
      <c r="CD394" s="70">
        <v>0</v>
      </c>
      <c r="CE394" s="70"/>
      <c r="CF394" s="70">
        <v>0</v>
      </c>
      <c r="CG394" s="70"/>
      <c r="CH394" s="70">
        <v>0</v>
      </c>
      <c r="CI394" s="77">
        <f t="shared" si="192"/>
        <v>0</v>
      </c>
      <c r="CJ394" s="76">
        <f t="shared" si="193"/>
        <v>0</v>
      </c>
      <c r="CK394" s="78"/>
      <c r="CL394" s="57"/>
      <c r="CM394" s="57"/>
      <c r="CN394" s="57"/>
      <c r="CO394" s="57"/>
      <c r="CP394" s="57"/>
      <c r="CQ394" s="57"/>
      <c r="CR394" s="57"/>
      <c r="CS394" s="79"/>
      <c r="CT394" s="80"/>
      <c r="CU394" s="81">
        <f t="shared" si="194"/>
        <v>0</v>
      </c>
      <c r="CV394" s="82">
        <f t="shared" si="195"/>
        <v>0</v>
      </c>
      <c r="CW394" s="83" t="e">
        <f>SUMIF(Склад!#REF!,E394,Склад!#REF!)</f>
        <v>#REF!</v>
      </c>
    </row>
    <row r="395" spans="1:101" s="73" customFormat="1" ht="72.599999999999994" customHeight="1" thickBot="1" x14ac:dyDescent="0.3">
      <c r="A395" s="57">
        <v>392</v>
      </c>
      <c r="B395" s="168" t="s">
        <v>140</v>
      </c>
      <c r="C395" s="34" t="s">
        <v>4235</v>
      </c>
      <c r="D395" s="34" t="str">
        <f t="shared" si="196"/>
        <v>6842302267</v>
      </c>
      <c r="E395" s="33" t="s">
        <v>3950</v>
      </c>
      <c r="F395" s="33">
        <v>267</v>
      </c>
      <c r="G395" s="165" t="str">
        <f>IFERROR(VLOOKUP(VALUE(E395),Склад!#REF!,6,0),"-")</f>
        <v>-</v>
      </c>
      <c r="H395" s="58"/>
      <c r="I395" s="194" t="s">
        <v>4353</v>
      </c>
      <c r="J395" s="59">
        <v>49.6</v>
      </c>
      <c r="K395" s="63">
        <v>129</v>
      </c>
      <c r="L395" s="60"/>
      <c r="M395" s="61"/>
      <c r="N395" s="62"/>
      <c r="O395" s="64"/>
      <c r="P395" s="65"/>
      <c r="Q395" s="66"/>
      <c r="R395" s="67"/>
      <c r="S395" s="65"/>
      <c r="T395" s="66"/>
      <c r="U395" s="68"/>
      <c r="V395" s="69"/>
      <c r="W395" s="65"/>
      <c r="X395" s="66"/>
      <c r="Y395" s="70" t="str">
        <f>_xlfn.XLOOKUP($D395,'[1]Res (3)'!$G:$G,'[1]Res (3)'!P:P,"",0)</f>
        <v>-</v>
      </c>
      <c r="Z395" s="70" t="str">
        <f>_xlfn.XLOOKUP($D395,'[1]Res (3)'!$G:$G,'[1]Res (3)'!Q:Q,"",0)</f>
        <v>-</v>
      </c>
      <c r="AA395" s="70" t="str">
        <f>_xlfn.XLOOKUP($D395,'[1]Res (3)'!$G:$G,'[1]Res (3)'!R:R,"",0)</f>
        <v>-</v>
      </c>
      <c r="AB395" s="70" t="str">
        <f>_xlfn.XLOOKUP($D395,'[1]Res (3)'!$G:$G,'[1]Res (3)'!S:S,"",0)</f>
        <v/>
      </c>
      <c r="AC395" s="70" t="str">
        <f>_xlfn.XLOOKUP($D395,'[1]Res (3)'!$G:$G,'[1]Res (3)'!T:T,"",0)</f>
        <v/>
      </c>
      <c r="AD395" s="70" t="str">
        <f>_xlfn.XLOOKUP($D395,'[1]Res (3)'!$G:$G,'[1]Res (3)'!U:U,"",0)</f>
        <v/>
      </c>
      <c r="AE395" s="70" t="str">
        <f>_xlfn.XLOOKUP($D395,'[1]Res (3)'!$G:$G,'[1]Res (3)'!V:V,"",0)</f>
        <v/>
      </c>
      <c r="AF395" s="70" t="str">
        <f>_xlfn.XLOOKUP($D395,'[1]Res (3)'!$G:$G,'[1]Res (3)'!W:W,"",0)</f>
        <v/>
      </c>
      <c r="AG395" s="70" t="str">
        <f>_xlfn.XLOOKUP($D395,'[1]Res (3)'!$G:$G,'[1]Res (3)'!X:X,"",0)</f>
        <v/>
      </c>
      <c r="AH395" s="70" t="str">
        <f>_xlfn.XLOOKUP($D395,'[1]Res (3)'!$G:$G,'[1]Res (3)'!Y:Y,"",0)</f>
        <v/>
      </c>
      <c r="AI395" s="70" t="str">
        <f>_xlfn.XLOOKUP($D395,'[1]Res (3)'!$G:$G,'[1]Res (3)'!Z:Z,"",0)</f>
        <v/>
      </c>
      <c r="AJ395" s="70" t="str">
        <f>_xlfn.XLOOKUP($D395,'[1]Res (3)'!$G:$G,'[1]Res (3)'!AA:AA,"",0)</f>
        <v/>
      </c>
      <c r="AK395" s="70" t="str">
        <f>_xlfn.XLOOKUP($D395,'[1]Res (3)'!$G:$G,'[1]Res (3)'!AB:AB,"",0)</f>
        <v>-</v>
      </c>
      <c r="AL395" s="71">
        <f t="shared" si="184"/>
        <v>0</v>
      </c>
      <c r="AM395" s="72" t="str">
        <f t="shared" si="185"/>
        <v/>
      </c>
      <c r="AO395" s="71" t="s">
        <v>26</v>
      </c>
      <c r="AP395" s="70" t="e">
        <f t="shared" si="197"/>
        <v>#VALUE!</v>
      </c>
      <c r="AQ395" s="70" t="e">
        <f t="shared" si="180"/>
        <v>#VALUE!</v>
      </c>
      <c r="AR395" s="70" t="e">
        <f t="shared" si="198"/>
        <v>#VALUE!</v>
      </c>
      <c r="AS395" s="70" t="e">
        <f t="shared" si="181"/>
        <v>#VALUE!</v>
      </c>
      <c r="AT395" s="70" t="e">
        <f t="shared" si="199"/>
        <v>#VALUE!</v>
      </c>
      <c r="AU395" s="70" t="e">
        <f t="shared" si="182"/>
        <v>#VALUE!</v>
      </c>
      <c r="AV395" s="70" t="e">
        <f t="shared" si="200"/>
        <v>#VALUE!</v>
      </c>
      <c r="AW395" s="70" t="e">
        <f t="shared" si="183"/>
        <v>#VALUE!</v>
      </c>
      <c r="AX395" s="70" t="e">
        <f t="shared" si="201"/>
        <v>#VALUE!</v>
      </c>
      <c r="AY395" s="71" t="e">
        <f t="shared" si="186"/>
        <v>#VALUE!</v>
      </c>
      <c r="AZ395" s="72" t="e">
        <f t="shared" si="187"/>
        <v>#VALUE!</v>
      </c>
      <c r="BA395" s="71" t="s">
        <v>26</v>
      </c>
      <c r="BB395" s="70">
        <v>0</v>
      </c>
      <c r="BC395" s="70"/>
      <c r="BD395" s="70">
        <v>0</v>
      </c>
      <c r="BE395" s="70"/>
      <c r="BF395" s="70">
        <v>0</v>
      </c>
      <c r="BG395" s="70"/>
      <c r="BH395" s="70">
        <v>0</v>
      </c>
      <c r="BI395" s="70"/>
      <c r="BJ395" s="70">
        <v>0</v>
      </c>
      <c r="BK395" s="74">
        <f t="shared" si="188"/>
        <v>0</v>
      </c>
      <c r="BL395" s="75">
        <f t="shared" si="189"/>
        <v>0</v>
      </c>
      <c r="BM395" s="71" t="s">
        <v>26</v>
      </c>
      <c r="BN395" s="70">
        <v>0</v>
      </c>
      <c r="BO395" s="70"/>
      <c r="BP395" s="70">
        <v>0</v>
      </c>
      <c r="BQ395" s="70"/>
      <c r="BR395" s="70">
        <v>0</v>
      </c>
      <c r="BS395" s="70"/>
      <c r="BT395" s="70">
        <v>0</v>
      </c>
      <c r="BU395" s="70"/>
      <c r="BV395" s="70">
        <v>0</v>
      </c>
      <c r="BW395" s="74">
        <f t="shared" si="190"/>
        <v>0</v>
      </c>
      <c r="BX395" s="76">
        <f t="shared" si="191"/>
        <v>0</v>
      </c>
      <c r="BY395" s="71" t="s">
        <v>26</v>
      </c>
      <c r="BZ395" s="70">
        <v>0</v>
      </c>
      <c r="CA395" s="70"/>
      <c r="CB395" s="70">
        <v>0</v>
      </c>
      <c r="CC395" s="70"/>
      <c r="CD395" s="70">
        <v>0</v>
      </c>
      <c r="CE395" s="70"/>
      <c r="CF395" s="70">
        <v>0</v>
      </c>
      <c r="CG395" s="70"/>
      <c r="CH395" s="70">
        <v>0</v>
      </c>
      <c r="CI395" s="77">
        <f t="shared" si="192"/>
        <v>0</v>
      </c>
      <c r="CJ395" s="76">
        <f t="shared" si="193"/>
        <v>0</v>
      </c>
      <c r="CK395" s="78"/>
      <c r="CL395" s="57"/>
      <c r="CM395" s="57"/>
      <c r="CN395" s="57"/>
      <c r="CO395" s="57"/>
      <c r="CP395" s="57"/>
      <c r="CQ395" s="57"/>
      <c r="CR395" s="57"/>
      <c r="CS395" s="79"/>
      <c r="CT395" s="80"/>
      <c r="CU395" s="81">
        <f t="shared" si="194"/>
        <v>0</v>
      </c>
      <c r="CV395" s="82">
        <f t="shared" si="195"/>
        <v>0</v>
      </c>
      <c r="CW395" s="83" t="e">
        <f>SUMIF(Склад!#REF!,E395,Склад!#REF!)</f>
        <v>#REF!</v>
      </c>
    </row>
    <row r="396" spans="1:101" s="73" customFormat="1" ht="74.45" customHeight="1" thickBot="1" x14ac:dyDescent="0.3">
      <c r="A396" s="34">
        <v>393</v>
      </c>
      <c r="B396" s="168" t="s">
        <v>140</v>
      </c>
      <c r="C396" s="34" t="s">
        <v>4236</v>
      </c>
      <c r="D396" s="34" t="str">
        <f t="shared" si="196"/>
        <v>6173701677</v>
      </c>
      <c r="E396" s="33" t="s">
        <v>3951</v>
      </c>
      <c r="F396" s="33">
        <v>677</v>
      </c>
      <c r="G396" s="165" t="str">
        <f>IFERROR(VLOOKUP(VALUE(E396),Склад!#REF!,6,0),"-")</f>
        <v>-</v>
      </c>
      <c r="H396" s="58"/>
      <c r="I396" s="194" t="s">
        <v>4343</v>
      </c>
      <c r="J396" s="59">
        <v>34.200000000000003</v>
      </c>
      <c r="K396" s="63">
        <v>89</v>
      </c>
      <c r="L396" s="60"/>
      <c r="M396" s="61"/>
      <c r="N396" s="62"/>
      <c r="O396" s="64"/>
      <c r="P396" s="65"/>
      <c r="Q396" s="66"/>
      <c r="R396" s="67"/>
      <c r="S396" s="65"/>
      <c r="T396" s="66"/>
      <c r="U396" s="68"/>
      <c r="V396" s="69"/>
      <c r="W396" s="65"/>
      <c r="X396" s="66"/>
      <c r="Y396" s="70" t="str">
        <f>_xlfn.XLOOKUP($D396,'[1]Res (3)'!$G:$G,'[1]Res (3)'!P:P,"",0)</f>
        <v>-</v>
      </c>
      <c r="Z396" s="70" t="str">
        <f>_xlfn.XLOOKUP($D396,'[1]Res (3)'!$G:$G,'[1]Res (3)'!Q:Q,"",0)</f>
        <v>-</v>
      </c>
      <c r="AA396" s="70" t="str">
        <f>_xlfn.XLOOKUP($D396,'[1]Res (3)'!$G:$G,'[1]Res (3)'!R:R,"",0)</f>
        <v>-</v>
      </c>
      <c r="AB396" s="70" t="str">
        <f>_xlfn.XLOOKUP($D396,'[1]Res (3)'!$G:$G,'[1]Res (3)'!S:S,"",0)</f>
        <v/>
      </c>
      <c r="AC396" s="70" t="str">
        <f>_xlfn.XLOOKUP($D396,'[1]Res (3)'!$G:$G,'[1]Res (3)'!T:T,"",0)</f>
        <v/>
      </c>
      <c r="AD396" s="70" t="str">
        <f>_xlfn.XLOOKUP($D396,'[1]Res (3)'!$G:$G,'[1]Res (3)'!U:U,"",0)</f>
        <v/>
      </c>
      <c r="AE396" s="70" t="str">
        <f>_xlfn.XLOOKUP($D396,'[1]Res (3)'!$G:$G,'[1]Res (3)'!V:V,"",0)</f>
        <v/>
      </c>
      <c r="AF396" s="70" t="str">
        <f>_xlfn.XLOOKUP($D396,'[1]Res (3)'!$G:$G,'[1]Res (3)'!W:W,"",0)</f>
        <v/>
      </c>
      <c r="AG396" s="70" t="str">
        <f>_xlfn.XLOOKUP($D396,'[1]Res (3)'!$G:$G,'[1]Res (3)'!X:X,"",0)</f>
        <v/>
      </c>
      <c r="AH396" s="70" t="str">
        <f>_xlfn.XLOOKUP($D396,'[1]Res (3)'!$G:$G,'[1]Res (3)'!Y:Y,"",0)</f>
        <v/>
      </c>
      <c r="AI396" s="70" t="str">
        <f>_xlfn.XLOOKUP($D396,'[1]Res (3)'!$G:$G,'[1]Res (3)'!Z:Z,"",0)</f>
        <v/>
      </c>
      <c r="AJ396" s="70" t="str">
        <f>_xlfn.XLOOKUP($D396,'[1]Res (3)'!$G:$G,'[1]Res (3)'!AA:AA,"",0)</f>
        <v/>
      </c>
      <c r="AK396" s="70" t="str">
        <f>_xlfn.XLOOKUP($D396,'[1]Res (3)'!$G:$G,'[1]Res (3)'!AB:AB,"",0)</f>
        <v>-</v>
      </c>
      <c r="AL396" s="71">
        <f t="shared" si="184"/>
        <v>0</v>
      </c>
      <c r="AM396" s="72" t="str">
        <f t="shared" si="185"/>
        <v/>
      </c>
      <c r="AO396" s="71" t="s">
        <v>26</v>
      </c>
      <c r="AP396" s="70" t="e">
        <f t="shared" si="197"/>
        <v>#VALUE!</v>
      </c>
      <c r="AQ396" s="70" t="e">
        <f t="shared" si="180"/>
        <v>#VALUE!</v>
      </c>
      <c r="AR396" s="70" t="e">
        <f t="shared" si="198"/>
        <v>#VALUE!</v>
      </c>
      <c r="AS396" s="70" t="e">
        <f t="shared" si="181"/>
        <v>#VALUE!</v>
      </c>
      <c r="AT396" s="70" t="e">
        <f t="shared" si="199"/>
        <v>#VALUE!</v>
      </c>
      <c r="AU396" s="70" t="e">
        <f t="shared" si="182"/>
        <v>#VALUE!</v>
      </c>
      <c r="AV396" s="70" t="e">
        <f t="shared" si="200"/>
        <v>#VALUE!</v>
      </c>
      <c r="AW396" s="70" t="e">
        <f t="shared" si="183"/>
        <v>#VALUE!</v>
      </c>
      <c r="AX396" s="70" t="e">
        <f t="shared" si="201"/>
        <v>#VALUE!</v>
      </c>
      <c r="AY396" s="71" t="e">
        <f t="shared" si="186"/>
        <v>#VALUE!</v>
      </c>
      <c r="AZ396" s="72" t="e">
        <f t="shared" si="187"/>
        <v>#VALUE!</v>
      </c>
      <c r="BA396" s="71" t="s">
        <v>26</v>
      </c>
      <c r="BB396" s="70">
        <v>0</v>
      </c>
      <c r="BC396" s="70"/>
      <c r="BD396" s="70">
        <v>0</v>
      </c>
      <c r="BE396" s="70"/>
      <c r="BF396" s="70">
        <v>0</v>
      </c>
      <c r="BG396" s="70"/>
      <c r="BH396" s="70">
        <v>0</v>
      </c>
      <c r="BI396" s="70"/>
      <c r="BJ396" s="70">
        <v>0</v>
      </c>
      <c r="BK396" s="74">
        <f t="shared" si="188"/>
        <v>0</v>
      </c>
      <c r="BL396" s="75">
        <f t="shared" si="189"/>
        <v>0</v>
      </c>
      <c r="BM396" s="71" t="s">
        <v>26</v>
      </c>
      <c r="BN396" s="70">
        <v>0</v>
      </c>
      <c r="BO396" s="70"/>
      <c r="BP396" s="70">
        <v>0</v>
      </c>
      <c r="BQ396" s="70"/>
      <c r="BR396" s="70">
        <v>0</v>
      </c>
      <c r="BS396" s="70"/>
      <c r="BT396" s="70">
        <v>0</v>
      </c>
      <c r="BU396" s="70"/>
      <c r="BV396" s="70">
        <v>0</v>
      </c>
      <c r="BW396" s="74">
        <f t="shared" si="190"/>
        <v>0</v>
      </c>
      <c r="BX396" s="76">
        <f t="shared" si="191"/>
        <v>0</v>
      </c>
      <c r="BY396" s="71" t="s">
        <v>26</v>
      </c>
      <c r="BZ396" s="70">
        <v>0</v>
      </c>
      <c r="CA396" s="70"/>
      <c r="CB396" s="70">
        <v>0</v>
      </c>
      <c r="CC396" s="70"/>
      <c r="CD396" s="70">
        <v>0</v>
      </c>
      <c r="CE396" s="70"/>
      <c r="CF396" s="70">
        <v>0</v>
      </c>
      <c r="CG396" s="70"/>
      <c r="CH396" s="70">
        <v>0</v>
      </c>
      <c r="CI396" s="77">
        <f t="shared" si="192"/>
        <v>0</v>
      </c>
      <c r="CJ396" s="76">
        <f t="shared" si="193"/>
        <v>0</v>
      </c>
      <c r="CK396" s="78"/>
      <c r="CL396" s="57"/>
      <c r="CM396" s="57">
        <v>2</v>
      </c>
      <c r="CN396" s="57">
        <v>3</v>
      </c>
      <c r="CO396" s="57">
        <v>3</v>
      </c>
      <c r="CP396" s="57">
        <v>6</v>
      </c>
      <c r="CQ396" s="57">
        <v>3</v>
      </c>
      <c r="CR396" s="57">
        <v>3</v>
      </c>
      <c r="CS396" s="79">
        <v>2</v>
      </c>
      <c r="CT396" s="80">
        <v>1</v>
      </c>
      <c r="CU396" s="81">
        <f t="shared" si="194"/>
        <v>23</v>
      </c>
      <c r="CV396" s="82">
        <f t="shared" si="195"/>
        <v>0</v>
      </c>
      <c r="CW396" s="83" t="e">
        <f>SUMIF(Склад!#REF!,E396,Склад!#REF!)</f>
        <v>#REF!</v>
      </c>
    </row>
    <row r="397" spans="1:101" s="73" customFormat="1" ht="73.150000000000006" customHeight="1" thickBot="1" x14ac:dyDescent="0.3">
      <c r="A397" s="57">
        <v>394</v>
      </c>
      <c r="B397" s="168" t="s">
        <v>140</v>
      </c>
      <c r="C397" s="34" t="s">
        <v>4237</v>
      </c>
      <c r="D397" s="34" t="str">
        <f t="shared" si="196"/>
        <v>6843711677</v>
      </c>
      <c r="E397" s="33" t="s">
        <v>3952</v>
      </c>
      <c r="F397" s="33">
        <v>677</v>
      </c>
      <c r="G397" s="165" t="str">
        <f>IFERROR(VLOOKUP(VALUE(E397),Склад!#REF!,6,0),"-")</f>
        <v>-</v>
      </c>
      <c r="H397" s="58"/>
      <c r="I397" s="194" t="s">
        <v>4343</v>
      </c>
      <c r="J397" s="59">
        <v>38.1</v>
      </c>
      <c r="K397" s="63">
        <v>99</v>
      </c>
      <c r="L397" s="60"/>
      <c r="M397" s="61"/>
      <c r="N397" s="62"/>
      <c r="O397" s="64"/>
      <c r="P397" s="65"/>
      <c r="Q397" s="66"/>
      <c r="R397" s="67"/>
      <c r="S397" s="65"/>
      <c r="T397" s="66"/>
      <c r="U397" s="68"/>
      <c r="V397" s="69"/>
      <c r="W397" s="65"/>
      <c r="X397" s="66"/>
      <c r="Y397" s="70" t="str">
        <f>_xlfn.XLOOKUP($D397,'[1]Res (3)'!$G:$G,'[1]Res (3)'!P:P,"",0)</f>
        <v>-</v>
      </c>
      <c r="Z397" s="70" t="str">
        <f>_xlfn.XLOOKUP($D397,'[1]Res (3)'!$G:$G,'[1]Res (3)'!Q:Q,"",0)</f>
        <v>-</v>
      </c>
      <c r="AA397" s="70" t="str">
        <f>_xlfn.XLOOKUP($D397,'[1]Res (3)'!$G:$G,'[1]Res (3)'!R:R,"",0)</f>
        <v>-</v>
      </c>
      <c r="AB397" s="70" t="str">
        <f>_xlfn.XLOOKUP($D397,'[1]Res (3)'!$G:$G,'[1]Res (3)'!S:S,"",0)</f>
        <v/>
      </c>
      <c r="AC397" s="70" t="str">
        <f>_xlfn.XLOOKUP($D397,'[1]Res (3)'!$G:$G,'[1]Res (3)'!T:T,"",0)</f>
        <v/>
      </c>
      <c r="AD397" s="70" t="str">
        <f>_xlfn.XLOOKUP($D397,'[1]Res (3)'!$G:$G,'[1]Res (3)'!U:U,"",0)</f>
        <v/>
      </c>
      <c r="AE397" s="70" t="str">
        <f>_xlfn.XLOOKUP($D397,'[1]Res (3)'!$G:$G,'[1]Res (3)'!V:V,"",0)</f>
        <v/>
      </c>
      <c r="AF397" s="70" t="str">
        <f>_xlfn.XLOOKUP($D397,'[1]Res (3)'!$G:$G,'[1]Res (3)'!W:W,"",0)</f>
        <v/>
      </c>
      <c r="AG397" s="70" t="str">
        <f>_xlfn.XLOOKUP($D397,'[1]Res (3)'!$G:$G,'[1]Res (3)'!X:X,"",0)</f>
        <v/>
      </c>
      <c r="AH397" s="70" t="str">
        <f>_xlfn.XLOOKUP($D397,'[1]Res (3)'!$G:$G,'[1]Res (3)'!Y:Y,"",0)</f>
        <v/>
      </c>
      <c r="AI397" s="70" t="str">
        <f>_xlfn.XLOOKUP($D397,'[1]Res (3)'!$G:$G,'[1]Res (3)'!Z:Z,"",0)</f>
        <v/>
      </c>
      <c r="AJ397" s="70" t="str">
        <f>_xlfn.XLOOKUP($D397,'[1]Res (3)'!$G:$G,'[1]Res (3)'!AA:AA,"",0)</f>
        <v/>
      </c>
      <c r="AK397" s="70" t="str">
        <f>_xlfn.XLOOKUP($D397,'[1]Res (3)'!$G:$G,'[1]Res (3)'!AB:AB,"",0)</f>
        <v>-</v>
      </c>
      <c r="AL397" s="71">
        <f t="shared" si="184"/>
        <v>0</v>
      </c>
      <c r="AM397" s="72" t="str">
        <f t="shared" si="185"/>
        <v/>
      </c>
      <c r="AO397" s="71" t="s">
        <v>26</v>
      </c>
      <c r="AP397" s="70" t="e">
        <f t="shared" si="197"/>
        <v>#VALUE!</v>
      </c>
      <c r="AQ397" s="70" t="e">
        <f t="shared" si="180"/>
        <v>#VALUE!</v>
      </c>
      <c r="AR397" s="70" t="e">
        <f t="shared" si="198"/>
        <v>#VALUE!</v>
      </c>
      <c r="AS397" s="70" t="e">
        <f t="shared" si="181"/>
        <v>#VALUE!</v>
      </c>
      <c r="AT397" s="70" t="e">
        <f t="shared" si="199"/>
        <v>#VALUE!</v>
      </c>
      <c r="AU397" s="70" t="e">
        <f t="shared" si="182"/>
        <v>#VALUE!</v>
      </c>
      <c r="AV397" s="70" t="e">
        <f t="shared" si="200"/>
        <v>#VALUE!</v>
      </c>
      <c r="AW397" s="70" t="e">
        <f t="shared" si="183"/>
        <v>#VALUE!</v>
      </c>
      <c r="AX397" s="70" t="e">
        <f t="shared" si="201"/>
        <v>#VALUE!</v>
      </c>
      <c r="AY397" s="71" t="e">
        <f t="shared" si="186"/>
        <v>#VALUE!</v>
      </c>
      <c r="AZ397" s="72" t="e">
        <f t="shared" si="187"/>
        <v>#VALUE!</v>
      </c>
      <c r="BA397" s="71" t="s">
        <v>26</v>
      </c>
      <c r="BB397" s="70">
        <v>0</v>
      </c>
      <c r="BC397" s="70"/>
      <c r="BD397" s="70">
        <v>1</v>
      </c>
      <c r="BE397" s="70"/>
      <c r="BF397" s="70">
        <v>1</v>
      </c>
      <c r="BG397" s="70"/>
      <c r="BH397" s="70">
        <v>0</v>
      </c>
      <c r="BI397" s="70"/>
      <c r="BJ397" s="70">
        <v>0</v>
      </c>
      <c r="BK397" s="74">
        <f t="shared" si="188"/>
        <v>2</v>
      </c>
      <c r="BL397" s="75">
        <f t="shared" si="189"/>
        <v>0</v>
      </c>
      <c r="BM397" s="71" t="s">
        <v>26</v>
      </c>
      <c r="BN397" s="70">
        <v>0</v>
      </c>
      <c r="BO397" s="70"/>
      <c r="BP397" s="70">
        <v>0</v>
      </c>
      <c r="BQ397" s="70"/>
      <c r="BR397" s="70">
        <v>0</v>
      </c>
      <c r="BS397" s="70"/>
      <c r="BT397" s="70">
        <v>0</v>
      </c>
      <c r="BU397" s="70"/>
      <c r="BV397" s="70">
        <v>0</v>
      </c>
      <c r="BW397" s="74">
        <f t="shared" si="190"/>
        <v>0</v>
      </c>
      <c r="BX397" s="76">
        <f t="shared" si="191"/>
        <v>0</v>
      </c>
      <c r="BY397" s="71" t="s">
        <v>26</v>
      </c>
      <c r="BZ397" s="70">
        <v>0</v>
      </c>
      <c r="CA397" s="70"/>
      <c r="CB397" s="70">
        <v>0</v>
      </c>
      <c r="CC397" s="70"/>
      <c r="CD397" s="70">
        <v>0</v>
      </c>
      <c r="CE397" s="70"/>
      <c r="CF397" s="70">
        <v>0</v>
      </c>
      <c r="CG397" s="70"/>
      <c r="CH397" s="70">
        <v>0</v>
      </c>
      <c r="CI397" s="77">
        <f t="shared" si="192"/>
        <v>0</v>
      </c>
      <c r="CJ397" s="76">
        <f t="shared" si="193"/>
        <v>0</v>
      </c>
      <c r="CK397" s="78"/>
      <c r="CL397" s="57"/>
      <c r="CM397" s="57"/>
      <c r="CN397" s="57"/>
      <c r="CO397" s="57">
        <v>1</v>
      </c>
      <c r="CP397" s="57"/>
      <c r="CQ397" s="57">
        <v>2</v>
      </c>
      <c r="CR397" s="57">
        <v>2</v>
      </c>
      <c r="CS397" s="79">
        <v>1</v>
      </c>
      <c r="CT397" s="80"/>
      <c r="CU397" s="81">
        <f t="shared" si="194"/>
        <v>6</v>
      </c>
      <c r="CV397" s="82">
        <f t="shared" si="195"/>
        <v>0</v>
      </c>
      <c r="CW397" s="83" t="e">
        <f>SUMIF(Склад!#REF!,E397,Склад!#REF!)</f>
        <v>#REF!</v>
      </c>
    </row>
    <row r="398" spans="1:101" s="73" customFormat="1" ht="75.599999999999994" customHeight="1" thickBot="1" x14ac:dyDescent="0.3">
      <c r="A398" s="34">
        <v>395</v>
      </c>
      <c r="B398" s="168" t="s">
        <v>140</v>
      </c>
      <c r="C398" s="34" t="s">
        <v>4187</v>
      </c>
      <c r="D398" s="34" t="str">
        <f t="shared" si="196"/>
        <v>6383503327</v>
      </c>
      <c r="E398" s="33" t="s">
        <v>3953</v>
      </c>
      <c r="F398" s="33">
        <v>327</v>
      </c>
      <c r="G398" s="165" t="str">
        <f>IFERROR(VLOOKUP(VALUE(E398),Склад!#REF!,6,0),"-")</f>
        <v>-</v>
      </c>
      <c r="H398" s="58"/>
      <c r="I398" s="194" t="s">
        <v>4343</v>
      </c>
      <c r="J398" s="59">
        <v>38.1</v>
      </c>
      <c r="K398" s="63">
        <v>99</v>
      </c>
      <c r="L398" s="60"/>
      <c r="M398" s="61"/>
      <c r="N398" s="62"/>
      <c r="O398" s="64"/>
      <c r="P398" s="65"/>
      <c r="Q398" s="66"/>
      <c r="R398" s="67"/>
      <c r="S398" s="65"/>
      <c r="T398" s="66"/>
      <c r="U398" s="68"/>
      <c r="V398" s="69"/>
      <c r="W398" s="65"/>
      <c r="X398" s="66"/>
      <c r="Y398" s="70" t="str">
        <f>_xlfn.XLOOKUP($D398,'[1]Res (3)'!$G:$G,'[1]Res (3)'!P:P,"",0)</f>
        <v>-</v>
      </c>
      <c r="Z398" s="70" t="str">
        <f>_xlfn.XLOOKUP($D398,'[1]Res (3)'!$G:$G,'[1]Res (3)'!Q:Q,"",0)</f>
        <v>-</v>
      </c>
      <c r="AA398" s="70" t="str">
        <f>_xlfn.XLOOKUP($D398,'[1]Res (3)'!$G:$G,'[1]Res (3)'!R:R,"",0)</f>
        <v>-</v>
      </c>
      <c r="AB398" s="70" t="str">
        <f>_xlfn.XLOOKUP($D398,'[1]Res (3)'!$G:$G,'[1]Res (3)'!S:S,"",0)</f>
        <v/>
      </c>
      <c r="AC398" s="70" t="str">
        <f>_xlfn.XLOOKUP($D398,'[1]Res (3)'!$G:$G,'[1]Res (3)'!T:T,"",0)</f>
        <v/>
      </c>
      <c r="AD398" s="70" t="str">
        <f>_xlfn.XLOOKUP($D398,'[1]Res (3)'!$G:$G,'[1]Res (3)'!U:U,"",0)</f>
        <v/>
      </c>
      <c r="AE398" s="70" t="str">
        <f>_xlfn.XLOOKUP($D398,'[1]Res (3)'!$G:$G,'[1]Res (3)'!V:V,"",0)</f>
        <v/>
      </c>
      <c r="AF398" s="70" t="str">
        <f>_xlfn.XLOOKUP($D398,'[1]Res (3)'!$G:$G,'[1]Res (3)'!W:W,"",0)</f>
        <v/>
      </c>
      <c r="AG398" s="70" t="str">
        <f>_xlfn.XLOOKUP($D398,'[1]Res (3)'!$G:$G,'[1]Res (3)'!X:X,"",0)</f>
        <v/>
      </c>
      <c r="AH398" s="70" t="str">
        <f>_xlfn.XLOOKUP($D398,'[1]Res (3)'!$G:$G,'[1]Res (3)'!Y:Y,"",0)</f>
        <v/>
      </c>
      <c r="AI398" s="70" t="str">
        <f>_xlfn.XLOOKUP($D398,'[1]Res (3)'!$G:$G,'[1]Res (3)'!Z:Z,"",0)</f>
        <v/>
      </c>
      <c r="AJ398" s="70" t="str">
        <f>_xlfn.XLOOKUP($D398,'[1]Res (3)'!$G:$G,'[1]Res (3)'!AA:AA,"",0)</f>
        <v/>
      </c>
      <c r="AK398" s="70" t="str">
        <f>_xlfn.XLOOKUP($D398,'[1]Res (3)'!$G:$G,'[1]Res (3)'!AB:AB,"",0)</f>
        <v>-</v>
      </c>
      <c r="AL398" s="71">
        <f t="shared" si="184"/>
        <v>0</v>
      </c>
      <c r="AM398" s="72" t="str">
        <f t="shared" si="185"/>
        <v/>
      </c>
      <c r="AO398" s="71" t="s">
        <v>26</v>
      </c>
      <c r="AP398" s="70" t="e">
        <f t="shared" si="197"/>
        <v>#VALUE!</v>
      </c>
      <c r="AQ398" s="70" t="e">
        <f t="shared" si="180"/>
        <v>#VALUE!</v>
      </c>
      <c r="AR398" s="70" t="e">
        <f t="shared" si="198"/>
        <v>#VALUE!</v>
      </c>
      <c r="AS398" s="70" t="e">
        <f t="shared" si="181"/>
        <v>#VALUE!</v>
      </c>
      <c r="AT398" s="70" t="e">
        <f t="shared" si="199"/>
        <v>#VALUE!</v>
      </c>
      <c r="AU398" s="70" t="e">
        <f t="shared" si="182"/>
        <v>#VALUE!</v>
      </c>
      <c r="AV398" s="70" t="e">
        <f t="shared" si="200"/>
        <v>#VALUE!</v>
      </c>
      <c r="AW398" s="70" t="e">
        <f t="shared" si="183"/>
        <v>#VALUE!</v>
      </c>
      <c r="AX398" s="70" t="e">
        <f t="shared" si="201"/>
        <v>#VALUE!</v>
      </c>
      <c r="AY398" s="71" t="e">
        <f t="shared" si="186"/>
        <v>#VALUE!</v>
      </c>
      <c r="AZ398" s="72" t="e">
        <f t="shared" si="187"/>
        <v>#VALUE!</v>
      </c>
      <c r="BA398" s="71" t="s">
        <v>26</v>
      </c>
      <c r="BB398" s="70">
        <v>0</v>
      </c>
      <c r="BC398" s="70"/>
      <c r="BD398" s="70">
        <v>0</v>
      </c>
      <c r="BE398" s="70"/>
      <c r="BF398" s="70">
        <v>0</v>
      </c>
      <c r="BG398" s="70"/>
      <c r="BH398" s="70">
        <v>0</v>
      </c>
      <c r="BI398" s="70"/>
      <c r="BJ398" s="70">
        <v>0</v>
      </c>
      <c r="BK398" s="74">
        <f t="shared" si="188"/>
        <v>0</v>
      </c>
      <c r="BL398" s="75">
        <f t="shared" si="189"/>
        <v>0</v>
      </c>
      <c r="BM398" s="71" t="s">
        <v>26</v>
      </c>
      <c r="BN398" s="70">
        <v>0</v>
      </c>
      <c r="BO398" s="70"/>
      <c r="BP398" s="70">
        <v>0</v>
      </c>
      <c r="BQ398" s="70"/>
      <c r="BR398" s="70">
        <v>0</v>
      </c>
      <c r="BS398" s="70"/>
      <c r="BT398" s="70">
        <v>0</v>
      </c>
      <c r="BU398" s="70"/>
      <c r="BV398" s="70">
        <v>0</v>
      </c>
      <c r="BW398" s="74">
        <f t="shared" si="190"/>
        <v>0</v>
      </c>
      <c r="BX398" s="76">
        <f t="shared" si="191"/>
        <v>0</v>
      </c>
      <c r="BY398" s="71" t="s">
        <v>26</v>
      </c>
      <c r="BZ398" s="70">
        <v>0</v>
      </c>
      <c r="CA398" s="70"/>
      <c r="CB398" s="70">
        <v>0</v>
      </c>
      <c r="CC398" s="70"/>
      <c r="CD398" s="70">
        <v>0</v>
      </c>
      <c r="CE398" s="70"/>
      <c r="CF398" s="70">
        <v>0</v>
      </c>
      <c r="CG398" s="70"/>
      <c r="CH398" s="70">
        <v>0</v>
      </c>
      <c r="CI398" s="77">
        <f t="shared" si="192"/>
        <v>0</v>
      </c>
      <c r="CJ398" s="76">
        <f t="shared" si="193"/>
        <v>0</v>
      </c>
      <c r="CK398" s="78"/>
      <c r="CL398" s="57"/>
      <c r="CM398" s="57"/>
      <c r="CN398" s="57"/>
      <c r="CO398" s="57"/>
      <c r="CP398" s="57"/>
      <c r="CQ398" s="57"/>
      <c r="CR398" s="57"/>
      <c r="CS398" s="79"/>
      <c r="CT398" s="80"/>
      <c r="CU398" s="81">
        <f t="shared" si="194"/>
        <v>0</v>
      </c>
      <c r="CV398" s="82">
        <f t="shared" si="195"/>
        <v>0</v>
      </c>
      <c r="CW398" s="83" t="e">
        <f>SUMIF(Склад!#REF!,E398,Склад!#REF!)</f>
        <v>#REF!</v>
      </c>
    </row>
    <row r="399" spans="1:101" s="73" customFormat="1" ht="75.599999999999994" customHeight="1" thickBot="1" x14ac:dyDescent="0.3">
      <c r="A399" s="57">
        <v>396</v>
      </c>
      <c r="B399" s="168" t="s">
        <v>140</v>
      </c>
      <c r="C399" s="34" t="s">
        <v>4187</v>
      </c>
      <c r="D399" s="34" t="str">
        <f t="shared" si="196"/>
        <v>6383503357</v>
      </c>
      <c r="E399" s="33" t="s">
        <v>3953</v>
      </c>
      <c r="F399" s="33">
        <v>357</v>
      </c>
      <c r="G399" s="165" t="str">
        <f>IFERROR(VLOOKUP(VALUE(E399),Склад!#REF!,6,0),"-")</f>
        <v>-</v>
      </c>
      <c r="H399" s="58"/>
      <c r="I399" s="194" t="s">
        <v>4343</v>
      </c>
      <c r="J399" s="59">
        <v>38.1</v>
      </c>
      <c r="K399" s="63">
        <v>99</v>
      </c>
      <c r="L399" s="60"/>
      <c r="M399" s="61"/>
      <c r="N399" s="62"/>
      <c r="O399" s="64"/>
      <c r="P399" s="65"/>
      <c r="Q399" s="66"/>
      <c r="R399" s="67"/>
      <c r="S399" s="65"/>
      <c r="T399" s="66"/>
      <c r="U399" s="68"/>
      <c r="V399" s="69"/>
      <c r="W399" s="65"/>
      <c r="X399" s="66"/>
      <c r="Y399" s="70" t="str">
        <f>_xlfn.XLOOKUP($D399,'[1]Res (3)'!$G:$G,'[1]Res (3)'!P:P,"",0)</f>
        <v>-</v>
      </c>
      <c r="Z399" s="70" t="str">
        <f>_xlfn.XLOOKUP($D399,'[1]Res (3)'!$G:$G,'[1]Res (3)'!Q:Q,"",0)</f>
        <v>-</v>
      </c>
      <c r="AA399" s="70" t="str">
        <f>_xlfn.XLOOKUP($D399,'[1]Res (3)'!$G:$G,'[1]Res (3)'!R:R,"",0)</f>
        <v>-</v>
      </c>
      <c r="AB399" s="70" t="str">
        <f>_xlfn.XLOOKUP($D399,'[1]Res (3)'!$G:$G,'[1]Res (3)'!S:S,"",0)</f>
        <v/>
      </c>
      <c r="AC399" s="70" t="str">
        <f>_xlfn.XLOOKUP($D399,'[1]Res (3)'!$G:$G,'[1]Res (3)'!T:T,"",0)</f>
        <v/>
      </c>
      <c r="AD399" s="70" t="str">
        <f>_xlfn.XLOOKUP($D399,'[1]Res (3)'!$G:$G,'[1]Res (3)'!U:U,"",0)</f>
        <v/>
      </c>
      <c r="AE399" s="70" t="str">
        <f>_xlfn.XLOOKUP($D399,'[1]Res (3)'!$G:$G,'[1]Res (3)'!V:V,"",0)</f>
        <v/>
      </c>
      <c r="AF399" s="70" t="str">
        <f>_xlfn.XLOOKUP($D399,'[1]Res (3)'!$G:$G,'[1]Res (3)'!W:W,"",0)</f>
        <v/>
      </c>
      <c r="AG399" s="70" t="str">
        <f>_xlfn.XLOOKUP($D399,'[1]Res (3)'!$G:$G,'[1]Res (3)'!X:X,"",0)</f>
        <v/>
      </c>
      <c r="AH399" s="70" t="str">
        <f>_xlfn.XLOOKUP($D399,'[1]Res (3)'!$G:$G,'[1]Res (3)'!Y:Y,"",0)</f>
        <v/>
      </c>
      <c r="AI399" s="70" t="str">
        <f>_xlfn.XLOOKUP($D399,'[1]Res (3)'!$G:$G,'[1]Res (3)'!Z:Z,"",0)</f>
        <v/>
      </c>
      <c r="AJ399" s="70" t="str">
        <f>_xlfn.XLOOKUP($D399,'[1]Res (3)'!$G:$G,'[1]Res (3)'!AA:AA,"",0)</f>
        <v/>
      </c>
      <c r="AK399" s="70" t="str">
        <f>_xlfn.XLOOKUP($D399,'[1]Res (3)'!$G:$G,'[1]Res (3)'!AB:AB,"",0)</f>
        <v>-</v>
      </c>
      <c r="AL399" s="71">
        <f t="shared" si="184"/>
        <v>0</v>
      </c>
      <c r="AM399" s="72" t="str">
        <f t="shared" si="185"/>
        <v/>
      </c>
      <c r="AO399" s="71" t="s">
        <v>26</v>
      </c>
      <c r="AP399" s="70" t="e">
        <f t="shared" si="197"/>
        <v>#VALUE!</v>
      </c>
      <c r="AQ399" s="70" t="e">
        <f t="shared" si="180"/>
        <v>#VALUE!</v>
      </c>
      <c r="AR399" s="70" t="e">
        <f t="shared" si="198"/>
        <v>#VALUE!</v>
      </c>
      <c r="AS399" s="70" t="e">
        <f t="shared" si="181"/>
        <v>#VALUE!</v>
      </c>
      <c r="AT399" s="70" t="e">
        <f t="shared" si="199"/>
        <v>#VALUE!</v>
      </c>
      <c r="AU399" s="70" t="e">
        <f t="shared" si="182"/>
        <v>#VALUE!</v>
      </c>
      <c r="AV399" s="70" t="e">
        <f t="shared" si="200"/>
        <v>#VALUE!</v>
      </c>
      <c r="AW399" s="70" t="e">
        <f t="shared" si="183"/>
        <v>#VALUE!</v>
      </c>
      <c r="AX399" s="70" t="e">
        <f t="shared" si="201"/>
        <v>#VALUE!</v>
      </c>
      <c r="AY399" s="71" t="e">
        <f t="shared" si="186"/>
        <v>#VALUE!</v>
      </c>
      <c r="AZ399" s="72" t="e">
        <f t="shared" si="187"/>
        <v>#VALUE!</v>
      </c>
      <c r="BA399" s="71" t="s">
        <v>26</v>
      </c>
      <c r="BB399" s="70">
        <v>0</v>
      </c>
      <c r="BC399" s="70"/>
      <c r="BD399" s="70">
        <v>0</v>
      </c>
      <c r="BE399" s="70"/>
      <c r="BF399" s="70">
        <v>0</v>
      </c>
      <c r="BG399" s="70"/>
      <c r="BH399" s="70">
        <v>0</v>
      </c>
      <c r="BI399" s="70"/>
      <c r="BJ399" s="70">
        <v>0</v>
      </c>
      <c r="BK399" s="74">
        <f t="shared" si="188"/>
        <v>0</v>
      </c>
      <c r="BL399" s="75">
        <f t="shared" si="189"/>
        <v>0</v>
      </c>
      <c r="BM399" s="71" t="s">
        <v>26</v>
      </c>
      <c r="BN399" s="70">
        <v>0</v>
      </c>
      <c r="BO399" s="70"/>
      <c r="BP399" s="70">
        <v>0</v>
      </c>
      <c r="BQ399" s="70"/>
      <c r="BR399" s="70">
        <v>0</v>
      </c>
      <c r="BS399" s="70"/>
      <c r="BT399" s="70">
        <v>0</v>
      </c>
      <c r="BU399" s="70"/>
      <c r="BV399" s="70">
        <v>0</v>
      </c>
      <c r="BW399" s="74">
        <f t="shared" si="190"/>
        <v>0</v>
      </c>
      <c r="BX399" s="76">
        <f t="shared" si="191"/>
        <v>0</v>
      </c>
      <c r="BY399" s="71" t="s">
        <v>26</v>
      </c>
      <c r="BZ399" s="70">
        <v>0</v>
      </c>
      <c r="CA399" s="70"/>
      <c r="CB399" s="70">
        <v>0</v>
      </c>
      <c r="CC399" s="70"/>
      <c r="CD399" s="70">
        <v>0</v>
      </c>
      <c r="CE399" s="70"/>
      <c r="CF399" s="70">
        <v>0</v>
      </c>
      <c r="CG399" s="70"/>
      <c r="CH399" s="70">
        <v>0</v>
      </c>
      <c r="CI399" s="77">
        <f t="shared" si="192"/>
        <v>0</v>
      </c>
      <c r="CJ399" s="76">
        <f t="shared" si="193"/>
        <v>0</v>
      </c>
      <c r="CK399" s="78"/>
      <c r="CL399" s="57"/>
      <c r="CM399" s="57"/>
      <c r="CN399" s="57"/>
      <c r="CO399" s="57"/>
      <c r="CP399" s="57"/>
      <c r="CQ399" s="57"/>
      <c r="CR399" s="57"/>
      <c r="CS399" s="79"/>
      <c r="CT399" s="80"/>
      <c r="CU399" s="81">
        <f t="shared" si="194"/>
        <v>0</v>
      </c>
      <c r="CV399" s="82">
        <f t="shared" si="195"/>
        <v>0</v>
      </c>
      <c r="CW399" s="83" t="e">
        <f>SUMIF(Склад!#REF!,E399,Склад!#REF!)</f>
        <v>#REF!</v>
      </c>
    </row>
    <row r="400" spans="1:101" s="73" customFormat="1" ht="75.95" customHeight="1" thickBot="1" x14ac:dyDescent="0.3">
      <c r="A400" s="34">
        <v>397</v>
      </c>
      <c r="B400" s="168" t="s">
        <v>140</v>
      </c>
      <c r="C400" s="34" t="s">
        <v>4230</v>
      </c>
      <c r="D400" s="34" t="str">
        <f t="shared" si="196"/>
        <v>6643505327</v>
      </c>
      <c r="E400" s="33" t="s">
        <v>3954</v>
      </c>
      <c r="F400" s="33">
        <v>327</v>
      </c>
      <c r="G400" s="165" t="str">
        <f>IFERROR(VLOOKUP(VALUE(E400),Склад!#REF!,6,0),"-")</f>
        <v>-</v>
      </c>
      <c r="H400" s="58"/>
      <c r="I400" s="194" t="s">
        <v>4343</v>
      </c>
      <c r="J400" s="59">
        <v>38.1</v>
      </c>
      <c r="K400" s="63">
        <v>99</v>
      </c>
      <c r="L400" s="60"/>
      <c r="M400" s="61"/>
      <c r="N400" s="62"/>
      <c r="O400" s="64"/>
      <c r="P400" s="65"/>
      <c r="Q400" s="66"/>
      <c r="R400" s="67"/>
      <c r="S400" s="65"/>
      <c r="T400" s="66"/>
      <c r="U400" s="68"/>
      <c r="V400" s="69"/>
      <c r="W400" s="65"/>
      <c r="X400" s="66"/>
      <c r="Y400" s="70" t="str">
        <f>_xlfn.XLOOKUP($D400,'[1]Res (3)'!$G:$G,'[1]Res (3)'!P:P,"",0)</f>
        <v>-</v>
      </c>
      <c r="Z400" s="70" t="str">
        <f>_xlfn.XLOOKUP($D400,'[1]Res (3)'!$G:$G,'[1]Res (3)'!Q:Q,"",0)</f>
        <v>-</v>
      </c>
      <c r="AA400" s="70" t="str">
        <f>_xlfn.XLOOKUP($D400,'[1]Res (3)'!$G:$G,'[1]Res (3)'!R:R,"",0)</f>
        <v>-</v>
      </c>
      <c r="AB400" s="70" t="str">
        <f>_xlfn.XLOOKUP($D400,'[1]Res (3)'!$G:$G,'[1]Res (3)'!S:S,"",0)</f>
        <v/>
      </c>
      <c r="AC400" s="70" t="str">
        <f>_xlfn.XLOOKUP($D400,'[1]Res (3)'!$G:$G,'[1]Res (3)'!T:T,"",0)</f>
        <v/>
      </c>
      <c r="AD400" s="70" t="str">
        <f>_xlfn.XLOOKUP($D400,'[1]Res (3)'!$G:$G,'[1]Res (3)'!U:U,"",0)</f>
        <v/>
      </c>
      <c r="AE400" s="70" t="str">
        <f>_xlfn.XLOOKUP($D400,'[1]Res (3)'!$G:$G,'[1]Res (3)'!V:V,"",0)</f>
        <v/>
      </c>
      <c r="AF400" s="70" t="str">
        <f>_xlfn.XLOOKUP($D400,'[1]Res (3)'!$G:$G,'[1]Res (3)'!W:W,"",0)</f>
        <v/>
      </c>
      <c r="AG400" s="70" t="str">
        <f>_xlfn.XLOOKUP($D400,'[1]Res (3)'!$G:$G,'[1]Res (3)'!X:X,"",0)</f>
        <v/>
      </c>
      <c r="AH400" s="70" t="str">
        <f>_xlfn.XLOOKUP($D400,'[1]Res (3)'!$G:$G,'[1]Res (3)'!Y:Y,"",0)</f>
        <v/>
      </c>
      <c r="AI400" s="70" t="str">
        <f>_xlfn.XLOOKUP($D400,'[1]Res (3)'!$G:$G,'[1]Res (3)'!Z:Z,"",0)</f>
        <v/>
      </c>
      <c r="AJ400" s="70" t="str">
        <f>_xlfn.XLOOKUP($D400,'[1]Res (3)'!$G:$G,'[1]Res (3)'!AA:AA,"",0)</f>
        <v/>
      </c>
      <c r="AK400" s="70" t="str">
        <f>_xlfn.XLOOKUP($D400,'[1]Res (3)'!$G:$G,'[1]Res (3)'!AB:AB,"",0)</f>
        <v>-</v>
      </c>
      <c r="AL400" s="71">
        <f t="shared" si="184"/>
        <v>0</v>
      </c>
      <c r="AM400" s="72" t="str">
        <f t="shared" si="185"/>
        <v/>
      </c>
      <c r="AO400" s="71" t="s">
        <v>26</v>
      </c>
      <c r="AP400" s="70" t="e">
        <f t="shared" si="197"/>
        <v>#VALUE!</v>
      </c>
      <c r="AQ400" s="70" t="e">
        <f t="shared" si="180"/>
        <v>#VALUE!</v>
      </c>
      <c r="AR400" s="70" t="e">
        <f t="shared" si="198"/>
        <v>#VALUE!</v>
      </c>
      <c r="AS400" s="70" t="e">
        <f t="shared" si="181"/>
        <v>#VALUE!</v>
      </c>
      <c r="AT400" s="70" t="e">
        <f t="shared" si="199"/>
        <v>#VALUE!</v>
      </c>
      <c r="AU400" s="70" t="e">
        <f t="shared" si="182"/>
        <v>#VALUE!</v>
      </c>
      <c r="AV400" s="70" t="e">
        <f t="shared" si="200"/>
        <v>#VALUE!</v>
      </c>
      <c r="AW400" s="70" t="e">
        <f t="shared" si="183"/>
        <v>#VALUE!</v>
      </c>
      <c r="AX400" s="70" t="e">
        <f t="shared" si="201"/>
        <v>#VALUE!</v>
      </c>
      <c r="AY400" s="71" t="e">
        <f t="shared" si="186"/>
        <v>#VALUE!</v>
      </c>
      <c r="AZ400" s="72" t="e">
        <f t="shared" si="187"/>
        <v>#VALUE!</v>
      </c>
      <c r="BA400" s="71" t="s">
        <v>26</v>
      </c>
      <c r="BB400" s="70">
        <v>0</v>
      </c>
      <c r="BC400" s="70"/>
      <c r="BD400" s="70">
        <v>0</v>
      </c>
      <c r="BE400" s="70"/>
      <c r="BF400" s="70">
        <v>0</v>
      </c>
      <c r="BG400" s="70"/>
      <c r="BH400" s="70">
        <v>0</v>
      </c>
      <c r="BI400" s="70"/>
      <c r="BJ400" s="70">
        <v>0</v>
      </c>
      <c r="BK400" s="74">
        <f t="shared" si="188"/>
        <v>0</v>
      </c>
      <c r="BL400" s="75">
        <f t="shared" si="189"/>
        <v>0</v>
      </c>
      <c r="BM400" s="71" t="s">
        <v>26</v>
      </c>
      <c r="BN400" s="70">
        <v>0</v>
      </c>
      <c r="BO400" s="70"/>
      <c r="BP400" s="70">
        <v>0</v>
      </c>
      <c r="BQ400" s="70"/>
      <c r="BR400" s="70">
        <v>0</v>
      </c>
      <c r="BS400" s="70"/>
      <c r="BT400" s="70">
        <v>0</v>
      </c>
      <c r="BU400" s="70"/>
      <c r="BV400" s="70">
        <v>0</v>
      </c>
      <c r="BW400" s="74">
        <f t="shared" si="190"/>
        <v>0</v>
      </c>
      <c r="BX400" s="76">
        <f t="shared" si="191"/>
        <v>0</v>
      </c>
      <c r="BY400" s="71" t="s">
        <v>26</v>
      </c>
      <c r="BZ400" s="70">
        <v>0</v>
      </c>
      <c r="CA400" s="70"/>
      <c r="CB400" s="70">
        <v>0</v>
      </c>
      <c r="CC400" s="70"/>
      <c r="CD400" s="70">
        <v>0</v>
      </c>
      <c r="CE400" s="70"/>
      <c r="CF400" s="70">
        <v>0</v>
      </c>
      <c r="CG400" s="70"/>
      <c r="CH400" s="70">
        <v>0</v>
      </c>
      <c r="CI400" s="77">
        <f t="shared" si="192"/>
        <v>0</v>
      </c>
      <c r="CJ400" s="76">
        <f t="shared" si="193"/>
        <v>0</v>
      </c>
      <c r="CK400" s="78"/>
      <c r="CL400" s="57"/>
      <c r="CM400" s="57"/>
      <c r="CN400" s="57"/>
      <c r="CO400" s="57"/>
      <c r="CP400" s="57"/>
      <c r="CQ400" s="57"/>
      <c r="CR400" s="57"/>
      <c r="CS400" s="79"/>
      <c r="CT400" s="80"/>
      <c r="CU400" s="81">
        <f t="shared" si="194"/>
        <v>0</v>
      </c>
      <c r="CV400" s="82">
        <f t="shared" si="195"/>
        <v>0</v>
      </c>
      <c r="CW400" s="83" t="e">
        <f>SUMIF(Склад!#REF!,E400,Склад!#REF!)</f>
        <v>#REF!</v>
      </c>
    </row>
    <row r="401" spans="1:101" s="73" customFormat="1" ht="75" customHeight="1" thickBot="1" x14ac:dyDescent="0.3">
      <c r="A401" s="57">
        <v>398</v>
      </c>
      <c r="B401" s="168" t="s">
        <v>140</v>
      </c>
      <c r="C401" s="34" t="s">
        <v>4230</v>
      </c>
      <c r="D401" s="34" t="str">
        <f t="shared" si="196"/>
        <v>6643505357</v>
      </c>
      <c r="E401" s="33" t="s">
        <v>3954</v>
      </c>
      <c r="F401" s="33">
        <v>357</v>
      </c>
      <c r="G401" s="165" t="str">
        <f>IFERROR(VLOOKUP(VALUE(E401),Склад!#REF!,6,0),"-")</f>
        <v>-</v>
      </c>
      <c r="H401" s="58"/>
      <c r="I401" s="194" t="s">
        <v>4343</v>
      </c>
      <c r="J401" s="59">
        <v>38.1</v>
      </c>
      <c r="K401" s="63">
        <v>99</v>
      </c>
      <c r="L401" s="60"/>
      <c r="M401" s="61"/>
      <c r="N401" s="62"/>
      <c r="O401" s="64"/>
      <c r="P401" s="65"/>
      <c r="Q401" s="66"/>
      <c r="R401" s="67"/>
      <c r="S401" s="65"/>
      <c r="T401" s="66"/>
      <c r="U401" s="68"/>
      <c r="V401" s="69"/>
      <c r="W401" s="65"/>
      <c r="X401" s="66"/>
      <c r="Y401" s="70" t="str">
        <f>_xlfn.XLOOKUP($D401,'[1]Res (3)'!$G:$G,'[1]Res (3)'!P:P,"",0)</f>
        <v>-</v>
      </c>
      <c r="Z401" s="70" t="str">
        <f>_xlfn.XLOOKUP($D401,'[1]Res (3)'!$G:$G,'[1]Res (3)'!Q:Q,"",0)</f>
        <v>-</v>
      </c>
      <c r="AA401" s="70" t="str">
        <f>_xlfn.XLOOKUP($D401,'[1]Res (3)'!$G:$G,'[1]Res (3)'!R:R,"",0)</f>
        <v>-</v>
      </c>
      <c r="AB401" s="70" t="str">
        <f>_xlfn.XLOOKUP($D401,'[1]Res (3)'!$G:$G,'[1]Res (3)'!S:S,"",0)</f>
        <v/>
      </c>
      <c r="AC401" s="70" t="str">
        <f>_xlfn.XLOOKUP($D401,'[1]Res (3)'!$G:$G,'[1]Res (3)'!T:T,"",0)</f>
        <v/>
      </c>
      <c r="AD401" s="70" t="str">
        <f>_xlfn.XLOOKUP($D401,'[1]Res (3)'!$G:$G,'[1]Res (3)'!U:U,"",0)</f>
        <v/>
      </c>
      <c r="AE401" s="70" t="str">
        <f>_xlfn.XLOOKUP($D401,'[1]Res (3)'!$G:$G,'[1]Res (3)'!V:V,"",0)</f>
        <v/>
      </c>
      <c r="AF401" s="70" t="str">
        <f>_xlfn.XLOOKUP($D401,'[1]Res (3)'!$G:$G,'[1]Res (3)'!W:W,"",0)</f>
        <v/>
      </c>
      <c r="AG401" s="70" t="str">
        <f>_xlfn.XLOOKUP($D401,'[1]Res (3)'!$G:$G,'[1]Res (3)'!X:X,"",0)</f>
        <v/>
      </c>
      <c r="AH401" s="70" t="str">
        <f>_xlfn.XLOOKUP($D401,'[1]Res (3)'!$G:$G,'[1]Res (3)'!Y:Y,"",0)</f>
        <v/>
      </c>
      <c r="AI401" s="70" t="str">
        <f>_xlfn.XLOOKUP($D401,'[1]Res (3)'!$G:$G,'[1]Res (3)'!Z:Z,"",0)</f>
        <v/>
      </c>
      <c r="AJ401" s="70" t="str">
        <f>_xlfn.XLOOKUP($D401,'[1]Res (3)'!$G:$G,'[1]Res (3)'!AA:AA,"",0)</f>
        <v/>
      </c>
      <c r="AK401" s="70" t="str">
        <f>_xlfn.XLOOKUP($D401,'[1]Res (3)'!$G:$G,'[1]Res (3)'!AB:AB,"",0)</f>
        <v>-</v>
      </c>
      <c r="AL401" s="71">
        <f t="shared" si="184"/>
        <v>0</v>
      </c>
      <c r="AM401" s="72" t="str">
        <f t="shared" si="185"/>
        <v/>
      </c>
      <c r="AO401" s="71" t="s">
        <v>26</v>
      </c>
      <c r="AP401" s="70" t="e">
        <f t="shared" si="197"/>
        <v>#VALUE!</v>
      </c>
      <c r="AQ401" s="70" t="e">
        <f t="shared" si="180"/>
        <v>#VALUE!</v>
      </c>
      <c r="AR401" s="70" t="e">
        <f t="shared" si="198"/>
        <v>#VALUE!</v>
      </c>
      <c r="AS401" s="70" t="e">
        <f t="shared" si="181"/>
        <v>#VALUE!</v>
      </c>
      <c r="AT401" s="70" t="e">
        <f t="shared" si="199"/>
        <v>#VALUE!</v>
      </c>
      <c r="AU401" s="70" t="e">
        <f t="shared" si="182"/>
        <v>#VALUE!</v>
      </c>
      <c r="AV401" s="70" t="e">
        <f t="shared" si="200"/>
        <v>#VALUE!</v>
      </c>
      <c r="AW401" s="70" t="e">
        <f t="shared" si="183"/>
        <v>#VALUE!</v>
      </c>
      <c r="AX401" s="70" t="e">
        <f t="shared" si="201"/>
        <v>#VALUE!</v>
      </c>
      <c r="AY401" s="71" t="e">
        <f t="shared" si="186"/>
        <v>#VALUE!</v>
      </c>
      <c r="AZ401" s="72" t="e">
        <f t="shared" si="187"/>
        <v>#VALUE!</v>
      </c>
      <c r="BA401" s="71" t="s">
        <v>26</v>
      </c>
      <c r="BB401" s="70">
        <v>0</v>
      </c>
      <c r="BC401" s="70"/>
      <c r="BD401" s="70">
        <v>0</v>
      </c>
      <c r="BE401" s="70"/>
      <c r="BF401" s="70">
        <v>0</v>
      </c>
      <c r="BG401" s="70"/>
      <c r="BH401" s="70">
        <v>0</v>
      </c>
      <c r="BI401" s="70"/>
      <c r="BJ401" s="70">
        <v>0</v>
      </c>
      <c r="BK401" s="74">
        <f t="shared" si="188"/>
        <v>0</v>
      </c>
      <c r="BL401" s="75">
        <f t="shared" si="189"/>
        <v>0</v>
      </c>
      <c r="BM401" s="71" t="s">
        <v>26</v>
      </c>
      <c r="BN401" s="70">
        <v>0</v>
      </c>
      <c r="BO401" s="70"/>
      <c r="BP401" s="70">
        <v>0</v>
      </c>
      <c r="BQ401" s="70"/>
      <c r="BR401" s="70">
        <v>0</v>
      </c>
      <c r="BS401" s="70"/>
      <c r="BT401" s="70">
        <v>0</v>
      </c>
      <c r="BU401" s="70"/>
      <c r="BV401" s="70">
        <v>0</v>
      </c>
      <c r="BW401" s="74">
        <f t="shared" si="190"/>
        <v>0</v>
      </c>
      <c r="BX401" s="76">
        <f t="shared" si="191"/>
        <v>0</v>
      </c>
      <c r="BY401" s="71" t="s">
        <v>26</v>
      </c>
      <c r="BZ401" s="70">
        <v>0</v>
      </c>
      <c r="CA401" s="70"/>
      <c r="CB401" s="70">
        <v>0</v>
      </c>
      <c r="CC401" s="70"/>
      <c r="CD401" s="70">
        <v>0</v>
      </c>
      <c r="CE401" s="70"/>
      <c r="CF401" s="70">
        <v>0</v>
      </c>
      <c r="CG401" s="70"/>
      <c r="CH401" s="70">
        <v>0</v>
      </c>
      <c r="CI401" s="77">
        <f t="shared" si="192"/>
        <v>0</v>
      </c>
      <c r="CJ401" s="76">
        <f t="shared" si="193"/>
        <v>0</v>
      </c>
      <c r="CK401" s="78"/>
      <c r="CL401" s="57"/>
      <c r="CM401" s="57"/>
      <c r="CN401" s="57">
        <v>2</v>
      </c>
      <c r="CO401" s="57"/>
      <c r="CP401" s="57">
        <v>5</v>
      </c>
      <c r="CQ401" s="57"/>
      <c r="CR401" s="57">
        <v>3</v>
      </c>
      <c r="CS401" s="79"/>
      <c r="CT401" s="80">
        <v>1</v>
      </c>
      <c r="CU401" s="81">
        <f t="shared" si="194"/>
        <v>11</v>
      </c>
      <c r="CV401" s="82">
        <f t="shared" si="195"/>
        <v>0</v>
      </c>
      <c r="CW401" s="83" t="e">
        <f>SUMIF(Склад!#REF!,E401,Склад!#REF!)</f>
        <v>#REF!</v>
      </c>
    </row>
    <row r="402" spans="1:101" s="73" customFormat="1" ht="233.45" customHeight="1" thickBot="1" x14ac:dyDescent="0.3">
      <c r="A402" s="34">
        <v>399</v>
      </c>
      <c r="B402" s="168" t="s">
        <v>151</v>
      </c>
      <c r="C402" s="34" t="s">
        <v>4238</v>
      </c>
      <c r="D402" s="34" t="str">
        <f t="shared" si="196"/>
        <v>919933722</v>
      </c>
      <c r="E402" s="33" t="s">
        <v>3955</v>
      </c>
      <c r="F402" s="33">
        <v>22</v>
      </c>
      <c r="G402" s="165" t="str">
        <f>IFERROR(VLOOKUP(VALUE(E402),Склад!#REF!,6,0),"-")</f>
        <v>-</v>
      </c>
      <c r="H402" s="58"/>
      <c r="I402" s="194" t="s">
        <v>4343</v>
      </c>
      <c r="J402" s="59">
        <v>26.5</v>
      </c>
      <c r="K402" s="63">
        <v>69</v>
      </c>
      <c r="L402" s="60"/>
      <c r="M402" s="61"/>
      <c r="N402" s="62"/>
      <c r="O402" s="64"/>
      <c r="P402" s="65"/>
      <c r="Q402" s="66"/>
      <c r="R402" s="67"/>
      <c r="S402" s="65"/>
      <c r="T402" s="66"/>
      <c r="U402" s="68"/>
      <c r="V402" s="69"/>
      <c r="W402" s="65"/>
      <c r="X402" s="66"/>
      <c r="Y402" s="70" t="str">
        <f>_xlfn.XLOOKUP($D402,'[1]Res (3)'!$G:$G,'[1]Res (3)'!P:P,"",0)</f>
        <v/>
      </c>
      <c r="Z402" s="70" t="str">
        <f>_xlfn.XLOOKUP($D402,'[1]Res (3)'!$G:$G,'[1]Res (3)'!Q:Q,"",0)</f>
        <v>-</v>
      </c>
      <c r="AA402" s="70" t="str">
        <f>_xlfn.XLOOKUP($D402,'[1]Res (3)'!$G:$G,'[1]Res (3)'!R:R,"",0)</f>
        <v>-</v>
      </c>
      <c r="AB402" s="70" t="str">
        <f>_xlfn.XLOOKUP($D402,'[1]Res (3)'!$G:$G,'[1]Res (3)'!S:S,"",0)</f>
        <v>-</v>
      </c>
      <c r="AC402" s="70" t="str">
        <f>_xlfn.XLOOKUP($D402,'[1]Res (3)'!$G:$G,'[1]Res (3)'!T:T,"",0)</f>
        <v>-</v>
      </c>
      <c r="AD402" s="70" t="str">
        <f>_xlfn.XLOOKUP($D402,'[1]Res (3)'!$G:$G,'[1]Res (3)'!U:U,"",0)</f>
        <v>-</v>
      </c>
      <c r="AE402" s="70" t="str">
        <f>_xlfn.XLOOKUP($D402,'[1]Res (3)'!$G:$G,'[1]Res (3)'!V:V,"",0)</f>
        <v>-</v>
      </c>
      <c r="AF402" s="70" t="str">
        <f>_xlfn.XLOOKUP($D402,'[1]Res (3)'!$G:$G,'[1]Res (3)'!W:W,"",0)</f>
        <v>-</v>
      </c>
      <c r="AG402" s="70" t="str">
        <f>_xlfn.XLOOKUP($D402,'[1]Res (3)'!$G:$G,'[1]Res (3)'!X:X,"",0)</f>
        <v>-</v>
      </c>
      <c r="AH402" s="70" t="str">
        <f>_xlfn.XLOOKUP($D402,'[1]Res (3)'!$G:$G,'[1]Res (3)'!Y:Y,"",0)</f>
        <v>-</v>
      </c>
      <c r="AI402" s="70" t="str">
        <f>_xlfn.XLOOKUP($D402,'[1]Res (3)'!$G:$G,'[1]Res (3)'!Z:Z,"",0)</f>
        <v>-</v>
      </c>
      <c r="AJ402" s="70" t="str">
        <f>_xlfn.XLOOKUP($D402,'[1]Res (3)'!$G:$G,'[1]Res (3)'!AA:AA,"",0)</f>
        <v>-</v>
      </c>
      <c r="AK402" s="70" t="str">
        <f>_xlfn.XLOOKUP($D402,'[1]Res (3)'!$G:$G,'[1]Res (3)'!AB:AB,"",0)</f>
        <v>-</v>
      </c>
      <c r="AL402" s="71">
        <f t="shared" si="184"/>
        <v>0</v>
      </c>
      <c r="AM402" s="72" t="str">
        <f t="shared" si="185"/>
        <v/>
      </c>
      <c r="AO402" s="71" t="s">
        <v>26</v>
      </c>
      <c r="AP402" s="70" t="e">
        <f t="shared" si="197"/>
        <v>#VALUE!</v>
      </c>
      <c r="AQ402" s="70" t="e">
        <f t="shared" si="180"/>
        <v>#VALUE!</v>
      </c>
      <c r="AR402" s="70" t="e">
        <f t="shared" si="198"/>
        <v>#VALUE!</v>
      </c>
      <c r="AS402" s="70" t="e">
        <f t="shared" si="181"/>
        <v>#VALUE!</v>
      </c>
      <c r="AT402" s="70" t="e">
        <f t="shared" si="199"/>
        <v>#VALUE!</v>
      </c>
      <c r="AU402" s="70" t="e">
        <f t="shared" si="182"/>
        <v>#VALUE!</v>
      </c>
      <c r="AV402" s="70" t="e">
        <f t="shared" si="200"/>
        <v>#VALUE!</v>
      </c>
      <c r="AW402" s="70" t="e">
        <f t="shared" si="183"/>
        <v>#VALUE!</v>
      </c>
      <c r="AX402" s="70" t="e">
        <f t="shared" si="201"/>
        <v>#VALUE!</v>
      </c>
      <c r="AY402" s="71" t="e">
        <f t="shared" si="186"/>
        <v>#VALUE!</v>
      </c>
      <c r="AZ402" s="72" t="e">
        <f t="shared" si="187"/>
        <v>#VALUE!</v>
      </c>
      <c r="BA402" s="71" t="s">
        <v>26</v>
      </c>
      <c r="BB402" s="70">
        <v>0</v>
      </c>
      <c r="BC402" s="70"/>
      <c r="BD402" s="70">
        <v>0</v>
      </c>
      <c r="BE402" s="70"/>
      <c r="BF402" s="70">
        <v>0</v>
      </c>
      <c r="BG402" s="70"/>
      <c r="BH402" s="70">
        <v>0</v>
      </c>
      <c r="BI402" s="70"/>
      <c r="BJ402" s="70">
        <v>0</v>
      </c>
      <c r="BK402" s="74">
        <f t="shared" si="188"/>
        <v>0</v>
      </c>
      <c r="BL402" s="75">
        <f t="shared" si="189"/>
        <v>0</v>
      </c>
      <c r="BM402" s="71" t="s">
        <v>26</v>
      </c>
      <c r="BN402" s="70">
        <v>0</v>
      </c>
      <c r="BO402" s="70"/>
      <c r="BP402" s="70">
        <v>0</v>
      </c>
      <c r="BQ402" s="70"/>
      <c r="BR402" s="70">
        <v>0</v>
      </c>
      <c r="BS402" s="70"/>
      <c r="BT402" s="70">
        <v>0</v>
      </c>
      <c r="BU402" s="70"/>
      <c r="BV402" s="70">
        <v>0</v>
      </c>
      <c r="BW402" s="74">
        <f t="shared" si="190"/>
        <v>0</v>
      </c>
      <c r="BX402" s="76">
        <f t="shared" si="191"/>
        <v>0</v>
      </c>
      <c r="BY402" s="71" t="s">
        <v>26</v>
      </c>
      <c r="BZ402" s="70">
        <v>0</v>
      </c>
      <c r="CA402" s="70"/>
      <c r="CB402" s="70">
        <v>0</v>
      </c>
      <c r="CC402" s="70"/>
      <c r="CD402" s="70">
        <v>0</v>
      </c>
      <c r="CE402" s="70"/>
      <c r="CF402" s="70">
        <v>0</v>
      </c>
      <c r="CG402" s="70"/>
      <c r="CH402" s="70">
        <v>0</v>
      </c>
      <c r="CI402" s="77">
        <f t="shared" si="192"/>
        <v>0</v>
      </c>
      <c r="CJ402" s="76">
        <f t="shared" si="193"/>
        <v>0</v>
      </c>
      <c r="CK402" s="78"/>
      <c r="CL402" s="57"/>
      <c r="CM402" s="57"/>
      <c r="CN402" s="57"/>
      <c r="CO402" s="57"/>
      <c r="CP402" s="57"/>
      <c r="CQ402" s="57"/>
      <c r="CR402" s="57"/>
      <c r="CS402" s="79"/>
      <c r="CT402" s="80"/>
      <c r="CU402" s="81">
        <f t="shared" si="194"/>
        <v>0</v>
      </c>
      <c r="CV402" s="82">
        <f t="shared" si="195"/>
        <v>0</v>
      </c>
      <c r="CW402" s="83" t="e">
        <f>SUMIF(Склад!#REF!,E402,Склад!#REF!)</f>
        <v>#REF!</v>
      </c>
    </row>
    <row r="403" spans="1:101" s="73" customFormat="1" ht="221.45" customHeight="1" thickBot="1" x14ac:dyDescent="0.3">
      <c r="A403" s="57">
        <v>400</v>
      </c>
      <c r="B403" s="168" t="s">
        <v>151</v>
      </c>
      <c r="C403" s="34" t="s">
        <v>4238</v>
      </c>
      <c r="D403" s="34" t="str">
        <f t="shared" si="196"/>
        <v>919933755</v>
      </c>
      <c r="E403" s="33" t="s">
        <v>3955</v>
      </c>
      <c r="F403" s="33">
        <v>55</v>
      </c>
      <c r="G403" s="165" t="str">
        <f>IFERROR(VLOOKUP(VALUE(E403),Склад!#REF!,6,0),"-")</f>
        <v>-</v>
      </c>
      <c r="H403" s="58"/>
      <c r="I403" s="194" t="s">
        <v>4343</v>
      </c>
      <c r="J403" s="59">
        <v>26.5</v>
      </c>
      <c r="K403" s="63">
        <v>69</v>
      </c>
      <c r="L403" s="60"/>
      <c r="M403" s="61"/>
      <c r="N403" s="62"/>
      <c r="O403" s="64"/>
      <c r="P403" s="65"/>
      <c r="Q403" s="66"/>
      <c r="R403" s="67"/>
      <c r="S403" s="65"/>
      <c r="T403" s="66"/>
      <c r="U403" s="68"/>
      <c r="V403" s="69"/>
      <c r="W403" s="65"/>
      <c r="X403" s="66"/>
      <c r="Y403" s="70" t="str">
        <f>_xlfn.XLOOKUP($D403,'[1]Res (3)'!$G:$G,'[1]Res (3)'!P:P,"",0)</f>
        <v/>
      </c>
      <c r="Z403" s="70" t="str">
        <f>_xlfn.XLOOKUP($D403,'[1]Res (3)'!$G:$G,'[1]Res (3)'!Q:Q,"",0)</f>
        <v>-</v>
      </c>
      <c r="AA403" s="70" t="str">
        <f>_xlfn.XLOOKUP($D403,'[1]Res (3)'!$G:$G,'[1]Res (3)'!R:R,"",0)</f>
        <v>-</v>
      </c>
      <c r="AB403" s="70" t="str">
        <f>_xlfn.XLOOKUP($D403,'[1]Res (3)'!$G:$G,'[1]Res (3)'!S:S,"",0)</f>
        <v>-</v>
      </c>
      <c r="AC403" s="70" t="str">
        <f>_xlfn.XLOOKUP($D403,'[1]Res (3)'!$G:$G,'[1]Res (3)'!T:T,"",0)</f>
        <v>-</v>
      </c>
      <c r="AD403" s="70" t="str">
        <f>_xlfn.XLOOKUP($D403,'[1]Res (3)'!$G:$G,'[1]Res (3)'!U:U,"",0)</f>
        <v>-</v>
      </c>
      <c r="AE403" s="70" t="str">
        <f>_xlfn.XLOOKUP($D403,'[1]Res (3)'!$G:$G,'[1]Res (3)'!V:V,"",0)</f>
        <v>-</v>
      </c>
      <c r="AF403" s="70" t="str">
        <f>_xlfn.XLOOKUP($D403,'[1]Res (3)'!$G:$G,'[1]Res (3)'!W:W,"",0)</f>
        <v>-</v>
      </c>
      <c r="AG403" s="70" t="str">
        <f>_xlfn.XLOOKUP($D403,'[1]Res (3)'!$G:$G,'[1]Res (3)'!X:X,"",0)</f>
        <v>-</v>
      </c>
      <c r="AH403" s="70" t="str">
        <f>_xlfn.XLOOKUP($D403,'[1]Res (3)'!$G:$G,'[1]Res (3)'!Y:Y,"",0)</f>
        <v>-</v>
      </c>
      <c r="AI403" s="70" t="str">
        <f>_xlfn.XLOOKUP($D403,'[1]Res (3)'!$G:$G,'[1]Res (3)'!Z:Z,"",0)</f>
        <v>-</v>
      </c>
      <c r="AJ403" s="70" t="str">
        <f>_xlfn.XLOOKUP($D403,'[1]Res (3)'!$G:$G,'[1]Res (3)'!AA:AA,"",0)</f>
        <v>-</v>
      </c>
      <c r="AK403" s="70" t="str">
        <f>_xlfn.XLOOKUP($D403,'[1]Res (3)'!$G:$G,'[1]Res (3)'!AB:AB,"",0)</f>
        <v>-</v>
      </c>
      <c r="AL403" s="71">
        <f t="shared" si="184"/>
        <v>0</v>
      </c>
      <c r="AM403" s="72" t="str">
        <f t="shared" si="185"/>
        <v/>
      </c>
      <c r="AO403" s="71" t="s">
        <v>26</v>
      </c>
      <c r="AP403" s="70" t="e">
        <f t="shared" si="197"/>
        <v>#VALUE!</v>
      </c>
      <c r="AQ403" s="70" t="e">
        <f t="shared" si="180"/>
        <v>#VALUE!</v>
      </c>
      <c r="AR403" s="70" t="e">
        <f t="shared" si="198"/>
        <v>#VALUE!</v>
      </c>
      <c r="AS403" s="70" t="e">
        <f t="shared" si="181"/>
        <v>#VALUE!</v>
      </c>
      <c r="AT403" s="70" t="e">
        <f t="shared" si="199"/>
        <v>#VALUE!</v>
      </c>
      <c r="AU403" s="70" t="e">
        <f t="shared" si="182"/>
        <v>#VALUE!</v>
      </c>
      <c r="AV403" s="70" t="e">
        <f t="shared" si="200"/>
        <v>#VALUE!</v>
      </c>
      <c r="AW403" s="70" t="e">
        <f t="shared" si="183"/>
        <v>#VALUE!</v>
      </c>
      <c r="AX403" s="70" t="e">
        <f t="shared" si="201"/>
        <v>#VALUE!</v>
      </c>
      <c r="AY403" s="71" t="e">
        <f t="shared" si="186"/>
        <v>#VALUE!</v>
      </c>
      <c r="AZ403" s="72" t="e">
        <f t="shared" si="187"/>
        <v>#VALUE!</v>
      </c>
      <c r="BA403" s="71" t="s">
        <v>26</v>
      </c>
      <c r="BB403" s="70">
        <v>0</v>
      </c>
      <c r="BC403" s="70"/>
      <c r="BD403" s="70">
        <v>0</v>
      </c>
      <c r="BE403" s="70"/>
      <c r="BF403" s="70">
        <v>0</v>
      </c>
      <c r="BG403" s="70"/>
      <c r="BH403" s="70">
        <v>0</v>
      </c>
      <c r="BI403" s="70"/>
      <c r="BJ403" s="70">
        <v>0</v>
      </c>
      <c r="BK403" s="74">
        <f t="shared" si="188"/>
        <v>0</v>
      </c>
      <c r="BL403" s="75">
        <f t="shared" si="189"/>
        <v>0</v>
      </c>
      <c r="BM403" s="71" t="s">
        <v>26</v>
      </c>
      <c r="BN403" s="70">
        <v>0</v>
      </c>
      <c r="BO403" s="70"/>
      <c r="BP403" s="70">
        <v>0</v>
      </c>
      <c r="BQ403" s="70"/>
      <c r="BR403" s="70">
        <v>0</v>
      </c>
      <c r="BS403" s="70"/>
      <c r="BT403" s="70">
        <v>0</v>
      </c>
      <c r="BU403" s="70"/>
      <c r="BV403" s="70">
        <v>0</v>
      </c>
      <c r="BW403" s="74">
        <f t="shared" si="190"/>
        <v>0</v>
      </c>
      <c r="BX403" s="76">
        <f t="shared" si="191"/>
        <v>0</v>
      </c>
      <c r="BY403" s="71" t="s">
        <v>26</v>
      </c>
      <c r="BZ403" s="70">
        <v>0</v>
      </c>
      <c r="CA403" s="70"/>
      <c r="CB403" s="70">
        <v>0</v>
      </c>
      <c r="CC403" s="70"/>
      <c r="CD403" s="70">
        <v>0</v>
      </c>
      <c r="CE403" s="70"/>
      <c r="CF403" s="70">
        <v>0</v>
      </c>
      <c r="CG403" s="70"/>
      <c r="CH403" s="70">
        <v>0</v>
      </c>
      <c r="CI403" s="77">
        <f t="shared" si="192"/>
        <v>0</v>
      </c>
      <c r="CJ403" s="76">
        <f t="shared" si="193"/>
        <v>0</v>
      </c>
      <c r="CK403" s="78"/>
      <c r="CL403" s="57"/>
      <c r="CM403" s="57"/>
      <c r="CN403" s="57">
        <v>3</v>
      </c>
      <c r="CO403" s="57"/>
      <c r="CP403" s="57">
        <v>5</v>
      </c>
      <c r="CQ403" s="57"/>
      <c r="CR403" s="57">
        <v>3</v>
      </c>
      <c r="CS403" s="79"/>
      <c r="CT403" s="80">
        <v>1</v>
      </c>
      <c r="CU403" s="81">
        <f t="shared" si="194"/>
        <v>12</v>
      </c>
      <c r="CV403" s="82">
        <f t="shared" si="195"/>
        <v>0</v>
      </c>
      <c r="CW403" s="83" t="e">
        <f>SUMIF(Склад!#REF!,E403,Склад!#REF!)</f>
        <v>#REF!</v>
      </c>
    </row>
    <row r="404" spans="1:101" s="73" customFormat="1" ht="238.15" customHeight="1" thickBot="1" x14ac:dyDescent="0.3">
      <c r="A404" s="34">
        <v>401</v>
      </c>
      <c r="B404" s="168" t="s">
        <v>151</v>
      </c>
      <c r="C404" s="34" t="s">
        <v>4239</v>
      </c>
      <c r="D404" s="34" t="str">
        <f t="shared" si="196"/>
        <v>919933816</v>
      </c>
      <c r="E404" s="33" t="s">
        <v>3956</v>
      </c>
      <c r="F404" s="33">
        <v>16</v>
      </c>
      <c r="G404" s="165" t="str">
        <f>IFERROR(VLOOKUP(VALUE(E404),Склад!#REF!,6,0),"-")</f>
        <v>-</v>
      </c>
      <c r="H404" s="58"/>
      <c r="I404" s="194" t="s">
        <v>4343</v>
      </c>
      <c r="J404" s="59">
        <v>26.5</v>
      </c>
      <c r="K404" s="63">
        <v>69</v>
      </c>
      <c r="L404" s="60"/>
      <c r="M404" s="61"/>
      <c r="N404" s="62"/>
      <c r="O404" s="64"/>
      <c r="P404" s="65"/>
      <c r="Q404" s="66"/>
      <c r="R404" s="67"/>
      <c r="S404" s="65"/>
      <c r="T404" s="66"/>
      <c r="U404" s="68"/>
      <c r="V404" s="69"/>
      <c r="W404" s="65"/>
      <c r="X404" s="66"/>
      <c r="Y404" s="70" t="str">
        <f>_xlfn.XLOOKUP($D404,'[1]Res (3)'!$G:$G,'[1]Res (3)'!P:P,"",0)</f>
        <v/>
      </c>
      <c r="Z404" s="70" t="str">
        <f>_xlfn.XLOOKUP($D404,'[1]Res (3)'!$G:$G,'[1]Res (3)'!Q:Q,"",0)</f>
        <v>-</v>
      </c>
      <c r="AA404" s="70" t="str">
        <f>_xlfn.XLOOKUP($D404,'[1]Res (3)'!$G:$G,'[1]Res (3)'!R:R,"",0)</f>
        <v>-</v>
      </c>
      <c r="AB404" s="70" t="str">
        <f>_xlfn.XLOOKUP($D404,'[1]Res (3)'!$G:$G,'[1]Res (3)'!S:S,"",0)</f>
        <v>-</v>
      </c>
      <c r="AC404" s="70" t="str">
        <f>_xlfn.XLOOKUP($D404,'[1]Res (3)'!$G:$G,'[1]Res (3)'!T:T,"",0)</f>
        <v>-</v>
      </c>
      <c r="AD404" s="70" t="str">
        <f>_xlfn.XLOOKUP($D404,'[1]Res (3)'!$G:$G,'[1]Res (3)'!U:U,"",0)</f>
        <v>-</v>
      </c>
      <c r="AE404" s="70" t="str">
        <f>_xlfn.XLOOKUP($D404,'[1]Res (3)'!$G:$G,'[1]Res (3)'!V:V,"",0)</f>
        <v>-</v>
      </c>
      <c r="AF404" s="70" t="str">
        <f>_xlfn.XLOOKUP($D404,'[1]Res (3)'!$G:$G,'[1]Res (3)'!W:W,"",0)</f>
        <v>-</v>
      </c>
      <c r="AG404" s="70" t="str">
        <f>_xlfn.XLOOKUP($D404,'[1]Res (3)'!$G:$G,'[1]Res (3)'!X:X,"",0)</f>
        <v>-</v>
      </c>
      <c r="AH404" s="70" t="str">
        <f>_xlfn.XLOOKUP($D404,'[1]Res (3)'!$G:$G,'[1]Res (3)'!Y:Y,"",0)</f>
        <v>-</v>
      </c>
      <c r="AI404" s="70" t="str">
        <f>_xlfn.XLOOKUP($D404,'[1]Res (3)'!$G:$G,'[1]Res (3)'!Z:Z,"",0)</f>
        <v>-</v>
      </c>
      <c r="AJ404" s="70" t="str">
        <f>_xlfn.XLOOKUP($D404,'[1]Res (3)'!$G:$G,'[1]Res (3)'!AA:AA,"",0)</f>
        <v>-</v>
      </c>
      <c r="AK404" s="70" t="str">
        <f>_xlfn.XLOOKUP($D404,'[1]Res (3)'!$G:$G,'[1]Res (3)'!AB:AB,"",0)</f>
        <v>-</v>
      </c>
      <c r="AL404" s="71">
        <f t="shared" si="184"/>
        <v>0</v>
      </c>
      <c r="AM404" s="72" t="str">
        <f t="shared" si="185"/>
        <v/>
      </c>
      <c r="AO404" s="71" t="s">
        <v>26</v>
      </c>
      <c r="AP404" s="70" t="e">
        <f t="shared" si="197"/>
        <v>#VALUE!</v>
      </c>
      <c r="AQ404" s="70" t="e">
        <f t="shared" si="180"/>
        <v>#VALUE!</v>
      </c>
      <c r="AR404" s="70" t="e">
        <f t="shared" si="198"/>
        <v>#VALUE!</v>
      </c>
      <c r="AS404" s="70" t="e">
        <f t="shared" si="181"/>
        <v>#VALUE!</v>
      </c>
      <c r="AT404" s="70" t="e">
        <f t="shared" si="199"/>
        <v>#VALUE!</v>
      </c>
      <c r="AU404" s="70" t="e">
        <f t="shared" si="182"/>
        <v>#VALUE!</v>
      </c>
      <c r="AV404" s="70" t="e">
        <f t="shared" si="200"/>
        <v>#VALUE!</v>
      </c>
      <c r="AW404" s="70" t="e">
        <f t="shared" si="183"/>
        <v>#VALUE!</v>
      </c>
      <c r="AX404" s="70" t="e">
        <f t="shared" si="201"/>
        <v>#VALUE!</v>
      </c>
      <c r="AY404" s="71" t="e">
        <f t="shared" si="186"/>
        <v>#VALUE!</v>
      </c>
      <c r="AZ404" s="72" t="e">
        <f t="shared" si="187"/>
        <v>#VALUE!</v>
      </c>
      <c r="BA404" s="71" t="s">
        <v>26</v>
      </c>
      <c r="BB404" s="70">
        <v>0</v>
      </c>
      <c r="BC404" s="70"/>
      <c r="BD404" s="70">
        <v>0</v>
      </c>
      <c r="BE404" s="70"/>
      <c r="BF404" s="70">
        <v>0</v>
      </c>
      <c r="BG404" s="70"/>
      <c r="BH404" s="70">
        <v>0</v>
      </c>
      <c r="BI404" s="70"/>
      <c r="BJ404" s="70">
        <v>0</v>
      </c>
      <c r="BK404" s="74">
        <f t="shared" si="188"/>
        <v>0</v>
      </c>
      <c r="BL404" s="75">
        <f t="shared" si="189"/>
        <v>0</v>
      </c>
      <c r="BM404" s="71" t="s">
        <v>26</v>
      </c>
      <c r="BN404" s="70">
        <v>0</v>
      </c>
      <c r="BO404" s="70"/>
      <c r="BP404" s="70">
        <v>0</v>
      </c>
      <c r="BQ404" s="70"/>
      <c r="BR404" s="70">
        <v>0</v>
      </c>
      <c r="BS404" s="70"/>
      <c r="BT404" s="70">
        <v>0</v>
      </c>
      <c r="BU404" s="70"/>
      <c r="BV404" s="70">
        <v>0</v>
      </c>
      <c r="BW404" s="74">
        <f t="shared" si="190"/>
        <v>0</v>
      </c>
      <c r="BX404" s="76">
        <f t="shared" si="191"/>
        <v>0</v>
      </c>
      <c r="BY404" s="71" t="s">
        <v>26</v>
      </c>
      <c r="BZ404" s="70">
        <v>0</v>
      </c>
      <c r="CA404" s="70"/>
      <c r="CB404" s="70">
        <v>0</v>
      </c>
      <c r="CC404" s="70"/>
      <c r="CD404" s="70">
        <v>0</v>
      </c>
      <c r="CE404" s="70"/>
      <c r="CF404" s="70">
        <v>0</v>
      </c>
      <c r="CG404" s="70"/>
      <c r="CH404" s="70">
        <v>0</v>
      </c>
      <c r="CI404" s="77">
        <f t="shared" si="192"/>
        <v>0</v>
      </c>
      <c r="CJ404" s="76">
        <f t="shared" si="193"/>
        <v>0</v>
      </c>
      <c r="CK404" s="78"/>
      <c r="CL404" s="57"/>
      <c r="CM404" s="57"/>
      <c r="CN404" s="57"/>
      <c r="CO404" s="57"/>
      <c r="CP404" s="57"/>
      <c r="CQ404" s="57"/>
      <c r="CR404" s="57"/>
      <c r="CS404" s="79"/>
      <c r="CT404" s="80"/>
      <c r="CU404" s="81">
        <f t="shared" si="194"/>
        <v>0</v>
      </c>
      <c r="CV404" s="82">
        <f t="shared" si="195"/>
        <v>0</v>
      </c>
      <c r="CW404" s="83" t="e">
        <f>SUMIF(Склад!#REF!,E404,Склад!#REF!)</f>
        <v>#REF!</v>
      </c>
    </row>
    <row r="405" spans="1:101" s="73" customFormat="1" ht="233.1" customHeight="1" thickBot="1" x14ac:dyDescent="0.3">
      <c r="A405" s="57">
        <v>402</v>
      </c>
      <c r="B405" s="168" t="s">
        <v>151</v>
      </c>
      <c r="C405" s="34" t="s">
        <v>4239</v>
      </c>
      <c r="D405" s="34" t="str">
        <f t="shared" si="196"/>
        <v>919933822</v>
      </c>
      <c r="E405" s="33" t="s">
        <v>3956</v>
      </c>
      <c r="F405" s="33">
        <v>22</v>
      </c>
      <c r="G405" s="165" t="str">
        <f>IFERROR(VLOOKUP(VALUE(E405),Склад!#REF!,6,0),"-")</f>
        <v>-</v>
      </c>
      <c r="H405" s="58"/>
      <c r="I405" s="194" t="s">
        <v>4343</v>
      </c>
      <c r="J405" s="59">
        <v>26.5</v>
      </c>
      <c r="K405" s="63">
        <v>69</v>
      </c>
      <c r="L405" s="60"/>
      <c r="M405" s="61"/>
      <c r="N405" s="62"/>
      <c r="O405" s="64"/>
      <c r="P405" s="65"/>
      <c r="Q405" s="66"/>
      <c r="R405" s="67"/>
      <c r="S405" s="65"/>
      <c r="T405" s="66"/>
      <c r="U405" s="68"/>
      <c r="V405" s="69"/>
      <c r="W405" s="65"/>
      <c r="X405" s="66"/>
      <c r="Y405" s="70" t="str">
        <f>_xlfn.XLOOKUP($D405,'[1]Res (3)'!$G:$G,'[1]Res (3)'!P:P,"",0)</f>
        <v/>
      </c>
      <c r="Z405" s="70" t="str">
        <f>_xlfn.XLOOKUP($D405,'[1]Res (3)'!$G:$G,'[1]Res (3)'!Q:Q,"",0)</f>
        <v>-</v>
      </c>
      <c r="AA405" s="70" t="str">
        <f>_xlfn.XLOOKUP($D405,'[1]Res (3)'!$G:$G,'[1]Res (3)'!R:R,"",0)</f>
        <v>-</v>
      </c>
      <c r="AB405" s="70" t="str">
        <f>_xlfn.XLOOKUP($D405,'[1]Res (3)'!$G:$G,'[1]Res (3)'!S:S,"",0)</f>
        <v>-</v>
      </c>
      <c r="AC405" s="70" t="str">
        <f>_xlfn.XLOOKUP($D405,'[1]Res (3)'!$G:$G,'[1]Res (3)'!T:T,"",0)</f>
        <v>-</v>
      </c>
      <c r="AD405" s="70" t="str">
        <f>_xlfn.XLOOKUP($D405,'[1]Res (3)'!$G:$G,'[1]Res (3)'!U:U,"",0)</f>
        <v>-</v>
      </c>
      <c r="AE405" s="70" t="str">
        <f>_xlfn.XLOOKUP($D405,'[1]Res (3)'!$G:$G,'[1]Res (3)'!V:V,"",0)</f>
        <v>-</v>
      </c>
      <c r="AF405" s="70" t="str">
        <f>_xlfn.XLOOKUP($D405,'[1]Res (3)'!$G:$G,'[1]Res (3)'!W:W,"",0)</f>
        <v>-</v>
      </c>
      <c r="AG405" s="70" t="str">
        <f>_xlfn.XLOOKUP($D405,'[1]Res (3)'!$G:$G,'[1]Res (3)'!X:X,"",0)</f>
        <v>-</v>
      </c>
      <c r="AH405" s="70" t="str">
        <f>_xlfn.XLOOKUP($D405,'[1]Res (3)'!$G:$G,'[1]Res (3)'!Y:Y,"",0)</f>
        <v>-</v>
      </c>
      <c r="AI405" s="70" t="str">
        <f>_xlfn.XLOOKUP($D405,'[1]Res (3)'!$G:$G,'[1]Res (3)'!Z:Z,"",0)</f>
        <v>-</v>
      </c>
      <c r="AJ405" s="70" t="str">
        <f>_xlfn.XLOOKUP($D405,'[1]Res (3)'!$G:$G,'[1]Res (3)'!AA:AA,"",0)</f>
        <v>-</v>
      </c>
      <c r="AK405" s="70" t="str">
        <f>_xlfn.XLOOKUP($D405,'[1]Res (3)'!$G:$G,'[1]Res (3)'!AB:AB,"",0)</f>
        <v>-</v>
      </c>
      <c r="AL405" s="71">
        <f t="shared" si="184"/>
        <v>0</v>
      </c>
      <c r="AM405" s="72" t="str">
        <f t="shared" si="185"/>
        <v/>
      </c>
      <c r="AO405" s="71" t="s">
        <v>26</v>
      </c>
      <c r="AP405" s="70" t="e">
        <f t="shared" si="197"/>
        <v>#VALUE!</v>
      </c>
      <c r="AQ405" s="70" t="e">
        <f t="shared" si="180"/>
        <v>#VALUE!</v>
      </c>
      <c r="AR405" s="70" t="e">
        <f t="shared" si="198"/>
        <v>#VALUE!</v>
      </c>
      <c r="AS405" s="70" t="e">
        <f t="shared" si="181"/>
        <v>#VALUE!</v>
      </c>
      <c r="AT405" s="70" t="e">
        <f t="shared" si="199"/>
        <v>#VALUE!</v>
      </c>
      <c r="AU405" s="70" t="e">
        <f t="shared" si="182"/>
        <v>#VALUE!</v>
      </c>
      <c r="AV405" s="70" t="e">
        <f t="shared" si="200"/>
        <v>#VALUE!</v>
      </c>
      <c r="AW405" s="70" t="e">
        <f t="shared" si="183"/>
        <v>#VALUE!</v>
      </c>
      <c r="AX405" s="70" t="e">
        <f t="shared" si="201"/>
        <v>#VALUE!</v>
      </c>
      <c r="AY405" s="71" t="e">
        <f t="shared" si="186"/>
        <v>#VALUE!</v>
      </c>
      <c r="AZ405" s="72" t="e">
        <f t="shared" si="187"/>
        <v>#VALUE!</v>
      </c>
      <c r="BA405" s="71" t="s">
        <v>26</v>
      </c>
      <c r="BB405" s="70">
        <v>0</v>
      </c>
      <c r="BC405" s="70"/>
      <c r="BD405" s="70">
        <v>0</v>
      </c>
      <c r="BE405" s="70"/>
      <c r="BF405" s="70">
        <v>0</v>
      </c>
      <c r="BG405" s="70"/>
      <c r="BH405" s="70">
        <v>0</v>
      </c>
      <c r="BI405" s="70"/>
      <c r="BJ405" s="70">
        <v>0</v>
      </c>
      <c r="BK405" s="74">
        <f t="shared" si="188"/>
        <v>0</v>
      </c>
      <c r="BL405" s="75">
        <f t="shared" si="189"/>
        <v>0</v>
      </c>
      <c r="BM405" s="71" t="s">
        <v>26</v>
      </c>
      <c r="BN405" s="70">
        <v>0</v>
      </c>
      <c r="BO405" s="70"/>
      <c r="BP405" s="70">
        <v>0</v>
      </c>
      <c r="BQ405" s="70"/>
      <c r="BR405" s="70">
        <v>0</v>
      </c>
      <c r="BS405" s="70"/>
      <c r="BT405" s="70">
        <v>0</v>
      </c>
      <c r="BU405" s="70"/>
      <c r="BV405" s="70">
        <v>0</v>
      </c>
      <c r="BW405" s="74">
        <f t="shared" si="190"/>
        <v>0</v>
      </c>
      <c r="BX405" s="76">
        <f t="shared" si="191"/>
        <v>0</v>
      </c>
      <c r="BY405" s="71" t="s">
        <v>26</v>
      </c>
      <c r="BZ405" s="70">
        <v>0</v>
      </c>
      <c r="CA405" s="70"/>
      <c r="CB405" s="70">
        <v>0</v>
      </c>
      <c r="CC405" s="70"/>
      <c r="CD405" s="70">
        <v>0</v>
      </c>
      <c r="CE405" s="70"/>
      <c r="CF405" s="70">
        <v>0</v>
      </c>
      <c r="CG405" s="70"/>
      <c r="CH405" s="70">
        <v>0</v>
      </c>
      <c r="CI405" s="77">
        <f t="shared" si="192"/>
        <v>0</v>
      </c>
      <c r="CJ405" s="76">
        <f t="shared" si="193"/>
        <v>0</v>
      </c>
      <c r="CK405" s="78"/>
      <c r="CL405" s="57"/>
      <c r="CM405" s="57"/>
      <c r="CN405" s="57"/>
      <c r="CO405" s="57"/>
      <c r="CP405" s="57"/>
      <c r="CQ405" s="57"/>
      <c r="CR405" s="57"/>
      <c r="CS405" s="79"/>
      <c r="CT405" s="80"/>
      <c r="CU405" s="81">
        <f t="shared" si="194"/>
        <v>0</v>
      </c>
      <c r="CV405" s="82">
        <f t="shared" si="195"/>
        <v>0</v>
      </c>
      <c r="CW405" s="83" t="e">
        <f>SUMIF(Склад!#REF!,E405,Склад!#REF!)</f>
        <v>#REF!</v>
      </c>
    </row>
    <row r="406" spans="1:101" s="73" customFormat="1" ht="236.1" customHeight="1" thickBot="1" x14ac:dyDescent="0.3">
      <c r="A406" s="34">
        <v>403</v>
      </c>
      <c r="B406" s="168" t="s">
        <v>151</v>
      </c>
      <c r="C406" s="34" t="s">
        <v>4239</v>
      </c>
      <c r="D406" s="34" t="str">
        <f t="shared" si="196"/>
        <v>919933827</v>
      </c>
      <c r="E406" s="33" t="s">
        <v>3956</v>
      </c>
      <c r="F406" s="33">
        <v>27</v>
      </c>
      <c r="G406" s="165" t="str">
        <f>IFERROR(VLOOKUP(VALUE(E406),Склад!#REF!,6,0),"-")</f>
        <v>-</v>
      </c>
      <c r="H406" s="58"/>
      <c r="I406" s="194" t="s">
        <v>4343</v>
      </c>
      <c r="J406" s="59">
        <v>26.5</v>
      </c>
      <c r="K406" s="63">
        <v>69</v>
      </c>
      <c r="L406" s="60"/>
      <c r="M406" s="61"/>
      <c r="N406" s="62"/>
      <c r="O406" s="64"/>
      <c r="P406" s="65"/>
      <c r="Q406" s="66"/>
      <c r="R406" s="67"/>
      <c r="S406" s="65"/>
      <c r="T406" s="66"/>
      <c r="U406" s="68"/>
      <c r="V406" s="69"/>
      <c r="W406" s="65"/>
      <c r="X406" s="66"/>
      <c r="Y406" s="70" t="str">
        <f>_xlfn.XLOOKUP($D406,'[1]Res (3)'!$G:$G,'[1]Res (3)'!P:P,"",0)</f>
        <v/>
      </c>
      <c r="Z406" s="70" t="str">
        <f>_xlfn.XLOOKUP($D406,'[1]Res (3)'!$G:$G,'[1]Res (3)'!Q:Q,"",0)</f>
        <v>-</v>
      </c>
      <c r="AA406" s="70" t="str">
        <f>_xlfn.XLOOKUP($D406,'[1]Res (3)'!$G:$G,'[1]Res (3)'!R:R,"",0)</f>
        <v>-</v>
      </c>
      <c r="AB406" s="70" t="str">
        <f>_xlfn.XLOOKUP($D406,'[1]Res (3)'!$G:$G,'[1]Res (3)'!S:S,"",0)</f>
        <v>-</v>
      </c>
      <c r="AC406" s="70" t="str">
        <f>_xlfn.XLOOKUP($D406,'[1]Res (3)'!$G:$G,'[1]Res (3)'!T:T,"",0)</f>
        <v>-</v>
      </c>
      <c r="AD406" s="70" t="str">
        <f>_xlfn.XLOOKUP($D406,'[1]Res (3)'!$G:$G,'[1]Res (3)'!U:U,"",0)</f>
        <v>-</v>
      </c>
      <c r="AE406" s="70" t="str">
        <f>_xlfn.XLOOKUP($D406,'[1]Res (3)'!$G:$G,'[1]Res (3)'!V:V,"",0)</f>
        <v>-</v>
      </c>
      <c r="AF406" s="70" t="str">
        <f>_xlfn.XLOOKUP($D406,'[1]Res (3)'!$G:$G,'[1]Res (3)'!W:W,"",0)</f>
        <v>-</v>
      </c>
      <c r="AG406" s="70" t="str">
        <f>_xlfn.XLOOKUP($D406,'[1]Res (3)'!$G:$G,'[1]Res (3)'!X:X,"",0)</f>
        <v>-</v>
      </c>
      <c r="AH406" s="70" t="str">
        <f>_xlfn.XLOOKUP($D406,'[1]Res (3)'!$G:$G,'[1]Res (3)'!Y:Y,"",0)</f>
        <v>-</v>
      </c>
      <c r="AI406" s="70" t="str">
        <f>_xlfn.XLOOKUP($D406,'[1]Res (3)'!$G:$G,'[1]Res (3)'!Z:Z,"",0)</f>
        <v>-</v>
      </c>
      <c r="AJ406" s="70" t="str">
        <f>_xlfn.XLOOKUP($D406,'[1]Res (3)'!$G:$G,'[1]Res (3)'!AA:AA,"",0)</f>
        <v>-</v>
      </c>
      <c r="AK406" s="70" t="str">
        <f>_xlfn.XLOOKUP($D406,'[1]Res (3)'!$G:$G,'[1]Res (3)'!AB:AB,"",0)</f>
        <v>-</v>
      </c>
      <c r="AL406" s="71">
        <f t="shared" si="184"/>
        <v>0</v>
      </c>
      <c r="AM406" s="72" t="str">
        <f t="shared" si="185"/>
        <v/>
      </c>
      <c r="AO406" s="71" t="s">
        <v>26</v>
      </c>
      <c r="AP406" s="70" t="e">
        <f t="shared" si="197"/>
        <v>#VALUE!</v>
      </c>
      <c r="AQ406" s="70" t="e">
        <f t="shared" si="180"/>
        <v>#VALUE!</v>
      </c>
      <c r="AR406" s="70" t="e">
        <f t="shared" si="198"/>
        <v>#VALUE!</v>
      </c>
      <c r="AS406" s="70" t="e">
        <f t="shared" si="181"/>
        <v>#VALUE!</v>
      </c>
      <c r="AT406" s="70" t="e">
        <f t="shared" si="199"/>
        <v>#VALUE!</v>
      </c>
      <c r="AU406" s="70" t="e">
        <f t="shared" si="182"/>
        <v>#VALUE!</v>
      </c>
      <c r="AV406" s="70" t="e">
        <f t="shared" si="200"/>
        <v>#VALUE!</v>
      </c>
      <c r="AW406" s="70" t="e">
        <f t="shared" si="183"/>
        <v>#VALUE!</v>
      </c>
      <c r="AX406" s="70" t="e">
        <f t="shared" si="201"/>
        <v>#VALUE!</v>
      </c>
      <c r="AY406" s="71" t="e">
        <f t="shared" si="186"/>
        <v>#VALUE!</v>
      </c>
      <c r="AZ406" s="72" t="e">
        <f t="shared" si="187"/>
        <v>#VALUE!</v>
      </c>
      <c r="BA406" s="71" t="s">
        <v>26</v>
      </c>
      <c r="BB406" s="70">
        <v>0</v>
      </c>
      <c r="BC406" s="70"/>
      <c r="BD406" s="70">
        <v>0</v>
      </c>
      <c r="BE406" s="70"/>
      <c r="BF406" s="70">
        <v>0</v>
      </c>
      <c r="BG406" s="70"/>
      <c r="BH406" s="70">
        <v>0</v>
      </c>
      <c r="BI406" s="70"/>
      <c r="BJ406" s="70">
        <v>0</v>
      </c>
      <c r="BK406" s="74">
        <f t="shared" si="188"/>
        <v>0</v>
      </c>
      <c r="BL406" s="75">
        <f t="shared" si="189"/>
        <v>0</v>
      </c>
      <c r="BM406" s="71" t="s">
        <v>26</v>
      </c>
      <c r="BN406" s="70">
        <v>0</v>
      </c>
      <c r="BO406" s="70"/>
      <c r="BP406" s="70">
        <v>0</v>
      </c>
      <c r="BQ406" s="70"/>
      <c r="BR406" s="70">
        <v>0</v>
      </c>
      <c r="BS406" s="70"/>
      <c r="BT406" s="70">
        <v>0</v>
      </c>
      <c r="BU406" s="70"/>
      <c r="BV406" s="70">
        <v>0</v>
      </c>
      <c r="BW406" s="74">
        <f t="shared" si="190"/>
        <v>0</v>
      </c>
      <c r="BX406" s="76">
        <f t="shared" si="191"/>
        <v>0</v>
      </c>
      <c r="BY406" s="71" t="s">
        <v>26</v>
      </c>
      <c r="BZ406" s="70">
        <v>0</v>
      </c>
      <c r="CA406" s="70"/>
      <c r="CB406" s="70">
        <v>0</v>
      </c>
      <c r="CC406" s="70"/>
      <c r="CD406" s="70">
        <v>0</v>
      </c>
      <c r="CE406" s="70"/>
      <c r="CF406" s="70">
        <v>0</v>
      </c>
      <c r="CG406" s="70"/>
      <c r="CH406" s="70">
        <v>0</v>
      </c>
      <c r="CI406" s="77">
        <f t="shared" si="192"/>
        <v>0</v>
      </c>
      <c r="CJ406" s="76">
        <f t="shared" si="193"/>
        <v>0</v>
      </c>
      <c r="CK406" s="78"/>
      <c r="CL406" s="57"/>
      <c r="CM406" s="57"/>
      <c r="CN406" s="57"/>
      <c r="CO406" s="57"/>
      <c r="CP406" s="57"/>
      <c r="CQ406" s="57"/>
      <c r="CR406" s="57"/>
      <c r="CS406" s="79"/>
      <c r="CT406" s="80"/>
      <c r="CU406" s="81">
        <f t="shared" si="194"/>
        <v>0</v>
      </c>
      <c r="CV406" s="82">
        <f t="shared" si="195"/>
        <v>0</v>
      </c>
      <c r="CW406" s="83" t="e">
        <f>SUMIF(Склад!#REF!,E406,Склад!#REF!)</f>
        <v>#REF!</v>
      </c>
    </row>
    <row r="407" spans="1:101" s="73" customFormat="1" ht="73.349999999999994" customHeight="1" thickBot="1" x14ac:dyDescent="0.3">
      <c r="A407" s="57">
        <v>404</v>
      </c>
      <c r="B407" s="168" t="s">
        <v>140</v>
      </c>
      <c r="C407" s="34" t="s">
        <v>4240</v>
      </c>
      <c r="D407" s="34" t="str">
        <f t="shared" si="196"/>
        <v>638310771</v>
      </c>
      <c r="E407" s="33" t="s">
        <v>3957</v>
      </c>
      <c r="F407" s="33">
        <v>71</v>
      </c>
      <c r="G407" s="165" t="str">
        <f>IFERROR(VLOOKUP(VALUE(E407),Склад!#REF!,6,0),"-")</f>
        <v>-</v>
      </c>
      <c r="H407" s="58"/>
      <c r="I407" s="194" t="s">
        <v>4354</v>
      </c>
      <c r="J407" s="59">
        <v>49.6</v>
      </c>
      <c r="K407" s="63">
        <v>129</v>
      </c>
      <c r="L407" s="60"/>
      <c r="M407" s="61"/>
      <c r="N407" s="62"/>
      <c r="O407" s="64"/>
      <c r="P407" s="65"/>
      <c r="Q407" s="66"/>
      <c r="R407" s="67"/>
      <c r="S407" s="65"/>
      <c r="T407" s="66"/>
      <c r="U407" s="68"/>
      <c r="V407" s="69"/>
      <c r="W407" s="65"/>
      <c r="X407" s="66"/>
      <c r="Y407" s="70" t="str">
        <f>_xlfn.XLOOKUP($D407,'[1]Res (3)'!$G:$G,'[1]Res (3)'!P:P,"",0)</f>
        <v>-</v>
      </c>
      <c r="Z407" s="70" t="str">
        <f>_xlfn.XLOOKUP($D407,'[1]Res (3)'!$G:$G,'[1]Res (3)'!Q:Q,"",0)</f>
        <v>-</v>
      </c>
      <c r="AA407" s="70" t="str">
        <f>_xlfn.XLOOKUP($D407,'[1]Res (3)'!$G:$G,'[1]Res (3)'!R:R,"",0)</f>
        <v>-</v>
      </c>
      <c r="AB407" s="70" t="str">
        <f>_xlfn.XLOOKUP($D407,'[1]Res (3)'!$G:$G,'[1]Res (3)'!S:S,"",0)</f>
        <v/>
      </c>
      <c r="AC407" s="70" t="str">
        <f>_xlfn.XLOOKUP($D407,'[1]Res (3)'!$G:$G,'[1]Res (3)'!T:T,"",0)</f>
        <v/>
      </c>
      <c r="AD407" s="70" t="str">
        <f>_xlfn.XLOOKUP($D407,'[1]Res (3)'!$G:$G,'[1]Res (3)'!U:U,"",0)</f>
        <v/>
      </c>
      <c r="AE407" s="70" t="str">
        <f>_xlfn.XLOOKUP($D407,'[1]Res (3)'!$G:$G,'[1]Res (3)'!V:V,"",0)</f>
        <v/>
      </c>
      <c r="AF407" s="70" t="str">
        <f>_xlfn.XLOOKUP($D407,'[1]Res (3)'!$G:$G,'[1]Res (3)'!W:W,"",0)</f>
        <v/>
      </c>
      <c r="AG407" s="70" t="str">
        <f>_xlfn.XLOOKUP($D407,'[1]Res (3)'!$G:$G,'[1]Res (3)'!X:X,"",0)</f>
        <v/>
      </c>
      <c r="AH407" s="70" t="str">
        <f>_xlfn.XLOOKUP($D407,'[1]Res (3)'!$G:$G,'[1]Res (3)'!Y:Y,"",0)</f>
        <v/>
      </c>
      <c r="AI407" s="70" t="str">
        <f>_xlfn.XLOOKUP($D407,'[1]Res (3)'!$G:$G,'[1]Res (3)'!Z:Z,"",0)</f>
        <v/>
      </c>
      <c r="AJ407" s="70" t="str">
        <f>_xlfn.XLOOKUP($D407,'[1]Res (3)'!$G:$G,'[1]Res (3)'!AA:AA,"",0)</f>
        <v/>
      </c>
      <c r="AK407" s="70" t="str">
        <f>_xlfn.XLOOKUP($D407,'[1]Res (3)'!$G:$G,'[1]Res (3)'!AB:AB,"",0)</f>
        <v>-</v>
      </c>
      <c r="AL407" s="71">
        <f t="shared" si="184"/>
        <v>0</v>
      </c>
      <c r="AM407" s="72" t="str">
        <f t="shared" si="185"/>
        <v/>
      </c>
      <c r="AO407" s="71" t="s">
        <v>26</v>
      </c>
      <c r="AP407" s="70" t="e">
        <f t="shared" si="197"/>
        <v>#VALUE!</v>
      </c>
      <c r="AQ407" s="70" t="e">
        <f t="shared" si="180"/>
        <v>#VALUE!</v>
      </c>
      <c r="AR407" s="70" t="e">
        <f t="shared" si="198"/>
        <v>#VALUE!</v>
      </c>
      <c r="AS407" s="70" t="e">
        <f t="shared" si="181"/>
        <v>#VALUE!</v>
      </c>
      <c r="AT407" s="70" t="e">
        <f t="shared" si="199"/>
        <v>#VALUE!</v>
      </c>
      <c r="AU407" s="70" t="e">
        <f t="shared" si="182"/>
        <v>#VALUE!</v>
      </c>
      <c r="AV407" s="70" t="e">
        <f t="shared" si="200"/>
        <v>#VALUE!</v>
      </c>
      <c r="AW407" s="70" t="e">
        <f t="shared" si="183"/>
        <v>#VALUE!</v>
      </c>
      <c r="AX407" s="70" t="e">
        <f t="shared" si="201"/>
        <v>#VALUE!</v>
      </c>
      <c r="AY407" s="71" t="e">
        <f t="shared" si="186"/>
        <v>#VALUE!</v>
      </c>
      <c r="AZ407" s="72" t="e">
        <f t="shared" si="187"/>
        <v>#VALUE!</v>
      </c>
      <c r="BA407" s="71" t="s">
        <v>26</v>
      </c>
      <c r="BB407" s="70">
        <v>0</v>
      </c>
      <c r="BC407" s="70"/>
      <c r="BD407" s="70">
        <v>0</v>
      </c>
      <c r="BE407" s="70"/>
      <c r="BF407" s="70">
        <v>0</v>
      </c>
      <c r="BG407" s="70"/>
      <c r="BH407" s="70">
        <v>0</v>
      </c>
      <c r="BI407" s="70"/>
      <c r="BJ407" s="70">
        <v>0</v>
      </c>
      <c r="BK407" s="74">
        <f t="shared" si="188"/>
        <v>0</v>
      </c>
      <c r="BL407" s="75">
        <f t="shared" si="189"/>
        <v>0</v>
      </c>
      <c r="BM407" s="71" t="s">
        <v>26</v>
      </c>
      <c r="BN407" s="70">
        <v>0</v>
      </c>
      <c r="BO407" s="70"/>
      <c r="BP407" s="70">
        <v>0</v>
      </c>
      <c r="BQ407" s="70"/>
      <c r="BR407" s="70">
        <v>0</v>
      </c>
      <c r="BS407" s="70"/>
      <c r="BT407" s="70">
        <v>0</v>
      </c>
      <c r="BU407" s="70"/>
      <c r="BV407" s="70">
        <v>0</v>
      </c>
      <c r="BW407" s="74">
        <f t="shared" si="190"/>
        <v>0</v>
      </c>
      <c r="BX407" s="76">
        <f t="shared" si="191"/>
        <v>0</v>
      </c>
      <c r="BY407" s="71" t="s">
        <v>26</v>
      </c>
      <c r="BZ407" s="70">
        <v>0</v>
      </c>
      <c r="CA407" s="70"/>
      <c r="CB407" s="70">
        <v>0</v>
      </c>
      <c r="CC407" s="70"/>
      <c r="CD407" s="70">
        <v>0</v>
      </c>
      <c r="CE407" s="70"/>
      <c r="CF407" s="70">
        <v>0</v>
      </c>
      <c r="CG407" s="70"/>
      <c r="CH407" s="70">
        <v>0</v>
      </c>
      <c r="CI407" s="77">
        <f t="shared" si="192"/>
        <v>0</v>
      </c>
      <c r="CJ407" s="76">
        <f t="shared" si="193"/>
        <v>0</v>
      </c>
      <c r="CK407" s="78"/>
      <c r="CL407" s="57"/>
      <c r="CM407" s="57"/>
      <c r="CN407" s="57"/>
      <c r="CO407" s="57">
        <v>1</v>
      </c>
      <c r="CP407" s="57">
        <v>2</v>
      </c>
      <c r="CQ407" s="57"/>
      <c r="CR407" s="57"/>
      <c r="CS407" s="79">
        <v>1</v>
      </c>
      <c r="CT407" s="80"/>
      <c r="CU407" s="81">
        <f t="shared" si="194"/>
        <v>4</v>
      </c>
      <c r="CV407" s="82">
        <f t="shared" si="195"/>
        <v>0</v>
      </c>
      <c r="CW407" s="83" t="e">
        <f>SUMIF(Склад!#REF!,E407,Склад!#REF!)</f>
        <v>#REF!</v>
      </c>
    </row>
    <row r="408" spans="1:101" s="73" customFormat="1" ht="75.75" customHeight="1" thickBot="1" x14ac:dyDescent="0.3">
      <c r="A408" s="34">
        <v>405</v>
      </c>
      <c r="B408" s="168" t="s">
        <v>140</v>
      </c>
      <c r="C408" s="34" t="s">
        <v>4241</v>
      </c>
      <c r="D408" s="34" t="str">
        <f t="shared" si="196"/>
        <v>684311971</v>
      </c>
      <c r="E408" s="33" t="s">
        <v>3958</v>
      </c>
      <c r="F408" s="33">
        <v>71</v>
      </c>
      <c r="G408" s="165" t="str">
        <f>IFERROR(VLOOKUP(VALUE(E408),Склад!#REF!,6,0),"-")</f>
        <v>-</v>
      </c>
      <c r="H408" s="58"/>
      <c r="I408" s="194" t="s">
        <v>4354</v>
      </c>
      <c r="J408" s="59">
        <v>49.6</v>
      </c>
      <c r="K408" s="63">
        <v>129</v>
      </c>
      <c r="L408" s="60"/>
      <c r="M408" s="61"/>
      <c r="N408" s="62"/>
      <c r="O408" s="64"/>
      <c r="P408" s="65"/>
      <c r="Q408" s="66"/>
      <c r="R408" s="67"/>
      <c r="S408" s="65"/>
      <c r="T408" s="66"/>
      <c r="U408" s="68"/>
      <c r="V408" s="69"/>
      <c r="W408" s="65"/>
      <c r="X408" s="66"/>
      <c r="Y408" s="70" t="str">
        <f>_xlfn.XLOOKUP($D408,'[1]Res (3)'!$G:$G,'[1]Res (3)'!P:P,"",0)</f>
        <v>-</v>
      </c>
      <c r="Z408" s="70" t="str">
        <f>_xlfn.XLOOKUP($D408,'[1]Res (3)'!$G:$G,'[1]Res (3)'!Q:Q,"",0)</f>
        <v>-</v>
      </c>
      <c r="AA408" s="70" t="str">
        <f>_xlfn.XLOOKUP($D408,'[1]Res (3)'!$G:$G,'[1]Res (3)'!R:R,"",0)</f>
        <v>-</v>
      </c>
      <c r="AB408" s="70" t="str">
        <f>_xlfn.XLOOKUP($D408,'[1]Res (3)'!$G:$G,'[1]Res (3)'!S:S,"",0)</f>
        <v/>
      </c>
      <c r="AC408" s="70" t="str">
        <f>_xlfn.XLOOKUP($D408,'[1]Res (3)'!$G:$G,'[1]Res (3)'!T:T,"",0)</f>
        <v/>
      </c>
      <c r="AD408" s="70" t="str">
        <f>_xlfn.XLOOKUP($D408,'[1]Res (3)'!$G:$G,'[1]Res (3)'!U:U,"",0)</f>
        <v/>
      </c>
      <c r="AE408" s="70" t="str">
        <f>_xlfn.XLOOKUP($D408,'[1]Res (3)'!$G:$G,'[1]Res (3)'!V:V,"",0)</f>
        <v/>
      </c>
      <c r="AF408" s="70" t="str">
        <f>_xlfn.XLOOKUP($D408,'[1]Res (3)'!$G:$G,'[1]Res (3)'!W:W,"",0)</f>
        <v/>
      </c>
      <c r="AG408" s="70" t="str">
        <f>_xlfn.XLOOKUP($D408,'[1]Res (3)'!$G:$G,'[1]Res (3)'!X:X,"",0)</f>
        <v/>
      </c>
      <c r="AH408" s="70" t="str">
        <f>_xlfn.XLOOKUP($D408,'[1]Res (3)'!$G:$G,'[1]Res (3)'!Y:Y,"",0)</f>
        <v/>
      </c>
      <c r="AI408" s="70" t="str">
        <f>_xlfn.XLOOKUP($D408,'[1]Res (3)'!$G:$G,'[1]Res (3)'!Z:Z,"",0)</f>
        <v/>
      </c>
      <c r="AJ408" s="70" t="str">
        <f>_xlfn.XLOOKUP($D408,'[1]Res (3)'!$G:$G,'[1]Res (3)'!AA:AA,"",0)</f>
        <v/>
      </c>
      <c r="AK408" s="70" t="str">
        <f>_xlfn.XLOOKUP($D408,'[1]Res (3)'!$G:$G,'[1]Res (3)'!AB:AB,"",0)</f>
        <v>-</v>
      </c>
      <c r="AL408" s="71">
        <f t="shared" si="184"/>
        <v>0</v>
      </c>
      <c r="AM408" s="72" t="str">
        <f t="shared" si="185"/>
        <v/>
      </c>
      <c r="AO408" s="71" t="s">
        <v>26</v>
      </c>
      <c r="AP408" s="70" t="e">
        <f t="shared" si="197"/>
        <v>#VALUE!</v>
      </c>
      <c r="AQ408" s="70" t="e">
        <f t="shared" si="180"/>
        <v>#VALUE!</v>
      </c>
      <c r="AR408" s="70" t="e">
        <f t="shared" si="198"/>
        <v>#VALUE!</v>
      </c>
      <c r="AS408" s="70" t="e">
        <f t="shared" si="181"/>
        <v>#VALUE!</v>
      </c>
      <c r="AT408" s="70" t="e">
        <f t="shared" si="199"/>
        <v>#VALUE!</v>
      </c>
      <c r="AU408" s="70" t="e">
        <f t="shared" si="182"/>
        <v>#VALUE!</v>
      </c>
      <c r="AV408" s="70" t="e">
        <f t="shared" si="200"/>
        <v>#VALUE!</v>
      </c>
      <c r="AW408" s="70" t="e">
        <f t="shared" si="183"/>
        <v>#VALUE!</v>
      </c>
      <c r="AX408" s="70" t="e">
        <f t="shared" si="201"/>
        <v>#VALUE!</v>
      </c>
      <c r="AY408" s="71" t="e">
        <f t="shared" si="186"/>
        <v>#VALUE!</v>
      </c>
      <c r="AZ408" s="72" t="e">
        <f t="shared" si="187"/>
        <v>#VALUE!</v>
      </c>
      <c r="BA408" s="71" t="s">
        <v>26</v>
      </c>
      <c r="BB408" s="70">
        <v>0</v>
      </c>
      <c r="BC408" s="70"/>
      <c r="BD408" s="70">
        <v>0</v>
      </c>
      <c r="BE408" s="70"/>
      <c r="BF408" s="70">
        <v>0</v>
      </c>
      <c r="BG408" s="70"/>
      <c r="BH408" s="70">
        <v>0</v>
      </c>
      <c r="BI408" s="70"/>
      <c r="BJ408" s="70">
        <v>0</v>
      </c>
      <c r="BK408" s="74">
        <f t="shared" si="188"/>
        <v>0</v>
      </c>
      <c r="BL408" s="75">
        <f t="shared" si="189"/>
        <v>0</v>
      </c>
      <c r="BM408" s="71" t="s">
        <v>26</v>
      </c>
      <c r="BN408" s="70">
        <v>0</v>
      </c>
      <c r="BO408" s="70"/>
      <c r="BP408" s="70">
        <v>0</v>
      </c>
      <c r="BQ408" s="70"/>
      <c r="BR408" s="70">
        <v>0</v>
      </c>
      <c r="BS408" s="70"/>
      <c r="BT408" s="70">
        <v>0</v>
      </c>
      <c r="BU408" s="70"/>
      <c r="BV408" s="70">
        <v>0</v>
      </c>
      <c r="BW408" s="74">
        <f t="shared" si="190"/>
        <v>0</v>
      </c>
      <c r="BX408" s="76">
        <f t="shared" si="191"/>
        <v>0</v>
      </c>
      <c r="BY408" s="71" t="s">
        <v>26</v>
      </c>
      <c r="BZ408" s="70">
        <v>0</v>
      </c>
      <c r="CA408" s="70"/>
      <c r="CB408" s="70">
        <v>0</v>
      </c>
      <c r="CC408" s="70"/>
      <c r="CD408" s="70">
        <v>0</v>
      </c>
      <c r="CE408" s="70"/>
      <c r="CF408" s="70">
        <v>0</v>
      </c>
      <c r="CG408" s="70"/>
      <c r="CH408" s="70">
        <v>0</v>
      </c>
      <c r="CI408" s="77">
        <f t="shared" si="192"/>
        <v>0</v>
      </c>
      <c r="CJ408" s="76">
        <f t="shared" si="193"/>
        <v>0</v>
      </c>
      <c r="CK408" s="78"/>
      <c r="CL408" s="57"/>
      <c r="CM408" s="57"/>
      <c r="CN408" s="57"/>
      <c r="CO408" s="57"/>
      <c r="CP408" s="57"/>
      <c r="CQ408" s="57"/>
      <c r="CR408" s="57"/>
      <c r="CS408" s="79"/>
      <c r="CT408" s="80"/>
      <c r="CU408" s="81">
        <f t="shared" si="194"/>
        <v>0</v>
      </c>
      <c r="CV408" s="82">
        <f t="shared" si="195"/>
        <v>0</v>
      </c>
      <c r="CW408" s="83" t="e">
        <f>SUMIF(Склад!#REF!,E408,Склад!#REF!)</f>
        <v>#REF!</v>
      </c>
    </row>
    <row r="409" spans="1:101" s="73" customFormat="1" ht="75.2" customHeight="1" thickBot="1" x14ac:dyDescent="0.3">
      <c r="A409" s="57">
        <v>406</v>
      </c>
      <c r="B409" s="168" t="s">
        <v>140</v>
      </c>
      <c r="C409" s="34" t="s">
        <v>4187</v>
      </c>
      <c r="D409" s="34" t="str">
        <f t="shared" si="196"/>
        <v>63131012</v>
      </c>
      <c r="E409" s="33" t="s">
        <v>3959</v>
      </c>
      <c r="F409" s="33">
        <v>2</v>
      </c>
      <c r="G409" s="165" t="str">
        <f>IFERROR(VLOOKUP(VALUE(E409),Склад!#REF!,6,0),"-")</f>
        <v>-</v>
      </c>
      <c r="H409" s="58"/>
      <c r="I409" s="194" t="s">
        <v>4341</v>
      </c>
      <c r="J409" s="59">
        <v>49.6</v>
      </c>
      <c r="K409" s="63">
        <v>129</v>
      </c>
      <c r="L409" s="60"/>
      <c r="M409" s="61"/>
      <c r="N409" s="62"/>
      <c r="O409" s="64"/>
      <c r="P409" s="65"/>
      <c r="Q409" s="66"/>
      <c r="R409" s="67"/>
      <c r="S409" s="65"/>
      <c r="T409" s="66"/>
      <c r="U409" s="68"/>
      <c r="V409" s="69"/>
      <c r="W409" s="65"/>
      <c r="X409" s="66"/>
      <c r="Y409" s="70" t="str">
        <f>_xlfn.XLOOKUP($D409,'[1]Res (3)'!$G:$G,'[1]Res (3)'!P:P,"",0)</f>
        <v>-</v>
      </c>
      <c r="Z409" s="70" t="str">
        <f>_xlfn.XLOOKUP($D409,'[1]Res (3)'!$G:$G,'[1]Res (3)'!Q:Q,"",0)</f>
        <v>-</v>
      </c>
      <c r="AA409" s="70" t="str">
        <f>_xlfn.XLOOKUP($D409,'[1]Res (3)'!$G:$G,'[1]Res (3)'!R:R,"",0)</f>
        <v>-</v>
      </c>
      <c r="AB409" s="70" t="str">
        <f>_xlfn.XLOOKUP($D409,'[1]Res (3)'!$G:$G,'[1]Res (3)'!S:S,"",0)</f>
        <v/>
      </c>
      <c r="AC409" s="70" t="str">
        <f>_xlfn.XLOOKUP($D409,'[1]Res (3)'!$G:$G,'[1]Res (3)'!T:T,"",0)</f>
        <v/>
      </c>
      <c r="AD409" s="70" t="str">
        <f>_xlfn.XLOOKUP($D409,'[1]Res (3)'!$G:$G,'[1]Res (3)'!U:U,"",0)</f>
        <v/>
      </c>
      <c r="AE409" s="70" t="str">
        <f>_xlfn.XLOOKUP($D409,'[1]Res (3)'!$G:$G,'[1]Res (3)'!V:V,"",0)</f>
        <v/>
      </c>
      <c r="AF409" s="70" t="str">
        <f>_xlfn.XLOOKUP($D409,'[1]Res (3)'!$G:$G,'[1]Res (3)'!W:W,"",0)</f>
        <v/>
      </c>
      <c r="AG409" s="70" t="str">
        <f>_xlfn.XLOOKUP($D409,'[1]Res (3)'!$G:$G,'[1]Res (3)'!X:X,"",0)</f>
        <v/>
      </c>
      <c r="AH409" s="70" t="str">
        <f>_xlfn.XLOOKUP($D409,'[1]Res (3)'!$G:$G,'[1]Res (3)'!Y:Y,"",0)</f>
        <v/>
      </c>
      <c r="AI409" s="70" t="str">
        <f>_xlfn.XLOOKUP($D409,'[1]Res (3)'!$G:$G,'[1]Res (3)'!Z:Z,"",0)</f>
        <v/>
      </c>
      <c r="AJ409" s="70" t="str">
        <f>_xlfn.XLOOKUP($D409,'[1]Res (3)'!$G:$G,'[1]Res (3)'!AA:AA,"",0)</f>
        <v/>
      </c>
      <c r="AK409" s="70" t="str">
        <f>_xlfn.XLOOKUP($D409,'[1]Res (3)'!$G:$G,'[1]Res (3)'!AB:AB,"",0)</f>
        <v>-</v>
      </c>
      <c r="AL409" s="71">
        <f t="shared" si="184"/>
        <v>0</v>
      </c>
      <c r="AM409" s="72" t="str">
        <f t="shared" si="185"/>
        <v/>
      </c>
      <c r="AO409" s="71" t="s">
        <v>26</v>
      </c>
      <c r="AP409" s="70" t="e">
        <f t="shared" si="197"/>
        <v>#VALUE!</v>
      </c>
      <c r="AQ409" s="70" t="e">
        <f t="shared" si="180"/>
        <v>#VALUE!</v>
      </c>
      <c r="AR409" s="70" t="e">
        <f t="shared" si="198"/>
        <v>#VALUE!</v>
      </c>
      <c r="AS409" s="70" t="e">
        <f t="shared" si="181"/>
        <v>#VALUE!</v>
      </c>
      <c r="AT409" s="70" t="e">
        <f t="shared" si="199"/>
        <v>#VALUE!</v>
      </c>
      <c r="AU409" s="70" t="e">
        <f t="shared" si="182"/>
        <v>#VALUE!</v>
      </c>
      <c r="AV409" s="70" t="e">
        <f t="shared" si="200"/>
        <v>#VALUE!</v>
      </c>
      <c r="AW409" s="70" t="e">
        <f t="shared" ref="AW409:AW419" si="202">CS409+AJ409-BI409-BU409-CG409</f>
        <v>#VALUE!</v>
      </c>
      <c r="AX409" s="70" t="e">
        <f t="shared" si="201"/>
        <v>#VALUE!</v>
      </c>
      <c r="AY409" s="71" t="e">
        <f t="shared" si="186"/>
        <v>#VALUE!</v>
      </c>
      <c r="AZ409" s="72" t="e">
        <f t="shared" si="187"/>
        <v>#VALUE!</v>
      </c>
      <c r="BA409" s="71" t="s">
        <v>26</v>
      </c>
      <c r="BB409" s="70">
        <v>0</v>
      </c>
      <c r="BC409" s="70"/>
      <c r="BD409" s="70">
        <v>1</v>
      </c>
      <c r="BE409" s="70">
        <v>1</v>
      </c>
      <c r="BF409" s="70">
        <v>1</v>
      </c>
      <c r="BG409" s="70">
        <v>1</v>
      </c>
      <c r="BH409" s="70">
        <v>1</v>
      </c>
      <c r="BI409" s="70"/>
      <c r="BJ409" s="70">
        <v>0</v>
      </c>
      <c r="BK409" s="74">
        <f t="shared" si="188"/>
        <v>5</v>
      </c>
      <c r="BL409" s="75">
        <f t="shared" si="189"/>
        <v>0</v>
      </c>
      <c r="BM409" s="71" t="s">
        <v>26</v>
      </c>
      <c r="BN409" s="70">
        <v>0</v>
      </c>
      <c r="BO409" s="70"/>
      <c r="BP409" s="70">
        <v>1</v>
      </c>
      <c r="BQ409" s="70"/>
      <c r="BR409" s="70">
        <v>2</v>
      </c>
      <c r="BS409" s="70"/>
      <c r="BT409" s="70">
        <v>1</v>
      </c>
      <c r="BU409" s="70"/>
      <c r="BV409" s="70">
        <v>0</v>
      </c>
      <c r="BW409" s="74">
        <f t="shared" si="190"/>
        <v>4</v>
      </c>
      <c r="BX409" s="76">
        <f t="shared" si="191"/>
        <v>0</v>
      </c>
      <c r="BY409" s="71" t="s">
        <v>26</v>
      </c>
      <c r="BZ409" s="70">
        <v>0</v>
      </c>
      <c r="CA409" s="70"/>
      <c r="CB409" s="70">
        <v>3</v>
      </c>
      <c r="CC409" s="70"/>
      <c r="CD409" s="70">
        <v>4</v>
      </c>
      <c r="CE409" s="70"/>
      <c r="CF409" s="70">
        <v>3</v>
      </c>
      <c r="CG409" s="70"/>
      <c r="CH409" s="70">
        <v>0</v>
      </c>
      <c r="CI409" s="77">
        <f t="shared" si="192"/>
        <v>10</v>
      </c>
      <c r="CJ409" s="76">
        <f t="shared" si="193"/>
        <v>0</v>
      </c>
      <c r="CK409" s="78"/>
      <c r="CL409" s="57"/>
      <c r="CM409" s="57"/>
      <c r="CN409" s="57"/>
      <c r="CO409" s="57"/>
      <c r="CP409" s="57">
        <v>3</v>
      </c>
      <c r="CQ409" s="57"/>
      <c r="CR409" s="57"/>
      <c r="CS409" s="79"/>
      <c r="CT409" s="80"/>
      <c r="CU409" s="81">
        <f t="shared" si="194"/>
        <v>3</v>
      </c>
      <c r="CV409" s="82">
        <f t="shared" si="195"/>
        <v>0</v>
      </c>
      <c r="CW409" s="83" t="e">
        <f>SUMIF(Склад!#REF!,E409,Склад!#REF!)</f>
        <v>#REF!</v>
      </c>
    </row>
    <row r="410" spans="1:101" s="73" customFormat="1" ht="71.45" customHeight="1" thickBot="1" x14ac:dyDescent="0.3">
      <c r="A410" s="34">
        <v>407</v>
      </c>
      <c r="B410" s="168" t="s">
        <v>140</v>
      </c>
      <c r="C410" s="34" t="s">
        <v>4189</v>
      </c>
      <c r="D410" s="34" t="str">
        <f t="shared" si="196"/>
        <v>68431202</v>
      </c>
      <c r="E410" s="33" t="s">
        <v>3960</v>
      </c>
      <c r="F410" s="33">
        <v>2</v>
      </c>
      <c r="G410" s="165" t="str">
        <f>IFERROR(VLOOKUP(VALUE(E410),Склад!#REF!,6,0),"-")</f>
        <v>-</v>
      </c>
      <c r="H410" s="58"/>
      <c r="I410" s="194" t="s">
        <v>4341</v>
      </c>
      <c r="J410" s="59">
        <v>49.6</v>
      </c>
      <c r="K410" s="63">
        <v>129</v>
      </c>
      <c r="L410" s="60"/>
      <c r="M410" s="61"/>
      <c r="N410" s="62"/>
      <c r="O410" s="64"/>
      <c r="P410" s="65"/>
      <c r="Q410" s="66"/>
      <c r="R410" s="67"/>
      <c r="S410" s="65"/>
      <c r="T410" s="66"/>
      <c r="U410" s="68"/>
      <c r="V410" s="69"/>
      <c r="W410" s="65"/>
      <c r="X410" s="66"/>
      <c r="Y410" s="70" t="str">
        <f>_xlfn.XLOOKUP($D410,'[1]Res (3)'!$G:$G,'[1]Res (3)'!P:P,"",0)</f>
        <v>-</v>
      </c>
      <c r="Z410" s="70" t="str">
        <f>_xlfn.XLOOKUP($D410,'[1]Res (3)'!$G:$G,'[1]Res (3)'!Q:Q,"",0)</f>
        <v>-</v>
      </c>
      <c r="AA410" s="70" t="str">
        <f>_xlfn.XLOOKUP($D410,'[1]Res (3)'!$G:$G,'[1]Res (3)'!R:R,"",0)</f>
        <v>-</v>
      </c>
      <c r="AB410" s="70" t="str">
        <f>_xlfn.XLOOKUP($D410,'[1]Res (3)'!$G:$G,'[1]Res (3)'!S:S,"",0)</f>
        <v/>
      </c>
      <c r="AC410" s="70" t="str">
        <f>_xlfn.XLOOKUP($D410,'[1]Res (3)'!$G:$G,'[1]Res (3)'!T:T,"",0)</f>
        <v/>
      </c>
      <c r="AD410" s="70" t="str">
        <f>_xlfn.XLOOKUP($D410,'[1]Res (3)'!$G:$G,'[1]Res (3)'!U:U,"",0)</f>
        <v/>
      </c>
      <c r="AE410" s="70" t="str">
        <f>_xlfn.XLOOKUP($D410,'[1]Res (3)'!$G:$G,'[1]Res (3)'!V:V,"",0)</f>
        <v/>
      </c>
      <c r="AF410" s="70" t="str">
        <f>_xlfn.XLOOKUP($D410,'[1]Res (3)'!$G:$G,'[1]Res (3)'!W:W,"",0)</f>
        <v/>
      </c>
      <c r="AG410" s="70" t="str">
        <f>_xlfn.XLOOKUP($D410,'[1]Res (3)'!$G:$G,'[1]Res (3)'!X:X,"",0)</f>
        <v/>
      </c>
      <c r="AH410" s="70" t="str">
        <f>_xlfn.XLOOKUP($D410,'[1]Res (3)'!$G:$G,'[1]Res (3)'!Y:Y,"",0)</f>
        <v/>
      </c>
      <c r="AI410" s="70" t="str">
        <f>_xlfn.XLOOKUP($D410,'[1]Res (3)'!$G:$G,'[1]Res (3)'!Z:Z,"",0)</f>
        <v/>
      </c>
      <c r="AJ410" s="70" t="str">
        <f>_xlfn.XLOOKUP($D410,'[1]Res (3)'!$G:$G,'[1]Res (3)'!AA:AA,"",0)</f>
        <v/>
      </c>
      <c r="AK410" s="70" t="str">
        <f>_xlfn.XLOOKUP($D410,'[1]Res (3)'!$G:$G,'[1]Res (3)'!AB:AB,"",0)</f>
        <v>-</v>
      </c>
      <c r="AL410" s="71">
        <f t="shared" si="184"/>
        <v>0</v>
      </c>
      <c r="AM410" s="72" t="str">
        <f t="shared" si="185"/>
        <v/>
      </c>
      <c r="AO410" s="71" t="s">
        <v>26</v>
      </c>
      <c r="AP410" s="70" t="e">
        <f t="shared" si="197"/>
        <v>#VALUE!</v>
      </c>
      <c r="AQ410" s="70" t="e">
        <f t="shared" si="180"/>
        <v>#VALUE!</v>
      </c>
      <c r="AR410" s="70" t="e">
        <f t="shared" si="198"/>
        <v>#VALUE!</v>
      </c>
      <c r="AS410" s="70" t="e">
        <f t="shared" si="181"/>
        <v>#VALUE!</v>
      </c>
      <c r="AT410" s="70" t="e">
        <f t="shared" si="199"/>
        <v>#VALUE!</v>
      </c>
      <c r="AU410" s="70" t="e">
        <f t="shared" si="182"/>
        <v>#VALUE!</v>
      </c>
      <c r="AV410" s="70" t="e">
        <f t="shared" si="200"/>
        <v>#VALUE!</v>
      </c>
      <c r="AW410" s="70" t="e">
        <f t="shared" si="202"/>
        <v>#VALUE!</v>
      </c>
      <c r="AX410" s="70" t="e">
        <f t="shared" si="201"/>
        <v>#VALUE!</v>
      </c>
      <c r="AY410" s="71" t="e">
        <f t="shared" si="186"/>
        <v>#VALUE!</v>
      </c>
      <c r="AZ410" s="72" t="e">
        <f t="shared" si="187"/>
        <v>#VALUE!</v>
      </c>
      <c r="BA410" s="71" t="s">
        <v>26</v>
      </c>
      <c r="BB410" s="70">
        <v>0</v>
      </c>
      <c r="BC410" s="70"/>
      <c r="BD410" s="70">
        <v>1</v>
      </c>
      <c r="BE410" s="70"/>
      <c r="BF410" s="70">
        <v>1</v>
      </c>
      <c r="BG410" s="70"/>
      <c r="BH410" s="70">
        <v>1</v>
      </c>
      <c r="BI410" s="70"/>
      <c r="BJ410" s="70">
        <v>0</v>
      </c>
      <c r="BK410" s="74">
        <f t="shared" si="188"/>
        <v>3</v>
      </c>
      <c r="BL410" s="75">
        <f t="shared" si="189"/>
        <v>0</v>
      </c>
      <c r="BM410" s="71" t="s">
        <v>26</v>
      </c>
      <c r="BN410" s="70">
        <v>0</v>
      </c>
      <c r="BO410" s="70"/>
      <c r="BP410" s="70">
        <v>1</v>
      </c>
      <c r="BQ410" s="70"/>
      <c r="BR410" s="70">
        <v>1</v>
      </c>
      <c r="BS410" s="70"/>
      <c r="BT410" s="70">
        <v>1</v>
      </c>
      <c r="BU410" s="70"/>
      <c r="BV410" s="70">
        <v>0</v>
      </c>
      <c r="BW410" s="74">
        <f t="shared" si="190"/>
        <v>3</v>
      </c>
      <c r="BX410" s="76">
        <f t="shared" si="191"/>
        <v>0</v>
      </c>
      <c r="BY410" s="71" t="s">
        <v>26</v>
      </c>
      <c r="BZ410" s="70">
        <v>0</v>
      </c>
      <c r="CA410" s="70"/>
      <c r="CB410" s="70">
        <v>0</v>
      </c>
      <c r="CC410" s="70"/>
      <c r="CD410" s="70">
        <v>0</v>
      </c>
      <c r="CE410" s="70"/>
      <c r="CF410" s="70">
        <v>0</v>
      </c>
      <c r="CG410" s="70"/>
      <c r="CH410" s="70">
        <v>0</v>
      </c>
      <c r="CI410" s="77">
        <f t="shared" si="192"/>
        <v>0</v>
      </c>
      <c r="CJ410" s="76">
        <f t="shared" si="193"/>
        <v>0</v>
      </c>
      <c r="CK410" s="78"/>
      <c r="CL410" s="57"/>
      <c r="CM410" s="57"/>
      <c r="CN410" s="57"/>
      <c r="CO410" s="57"/>
      <c r="CP410" s="57"/>
      <c r="CQ410" s="57"/>
      <c r="CR410" s="57"/>
      <c r="CS410" s="79"/>
      <c r="CT410" s="80"/>
      <c r="CU410" s="81">
        <f t="shared" si="194"/>
        <v>0</v>
      </c>
      <c r="CV410" s="82">
        <f t="shared" si="195"/>
        <v>0</v>
      </c>
      <c r="CW410" s="83" t="e">
        <f>SUMIF(Склад!#REF!,E410,Склад!#REF!)</f>
        <v>#REF!</v>
      </c>
    </row>
    <row r="411" spans="1:101" s="73" customFormat="1" ht="147.94999999999999" customHeight="1" thickBot="1" x14ac:dyDescent="0.3">
      <c r="A411" s="57">
        <v>408</v>
      </c>
      <c r="B411" s="168" t="s">
        <v>140</v>
      </c>
      <c r="C411" s="34" t="s">
        <v>4242</v>
      </c>
      <c r="D411" s="34" t="str">
        <f t="shared" si="196"/>
        <v>68131036</v>
      </c>
      <c r="E411" s="33" t="s">
        <v>3961</v>
      </c>
      <c r="F411" s="33">
        <v>6</v>
      </c>
      <c r="G411" s="165" t="str">
        <f>IFERROR(VLOOKUP(VALUE(E411),Склад!#REF!,6,0),"-")</f>
        <v>-</v>
      </c>
      <c r="H411" s="58"/>
      <c r="I411" s="194" t="s">
        <v>4355</v>
      </c>
      <c r="J411" s="59">
        <v>45.8</v>
      </c>
      <c r="K411" s="63">
        <v>119</v>
      </c>
      <c r="L411" s="60"/>
      <c r="M411" s="61"/>
      <c r="N411" s="62"/>
      <c r="O411" s="64"/>
      <c r="P411" s="65"/>
      <c r="Q411" s="66"/>
      <c r="R411" s="67"/>
      <c r="S411" s="65"/>
      <c r="T411" s="66"/>
      <c r="U411" s="68"/>
      <c r="V411" s="69"/>
      <c r="W411" s="65"/>
      <c r="X411" s="66"/>
      <c r="Y411" s="70" t="str">
        <f>_xlfn.XLOOKUP($D411,'[1]Res (3)'!$G:$G,'[1]Res (3)'!P:P,"",0)</f>
        <v>-</v>
      </c>
      <c r="Z411" s="70" t="str">
        <f>_xlfn.XLOOKUP($D411,'[1]Res (3)'!$G:$G,'[1]Res (3)'!Q:Q,"",0)</f>
        <v>-</v>
      </c>
      <c r="AA411" s="70" t="str">
        <f>_xlfn.XLOOKUP($D411,'[1]Res (3)'!$G:$G,'[1]Res (3)'!R:R,"",0)</f>
        <v>-</v>
      </c>
      <c r="AB411" s="70" t="str">
        <f>_xlfn.XLOOKUP($D411,'[1]Res (3)'!$G:$G,'[1]Res (3)'!S:S,"",0)</f>
        <v/>
      </c>
      <c r="AC411" s="70" t="str">
        <f>_xlfn.XLOOKUP($D411,'[1]Res (3)'!$G:$G,'[1]Res (3)'!T:T,"",0)</f>
        <v/>
      </c>
      <c r="AD411" s="70" t="str">
        <f>_xlfn.XLOOKUP($D411,'[1]Res (3)'!$G:$G,'[1]Res (3)'!U:U,"",0)</f>
        <v/>
      </c>
      <c r="AE411" s="70" t="str">
        <f>_xlfn.XLOOKUP($D411,'[1]Res (3)'!$G:$G,'[1]Res (3)'!V:V,"",0)</f>
        <v/>
      </c>
      <c r="AF411" s="70" t="str">
        <f>_xlfn.XLOOKUP($D411,'[1]Res (3)'!$G:$G,'[1]Res (3)'!W:W,"",0)</f>
        <v/>
      </c>
      <c r="AG411" s="70" t="str">
        <f>_xlfn.XLOOKUP($D411,'[1]Res (3)'!$G:$G,'[1]Res (3)'!X:X,"",0)</f>
        <v/>
      </c>
      <c r="AH411" s="70" t="str">
        <f>_xlfn.XLOOKUP($D411,'[1]Res (3)'!$G:$G,'[1]Res (3)'!Y:Y,"",0)</f>
        <v/>
      </c>
      <c r="AI411" s="70" t="str">
        <f>_xlfn.XLOOKUP($D411,'[1]Res (3)'!$G:$G,'[1]Res (3)'!Z:Z,"",0)</f>
        <v/>
      </c>
      <c r="AJ411" s="70" t="str">
        <f>_xlfn.XLOOKUP($D411,'[1]Res (3)'!$G:$G,'[1]Res (3)'!AA:AA,"",0)</f>
        <v/>
      </c>
      <c r="AK411" s="70" t="str">
        <f>_xlfn.XLOOKUP($D411,'[1]Res (3)'!$G:$G,'[1]Res (3)'!AB:AB,"",0)</f>
        <v>-</v>
      </c>
      <c r="AL411" s="71">
        <f t="shared" si="184"/>
        <v>0</v>
      </c>
      <c r="AM411" s="72" t="str">
        <f t="shared" si="185"/>
        <v/>
      </c>
      <c r="AO411" s="71" t="s">
        <v>26</v>
      </c>
      <c r="AP411" s="70" t="e">
        <f t="shared" si="197"/>
        <v>#VALUE!</v>
      </c>
      <c r="AQ411" s="70" t="e">
        <f t="shared" si="180"/>
        <v>#VALUE!</v>
      </c>
      <c r="AR411" s="70" t="e">
        <f t="shared" si="198"/>
        <v>#VALUE!</v>
      </c>
      <c r="AS411" s="70" t="e">
        <f t="shared" si="181"/>
        <v>#VALUE!</v>
      </c>
      <c r="AT411" s="70" t="e">
        <f t="shared" si="199"/>
        <v>#VALUE!</v>
      </c>
      <c r="AU411" s="70" t="e">
        <f t="shared" si="182"/>
        <v>#VALUE!</v>
      </c>
      <c r="AV411" s="70" t="e">
        <f t="shared" si="200"/>
        <v>#VALUE!</v>
      </c>
      <c r="AW411" s="70" t="e">
        <f t="shared" si="202"/>
        <v>#VALUE!</v>
      </c>
      <c r="AX411" s="70" t="e">
        <f t="shared" si="201"/>
        <v>#VALUE!</v>
      </c>
      <c r="AY411" s="71" t="e">
        <f t="shared" si="186"/>
        <v>#VALUE!</v>
      </c>
      <c r="AZ411" s="72" t="e">
        <f t="shared" si="187"/>
        <v>#VALUE!</v>
      </c>
      <c r="BA411" s="71" t="s">
        <v>26</v>
      </c>
      <c r="BB411" s="70">
        <v>0</v>
      </c>
      <c r="BC411" s="70"/>
      <c r="BD411" s="70">
        <v>1</v>
      </c>
      <c r="BE411" s="70"/>
      <c r="BF411" s="70">
        <v>1</v>
      </c>
      <c r="BG411" s="70"/>
      <c r="BH411" s="70">
        <v>1</v>
      </c>
      <c r="BI411" s="70"/>
      <c r="BJ411" s="70">
        <v>0</v>
      </c>
      <c r="BK411" s="74">
        <f t="shared" si="188"/>
        <v>3</v>
      </c>
      <c r="BL411" s="75">
        <f t="shared" si="189"/>
        <v>0</v>
      </c>
      <c r="BM411" s="71" t="s">
        <v>26</v>
      </c>
      <c r="BN411" s="70">
        <v>0</v>
      </c>
      <c r="BO411" s="70"/>
      <c r="BP411" s="70">
        <v>1</v>
      </c>
      <c r="BQ411" s="70"/>
      <c r="BR411" s="70">
        <v>1</v>
      </c>
      <c r="BS411" s="70"/>
      <c r="BT411" s="70">
        <v>1</v>
      </c>
      <c r="BU411" s="70"/>
      <c r="BV411" s="70">
        <v>0</v>
      </c>
      <c r="BW411" s="74">
        <f t="shared" si="190"/>
        <v>3</v>
      </c>
      <c r="BX411" s="76">
        <f t="shared" si="191"/>
        <v>0</v>
      </c>
      <c r="BY411" s="71" t="s">
        <v>26</v>
      </c>
      <c r="BZ411" s="70">
        <v>0</v>
      </c>
      <c r="CA411" s="70"/>
      <c r="CB411" s="70">
        <v>0</v>
      </c>
      <c r="CC411" s="70"/>
      <c r="CD411" s="70">
        <v>0</v>
      </c>
      <c r="CE411" s="70"/>
      <c r="CF411" s="70">
        <v>0</v>
      </c>
      <c r="CG411" s="70"/>
      <c r="CH411" s="70">
        <v>0</v>
      </c>
      <c r="CI411" s="77">
        <f t="shared" si="192"/>
        <v>0</v>
      </c>
      <c r="CJ411" s="76">
        <f t="shared" si="193"/>
        <v>0</v>
      </c>
      <c r="CK411" s="78"/>
      <c r="CL411" s="57"/>
      <c r="CM411" s="57"/>
      <c r="CN411" s="57"/>
      <c r="CO411" s="57"/>
      <c r="CP411" s="57"/>
      <c r="CQ411" s="57"/>
      <c r="CR411" s="57"/>
      <c r="CS411" s="79"/>
      <c r="CT411" s="80"/>
      <c r="CU411" s="81">
        <f t="shared" si="194"/>
        <v>0</v>
      </c>
      <c r="CV411" s="82">
        <f t="shared" si="195"/>
        <v>0</v>
      </c>
      <c r="CW411" s="83" t="e">
        <f>SUMIF(Склад!#REF!,E411,Склад!#REF!)</f>
        <v>#REF!</v>
      </c>
    </row>
    <row r="412" spans="1:101" s="73" customFormat="1" ht="72.75" customHeight="1" thickBot="1" x14ac:dyDescent="0.3">
      <c r="A412" s="34">
        <v>409</v>
      </c>
      <c r="B412" s="168" t="s">
        <v>140</v>
      </c>
      <c r="C412" s="34" t="s">
        <v>4219</v>
      </c>
      <c r="D412" s="34" t="str">
        <f t="shared" si="196"/>
        <v>6383504322</v>
      </c>
      <c r="E412" s="33" t="s">
        <v>3962</v>
      </c>
      <c r="F412" s="33">
        <v>322</v>
      </c>
      <c r="G412" s="165" t="str">
        <f>IFERROR(VLOOKUP(VALUE(E412),Склад!#REF!,6,0),"-")</f>
        <v>-</v>
      </c>
      <c r="H412" s="58"/>
      <c r="I412" s="194" t="s">
        <v>4341</v>
      </c>
      <c r="J412" s="59">
        <v>49.6</v>
      </c>
      <c r="K412" s="63">
        <v>129</v>
      </c>
      <c r="L412" s="60"/>
      <c r="M412" s="61"/>
      <c r="N412" s="62"/>
      <c r="O412" s="64"/>
      <c r="P412" s="65"/>
      <c r="Q412" s="66"/>
      <c r="R412" s="67"/>
      <c r="S412" s="65"/>
      <c r="T412" s="66"/>
      <c r="U412" s="68"/>
      <c r="V412" s="69"/>
      <c r="W412" s="65"/>
      <c r="X412" s="66"/>
      <c r="Y412" s="70" t="str">
        <f>_xlfn.XLOOKUP($D412,'[1]Res (3)'!$G:$G,'[1]Res (3)'!P:P,"",0)</f>
        <v>-</v>
      </c>
      <c r="Z412" s="70" t="str">
        <f>_xlfn.XLOOKUP($D412,'[1]Res (3)'!$G:$G,'[1]Res (3)'!Q:Q,"",0)</f>
        <v>-</v>
      </c>
      <c r="AA412" s="70" t="str">
        <f>_xlfn.XLOOKUP($D412,'[1]Res (3)'!$G:$G,'[1]Res (3)'!R:R,"",0)</f>
        <v>-</v>
      </c>
      <c r="AB412" s="70" t="str">
        <f>_xlfn.XLOOKUP($D412,'[1]Res (3)'!$G:$G,'[1]Res (3)'!S:S,"",0)</f>
        <v/>
      </c>
      <c r="AC412" s="70" t="str">
        <f>_xlfn.XLOOKUP($D412,'[1]Res (3)'!$G:$G,'[1]Res (3)'!T:T,"",0)</f>
        <v/>
      </c>
      <c r="AD412" s="70" t="str">
        <f>_xlfn.XLOOKUP($D412,'[1]Res (3)'!$G:$G,'[1]Res (3)'!U:U,"",0)</f>
        <v/>
      </c>
      <c r="AE412" s="70" t="str">
        <f>_xlfn.XLOOKUP($D412,'[1]Res (3)'!$G:$G,'[1]Res (3)'!V:V,"",0)</f>
        <v/>
      </c>
      <c r="AF412" s="70" t="str">
        <f>_xlfn.XLOOKUP($D412,'[1]Res (3)'!$G:$G,'[1]Res (3)'!W:W,"",0)</f>
        <v/>
      </c>
      <c r="AG412" s="70" t="str">
        <f>_xlfn.XLOOKUP($D412,'[1]Res (3)'!$G:$G,'[1]Res (3)'!X:X,"",0)</f>
        <v/>
      </c>
      <c r="AH412" s="70" t="str">
        <f>_xlfn.XLOOKUP($D412,'[1]Res (3)'!$G:$G,'[1]Res (3)'!Y:Y,"",0)</f>
        <v/>
      </c>
      <c r="AI412" s="70" t="str">
        <f>_xlfn.XLOOKUP($D412,'[1]Res (3)'!$G:$G,'[1]Res (3)'!Z:Z,"",0)</f>
        <v/>
      </c>
      <c r="AJ412" s="70" t="str">
        <f>_xlfn.XLOOKUP($D412,'[1]Res (3)'!$G:$G,'[1]Res (3)'!AA:AA,"",0)</f>
        <v/>
      </c>
      <c r="AK412" s="70" t="str">
        <f>_xlfn.XLOOKUP($D412,'[1]Res (3)'!$G:$G,'[1]Res (3)'!AB:AB,"",0)</f>
        <v>-</v>
      </c>
      <c r="AL412" s="71">
        <f t="shared" si="184"/>
        <v>0</v>
      </c>
      <c r="AM412" s="72" t="str">
        <f t="shared" si="185"/>
        <v/>
      </c>
      <c r="AO412" s="71" t="s">
        <v>26</v>
      </c>
      <c r="AP412" s="70" t="e">
        <f t="shared" si="197"/>
        <v>#VALUE!</v>
      </c>
      <c r="AQ412" s="70" t="e">
        <f t="shared" si="180"/>
        <v>#VALUE!</v>
      </c>
      <c r="AR412" s="70" t="e">
        <f t="shared" si="198"/>
        <v>#VALUE!</v>
      </c>
      <c r="AS412" s="70" t="e">
        <f t="shared" si="181"/>
        <v>#VALUE!</v>
      </c>
      <c r="AT412" s="70" t="e">
        <f t="shared" si="199"/>
        <v>#VALUE!</v>
      </c>
      <c r="AU412" s="70" t="e">
        <f t="shared" si="182"/>
        <v>#VALUE!</v>
      </c>
      <c r="AV412" s="70" t="e">
        <f t="shared" si="200"/>
        <v>#VALUE!</v>
      </c>
      <c r="AW412" s="70" t="e">
        <f t="shared" si="202"/>
        <v>#VALUE!</v>
      </c>
      <c r="AX412" s="70" t="e">
        <f t="shared" si="201"/>
        <v>#VALUE!</v>
      </c>
      <c r="AY412" s="71" t="e">
        <f t="shared" si="186"/>
        <v>#VALUE!</v>
      </c>
      <c r="AZ412" s="72" t="e">
        <f t="shared" si="187"/>
        <v>#VALUE!</v>
      </c>
      <c r="BA412" s="71" t="s">
        <v>26</v>
      </c>
      <c r="BB412" s="70">
        <v>0</v>
      </c>
      <c r="BC412" s="70">
        <v>1</v>
      </c>
      <c r="BD412" s="70">
        <v>1</v>
      </c>
      <c r="BE412" s="70">
        <v>2</v>
      </c>
      <c r="BF412" s="70">
        <v>3</v>
      </c>
      <c r="BG412" s="70">
        <v>3</v>
      </c>
      <c r="BH412" s="70">
        <v>3</v>
      </c>
      <c r="BI412" s="70">
        <v>1</v>
      </c>
      <c r="BJ412" s="70">
        <v>1</v>
      </c>
      <c r="BK412" s="74">
        <f t="shared" si="188"/>
        <v>15</v>
      </c>
      <c r="BL412" s="75">
        <f t="shared" si="189"/>
        <v>0</v>
      </c>
      <c r="BM412" s="71" t="s">
        <v>26</v>
      </c>
      <c r="BN412" s="70">
        <v>0</v>
      </c>
      <c r="BO412" s="70"/>
      <c r="BP412" s="70">
        <v>2</v>
      </c>
      <c r="BQ412" s="70">
        <v>2</v>
      </c>
      <c r="BR412" s="70">
        <v>3</v>
      </c>
      <c r="BS412" s="70">
        <v>2</v>
      </c>
      <c r="BT412" s="70">
        <v>2</v>
      </c>
      <c r="BU412" s="70"/>
      <c r="BV412" s="70">
        <v>1</v>
      </c>
      <c r="BW412" s="74">
        <f t="shared" si="190"/>
        <v>12</v>
      </c>
      <c r="BX412" s="76">
        <f t="shared" si="191"/>
        <v>0</v>
      </c>
      <c r="BY412" s="71" t="s">
        <v>26</v>
      </c>
      <c r="BZ412" s="70">
        <v>0</v>
      </c>
      <c r="CA412" s="70"/>
      <c r="CB412" s="70">
        <v>6</v>
      </c>
      <c r="CC412" s="70">
        <v>0</v>
      </c>
      <c r="CD412" s="70">
        <v>8</v>
      </c>
      <c r="CE412" s="70">
        <v>0</v>
      </c>
      <c r="CF412" s="70">
        <v>6</v>
      </c>
      <c r="CG412" s="70"/>
      <c r="CH412" s="70">
        <v>0</v>
      </c>
      <c r="CI412" s="77">
        <f t="shared" si="192"/>
        <v>20</v>
      </c>
      <c r="CJ412" s="76">
        <f t="shared" si="193"/>
        <v>0</v>
      </c>
      <c r="CK412" s="78"/>
      <c r="CL412" s="57">
        <v>2</v>
      </c>
      <c r="CM412" s="57">
        <v>1</v>
      </c>
      <c r="CN412" s="57">
        <v>3</v>
      </c>
      <c r="CO412" s="57">
        <v>3</v>
      </c>
      <c r="CP412" s="57">
        <v>2</v>
      </c>
      <c r="CQ412" s="57">
        <v>2</v>
      </c>
      <c r="CR412" s="57">
        <v>1</v>
      </c>
      <c r="CS412" s="79">
        <v>1</v>
      </c>
      <c r="CT412" s="80">
        <v>3</v>
      </c>
      <c r="CU412" s="81">
        <f t="shared" si="194"/>
        <v>18</v>
      </c>
      <c r="CV412" s="82">
        <f t="shared" si="195"/>
        <v>0</v>
      </c>
      <c r="CW412" s="83" t="e">
        <f>SUMIF(Склад!#REF!,E412,Склад!#REF!)</f>
        <v>#REF!</v>
      </c>
    </row>
    <row r="413" spans="1:101" s="73" customFormat="1" ht="71.849999999999994" customHeight="1" thickBot="1" x14ac:dyDescent="0.3">
      <c r="A413" s="57">
        <v>410</v>
      </c>
      <c r="B413" s="168" t="s">
        <v>140</v>
      </c>
      <c r="C413" s="34" t="s">
        <v>4221</v>
      </c>
      <c r="D413" s="34" t="str">
        <f t="shared" si="196"/>
        <v>6873504322</v>
      </c>
      <c r="E413" s="33" t="s">
        <v>3963</v>
      </c>
      <c r="F413" s="33">
        <v>322</v>
      </c>
      <c r="G413" s="165" t="str">
        <f>IFERROR(VLOOKUP(VALUE(E413),Склад!#REF!,6,0),"-")</f>
        <v>-</v>
      </c>
      <c r="H413" s="58"/>
      <c r="I413" s="194" t="s">
        <v>4341</v>
      </c>
      <c r="J413" s="59">
        <v>49.6</v>
      </c>
      <c r="K413" s="63">
        <v>129</v>
      </c>
      <c r="L413" s="60"/>
      <c r="M413" s="61"/>
      <c r="N413" s="62"/>
      <c r="O413" s="64"/>
      <c r="P413" s="65"/>
      <c r="Q413" s="66"/>
      <c r="R413" s="67"/>
      <c r="S413" s="65"/>
      <c r="T413" s="66"/>
      <c r="U413" s="68"/>
      <c r="V413" s="69"/>
      <c r="W413" s="65"/>
      <c r="X413" s="66"/>
      <c r="Y413" s="70" t="str">
        <f>_xlfn.XLOOKUP($D413,'[1]Res (3)'!$G:$G,'[1]Res (3)'!P:P,"",0)</f>
        <v>-</v>
      </c>
      <c r="Z413" s="70" t="str">
        <f>_xlfn.XLOOKUP($D413,'[1]Res (3)'!$G:$G,'[1]Res (3)'!Q:Q,"",0)</f>
        <v>-</v>
      </c>
      <c r="AA413" s="70" t="str">
        <f>_xlfn.XLOOKUP($D413,'[1]Res (3)'!$G:$G,'[1]Res (3)'!R:R,"",0)</f>
        <v>-</v>
      </c>
      <c r="AB413" s="70" t="str">
        <f>_xlfn.XLOOKUP($D413,'[1]Res (3)'!$G:$G,'[1]Res (3)'!S:S,"",0)</f>
        <v/>
      </c>
      <c r="AC413" s="70" t="str">
        <f>_xlfn.XLOOKUP($D413,'[1]Res (3)'!$G:$G,'[1]Res (3)'!T:T,"",0)</f>
        <v/>
      </c>
      <c r="AD413" s="70" t="str">
        <f>_xlfn.XLOOKUP($D413,'[1]Res (3)'!$G:$G,'[1]Res (3)'!U:U,"",0)</f>
        <v/>
      </c>
      <c r="AE413" s="70" t="str">
        <f>_xlfn.XLOOKUP($D413,'[1]Res (3)'!$G:$G,'[1]Res (3)'!V:V,"",0)</f>
        <v/>
      </c>
      <c r="AF413" s="70" t="str">
        <f>_xlfn.XLOOKUP($D413,'[1]Res (3)'!$G:$G,'[1]Res (3)'!W:W,"",0)</f>
        <v/>
      </c>
      <c r="AG413" s="70" t="str">
        <f>_xlfn.XLOOKUP($D413,'[1]Res (3)'!$G:$G,'[1]Res (3)'!X:X,"",0)</f>
        <v/>
      </c>
      <c r="AH413" s="70" t="str">
        <f>_xlfn.XLOOKUP($D413,'[1]Res (3)'!$G:$G,'[1]Res (3)'!Y:Y,"",0)</f>
        <v/>
      </c>
      <c r="AI413" s="70" t="str">
        <f>_xlfn.XLOOKUP($D413,'[1]Res (3)'!$G:$G,'[1]Res (3)'!Z:Z,"",0)</f>
        <v/>
      </c>
      <c r="AJ413" s="70" t="str">
        <f>_xlfn.XLOOKUP($D413,'[1]Res (3)'!$G:$G,'[1]Res (3)'!AA:AA,"",0)</f>
        <v/>
      </c>
      <c r="AK413" s="70" t="str">
        <f>_xlfn.XLOOKUP($D413,'[1]Res (3)'!$G:$G,'[1]Res (3)'!AB:AB,"",0)</f>
        <v>-</v>
      </c>
      <c r="AL413" s="71">
        <f t="shared" si="184"/>
        <v>0</v>
      </c>
      <c r="AM413" s="72" t="str">
        <f t="shared" si="185"/>
        <v/>
      </c>
      <c r="AO413" s="71" t="s">
        <v>26</v>
      </c>
      <c r="AP413" s="70" t="e">
        <f t="shared" si="197"/>
        <v>#VALUE!</v>
      </c>
      <c r="AQ413" s="70" t="e">
        <f t="shared" si="180"/>
        <v>#VALUE!</v>
      </c>
      <c r="AR413" s="70" t="e">
        <f t="shared" si="198"/>
        <v>#VALUE!</v>
      </c>
      <c r="AS413" s="70" t="e">
        <f t="shared" si="181"/>
        <v>#VALUE!</v>
      </c>
      <c r="AT413" s="70" t="e">
        <f t="shared" si="199"/>
        <v>#VALUE!</v>
      </c>
      <c r="AU413" s="70" t="e">
        <f t="shared" si="182"/>
        <v>#VALUE!</v>
      </c>
      <c r="AV413" s="70" t="e">
        <f t="shared" si="200"/>
        <v>#VALUE!</v>
      </c>
      <c r="AW413" s="70" t="e">
        <f t="shared" si="202"/>
        <v>#VALUE!</v>
      </c>
      <c r="AX413" s="70" t="e">
        <f t="shared" si="201"/>
        <v>#VALUE!</v>
      </c>
      <c r="AY413" s="71" t="e">
        <f t="shared" si="186"/>
        <v>#VALUE!</v>
      </c>
      <c r="AZ413" s="72" t="e">
        <f t="shared" si="187"/>
        <v>#VALUE!</v>
      </c>
      <c r="BA413" s="71" t="s">
        <v>26</v>
      </c>
      <c r="BB413" s="70">
        <v>0</v>
      </c>
      <c r="BC413" s="70"/>
      <c r="BD413" s="70">
        <v>2</v>
      </c>
      <c r="BE413" s="70"/>
      <c r="BF413" s="70">
        <v>2</v>
      </c>
      <c r="BG413" s="70"/>
      <c r="BH413" s="70">
        <v>2</v>
      </c>
      <c r="BI413" s="70"/>
      <c r="BJ413" s="70">
        <v>1</v>
      </c>
      <c r="BK413" s="74">
        <f t="shared" si="188"/>
        <v>7</v>
      </c>
      <c r="BL413" s="75">
        <f t="shared" si="189"/>
        <v>0</v>
      </c>
      <c r="BM413" s="71" t="s">
        <v>26</v>
      </c>
      <c r="BN413" s="70">
        <v>0</v>
      </c>
      <c r="BO413" s="70"/>
      <c r="BP413" s="70">
        <v>2</v>
      </c>
      <c r="BQ413" s="70"/>
      <c r="BR413" s="70">
        <v>2</v>
      </c>
      <c r="BS413" s="70"/>
      <c r="BT413" s="70">
        <v>1</v>
      </c>
      <c r="BU413" s="70"/>
      <c r="BV413" s="70">
        <v>1</v>
      </c>
      <c r="BW413" s="74">
        <f t="shared" si="190"/>
        <v>6</v>
      </c>
      <c r="BX413" s="76">
        <f t="shared" si="191"/>
        <v>0</v>
      </c>
      <c r="BY413" s="71" t="s">
        <v>26</v>
      </c>
      <c r="BZ413" s="70">
        <v>0</v>
      </c>
      <c r="CA413" s="70"/>
      <c r="CB413" s="70">
        <v>3</v>
      </c>
      <c r="CC413" s="70"/>
      <c r="CD413" s="70">
        <v>3</v>
      </c>
      <c r="CE413" s="70"/>
      <c r="CF413" s="70">
        <v>3</v>
      </c>
      <c r="CG413" s="70"/>
      <c r="CH413" s="70">
        <v>0</v>
      </c>
      <c r="CI413" s="77">
        <f t="shared" si="192"/>
        <v>9</v>
      </c>
      <c r="CJ413" s="76">
        <f t="shared" si="193"/>
        <v>0</v>
      </c>
      <c r="CK413" s="78"/>
      <c r="CL413" s="57">
        <v>2</v>
      </c>
      <c r="CM413" s="57">
        <v>2</v>
      </c>
      <c r="CN413" s="57">
        <v>4</v>
      </c>
      <c r="CO413" s="57">
        <v>6</v>
      </c>
      <c r="CP413" s="57">
        <v>6</v>
      </c>
      <c r="CQ413" s="57">
        <v>5</v>
      </c>
      <c r="CR413" s="57">
        <v>2</v>
      </c>
      <c r="CS413" s="79">
        <v>3</v>
      </c>
      <c r="CT413" s="80">
        <v>2</v>
      </c>
      <c r="CU413" s="81">
        <f t="shared" si="194"/>
        <v>32</v>
      </c>
      <c r="CV413" s="82">
        <f t="shared" si="195"/>
        <v>0</v>
      </c>
      <c r="CW413" s="83" t="e">
        <f>SUMIF(Склад!#REF!,E413,Склад!#REF!)</f>
        <v>#REF!</v>
      </c>
    </row>
    <row r="414" spans="1:101" s="73" customFormat="1" ht="72.75" customHeight="1" thickBot="1" x14ac:dyDescent="0.3">
      <c r="A414" s="34">
        <v>411</v>
      </c>
      <c r="B414" s="168" t="s">
        <v>140</v>
      </c>
      <c r="C414" s="34" t="s">
        <v>4243</v>
      </c>
      <c r="D414" s="34" t="str">
        <f t="shared" si="196"/>
        <v>6213405254</v>
      </c>
      <c r="E414" s="33" t="s">
        <v>3964</v>
      </c>
      <c r="F414" s="33">
        <v>254</v>
      </c>
      <c r="G414" s="165" t="str">
        <f>IFERROR(VLOOKUP(VALUE(E414),Склад!#REF!,6,0),"-")</f>
        <v>-</v>
      </c>
      <c r="H414" s="58"/>
      <c r="I414" s="194" t="s">
        <v>4356</v>
      </c>
      <c r="J414" s="59">
        <v>49.6</v>
      </c>
      <c r="K414" s="63">
        <v>129</v>
      </c>
      <c r="L414" s="60"/>
      <c r="M414" s="61"/>
      <c r="N414" s="62"/>
      <c r="O414" s="64"/>
      <c r="P414" s="65"/>
      <c r="Q414" s="66"/>
      <c r="R414" s="67"/>
      <c r="S414" s="65"/>
      <c r="T414" s="66"/>
      <c r="U414" s="68"/>
      <c r="V414" s="69"/>
      <c r="W414" s="65"/>
      <c r="X414" s="66"/>
      <c r="Y414" s="70" t="str">
        <f>_xlfn.XLOOKUP($D414,'[1]Res (3)'!$G:$G,'[1]Res (3)'!P:P,"",0)</f>
        <v>-</v>
      </c>
      <c r="Z414" s="70" t="str">
        <f>_xlfn.XLOOKUP($D414,'[1]Res (3)'!$G:$G,'[1]Res (3)'!Q:Q,"",0)</f>
        <v>-</v>
      </c>
      <c r="AA414" s="70" t="str">
        <f>_xlfn.XLOOKUP($D414,'[1]Res (3)'!$G:$G,'[1]Res (3)'!R:R,"",0)</f>
        <v>-</v>
      </c>
      <c r="AB414" s="70" t="str">
        <f>_xlfn.XLOOKUP($D414,'[1]Res (3)'!$G:$G,'[1]Res (3)'!S:S,"",0)</f>
        <v/>
      </c>
      <c r="AC414" s="70" t="str">
        <f>_xlfn.XLOOKUP($D414,'[1]Res (3)'!$G:$G,'[1]Res (3)'!T:T,"",0)</f>
        <v/>
      </c>
      <c r="AD414" s="70" t="str">
        <f>_xlfn.XLOOKUP($D414,'[1]Res (3)'!$G:$G,'[1]Res (3)'!U:U,"",0)</f>
        <v/>
      </c>
      <c r="AE414" s="70" t="str">
        <f>_xlfn.XLOOKUP($D414,'[1]Res (3)'!$G:$G,'[1]Res (3)'!V:V,"",0)</f>
        <v/>
      </c>
      <c r="AF414" s="70" t="str">
        <f>_xlfn.XLOOKUP($D414,'[1]Res (3)'!$G:$G,'[1]Res (3)'!W:W,"",0)</f>
        <v/>
      </c>
      <c r="AG414" s="70" t="str">
        <f>_xlfn.XLOOKUP($D414,'[1]Res (3)'!$G:$G,'[1]Res (3)'!X:X,"",0)</f>
        <v/>
      </c>
      <c r="AH414" s="70" t="str">
        <f>_xlfn.XLOOKUP($D414,'[1]Res (3)'!$G:$G,'[1]Res (3)'!Y:Y,"",0)</f>
        <v/>
      </c>
      <c r="AI414" s="70" t="str">
        <f>_xlfn.XLOOKUP($D414,'[1]Res (3)'!$G:$G,'[1]Res (3)'!Z:Z,"",0)</f>
        <v/>
      </c>
      <c r="AJ414" s="70" t="str">
        <f>_xlfn.XLOOKUP($D414,'[1]Res (3)'!$G:$G,'[1]Res (3)'!AA:AA,"",0)</f>
        <v/>
      </c>
      <c r="AK414" s="70" t="str">
        <f>_xlfn.XLOOKUP($D414,'[1]Res (3)'!$G:$G,'[1]Res (3)'!AB:AB,"",0)</f>
        <v>-</v>
      </c>
      <c r="AL414" s="71">
        <f t="shared" si="184"/>
        <v>0</v>
      </c>
      <c r="AM414" s="72" t="str">
        <f t="shared" si="185"/>
        <v/>
      </c>
      <c r="AO414" s="71" t="s">
        <v>26</v>
      </c>
      <c r="AP414" s="70" t="e">
        <f t="shared" si="197"/>
        <v>#VALUE!</v>
      </c>
      <c r="AQ414" s="70" t="e">
        <f t="shared" si="180"/>
        <v>#VALUE!</v>
      </c>
      <c r="AR414" s="70" t="e">
        <f t="shared" si="198"/>
        <v>#VALUE!</v>
      </c>
      <c r="AS414" s="70" t="e">
        <f t="shared" si="181"/>
        <v>#VALUE!</v>
      </c>
      <c r="AT414" s="70" t="e">
        <f t="shared" si="199"/>
        <v>#VALUE!</v>
      </c>
      <c r="AU414" s="70" t="e">
        <f t="shared" si="182"/>
        <v>#VALUE!</v>
      </c>
      <c r="AV414" s="70" t="e">
        <f t="shared" si="200"/>
        <v>#VALUE!</v>
      </c>
      <c r="AW414" s="70" t="e">
        <f t="shared" si="202"/>
        <v>#VALUE!</v>
      </c>
      <c r="AX414" s="70" t="e">
        <f t="shared" si="201"/>
        <v>#VALUE!</v>
      </c>
      <c r="AY414" s="71" t="e">
        <f t="shared" si="186"/>
        <v>#VALUE!</v>
      </c>
      <c r="AZ414" s="72" t="e">
        <f t="shared" si="187"/>
        <v>#VALUE!</v>
      </c>
      <c r="BA414" s="71" t="s">
        <v>26</v>
      </c>
      <c r="BB414" s="70">
        <v>0</v>
      </c>
      <c r="BC414" s="70">
        <v>1</v>
      </c>
      <c r="BD414" s="70">
        <v>1</v>
      </c>
      <c r="BE414" s="70">
        <v>2</v>
      </c>
      <c r="BF414" s="70">
        <v>3</v>
      </c>
      <c r="BG414" s="70">
        <v>3</v>
      </c>
      <c r="BH414" s="70">
        <v>3</v>
      </c>
      <c r="BI414" s="70">
        <v>1</v>
      </c>
      <c r="BJ414" s="70">
        <v>1</v>
      </c>
      <c r="BK414" s="74">
        <f t="shared" si="188"/>
        <v>15</v>
      </c>
      <c r="BL414" s="75">
        <f t="shared" si="189"/>
        <v>0</v>
      </c>
      <c r="BM414" s="71" t="s">
        <v>26</v>
      </c>
      <c r="BN414" s="70">
        <v>0</v>
      </c>
      <c r="BO414" s="70"/>
      <c r="BP414" s="70">
        <v>2</v>
      </c>
      <c r="BQ414" s="70">
        <v>2</v>
      </c>
      <c r="BR414" s="70">
        <v>3</v>
      </c>
      <c r="BS414" s="70">
        <v>2</v>
      </c>
      <c r="BT414" s="70">
        <v>2</v>
      </c>
      <c r="BU414" s="70"/>
      <c r="BV414" s="70">
        <v>1</v>
      </c>
      <c r="BW414" s="74">
        <f t="shared" si="190"/>
        <v>12</v>
      </c>
      <c r="BX414" s="76">
        <f t="shared" si="191"/>
        <v>0</v>
      </c>
      <c r="BY414" s="71" t="s">
        <v>26</v>
      </c>
      <c r="BZ414" s="70">
        <v>0</v>
      </c>
      <c r="CA414" s="70"/>
      <c r="CB414" s="70">
        <v>6</v>
      </c>
      <c r="CC414" s="70">
        <v>0</v>
      </c>
      <c r="CD414" s="70">
        <v>8</v>
      </c>
      <c r="CE414" s="70">
        <v>0</v>
      </c>
      <c r="CF414" s="70">
        <v>6</v>
      </c>
      <c r="CG414" s="70"/>
      <c r="CH414" s="70">
        <v>0</v>
      </c>
      <c r="CI414" s="77">
        <f t="shared" si="192"/>
        <v>20</v>
      </c>
      <c r="CJ414" s="76">
        <f t="shared" si="193"/>
        <v>0</v>
      </c>
      <c r="CK414" s="78"/>
      <c r="CL414" s="57">
        <v>3</v>
      </c>
      <c r="CM414" s="57">
        <v>1</v>
      </c>
      <c r="CN414" s="57">
        <v>4</v>
      </c>
      <c r="CO414" s="57">
        <v>4</v>
      </c>
      <c r="CP414" s="57">
        <v>7</v>
      </c>
      <c r="CQ414" s="57">
        <v>4</v>
      </c>
      <c r="CR414" s="57">
        <v>3</v>
      </c>
      <c r="CS414" s="79">
        <v>3</v>
      </c>
      <c r="CT414" s="80"/>
      <c r="CU414" s="81">
        <f t="shared" si="194"/>
        <v>29</v>
      </c>
      <c r="CV414" s="82">
        <f t="shared" si="195"/>
        <v>0</v>
      </c>
      <c r="CW414" s="83" t="e">
        <f>SUMIF(Склад!#REF!,E414,Склад!#REF!)</f>
        <v>#REF!</v>
      </c>
    </row>
    <row r="415" spans="1:101" s="73" customFormat="1" ht="72.75" customHeight="1" thickBot="1" x14ac:dyDescent="0.3">
      <c r="A415" s="57">
        <v>412</v>
      </c>
      <c r="B415" s="168" t="s">
        <v>140</v>
      </c>
      <c r="C415" s="34" t="s">
        <v>4244</v>
      </c>
      <c r="D415" s="34" t="str">
        <f t="shared" si="196"/>
        <v>6843402254</v>
      </c>
      <c r="E415" s="33" t="s">
        <v>3965</v>
      </c>
      <c r="F415" s="33">
        <v>254</v>
      </c>
      <c r="G415" s="165" t="str">
        <f>IFERROR(VLOOKUP(VALUE(E415),Склад!#REF!,6,0),"-")</f>
        <v>-</v>
      </c>
      <c r="H415" s="58"/>
      <c r="I415" s="194" t="s">
        <v>4356</v>
      </c>
      <c r="J415" s="59">
        <v>53.5</v>
      </c>
      <c r="K415" s="63">
        <v>139</v>
      </c>
      <c r="L415" s="60"/>
      <c r="M415" s="61"/>
      <c r="N415" s="62"/>
      <c r="O415" s="64"/>
      <c r="P415" s="65"/>
      <c r="Q415" s="66"/>
      <c r="R415" s="67"/>
      <c r="S415" s="65"/>
      <c r="T415" s="66"/>
      <c r="U415" s="68"/>
      <c r="V415" s="69"/>
      <c r="W415" s="65"/>
      <c r="X415" s="66"/>
      <c r="Y415" s="70" t="str">
        <f>_xlfn.XLOOKUP($D415,'[1]Res (3)'!$G:$G,'[1]Res (3)'!P:P,"",0)</f>
        <v>-</v>
      </c>
      <c r="Z415" s="70" t="str">
        <f>_xlfn.XLOOKUP($D415,'[1]Res (3)'!$G:$G,'[1]Res (3)'!Q:Q,"",0)</f>
        <v>-</v>
      </c>
      <c r="AA415" s="70" t="str">
        <f>_xlfn.XLOOKUP($D415,'[1]Res (3)'!$G:$G,'[1]Res (3)'!R:R,"",0)</f>
        <v>-</v>
      </c>
      <c r="AB415" s="70" t="str">
        <f>_xlfn.XLOOKUP($D415,'[1]Res (3)'!$G:$G,'[1]Res (3)'!S:S,"",0)</f>
        <v/>
      </c>
      <c r="AC415" s="70" t="str">
        <f>_xlfn.XLOOKUP($D415,'[1]Res (3)'!$G:$G,'[1]Res (3)'!T:T,"",0)</f>
        <v/>
      </c>
      <c r="AD415" s="70" t="str">
        <f>_xlfn.XLOOKUP($D415,'[1]Res (3)'!$G:$G,'[1]Res (3)'!U:U,"",0)</f>
        <v/>
      </c>
      <c r="AE415" s="70" t="str">
        <f>_xlfn.XLOOKUP($D415,'[1]Res (3)'!$G:$G,'[1]Res (3)'!V:V,"",0)</f>
        <v/>
      </c>
      <c r="AF415" s="70" t="str">
        <f>_xlfn.XLOOKUP($D415,'[1]Res (3)'!$G:$G,'[1]Res (3)'!W:W,"",0)</f>
        <v/>
      </c>
      <c r="AG415" s="70" t="str">
        <f>_xlfn.XLOOKUP($D415,'[1]Res (3)'!$G:$G,'[1]Res (3)'!X:X,"",0)</f>
        <v/>
      </c>
      <c r="AH415" s="70" t="str">
        <f>_xlfn.XLOOKUP($D415,'[1]Res (3)'!$G:$G,'[1]Res (3)'!Y:Y,"",0)</f>
        <v/>
      </c>
      <c r="AI415" s="70" t="str">
        <f>_xlfn.XLOOKUP($D415,'[1]Res (3)'!$G:$G,'[1]Res (3)'!Z:Z,"",0)</f>
        <v/>
      </c>
      <c r="AJ415" s="70" t="str">
        <f>_xlfn.XLOOKUP($D415,'[1]Res (3)'!$G:$G,'[1]Res (3)'!AA:AA,"",0)</f>
        <v/>
      </c>
      <c r="AK415" s="70" t="str">
        <f>_xlfn.XLOOKUP($D415,'[1]Res (3)'!$G:$G,'[1]Res (3)'!AB:AB,"",0)</f>
        <v>-</v>
      </c>
      <c r="AL415" s="71">
        <f t="shared" si="184"/>
        <v>0</v>
      </c>
      <c r="AM415" s="72" t="str">
        <f t="shared" si="185"/>
        <v/>
      </c>
      <c r="AO415" s="71" t="s">
        <v>26</v>
      </c>
      <c r="AP415" s="70" t="e">
        <f t="shared" si="197"/>
        <v>#VALUE!</v>
      </c>
      <c r="AQ415" s="70" t="e">
        <f t="shared" si="180"/>
        <v>#VALUE!</v>
      </c>
      <c r="AR415" s="70" t="e">
        <f t="shared" si="198"/>
        <v>#VALUE!</v>
      </c>
      <c r="AS415" s="70" t="e">
        <f t="shared" si="181"/>
        <v>#VALUE!</v>
      </c>
      <c r="AT415" s="70" t="e">
        <f t="shared" si="199"/>
        <v>#VALUE!</v>
      </c>
      <c r="AU415" s="70" t="e">
        <f t="shared" si="182"/>
        <v>#VALUE!</v>
      </c>
      <c r="AV415" s="70" t="e">
        <f t="shared" si="200"/>
        <v>#VALUE!</v>
      </c>
      <c r="AW415" s="70" t="e">
        <f t="shared" si="202"/>
        <v>#VALUE!</v>
      </c>
      <c r="AX415" s="70" t="e">
        <f t="shared" si="201"/>
        <v>#VALUE!</v>
      </c>
      <c r="AY415" s="71" t="e">
        <f t="shared" si="186"/>
        <v>#VALUE!</v>
      </c>
      <c r="AZ415" s="72" t="e">
        <f t="shared" si="187"/>
        <v>#VALUE!</v>
      </c>
      <c r="BA415" s="71" t="s">
        <v>26</v>
      </c>
      <c r="BB415" s="70">
        <v>0</v>
      </c>
      <c r="BC415" s="70">
        <v>1</v>
      </c>
      <c r="BD415" s="70">
        <v>1</v>
      </c>
      <c r="BE415" s="70">
        <v>2</v>
      </c>
      <c r="BF415" s="70">
        <v>3</v>
      </c>
      <c r="BG415" s="70">
        <v>3</v>
      </c>
      <c r="BH415" s="70">
        <v>3</v>
      </c>
      <c r="BI415" s="70">
        <v>1</v>
      </c>
      <c r="BJ415" s="70">
        <v>1</v>
      </c>
      <c r="BK415" s="74">
        <f t="shared" si="188"/>
        <v>15</v>
      </c>
      <c r="BL415" s="75">
        <f t="shared" si="189"/>
        <v>0</v>
      </c>
      <c r="BM415" s="71" t="s">
        <v>26</v>
      </c>
      <c r="BN415" s="70">
        <v>0</v>
      </c>
      <c r="BO415" s="70"/>
      <c r="BP415" s="70">
        <v>2</v>
      </c>
      <c r="BQ415" s="70">
        <v>2</v>
      </c>
      <c r="BR415" s="70">
        <v>3</v>
      </c>
      <c r="BS415" s="70">
        <v>2</v>
      </c>
      <c r="BT415" s="70">
        <v>2</v>
      </c>
      <c r="BU415" s="70"/>
      <c r="BV415" s="70">
        <v>1</v>
      </c>
      <c r="BW415" s="74">
        <f t="shared" si="190"/>
        <v>12</v>
      </c>
      <c r="BX415" s="76">
        <f t="shared" si="191"/>
        <v>0</v>
      </c>
      <c r="BY415" s="71" t="s">
        <v>26</v>
      </c>
      <c r="BZ415" s="70">
        <v>0</v>
      </c>
      <c r="CA415" s="70"/>
      <c r="CB415" s="70">
        <v>6</v>
      </c>
      <c r="CC415" s="70">
        <v>0</v>
      </c>
      <c r="CD415" s="70">
        <v>8</v>
      </c>
      <c r="CE415" s="70">
        <v>0</v>
      </c>
      <c r="CF415" s="70">
        <v>6</v>
      </c>
      <c r="CG415" s="70"/>
      <c r="CH415" s="70">
        <v>0</v>
      </c>
      <c r="CI415" s="77">
        <f t="shared" si="192"/>
        <v>20</v>
      </c>
      <c r="CJ415" s="76">
        <f t="shared" si="193"/>
        <v>0</v>
      </c>
      <c r="CK415" s="78"/>
      <c r="CL415" s="57">
        <v>2</v>
      </c>
      <c r="CM415" s="57">
        <v>2</v>
      </c>
      <c r="CN415" s="57">
        <v>5</v>
      </c>
      <c r="CO415" s="57">
        <v>2</v>
      </c>
      <c r="CP415" s="57">
        <v>4</v>
      </c>
      <c r="CQ415" s="57">
        <v>1</v>
      </c>
      <c r="CR415" s="57">
        <v>3</v>
      </c>
      <c r="CS415" s="79"/>
      <c r="CT415" s="80">
        <v>2</v>
      </c>
      <c r="CU415" s="81">
        <f t="shared" si="194"/>
        <v>21</v>
      </c>
      <c r="CV415" s="82">
        <f t="shared" si="195"/>
        <v>0</v>
      </c>
      <c r="CW415" s="83" t="e">
        <f>SUMIF(Склад!#REF!,E415,Склад!#REF!)</f>
        <v>#REF!</v>
      </c>
    </row>
    <row r="416" spans="1:101" s="73" customFormat="1" ht="70.349999999999994" customHeight="1" thickBot="1" x14ac:dyDescent="0.3">
      <c r="A416" s="34">
        <v>413</v>
      </c>
      <c r="B416" s="168" t="s">
        <v>140</v>
      </c>
      <c r="C416" s="34" t="s">
        <v>4245</v>
      </c>
      <c r="D416" s="34" t="str">
        <f t="shared" si="196"/>
        <v>6383703626</v>
      </c>
      <c r="E416" s="33" t="s">
        <v>3966</v>
      </c>
      <c r="F416" s="33">
        <v>626</v>
      </c>
      <c r="G416" s="165" t="str">
        <f>IFERROR(VLOOKUP(VALUE(E416),Склад!#REF!,6,0),"-")</f>
        <v>-</v>
      </c>
      <c r="H416" s="58"/>
      <c r="I416" s="194" t="s">
        <v>4341</v>
      </c>
      <c r="J416" s="59">
        <v>45.8</v>
      </c>
      <c r="K416" s="63">
        <v>119</v>
      </c>
      <c r="L416" s="60"/>
      <c r="M416" s="61"/>
      <c r="N416" s="62"/>
      <c r="O416" s="64"/>
      <c r="P416" s="65"/>
      <c r="Q416" s="66"/>
      <c r="R416" s="67"/>
      <c r="S416" s="65"/>
      <c r="T416" s="66"/>
      <c r="U416" s="68"/>
      <c r="V416" s="69"/>
      <c r="W416" s="65"/>
      <c r="X416" s="66"/>
      <c r="Y416" s="70" t="str">
        <f>_xlfn.XLOOKUP($D416,'[1]Res (3)'!$G:$G,'[1]Res (3)'!P:P,"",0)</f>
        <v>-</v>
      </c>
      <c r="Z416" s="70" t="str">
        <f>_xlfn.XLOOKUP($D416,'[1]Res (3)'!$G:$G,'[1]Res (3)'!Q:Q,"",0)</f>
        <v>-</v>
      </c>
      <c r="AA416" s="70" t="str">
        <f>_xlfn.XLOOKUP($D416,'[1]Res (3)'!$G:$G,'[1]Res (3)'!R:R,"",0)</f>
        <v>-</v>
      </c>
      <c r="AB416" s="70" t="str">
        <f>_xlfn.XLOOKUP($D416,'[1]Res (3)'!$G:$G,'[1]Res (3)'!S:S,"",0)</f>
        <v/>
      </c>
      <c r="AC416" s="70" t="str">
        <f>_xlfn.XLOOKUP($D416,'[1]Res (3)'!$G:$G,'[1]Res (3)'!T:T,"",0)</f>
        <v/>
      </c>
      <c r="AD416" s="70" t="str">
        <f>_xlfn.XLOOKUP($D416,'[1]Res (3)'!$G:$G,'[1]Res (3)'!U:U,"",0)</f>
        <v/>
      </c>
      <c r="AE416" s="70" t="str">
        <f>_xlfn.XLOOKUP($D416,'[1]Res (3)'!$G:$G,'[1]Res (3)'!V:V,"",0)</f>
        <v/>
      </c>
      <c r="AF416" s="70" t="str">
        <f>_xlfn.XLOOKUP($D416,'[1]Res (3)'!$G:$G,'[1]Res (3)'!W:W,"",0)</f>
        <v/>
      </c>
      <c r="AG416" s="70" t="str">
        <f>_xlfn.XLOOKUP($D416,'[1]Res (3)'!$G:$G,'[1]Res (3)'!X:X,"",0)</f>
        <v/>
      </c>
      <c r="AH416" s="70" t="str">
        <f>_xlfn.XLOOKUP($D416,'[1]Res (3)'!$G:$G,'[1]Res (3)'!Y:Y,"",0)</f>
        <v/>
      </c>
      <c r="AI416" s="70" t="str">
        <f>_xlfn.XLOOKUP($D416,'[1]Res (3)'!$G:$G,'[1]Res (3)'!Z:Z,"",0)</f>
        <v/>
      </c>
      <c r="AJ416" s="70" t="str">
        <f>_xlfn.XLOOKUP($D416,'[1]Res (3)'!$G:$G,'[1]Res (3)'!AA:AA,"",0)</f>
        <v/>
      </c>
      <c r="AK416" s="70" t="str">
        <f>_xlfn.XLOOKUP($D416,'[1]Res (3)'!$G:$G,'[1]Res (3)'!AB:AB,"",0)</f>
        <v>-</v>
      </c>
      <c r="AL416" s="71">
        <f t="shared" si="184"/>
        <v>0</v>
      </c>
      <c r="AM416" s="72" t="str">
        <f t="shared" si="185"/>
        <v/>
      </c>
      <c r="AO416" s="71" t="s">
        <v>26</v>
      </c>
      <c r="AP416" s="70" t="e">
        <f t="shared" si="197"/>
        <v>#VALUE!</v>
      </c>
      <c r="AQ416" s="70" t="e">
        <f t="shared" si="180"/>
        <v>#VALUE!</v>
      </c>
      <c r="AR416" s="70" t="e">
        <f t="shared" si="198"/>
        <v>#VALUE!</v>
      </c>
      <c r="AS416" s="70" t="e">
        <f t="shared" si="181"/>
        <v>#VALUE!</v>
      </c>
      <c r="AT416" s="70" t="e">
        <f t="shared" si="199"/>
        <v>#VALUE!</v>
      </c>
      <c r="AU416" s="70" t="e">
        <f t="shared" si="182"/>
        <v>#VALUE!</v>
      </c>
      <c r="AV416" s="70" t="e">
        <f t="shared" si="200"/>
        <v>#VALUE!</v>
      </c>
      <c r="AW416" s="70" t="e">
        <f t="shared" si="202"/>
        <v>#VALUE!</v>
      </c>
      <c r="AX416" s="70" t="e">
        <f t="shared" si="201"/>
        <v>#VALUE!</v>
      </c>
      <c r="AY416" s="71" t="e">
        <f t="shared" si="186"/>
        <v>#VALUE!</v>
      </c>
      <c r="AZ416" s="72" t="e">
        <f t="shared" si="187"/>
        <v>#VALUE!</v>
      </c>
      <c r="BA416" s="71" t="s">
        <v>26</v>
      </c>
      <c r="BB416" s="70">
        <v>0</v>
      </c>
      <c r="BC416" s="70">
        <v>1</v>
      </c>
      <c r="BD416" s="70">
        <v>1</v>
      </c>
      <c r="BE416" s="70">
        <v>1</v>
      </c>
      <c r="BF416" s="70">
        <v>2</v>
      </c>
      <c r="BG416" s="70">
        <v>2</v>
      </c>
      <c r="BH416" s="70">
        <v>2</v>
      </c>
      <c r="BI416" s="70">
        <v>0</v>
      </c>
      <c r="BJ416" s="70">
        <v>1</v>
      </c>
      <c r="BK416" s="74">
        <f t="shared" si="188"/>
        <v>10</v>
      </c>
      <c r="BL416" s="75">
        <f t="shared" si="189"/>
        <v>0</v>
      </c>
      <c r="BM416" s="71" t="s">
        <v>26</v>
      </c>
      <c r="BN416" s="70">
        <v>0</v>
      </c>
      <c r="BO416" s="70"/>
      <c r="BP416" s="70">
        <v>1</v>
      </c>
      <c r="BQ416" s="70">
        <v>1</v>
      </c>
      <c r="BR416" s="70">
        <v>2</v>
      </c>
      <c r="BS416" s="70">
        <v>1</v>
      </c>
      <c r="BT416" s="70">
        <v>1</v>
      </c>
      <c r="BU416" s="70"/>
      <c r="BV416" s="70">
        <v>1</v>
      </c>
      <c r="BW416" s="74">
        <f t="shared" si="190"/>
        <v>7</v>
      </c>
      <c r="BX416" s="76">
        <f t="shared" si="191"/>
        <v>0</v>
      </c>
      <c r="BY416" s="71" t="s">
        <v>26</v>
      </c>
      <c r="BZ416" s="70">
        <v>0</v>
      </c>
      <c r="CA416" s="70"/>
      <c r="CB416" s="70">
        <v>6</v>
      </c>
      <c r="CC416" s="70">
        <v>0</v>
      </c>
      <c r="CD416" s="70">
        <v>8</v>
      </c>
      <c r="CE416" s="70">
        <v>0</v>
      </c>
      <c r="CF416" s="70">
        <v>6</v>
      </c>
      <c r="CG416" s="70"/>
      <c r="CH416" s="70">
        <v>0</v>
      </c>
      <c r="CI416" s="77">
        <f t="shared" si="192"/>
        <v>20</v>
      </c>
      <c r="CJ416" s="76">
        <f t="shared" si="193"/>
        <v>0</v>
      </c>
      <c r="CK416" s="78"/>
      <c r="CL416" s="57">
        <v>1</v>
      </c>
      <c r="CM416" s="57">
        <v>2</v>
      </c>
      <c r="CN416" s="57">
        <v>2</v>
      </c>
      <c r="CO416" s="57">
        <v>4</v>
      </c>
      <c r="CP416" s="57">
        <v>6</v>
      </c>
      <c r="CQ416" s="57">
        <v>3</v>
      </c>
      <c r="CR416" s="57">
        <v>3</v>
      </c>
      <c r="CS416" s="79"/>
      <c r="CT416" s="80">
        <v>2</v>
      </c>
      <c r="CU416" s="81">
        <f t="shared" si="194"/>
        <v>23</v>
      </c>
      <c r="CV416" s="82">
        <f t="shared" si="195"/>
        <v>0</v>
      </c>
      <c r="CW416" s="83" t="e">
        <f>SUMIF(Склад!#REF!,E416,Склад!#REF!)</f>
        <v>#REF!</v>
      </c>
    </row>
    <row r="417" spans="1:101" s="73" customFormat="1" ht="72.95" customHeight="1" thickBot="1" x14ac:dyDescent="0.3">
      <c r="A417" s="57">
        <v>414</v>
      </c>
      <c r="B417" s="168" t="s">
        <v>140</v>
      </c>
      <c r="C417" s="34" t="s">
        <v>4237</v>
      </c>
      <c r="D417" s="34" t="str">
        <f t="shared" si="196"/>
        <v>6843712626</v>
      </c>
      <c r="E417" s="33" t="s">
        <v>3967</v>
      </c>
      <c r="F417" s="33">
        <v>626</v>
      </c>
      <c r="G417" s="165" t="str">
        <f>IFERROR(VLOOKUP(VALUE(E417),Склад!#REF!,6,0),"-")</f>
        <v>-</v>
      </c>
      <c r="H417" s="58"/>
      <c r="I417" s="194" t="s">
        <v>4341</v>
      </c>
      <c r="J417" s="59">
        <v>49.6</v>
      </c>
      <c r="K417" s="63">
        <v>129</v>
      </c>
      <c r="L417" s="60"/>
      <c r="M417" s="61"/>
      <c r="N417" s="62"/>
      <c r="O417" s="64"/>
      <c r="P417" s="65"/>
      <c r="Q417" s="66"/>
      <c r="R417" s="67"/>
      <c r="S417" s="65"/>
      <c r="T417" s="66"/>
      <c r="U417" s="68"/>
      <c r="V417" s="69"/>
      <c r="W417" s="65"/>
      <c r="X417" s="66"/>
      <c r="Y417" s="70" t="str">
        <f>_xlfn.XLOOKUP($D417,'[1]Res (3)'!$G:$G,'[1]Res (3)'!P:P,"",0)</f>
        <v>-</v>
      </c>
      <c r="Z417" s="70" t="str">
        <f>_xlfn.XLOOKUP($D417,'[1]Res (3)'!$G:$G,'[1]Res (3)'!Q:Q,"",0)</f>
        <v>-</v>
      </c>
      <c r="AA417" s="70" t="str">
        <f>_xlfn.XLOOKUP($D417,'[1]Res (3)'!$G:$G,'[1]Res (3)'!R:R,"",0)</f>
        <v>-</v>
      </c>
      <c r="AB417" s="70" t="str">
        <f>_xlfn.XLOOKUP($D417,'[1]Res (3)'!$G:$G,'[1]Res (3)'!S:S,"",0)</f>
        <v/>
      </c>
      <c r="AC417" s="70" t="str">
        <f>_xlfn.XLOOKUP($D417,'[1]Res (3)'!$G:$G,'[1]Res (3)'!T:T,"",0)</f>
        <v/>
      </c>
      <c r="AD417" s="70" t="str">
        <f>_xlfn.XLOOKUP($D417,'[1]Res (3)'!$G:$G,'[1]Res (3)'!U:U,"",0)</f>
        <v/>
      </c>
      <c r="AE417" s="70" t="str">
        <f>_xlfn.XLOOKUP($D417,'[1]Res (3)'!$G:$G,'[1]Res (3)'!V:V,"",0)</f>
        <v/>
      </c>
      <c r="AF417" s="70" t="str">
        <f>_xlfn.XLOOKUP($D417,'[1]Res (3)'!$G:$G,'[1]Res (3)'!W:W,"",0)</f>
        <v/>
      </c>
      <c r="AG417" s="70" t="str">
        <f>_xlfn.XLOOKUP($D417,'[1]Res (3)'!$G:$G,'[1]Res (3)'!X:X,"",0)</f>
        <v/>
      </c>
      <c r="AH417" s="70" t="str">
        <f>_xlfn.XLOOKUP($D417,'[1]Res (3)'!$G:$G,'[1]Res (3)'!Y:Y,"",0)</f>
        <v/>
      </c>
      <c r="AI417" s="70" t="str">
        <f>_xlfn.XLOOKUP($D417,'[1]Res (3)'!$G:$G,'[1]Res (3)'!Z:Z,"",0)</f>
        <v/>
      </c>
      <c r="AJ417" s="70" t="str">
        <f>_xlfn.XLOOKUP($D417,'[1]Res (3)'!$G:$G,'[1]Res (3)'!AA:AA,"",0)</f>
        <v/>
      </c>
      <c r="AK417" s="70" t="str">
        <f>_xlfn.XLOOKUP($D417,'[1]Res (3)'!$G:$G,'[1]Res (3)'!AB:AB,"",0)</f>
        <v>-</v>
      </c>
      <c r="AL417" s="71">
        <f t="shared" si="184"/>
        <v>0</v>
      </c>
      <c r="AM417" s="72" t="str">
        <f t="shared" si="185"/>
        <v/>
      </c>
      <c r="AO417" s="71" t="s">
        <v>26</v>
      </c>
      <c r="AP417" s="70" t="e">
        <f t="shared" si="197"/>
        <v>#VALUE!</v>
      </c>
      <c r="AQ417" s="70" t="e">
        <f t="shared" si="180"/>
        <v>#VALUE!</v>
      </c>
      <c r="AR417" s="70" t="e">
        <f t="shared" si="198"/>
        <v>#VALUE!</v>
      </c>
      <c r="AS417" s="70" t="e">
        <f t="shared" si="181"/>
        <v>#VALUE!</v>
      </c>
      <c r="AT417" s="70" t="e">
        <f t="shared" si="199"/>
        <v>#VALUE!</v>
      </c>
      <c r="AU417" s="70" t="e">
        <f t="shared" si="182"/>
        <v>#VALUE!</v>
      </c>
      <c r="AV417" s="70" t="e">
        <f t="shared" si="200"/>
        <v>#VALUE!</v>
      </c>
      <c r="AW417" s="70" t="e">
        <f t="shared" si="202"/>
        <v>#VALUE!</v>
      </c>
      <c r="AX417" s="70" t="e">
        <f t="shared" si="201"/>
        <v>#VALUE!</v>
      </c>
      <c r="AY417" s="71" t="e">
        <f t="shared" si="186"/>
        <v>#VALUE!</v>
      </c>
      <c r="AZ417" s="72" t="e">
        <f t="shared" si="187"/>
        <v>#VALUE!</v>
      </c>
      <c r="BA417" s="71" t="s">
        <v>26</v>
      </c>
      <c r="BB417" s="70">
        <v>0</v>
      </c>
      <c r="BC417" s="70"/>
      <c r="BD417" s="70">
        <v>1</v>
      </c>
      <c r="BE417" s="70"/>
      <c r="BF417" s="70">
        <v>2</v>
      </c>
      <c r="BG417" s="70"/>
      <c r="BH417" s="70">
        <v>1</v>
      </c>
      <c r="BI417" s="70"/>
      <c r="BJ417" s="70">
        <v>0</v>
      </c>
      <c r="BK417" s="74">
        <f t="shared" si="188"/>
        <v>4</v>
      </c>
      <c r="BL417" s="75">
        <f t="shared" si="189"/>
        <v>0</v>
      </c>
      <c r="BM417" s="71" t="s">
        <v>26</v>
      </c>
      <c r="BN417" s="70">
        <v>0</v>
      </c>
      <c r="BO417" s="70"/>
      <c r="BP417" s="70">
        <v>1</v>
      </c>
      <c r="BQ417" s="70"/>
      <c r="BR417" s="70">
        <v>2</v>
      </c>
      <c r="BS417" s="70"/>
      <c r="BT417" s="70">
        <v>1</v>
      </c>
      <c r="BU417" s="70"/>
      <c r="BV417" s="70">
        <v>0</v>
      </c>
      <c r="BW417" s="74">
        <f t="shared" si="190"/>
        <v>4</v>
      </c>
      <c r="BX417" s="76">
        <f t="shared" si="191"/>
        <v>0</v>
      </c>
      <c r="BY417" s="71" t="s">
        <v>26</v>
      </c>
      <c r="BZ417" s="70">
        <v>0</v>
      </c>
      <c r="CA417" s="70"/>
      <c r="CB417" s="70">
        <v>0</v>
      </c>
      <c r="CC417" s="70"/>
      <c r="CD417" s="70">
        <v>0</v>
      </c>
      <c r="CE417" s="70"/>
      <c r="CF417" s="70">
        <v>0</v>
      </c>
      <c r="CG417" s="70"/>
      <c r="CH417" s="70">
        <v>0</v>
      </c>
      <c r="CI417" s="77">
        <f t="shared" si="192"/>
        <v>0</v>
      </c>
      <c r="CJ417" s="76">
        <f t="shared" si="193"/>
        <v>0</v>
      </c>
      <c r="CK417" s="78"/>
      <c r="CL417" s="57">
        <v>1</v>
      </c>
      <c r="CM417" s="57">
        <v>2</v>
      </c>
      <c r="CN417" s="57">
        <v>5</v>
      </c>
      <c r="CO417" s="57">
        <v>3</v>
      </c>
      <c r="CP417" s="57">
        <v>9</v>
      </c>
      <c r="CQ417" s="57">
        <v>2</v>
      </c>
      <c r="CR417" s="57">
        <v>4</v>
      </c>
      <c r="CS417" s="79">
        <v>2</v>
      </c>
      <c r="CT417" s="80">
        <v>2</v>
      </c>
      <c r="CU417" s="81">
        <f t="shared" si="194"/>
        <v>30</v>
      </c>
      <c r="CV417" s="82">
        <f t="shared" si="195"/>
        <v>0</v>
      </c>
      <c r="CW417" s="83" t="e">
        <f>SUMIF(Склад!#REF!,E417,Склад!#REF!)</f>
        <v>#REF!</v>
      </c>
    </row>
    <row r="418" spans="1:101" s="73" customFormat="1" ht="77.45" customHeight="1" thickBot="1" x14ac:dyDescent="0.3">
      <c r="A418" s="34">
        <v>415</v>
      </c>
      <c r="B418" s="168" t="s">
        <v>140</v>
      </c>
      <c r="C418" s="34" t="s">
        <v>4246</v>
      </c>
      <c r="D418" s="34" t="str">
        <f t="shared" si="196"/>
        <v>68475116</v>
      </c>
      <c r="E418" s="33" t="s">
        <v>3968</v>
      </c>
      <c r="F418" s="33">
        <v>6</v>
      </c>
      <c r="G418" s="165" t="str">
        <f>IFERROR(VLOOKUP(VALUE(E418),Склад!#REF!,6,0),"-")</f>
        <v>-</v>
      </c>
      <c r="H418" s="58"/>
      <c r="I418" s="194" t="s">
        <v>4357</v>
      </c>
      <c r="J418" s="59">
        <v>65</v>
      </c>
      <c r="K418" s="63">
        <v>169</v>
      </c>
      <c r="L418" s="60"/>
      <c r="M418" s="61"/>
      <c r="N418" s="62"/>
      <c r="O418" s="64"/>
      <c r="P418" s="65"/>
      <c r="Q418" s="66"/>
      <c r="R418" s="67"/>
      <c r="S418" s="65"/>
      <c r="T418" s="66"/>
      <c r="U418" s="68"/>
      <c r="V418" s="69"/>
      <c r="W418" s="65"/>
      <c r="X418" s="66"/>
      <c r="Y418" s="70" t="str">
        <f>_xlfn.XLOOKUP($D418,'[1]Res (3)'!$G:$G,'[1]Res (3)'!P:P,"",0)</f>
        <v>-</v>
      </c>
      <c r="Z418" s="70" t="str">
        <f>_xlfn.XLOOKUP($D418,'[1]Res (3)'!$G:$G,'[1]Res (3)'!Q:Q,"",0)</f>
        <v>-</v>
      </c>
      <c r="AA418" s="70" t="str">
        <f>_xlfn.XLOOKUP($D418,'[1]Res (3)'!$G:$G,'[1]Res (3)'!R:R,"",0)</f>
        <v>-</v>
      </c>
      <c r="AB418" s="70" t="str">
        <f>_xlfn.XLOOKUP($D418,'[1]Res (3)'!$G:$G,'[1]Res (3)'!S:S,"",0)</f>
        <v/>
      </c>
      <c r="AC418" s="70" t="str">
        <f>_xlfn.XLOOKUP($D418,'[1]Res (3)'!$G:$G,'[1]Res (3)'!T:T,"",0)</f>
        <v/>
      </c>
      <c r="AD418" s="70" t="str">
        <f>_xlfn.XLOOKUP($D418,'[1]Res (3)'!$G:$G,'[1]Res (3)'!U:U,"",0)</f>
        <v/>
      </c>
      <c r="AE418" s="70" t="str">
        <f>_xlfn.XLOOKUP($D418,'[1]Res (3)'!$G:$G,'[1]Res (3)'!V:V,"",0)</f>
        <v/>
      </c>
      <c r="AF418" s="70" t="str">
        <f>_xlfn.XLOOKUP($D418,'[1]Res (3)'!$G:$G,'[1]Res (3)'!W:W,"",0)</f>
        <v/>
      </c>
      <c r="AG418" s="70" t="str">
        <f>_xlfn.XLOOKUP($D418,'[1]Res (3)'!$G:$G,'[1]Res (3)'!X:X,"",0)</f>
        <v/>
      </c>
      <c r="AH418" s="70" t="str">
        <f>_xlfn.XLOOKUP($D418,'[1]Res (3)'!$G:$G,'[1]Res (3)'!Y:Y,"",0)</f>
        <v/>
      </c>
      <c r="AI418" s="70" t="str">
        <f>_xlfn.XLOOKUP($D418,'[1]Res (3)'!$G:$G,'[1]Res (3)'!Z:Z,"",0)</f>
        <v/>
      </c>
      <c r="AJ418" s="70" t="str">
        <f>_xlfn.XLOOKUP($D418,'[1]Res (3)'!$G:$G,'[1]Res (3)'!AA:AA,"",0)</f>
        <v/>
      </c>
      <c r="AK418" s="70" t="str">
        <f>_xlfn.XLOOKUP($D418,'[1]Res (3)'!$G:$G,'[1]Res (3)'!AB:AB,"",0)</f>
        <v>-</v>
      </c>
      <c r="AL418" s="71">
        <f t="shared" si="184"/>
        <v>0</v>
      </c>
      <c r="AM418" s="72" t="str">
        <f t="shared" si="185"/>
        <v/>
      </c>
      <c r="AO418" s="71" t="s">
        <v>26</v>
      </c>
      <c r="AP418" s="70" t="e">
        <f t="shared" si="197"/>
        <v>#VALUE!</v>
      </c>
      <c r="AQ418" s="70" t="e">
        <f t="shared" si="180"/>
        <v>#VALUE!</v>
      </c>
      <c r="AR418" s="70" t="e">
        <f t="shared" si="198"/>
        <v>#VALUE!</v>
      </c>
      <c r="AS418" s="70" t="e">
        <f t="shared" si="181"/>
        <v>#VALUE!</v>
      </c>
      <c r="AT418" s="70" t="e">
        <f t="shared" si="199"/>
        <v>#VALUE!</v>
      </c>
      <c r="AU418" s="70" t="e">
        <f t="shared" si="182"/>
        <v>#VALUE!</v>
      </c>
      <c r="AV418" s="70" t="e">
        <f t="shared" si="200"/>
        <v>#VALUE!</v>
      </c>
      <c r="AW418" s="70" t="e">
        <f t="shared" si="202"/>
        <v>#VALUE!</v>
      </c>
      <c r="AX418" s="70" t="e">
        <f t="shared" si="201"/>
        <v>#VALUE!</v>
      </c>
      <c r="AY418" s="71" t="e">
        <f t="shared" si="186"/>
        <v>#VALUE!</v>
      </c>
      <c r="AZ418" s="72" t="e">
        <f t="shared" si="187"/>
        <v>#VALUE!</v>
      </c>
      <c r="BA418" s="71" t="s">
        <v>26</v>
      </c>
      <c r="BB418" s="70">
        <v>0</v>
      </c>
      <c r="BC418" s="70"/>
      <c r="BD418" s="70">
        <v>0</v>
      </c>
      <c r="BE418" s="70">
        <v>0</v>
      </c>
      <c r="BF418" s="70">
        <v>0</v>
      </c>
      <c r="BG418" s="70">
        <v>0</v>
      </c>
      <c r="BH418" s="70">
        <v>0</v>
      </c>
      <c r="BI418" s="70"/>
      <c r="BJ418" s="70">
        <v>0</v>
      </c>
      <c r="BK418" s="74">
        <f t="shared" si="188"/>
        <v>0</v>
      </c>
      <c r="BL418" s="75">
        <f t="shared" si="189"/>
        <v>0</v>
      </c>
      <c r="BM418" s="71" t="s">
        <v>26</v>
      </c>
      <c r="BN418" s="70">
        <v>0</v>
      </c>
      <c r="BO418" s="70"/>
      <c r="BP418" s="70">
        <v>0</v>
      </c>
      <c r="BQ418" s="70"/>
      <c r="BR418" s="70">
        <v>0</v>
      </c>
      <c r="BS418" s="70"/>
      <c r="BT418" s="70">
        <v>0</v>
      </c>
      <c r="BU418" s="70"/>
      <c r="BV418" s="70">
        <v>0</v>
      </c>
      <c r="BW418" s="74">
        <f t="shared" si="190"/>
        <v>0</v>
      </c>
      <c r="BX418" s="76">
        <f t="shared" si="191"/>
        <v>0</v>
      </c>
      <c r="BY418" s="71" t="s">
        <v>26</v>
      </c>
      <c r="BZ418" s="70">
        <v>0</v>
      </c>
      <c r="CA418" s="70"/>
      <c r="CB418" s="70">
        <v>0</v>
      </c>
      <c r="CC418" s="70"/>
      <c r="CD418" s="70">
        <v>0</v>
      </c>
      <c r="CE418" s="70"/>
      <c r="CF418" s="70">
        <v>0</v>
      </c>
      <c r="CG418" s="70"/>
      <c r="CH418" s="70">
        <v>0</v>
      </c>
      <c r="CI418" s="77">
        <f t="shared" si="192"/>
        <v>0</v>
      </c>
      <c r="CJ418" s="76">
        <f t="shared" si="193"/>
        <v>0</v>
      </c>
      <c r="CK418" s="78"/>
      <c r="CL418" s="57"/>
      <c r="CM418" s="57"/>
      <c r="CN418" s="57"/>
      <c r="CO418" s="57"/>
      <c r="CP418" s="57"/>
      <c r="CQ418" s="57"/>
      <c r="CR418" s="57"/>
      <c r="CS418" s="79"/>
      <c r="CT418" s="80"/>
      <c r="CU418" s="81">
        <f t="shared" si="194"/>
        <v>0</v>
      </c>
      <c r="CV418" s="82">
        <f t="shared" si="195"/>
        <v>0</v>
      </c>
      <c r="CW418" s="83" t="e">
        <f>SUMIF(Склад!#REF!,E418,Склад!#REF!)</f>
        <v>#REF!</v>
      </c>
    </row>
    <row r="419" spans="1:101" s="73" customFormat="1" ht="178.35" customHeight="1" thickBot="1" x14ac:dyDescent="0.3">
      <c r="A419" s="57">
        <v>416</v>
      </c>
      <c r="B419" s="168" t="s">
        <v>128</v>
      </c>
      <c r="C419" s="34" t="s">
        <v>4247</v>
      </c>
      <c r="D419" s="34" t="str">
        <f t="shared" si="196"/>
        <v>93975036</v>
      </c>
      <c r="E419" s="33" t="s">
        <v>3969</v>
      </c>
      <c r="F419" s="33">
        <v>6</v>
      </c>
      <c r="G419" s="165" t="str">
        <f>IFERROR(VLOOKUP(VALUE(E419),Склад!#REF!,6,0),"-")</f>
        <v>-</v>
      </c>
      <c r="H419" s="58"/>
      <c r="I419" s="194" t="s">
        <v>4357</v>
      </c>
      <c r="J419" s="59">
        <v>76.5</v>
      </c>
      <c r="K419" s="63">
        <v>199</v>
      </c>
      <c r="L419" s="60"/>
      <c r="M419" s="61"/>
      <c r="N419" s="62"/>
      <c r="O419" s="64"/>
      <c r="P419" s="65"/>
      <c r="Q419" s="66"/>
      <c r="R419" s="67"/>
      <c r="S419" s="65"/>
      <c r="T419" s="66"/>
      <c r="U419" s="68"/>
      <c r="V419" s="69"/>
      <c r="W419" s="65"/>
      <c r="X419" s="66"/>
      <c r="Y419" s="70" t="str">
        <f>_xlfn.XLOOKUP($D419,'[1]Res (3)'!$G:$G,'[1]Res (3)'!P:P,"",0)</f>
        <v>-</v>
      </c>
      <c r="Z419" s="70" t="str">
        <f>_xlfn.XLOOKUP($D419,'[1]Res (3)'!$G:$G,'[1]Res (3)'!Q:Q,"",0)</f>
        <v>-</v>
      </c>
      <c r="AA419" s="70" t="str">
        <f>_xlfn.XLOOKUP($D419,'[1]Res (3)'!$G:$G,'[1]Res (3)'!R:R,"",0)</f>
        <v>-</v>
      </c>
      <c r="AB419" s="70" t="str">
        <f>_xlfn.XLOOKUP($D419,'[1]Res (3)'!$G:$G,'[1]Res (3)'!S:S,"",0)</f>
        <v/>
      </c>
      <c r="AC419" s="70" t="str">
        <f>_xlfn.XLOOKUP($D419,'[1]Res (3)'!$G:$G,'[1]Res (3)'!T:T,"",0)</f>
        <v/>
      </c>
      <c r="AD419" s="70" t="str">
        <f>_xlfn.XLOOKUP($D419,'[1]Res (3)'!$G:$G,'[1]Res (3)'!U:U,"",0)</f>
        <v/>
      </c>
      <c r="AE419" s="70" t="str">
        <f>_xlfn.XLOOKUP($D419,'[1]Res (3)'!$G:$G,'[1]Res (3)'!V:V,"",0)</f>
        <v/>
      </c>
      <c r="AF419" s="70" t="str">
        <f>_xlfn.XLOOKUP($D419,'[1]Res (3)'!$G:$G,'[1]Res (3)'!W:W,"",0)</f>
        <v/>
      </c>
      <c r="AG419" s="70" t="str">
        <f>_xlfn.XLOOKUP($D419,'[1]Res (3)'!$G:$G,'[1]Res (3)'!X:X,"",0)</f>
        <v/>
      </c>
      <c r="AH419" s="70" t="str">
        <f>_xlfn.XLOOKUP($D419,'[1]Res (3)'!$G:$G,'[1]Res (3)'!Y:Y,"",0)</f>
        <v/>
      </c>
      <c r="AI419" s="70" t="str">
        <f>_xlfn.XLOOKUP($D419,'[1]Res (3)'!$G:$G,'[1]Res (3)'!Z:Z,"",0)</f>
        <v/>
      </c>
      <c r="AJ419" s="70" t="str">
        <f>_xlfn.XLOOKUP($D419,'[1]Res (3)'!$G:$G,'[1]Res (3)'!AA:AA,"",0)</f>
        <v/>
      </c>
      <c r="AK419" s="70" t="str">
        <f>_xlfn.XLOOKUP($D419,'[1]Res (3)'!$G:$G,'[1]Res (3)'!AB:AB,"",0)</f>
        <v>-</v>
      </c>
      <c r="AL419" s="71">
        <f t="shared" si="184"/>
        <v>0</v>
      </c>
      <c r="AM419" s="72" t="str">
        <f t="shared" si="185"/>
        <v/>
      </c>
      <c r="AO419" s="71" t="s">
        <v>26</v>
      </c>
      <c r="AP419" s="70" t="e">
        <f t="shared" si="197"/>
        <v>#VALUE!</v>
      </c>
      <c r="AQ419" s="70" t="e">
        <f t="shared" si="180"/>
        <v>#VALUE!</v>
      </c>
      <c r="AR419" s="70" t="e">
        <f t="shared" si="198"/>
        <v>#VALUE!</v>
      </c>
      <c r="AS419" s="70" t="e">
        <f t="shared" si="181"/>
        <v>#VALUE!</v>
      </c>
      <c r="AT419" s="70" t="e">
        <f t="shared" si="199"/>
        <v>#VALUE!</v>
      </c>
      <c r="AU419" s="70" t="e">
        <f t="shared" si="182"/>
        <v>#VALUE!</v>
      </c>
      <c r="AV419" s="70" t="e">
        <f t="shared" si="200"/>
        <v>#VALUE!</v>
      </c>
      <c r="AW419" s="70" t="e">
        <f t="shared" si="202"/>
        <v>#VALUE!</v>
      </c>
      <c r="AX419" s="70" t="e">
        <f t="shared" si="201"/>
        <v>#VALUE!</v>
      </c>
      <c r="AY419" s="71" t="e">
        <f t="shared" si="186"/>
        <v>#VALUE!</v>
      </c>
      <c r="AZ419" s="72" t="e">
        <f t="shared" si="187"/>
        <v>#VALUE!</v>
      </c>
      <c r="BA419" s="71" t="s">
        <v>26</v>
      </c>
      <c r="BB419" s="70">
        <v>0</v>
      </c>
      <c r="BC419" s="70"/>
      <c r="BD419" s="70">
        <v>1</v>
      </c>
      <c r="BE419" s="70"/>
      <c r="BF419" s="70">
        <v>1</v>
      </c>
      <c r="BG419" s="70"/>
      <c r="BH419" s="70">
        <v>1</v>
      </c>
      <c r="BI419" s="70"/>
      <c r="BJ419" s="70">
        <v>0</v>
      </c>
      <c r="BK419" s="74">
        <f t="shared" si="188"/>
        <v>3</v>
      </c>
      <c r="BL419" s="75">
        <f t="shared" si="189"/>
        <v>0</v>
      </c>
      <c r="BM419" s="71" t="s">
        <v>26</v>
      </c>
      <c r="BN419" s="70">
        <v>0</v>
      </c>
      <c r="BO419" s="70"/>
      <c r="BP419" s="70">
        <v>1</v>
      </c>
      <c r="BQ419" s="70"/>
      <c r="BR419" s="70">
        <v>1</v>
      </c>
      <c r="BS419" s="70"/>
      <c r="BT419" s="70">
        <v>1</v>
      </c>
      <c r="BU419" s="70"/>
      <c r="BV419" s="70">
        <v>0</v>
      </c>
      <c r="BW419" s="74">
        <f t="shared" si="190"/>
        <v>3</v>
      </c>
      <c r="BX419" s="76">
        <f t="shared" si="191"/>
        <v>0</v>
      </c>
      <c r="BY419" s="71" t="s">
        <v>26</v>
      </c>
      <c r="BZ419" s="70">
        <v>0</v>
      </c>
      <c r="CA419" s="70"/>
      <c r="CB419" s="70">
        <v>0</v>
      </c>
      <c r="CC419" s="70"/>
      <c r="CD419" s="70">
        <v>0</v>
      </c>
      <c r="CE419" s="70"/>
      <c r="CF419" s="70">
        <v>0</v>
      </c>
      <c r="CG419" s="70"/>
      <c r="CH419" s="70">
        <v>0</v>
      </c>
      <c r="CI419" s="77">
        <f t="shared" si="192"/>
        <v>0</v>
      </c>
      <c r="CJ419" s="76">
        <f t="shared" si="193"/>
        <v>0</v>
      </c>
      <c r="CK419" s="78"/>
      <c r="CL419" s="57"/>
      <c r="CM419" s="57"/>
      <c r="CN419" s="57"/>
      <c r="CO419" s="57"/>
      <c r="CP419" s="57"/>
      <c r="CQ419" s="57"/>
      <c r="CR419" s="57"/>
      <c r="CS419" s="79"/>
      <c r="CT419" s="80"/>
      <c r="CU419" s="81">
        <f t="shared" si="194"/>
        <v>0</v>
      </c>
      <c r="CV419" s="82">
        <f t="shared" si="195"/>
        <v>0</v>
      </c>
      <c r="CW419" s="83" t="e">
        <f>SUMIF(Склад!#REF!,E419,Склад!#REF!)</f>
        <v>#REF!</v>
      </c>
    </row>
    <row r="420" spans="1:101" s="73" customFormat="1" ht="70.349999999999994" customHeight="1" thickBot="1" x14ac:dyDescent="0.3">
      <c r="A420" s="34">
        <v>417</v>
      </c>
      <c r="B420" s="168" t="s">
        <v>140</v>
      </c>
      <c r="C420" s="34" t="s">
        <v>4194</v>
      </c>
      <c r="D420" s="34" t="str">
        <f t="shared" si="196"/>
        <v>631280122</v>
      </c>
      <c r="E420" s="33" t="s">
        <v>3971</v>
      </c>
      <c r="F420" s="33">
        <v>22</v>
      </c>
      <c r="G420" s="165" t="str">
        <f>IFERROR(VLOOKUP(VALUE(E420),Склад!#REF!,6,0),"-")</f>
        <v>-</v>
      </c>
      <c r="H420" s="58"/>
      <c r="I420" s="194" t="s">
        <v>4358</v>
      </c>
      <c r="J420" s="59">
        <v>53.5</v>
      </c>
      <c r="K420" s="63">
        <v>139</v>
      </c>
      <c r="L420" s="60"/>
      <c r="M420" s="61"/>
      <c r="N420" s="62"/>
      <c r="O420" s="64"/>
      <c r="P420" s="65"/>
      <c r="Q420" s="66"/>
      <c r="R420" s="67"/>
      <c r="S420" s="65"/>
      <c r="T420" s="66"/>
      <c r="U420" s="68"/>
      <c r="V420" s="69"/>
      <c r="W420" s="65"/>
      <c r="X420" s="66"/>
      <c r="Y420" s="70" t="str">
        <f>_xlfn.XLOOKUP($D420,'[1]Res (3)'!$G:$G,'[1]Res (3)'!P:P,"",0)</f>
        <v>-</v>
      </c>
      <c r="Z420" s="70" t="str">
        <f>_xlfn.XLOOKUP($D420,'[1]Res (3)'!$G:$G,'[1]Res (3)'!Q:Q,"",0)</f>
        <v>-</v>
      </c>
      <c r="AA420" s="70" t="str">
        <f>_xlfn.XLOOKUP($D420,'[1]Res (3)'!$G:$G,'[1]Res (3)'!R:R,"",0)</f>
        <v>-</v>
      </c>
      <c r="AB420" s="70" t="str">
        <f>_xlfn.XLOOKUP($D420,'[1]Res (3)'!$G:$G,'[1]Res (3)'!S:S,"",0)</f>
        <v/>
      </c>
      <c r="AC420" s="70" t="str">
        <f>_xlfn.XLOOKUP($D420,'[1]Res (3)'!$G:$G,'[1]Res (3)'!T:T,"",0)</f>
        <v/>
      </c>
      <c r="AD420" s="70" t="str">
        <f>_xlfn.XLOOKUP($D420,'[1]Res (3)'!$G:$G,'[1]Res (3)'!U:U,"",0)</f>
        <v/>
      </c>
      <c r="AE420" s="70" t="str">
        <f>_xlfn.XLOOKUP($D420,'[1]Res (3)'!$G:$G,'[1]Res (3)'!V:V,"",0)</f>
        <v/>
      </c>
      <c r="AF420" s="70" t="str">
        <f>_xlfn.XLOOKUP($D420,'[1]Res (3)'!$G:$G,'[1]Res (3)'!W:W,"",0)</f>
        <v/>
      </c>
      <c r="AG420" s="70" t="str">
        <f>_xlfn.XLOOKUP($D420,'[1]Res (3)'!$G:$G,'[1]Res (3)'!X:X,"",0)</f>
        <v/>
      </c>
      <c r="AH420" s="70" t="str">
        <f>_xlfn.XLOOKUP($D420,'[1]Res (3)'!$G:$G,'[1]Res (3)'!Y:Y,"",0)</f>
        <v/>
      </c>
      <c r="AI420" s="70" t="str">
        <f>_xlfn.XLOOKUP($D420,'[1]Res (3)'!$G:$G,'[1]Res (3)'!Z:Z,"",0)</f>
        <v/>
      </c>
      <c r="AJ420" s="70" t="str">
        <f>_xlfn.XLOOKUP($D420,'[1]Res (3)'!$G:$G,'[1]Res (3)'!AA:AA,"",0)</f>
        <v/>
      </c>
      <c r="AK420" s="70" t="str">
        <f>_xlfn.XLOOKUP($D420,'[1]Res (3)'!$G:$G,'[1]Res (3)'!AB:AB,"",0)</f>
        <v>-</v>
      </c>
      <c r="AL420" s="71">
        <f t="shared" si="184"/>
        <v>0</v>
      </c>
      <c r="AM420" s="72" t="str">
        <f t="shared" si="185"/>
        <v/>
      </c>
      <c r="AO420" s="71" t="s">
        <v>26</v>
      </c>
      <c r="AP420" s="70" t="e">
        <f t="shared" ref="AP420:AV420" si="203">CL420+Z650-BB420-BN420-BZ420</f>
        <v>#VALUE!</v>
      </c>
      <c r="AQ420" s="70" t="e">
        <f t="shared" si="203"/>
        <v>#VALUE!</v>
      </c>
      <c r="AR420" s="70" t="e">
        <f t="shared" si="203"/>
        <v>#VALUE!</v>
      </c>
      <c r="AS420" s="70" t="e">
        <f t="shared" si="203"/>
        <v>#VALUE!</v>
      </c>
      <c r="AT420" s="70" t="e">
        <f t="shared" si="203"/>
        <v>#VALUE!</v>
      </c>
      <c r="AU420" s="70" t="e">
        <f t="shared" si="203"/>
        <v>#VALUE!</v>
      </c>
      <c r="AV420" s="70" t="e">
        <f t="shared" si="203"/>
        <v>#VALUE!</v>
      </c>
      <c r="AW420" s="70">
        <f>CS420+AJ650-BI420-BU420-CG420</f>
        <v>0</v>
      </c>
      <c r="AX420" s="70" t="e">
        <f>CT420+AK650-BJ420-BV420-CH420</f>
        <v>#VALUE!</v>
      </c>
      <c r="AY420" s="71" t="e">
        <f t="shared" si="186"/>
        <v>#VALUE!</v>
      </c>
      <c r="AZ420" s="72" t="e">
        <f>AY420*L650</f>
        <v>#VALUE!</v>
      </c>
      <c r="BA420" s="71" t="s">
        <v>26</v>
      </c>
      <c r="BB420" s="70">
        <v>0</v>
      </c>
      <c r="BC420" s="70"/>
      <c r="BD420" s="70">
        <v>0</v>
      </c>
      <c r="BE420" s="70">
        <v>0</v>
      </c>
      <c r="BF420" s="70">
        <v>0</v>
      </c>
      <c r="BG420" s="70">
        <v>0</v>
      </c>
      <c r="BH420" s="70">
        <v>0</v>
      </c>
      <c r="BI420" s="70"/>
      <c r="BJ420" s="70">
        <v>0</v>
      </c>
      <c r="BK420" s="74">
        <f t="shared" si="188"/>
        <v>0</v>
      </c>
      <c r="BL420" s="75">
        <f>BK420*L650</f>
        <v>0</v>
      </c>
      <c r="BM420" s="71" t="s">
        <v>26</v>
      </c>
      <c r="BN420" s="70">
        <v>0</v>
      </c>
      <c r="BO420" s="70"/>
      <c r="BP420" s="70">
        <v>0</v>
      </c>
      <c r="BQ420" s="70"/>
      <c r="BR420" s="70">
        <v>0</v>
      </c>
      <c r="BS420" s="70"/>
      <c r="BT420" s="70">
        <v>0</v>
      </c>
      <c r="BU420" s="70"/>
      <c r="BV420" s="70">
        <v>0</v>
      </c>
      <c r="BW420" s="74">
        <f t="shared" si="190"/>
        <v>0</v>
      </c>
      <c r="BX420" s="76">
        <f>BW420*L650</f>
        <v>0</v>
      </c>
      <c r="BY420" s="71" t="s">
        <v>26</v>
      </c>
      <c r="BZ420" s="70">
        <v>0</v>
      </c>
      <c r="CA420" s="70"/>
      <c r="CB420" s="70">
        <v>0</v>
      </c>
      <c r="CC420" s="70"/>
      <c r="CD420" s="70">
        <v>0</v>
      </c>
      <c r="CE420" s="70"/>
      <c r="CF420" s="70">
        <v>0</v>
      </c>
      <c r="CG420" s="70"/>
      <c r="CH420" s="70">
        <v>0</v>
      </c>
      <c r="CI420" s="77">
        <f t="shared" si="192"/>
        <v>0</v>
      </c>
      <c r="CJ420" s="76">
        <f>CI420*L650</f>
        <v>0</v>
      </c>
      <c r="CK420" s="78"/>
      <c r="CL420" s="57"/>
      <c r="CM420" s="57"/>
      <c r="CN420" s="57"/>
      <c r="CO420" s="57"/>
      <c r="CP420" s="57"/>
      <c r="CQ420" s="57"/>
      <c r="CR420" s="57"/>
      <c r="CS420" s="79"/>
      <c r="CT420" s="80"/>
      <c r="CU420" s="81">
        <f t="shared" si="194"/>
        <v>0</v>
      </c>
      <c r="CV420" s="82">
        <f>IF(AL650&gt;0,1,0)</f>
        <v>0</v>
      </c>
      <c r="CW420" s="83" t="e">
        <f>SUMIF(Склад!#REF!,E650,Склад!#REF!)</f>
        <v>#REF!</v>
      </c>
    </row>
    <row r="421" spans="1:101" s="73" customFormat="1" ht="70.5" customHeight="1" thickBot="1" x14ac:dyDescent="0.3">
      <c r="A421" s="57">
        <v>418</v>
      </c>
      <c r="B421" s="168" t="s">
        <v>140</v>
      </c>
      <c r="C421" s="34" t="s">
        <v>4194</v>
      </c>
      <c r="D421" s="34" t="str">
        <f t="shared" si="196"/>
        <v>631280162</v>
      </c>
      <c r="E421" s="33" t="s">
        <v>3971</v>
      </c>
      <c r="F421" s="33">
        <v>62</v>
      </c>
      <c r="G421" s="165" t="str">
        <f>IFERROR(VLOOKUP(VALUE(E421),Склад!#REF!,6,0),"-")</f>
        <v>-</v>
      </c>
      <c r="H421" s="58"/>
      <c r="I421" s="194" t="s">
        <v>4358</v>
      </c>
      <c r="J421" s="59">
        <v>53.5</v>
      </c>
      <c r="K421" s="63">
        <v>139</v>
      </c>
      <c r="L421" s="60"/>
      <c r="M421" s="61"/>
      <c r="N421" s="62"/>
      <c r="O421" s="64"/>
      <c r="P421" s="65"/>
      <c r="Q421" s="66"/>
      <c r="R421" s="67"/>
      <c r="S421" s="65"/>
      <c r="T421" s="66"/>
      <c r="U421" s="68"/>
      <c r="V421" s="69"/>
      <c r="W421" s="65"/>
      <c r="X421" s="66"/>
      <c r="Y421" s="70" t="str">
        <f>_xlfn.XLOOKUP($D421,'[1]Res (3)'!$G:$G,'[1]Res (3)'!P:P,"",0)</f>
        <v>-</v>
      </c>
      <c r="Z421" s="70" t="str">
        <f>_xlfn.XLOOKUP($D421,'[1]Res (3)'!$G:$G,'[1]Res (3)'!Q:Q,"",0)</f>
        <v>-</v>
      </c>
      <c r="AA421" s="70" t="str">
        <f>_xlfn.XLOOKUP($D421,'[1]Res (3)'!$G:$G,'[1]Res (3)'!R:R,"",0)</f>
        <v>-</v>
      </c>
      <c r="AB421" s="70" t="str">
        <f>_xlfn.XLOOKUP($D421,'[1]Res (3)'!$G:$G,'[1]Res (3)'!S:S,"",0)</f>
        <v/>
      </c>
      <c r="AC421" s="70" t="str">
        <f>_xlfn.XLOOKUP($D421,'[1]Res (3)'!$G:$G,'[1]Res (3)'!T:T,"",0)</f>
        <v/>
      </c>
      <c r="AD421" s="70" t="str">
        <f>_xlfn.XLOOKUP($D421,'[1]Res (3)'!$G:$G,'[1]Res (3)'!U:U,"",0)</f>
        <v/>
      </c>
      <c r="AE421" s="70" t="str">
        <f>_xlfn.XLOOKUP($D421,'[1]Res (3)'!$G:$G,'[1]Res (3)'!V:V,"",0)</f>
        <v/>
      </c>
      <c r="AF421" s="70" t="str">
        <f>_xlfn.XLOOKUP($D421,'[1]Res (3)'!$G:$G,'[1]Res (3)'!W:W,"",0)</f>
        <v/>
      </c>
      <c r="AG421" s="70" t="str">
        <f>_xlfn.XLOOKUP($D421,'[1]Res (3)'!$G:$G,'[1]Res (3)'!X:X,"",0)</f>
        <v/>
      </c>
      <c r="AH421" s="70" t="str">
        <f>_xlfn.XLOOKUP($D421,'[1]Res (3)'!$G:$G,'[1]Res (3)'!Y:Y,"",0)</f>
        <v/>
      </c>
      <c r="AI421" s="70" t="str">
        <f>_xlfn.XLOOKUP($D421,'[1]Res (3)'!$G:$G,'[1]Res (3)'!Z:Z,"",0)</f>
        <v/>
      </c>
      <c r="AJ421" s="70" t="str">
        <f>_xlfn.XLOOKUP($D421,'[1]Res (3)'!$G:$G,'[1]Res (3)'!AA:AA,"",0)</f>
        <v/>
      </c>
      <c r="AK421" s="70" t="str">
        <f>_xlfn.XLOOKUP($D421,'[1]Res (3)'!$G:$G,'[1]Res (3)'!AB:AB,"",0)</f>
        <v>-</v>
      </c>
      <c r="AL421" s="71">
        <f t="shared" si="184"/>
        <v>0</v>
      </c>
      <c r="AM421" s="72" t="str">
        <f t="shared" si="185"/>
        <v/>
      </c>
      <c r="AO421" s="71" t="s">
        <v>26</v>
      </c>
      <c r="AP421" s="70" t="e">
        <f t="shared" ref="AP421:AV425" si="204">CL421+Z420-BB421-BN421-BZ421</f>
        <v>#VALUE!</v>
      </c>
      <c r="AQ421" s="70" t="e">
        <f t="shared" si="204"/>
        <v>#VALUE!</v>
      </c>
      <c r="AR421" s="70" t="e">
        <f t="shared" si="204"/>
        <v>#VALUE!</v>
      </c>
      <c r="AS421" s="70" t="e">
        <f t="shared" si="204"/>
        <v>#VALUE!</v>
      </c>
      <c r="AT421" s="70" t="e">
        <f t="shared" si="204"/>
        <v>#VALUE!</v>
      </c>
      <c r="AU421" s="70" t="e">
        <f t="shared" si="204"/>
        <v>#VALUE!</v>
      </c>
      <c r="AV421" s="70" t="e">
        <f t="shared" si="204"/>
        <v>#VALUE!</v>
      </c>
      <c r="AW421" s="70" t="e">
        <f t="shared" ref="AW421:AX425" si="205">CS421+AJ420-BI421-BU421-CG421</f>
        <v>#VALUE!</v>
      </c>
      <c r="AX421" s="70" t="e">
        <f t="shared" si="205"/>
        <v>#VALUE!</v>
      </c>
      <c r="AY421" s="71" t="e">
        <f t="shared" si="186"/>
        <v>#VALUE!</v>
      </c>
      <c r="AZ421" s="72" t="e">
        <f t="shared" ref="AZ421:AZ452" si="206">AY421*L420</f>
        <v>#VALUE!</v>
      </c>
      <c r="BA421" s="71" t="s">
        <v>26</v>
      </c>
      <c r="BB421" s="70">
        <v>0</v>
      </c>
      <c r="BC421" s="70"/>
      <c r="BD421" s="70">
        <v>0</v>
      </c>
      <c r="BE421" s="70">
        <v>0</v>
      </c>
      <c r="BF421" s="70">
        <v>0</v>
      </c>
      <c r="BG421" s="70">
        <v>0</v>
      </c>
      <c r="BH421" s="70">
        <v>0</v>
      </c>
      <c r="BI421" s="70"/>
      <c r="BJ421" s="70">
        <v>0</v>
      </c>
      <c r="BK421" s="74">
        <f t="shared" si="188"/>
        <v>0</v>
      </c>
      <c r="BL421" s="75">
        <f t="shared" ref="BL421:BL452" si="207">BK421*L420</f>
        <v>0</v>
      </c>
      <c r="BM421" s="71" t="s">
        <v>26</v>
      </c>
      <c r="BN421" s="70">
        <v>0</v>
      </c>
      <c r="BO421" s="70"/>
      <c r="BP421" s="70">
        <v>0</v>
      </c>
      <c r="BQ421" s="70"/>
      <c r="BR421" s="70">
        <v>0</v>
      </c>
      <c r="BS421" s="70"/>
      <c r="BT421" s="70">
        <v>0</v>
      </c>
      <c r="BU421" s="70"/>
      <c r="BV421" s="70">
        <v>0</v>
      </c>
      <c r="BW421" s="74">
        <f t="shared" si="190"/>
        <v>0</v>
      </c>
      <c r="BX421" s="76">
        <f t="shared" ref="BX421:BX452" si="208">BW421*L420</f>
        <v>0</v>
      </c>
      <c r="BY421" s="71" t="s">
        <v>26</v>
      </c>
      <c r="BZ421" s="70">
        <v>0</v>
      </c>
      <c r="CA421" s="70"/>
      <c r="CB421" s="70">
        <v>0</v>
      </c>
      <c r="CC421" s="70"/>
      <c r="CD421" s="70">
        <v>0</v>
      </c>
      <c r="CE421" s="70"/>
      <c r="CF421" s="70">
        <v>0</v>
      </c>
      <c r="CG421" s="70"/>
      <c r="CH421" s="70">
        <v>0</v>
      </c>
      <c r="CI421" s="77">
        <f t="shared" si="192"/>
        <v>0</v>
      </c>
      <c r="CJ421" s="76">
        <f t="shared" ref="CJ421:CJ452" si="209">CI421*L420</f>
        <v>0</v>
      </c>
      <c r="CK421" s="78"/>
      <c r="CL421" s="57"/>
      <c r="CM421" s="57"/>
      <c r="CN421" s="57"/>
      <c r="CO421" s="57"/>
      <c r="CP421" s="57"/>
      <c r="CQ421" s="57"/>
      <c r="CR421" s="57"/>
      <c r="CS421" s="79"/>
      <c r="CT421" s="80"/>
      <c r="CU421" s="81">
        <f t="shared" si="194"/>
        <v>0</v>
      </c>
      <c r="CV421" s="82">
        <f t="shared" ref="CV421:CV452" si="210">IF(AL420&gt;0,1,0)</f>
        <v>0</v>
      </c>
      <c r="CW421" s="83" t="e">
        <f>SUMIF(Склад!#REF!,E420,Склад!#REF!)</f>
        <v>#REF!</v>
      </c>
    </row>
    <row r="422" spans="1:101" s="73" customFormat="1" ht="62.1" customHeight="1" thickBot="1" x14ac:dyDescent="0.3">
      <c r="A422" s="34">
        <v>419</v>
      </c>
      <c r="B422" s="168" t="s">
        <v>140</v>
      </c>
      <c r="C422" s="34" t="s">
        <v>4196</v>
      </c>
      <c r="D422" s="34" t="str">
        <f t="shared" si="196"/>
        <v>687280222</v>
      </c>
      <c r="E422" s="33" t="s">
        <v>3972</v>
      </c>
      <c r="F422" s="33">
        <v>22</v>
      </c>
      <c r="G422" s="165" t="str">
        <f>IFERROR(VLOOKUP(VALUE(E422),Склад!#REF!,6,0),"-")</f>
        <v>-</v>
      </c>
      <c r="H422" s="58"/>
      <c r="I422" s="194" t="s">
        <v>4358</v>
      </c>
      <c r="J422" s="59">
        <v>53.5</v>
      </c>
      <c r="K422" s="63">
        <v>139</v>
      </c>
      <c r="L422" s="60"/>
      <c r="M422" s="61"/>
      <c r="N422" s="62"/>
      <c r="O422" s="64"/>
      <c r="P422" s="65"/>
      <c r="Q422" s="66"/>
      <c r="R422" s="67"/>
      <c r="S422" s="65"/>
      <c r="T422" s="66"/>
      <c r="U422" s="68"/>
      <c r="V422" s="69"/>
      <c r="W422" s="65"/>
      <c r="X422" s="66"/>
      <c r="Y422" s="70" t="str">
        <f>_xlfn.XLOOKUP($D422,'[1]Res (3)'!$G:$G,'[1]Res (3)'!P:P,"",0)</f>
        <v>-</v>
      </c>
      <c r="Z422" s="70" t="str">
        <f>_xlfn.XLOOKUP($D422,'[1]Res (3)'!$G:$G,'[1]Res (3)'!Q:Q,"",0)</f>
        <v>-</v>
      </c>
      <c r="AA422" s="70" t="str">
        <f>_xlfn.XLOOKUP($D422,'[1]Res (3)'!$G:$G,'[1]Res (3)'!R:R,"",0)</f>
        <v>-</v>
      </c>
      <c r="AB422" s="70" t="str">
        <f>_xlfn.XLOOKUP($D422,'[1]Res (3)'!$G:$G,'[1]Res (3)'!S:S,"",0)</f>
        <v/>
      </c>
      <c r="AC422" s="70" t="str">
        <f>_xlfn.XLOOKUP($D422,'[1]Res (3)'!$G:$G,'[1]Res (3)'!T:T,"",0)</f>
        <v/>
      </c>
      <c r="AD422" s="70" t="str">
        <f>_xlfn.XLOOKUP($D422,'[1]Res (3)'!$G:$G,'[1]Res (3)'!U:U,"",0)</f>
        <v/>
      </c>
      <c r="AE422" s="70" t="str">
        <f>_xlfn.XLOOKUP($D422,'[1]Res (3)'!$G:$G,'[1]Res (3)'!V:V,"",0)</f>
        <v/>
      </c>
      <c r="AF422" s="70" t="str">
        <f>_xlfn.XLOOKUP($D422,'[1]Res (3)'!$G:$G,'[1]Res (3)'!W:W,"",0)</f>
        <v/>
      </c>
      <c r="AG422" s="70" t="str">
        <f>_xlfn.XLOOKUP($D422,'[1]Res (3)'!$G:$G,'[1]Res (3)'!X:X,"",0)</f>
        <v/>
      </c>
      <c r="AH422" s="70" t="str">
        <f>_xlfn.XLOOKUP($D422,'[1]Res (3)'!$G:$G,'[1]Res (3)'!Y:Y,"",0)</f>
        <v/>
      </c>
      <c r="AI422" s="70" t="str">
        <f>_xlfn.XLOOKUP($D422,'[1]Res (3)'!$G:$G,'[1]Res (3)'!Z:Z,"",0)</f>
        <v/>
      </c>
      <c r="AJ422" s="70" t="str">
        <f>_xlfn.XLOOKUP($D422,'[1]Res (3)'!$G:$G,'[1]Res (3)'!AA:AA,"",0)</f>
        <v/>
      </c>
      <c r="AK422" s="70" t="str">
        <f>_xlfn.XLOOKUP($D422,'[1]Res (3)'!$G:$G,'[1]Res (3)'!AB:AB,"",0)</f>
        <v>-</v>
      </c>
      <c r="AL422" s="71">
        <f t="shared" si="184"/>
        <v>0</v>
      </c>
      <c r="AM422" s="72" t="str">
        <f t="shared" si="185"/>
        <v/>
      </c>
      <c r="AO422" s="71" t="s">
        <v>26</v>
      </c>
      <c r="AP422" s="70" t="e">
        <f t="shared" si="204"/>
        <v>#VALUE!</v>
      </c>
      <c r="AQ422" s="70" t="e">
        <f t="shared" si="204"/>
        <v>#VALUE!</v>
      </c>
      <c r="AR422" s="70" t="e">
        <f t="shared" si="204"/>
        <v>#VALUE!</v>
      </c>
      <c r="AS422" s="70" t="e">
        <f t="shared" si="204"/>
        <v>#VALUE!</v>
      </c>
      <c r="AT422" s="70" t="e">
        <f t="shared" si="204"/>
        <v>#VALUE!</v>
      </c>
      <c r="AU422" s="70" t="e">
        <f t="shared" si="204"/>
        <v>#VALUE!</v>
      </c>
      <c r="AV422" s="70" t="e">
        <f t="shared" si="204"/>
        <v>#VALUE!</v>
      </c>
      <c r="AW422" s="70" t="e">
        <f t="shared" si="205"/>
        <v>#VALUE!</v>
      </c>
      <c r="AX422" s="70" t="e">
        <f t="shared" si="205"/>
        <v>#VALUE!</v>
      </c>
      <c r="AY422" s="71" t="e">
        <f t="shared" si="186"/>
        <v>#VALUE!</v>
      </c>
      <c r="AZ422" s="72" t="e">
        <f t="shared" si="206"/>
        <v>#VALUE!</v>
      </c>
      <c r="BA422" s="71" t="s">
        <v>26</v>
      </c>
      <c r="BB422" s="70">
        <v>0</v>
      </c>
      <c r="BC422" s="70">
        <v>0</v>
      </c>
      <c r="BD422" s="70">
        <v>1</v>
      </c>
      <c r="BE422" s="70">
        <v>1</v>
      </c>
      <c r="BF422" s="70">
        <v>2</v>
      </c>
      <c r="BG422" s="70">
        <v>1</v>
      </c>
      <c r="BH422" s="70">
        <v>1</v>
      </c>
      <c r="BI422" s="70">
        <v>0</v>
      </c>
      <c r="BJ422" s="70">
        <v>1</v>
      </c>
      <c r="BK422" s="74">
        <f t="shared" si="188"/>
        <v>7</v>
      </c>
      <c r="BL422" s="75">
        <f t="shared" si="207"/>
        <v>0</v>
      </c>
      <c r="BM422" s="71" t="s">
        <v>26</v>
      </c>
      <c r="BN422" s="70">
        <v>0</v>
      </c>
      <c r="BO422" s="70">
        <v>0</v>
      </c>
      <c r="BP422" s="70">
        <v>1</v>
      </c>
      <c r="BQ422" s="70">
        <v>0</v>
      </c>
      <c r="BR422" s="70">
        <v>2</v>
      </c>
      <c r="BS422" s="70">
        <v>0</v>
      </c>
      <c r="BT422" s="70">
        <v>1</v>
      </c>
      <c r="BU422" s="70">
        <v>0</v>
      </c>
      <c r="BV422" s="70">
        <v>0</v>
      </c>
      <c r="BW422" s="74">
        <f t="shared" si="190"/>
        <v>4</v>
      </c>
      <c r="BX422" s="76">
        <f t="shared" si="208"/>
        <v>0</v>
      </c>
      <c r="BY422" s="71" t="s">
        <v>26</v>
      </c>
      <c r="BZ422" s="70">
        <v>0</v>
      </c>
      <c r="CA422" s="70">
        <v>0</v>
      </c>
      <c r="CB422" s="70">
        <v>3</v>
      </c>
      <c r="CC422" s="70">
        <v>0</v>
      </c>
      <c r="CD422" s="70">
        <v>4</v>
      </c>
      <c r="CE422" s="70">
        <v>0</v>
      </c>
      <c r="CF422" s="70">
        <v>3</v>
      </c>
      <c r="CG422" s="70"/>
      <c r="CH422" s="70">
        <v>0</v>
      </c>
      <c r="CI422" s="77">
        <f t="shared" si="192"/>
        <v>10</v>
      </c>
      <c r="CJ422" s="76">
        <f t="shared" si="209"/>
        <v>0</v>
      </c>
      <c r="CK422" s="78"/>
      <c r="CL422" s="57"/>
      <c r="CM422" s="57"/>
      <c r="CN422" s="57"/>
      <c r="CO422" s="57"/>
      <c r="CP422" s="57"/>
      <c r="CQ422" s="57"/>
      <c r="CR422" s="57"/>
      <c r="CS422" s="79"/>
      <c r="CT422" s="80"/>
      <c r="CU422" s="81">
        <f t="shared" si="194"/>
        <v>0</v>
      </c>
      <c r="CV422" s="82">
        <f t="shared" si="210"/>
        <v>0</v>
      </c>
      <c r="CW422" s="83" t="e">
        <f>SUMIF(Склад!#REF!,E421,Склад!#REF!)</f>
        <v>#REF!</v>
      </c>
    </row>
    <row r="423" spans="1:101" s="73" customFormat="1" ht="73.150000000000006" customHeight="1" thickBot="1" x14ac:dyDescent="0.3">
      <c r="A423" s="57">
        <v>420</v>
      </c>
      <c r="B423" s="168" t="s">
        <v>140</v>
      </c>
      <c r="C423" s="34" t="s">
        <v>4196</v>
      </c>
      <c r="D423" s="34" t="str">
        <f t="shared" si="196"/>
        <v>687280262</v>
      </c>
      <c r="E423" s="33" t="s">
        <v>3972</v>
      </c>
      <c r="F423" s="33">
        <v>62</v>
      </c>
      <c r="G423" s="165" t="str">
        <f>IFERROR(VLOOKUP(VALUE(E423),Склад!#REF!,6,0),"-")</f>
        <v>-</v>
      </c>
      <c r="H423" s="58"/>
      <c r="I423" s="194" t="s">
        <v>4358</v>
      </c>
      <c r="J423" s="59">
        <v>53.5</v>
      </c>
      <c r="K423" s="63">
        <v>139</v>
      </c>
      <c r="L423" s="60"/>
      <c r="M423" s="61"/>
      <c r="N423" s="62"/>
      <c r="O423" s="64"/>
      <c r="P423" s="65"/>
      <c r="Q423" s="66"/>
      <c r="R423" s="67"/>
      <c r="S423" s="65"/>
      <c r="T423" s="66"/>
      <c r="U423" s="68"/>
      <c r="V423" s="69"/>
      <c r="W423" s="65"/>
      <c r="X423" s="66"/>
      <c r="Y423" s="70" t="str">
        <f>_xlfn.XLOOKUP($D423,'[1]Res (3)'!$G:$G,'[1]Res (3)'!P:P,"",0)</f>
        <v>-</v>
      </c>
      <c r="Z423" s="70" t="str">
        <f>_xlfn.XLOOKUP($D423,'[1]Res (3)'!$G:$G,'[1]Res (3)'!Q:Q,"",0)</f>
        <v>-</v>
      </c>
      <c r="AA423" s="70" t="str">
        <f>_xlfn.XLOOKUP($D423,'[1]Res (3)'!$G:$G,'[1]Res (3)'!R:R,"",0)</f>
        <v>-</v>
      </c>
      <c r="AB423" s="70" t="str">
        <f>_xlfn.XLOOKUP($D423,'[1]Res (3)'!$G:$G,'[1]Res (3)'!S:S,"",0)</f>
        <v/>
      </c>
      <c r="AC423" s="70" t="str">
        <f>_xlfn.XLOOKUP($D423,'[1]Res (3)'!$G:$G,'[1]Res (3)'!T:T,"",0)</f>
        <v/>
      </c>
      <c r="AD423" s="70" t="str">
        <f>_xlfn.XLOOKUP($D423,'[1]Res (3)'!$G:$G,'[1]Res (3)'!U:U,"",0)</f>
        <v/>
      </c>
      <c r="AE423" s="70" t="str">
        <f>_xlfn.XLOOKUP($D423,'[1]Res (3)'!$G:$G,'[1]Res (3)'!V:V,"",0)</f>
        <v/>
      </c>
      <c r="AF423" s="70" t="str">
        <f>_xlfn.XLOOKUP($D423,'[1]Res (3)'!$G:$G,'[1]Res (3)'!W:W,"",0)</f>
        <v/>
      </c>
      <c r="AG423" s="70" t="str">
        <f>_xlfn.XLOOKUP($D423,'[1]Res (3)'!$G:$G,'[1]Res (3)'!X:X,"",0)</f>
        <v/>
      </c>
      <c r="AH423" s="70" t="str">
        <f>_xlfn.XLOOKUP($D423,'[1]Res (3)'!$G:$G,'[1]Res (3)'!Y:Y,"",0)</f>
        <v/>
      </c>
      <c r="AI423" s="70" t="str">
        <f>_xlfn.XLOOKUP($D423,'[1]Res (3)'!$G:$G,'[1]Res (3)'!Z:Z,"",0)</f>
        <v/>
      </c>
      <c r="AJ423" s="70" t="str">
        <f>_xlfn.XLOOKUP($D423,'[1]Res (3)'!$G:$G,'[1]Res (3)'!AA:AA,"",0)</f>
        <v/>
      </c>
      <c r="AK423" s="70" t="str">
        <f>_xlfn.XLOOKUP($D423,'[1]Res (3)'!$G:$G,'[1]Res (3)'!AB:AB,"",0)</f>
        <v>-</v>
      </c>
      <c r="AL423" s="71">
        <f t="shared" si="184"/>
        <v>0</v>
      </c>
      <c r="AM423" s="72" t="str">
        <f t="shared" si="185"/>
        <v/>
      </c>
      <c r="AO423" s="71" t="s">
        <v>26</v>
      </c>
      <c r="AP423" s="70" t="e">
        <f t="shared" si="204"/>
        <v>#VALUE!</v>
      </c>
      <c r="AQ423" s="70" t="e">
        <f t="shared" si="204"/>
        <v>#VALUE!</v>
      </c>
      <c r="AR423" s="70" t="e">
        <f t="shared" si="204"/>
        <v>#VALUE!</v>
      </c>
      <c r="AS423" s="70" t="e">
        <f t="shared" si="204"/>
        <v>#VALUE!</v>
      </c>
      <c r="AT423" s="70" t="e">
        <f t="shared" si="204"/>
        <v>#VALUE!</v>
      </c>
      <c r="AU423" s="70" t="e">
        <f t="shared" si="204"/>
        <v>#VALUE!</v>
      </c>
      <c r="AV423" s="70" t="e">
        <f t="shared" si="204"/>
        <v>#VALUE!</v>
      </c>
      <c r="AW423" s="70" t="e">
        <f t="shared" si="205"/>
        <v>#VALUE!</v>
      </c>
      <c r="AX423" s="70" t="e">
        <f t="shared" si="205"/>
        <v>#VALUE!</v>
      </c>
      <c r="AY423" s="71" t="e">
        <f t="shared" si="186"/>
        <v>#VALUE!</v>
      </c>
      <c r="AZ423" s="72" t="e">
        <f t="shared" si="206"/>
        <v>#VALUE!</v>
      </c>
      <c r="BA423" s="71" t="s">
        <v>26</v>
      </c>
      <c r="BB423" s="70">
        <v>0</v>
      </c>
      <c r="BC423" s="70"/>
      <c r="BD423" s="70">
        <v>1</v>
      </c>
      <c r="BE423" s="70"/>
      <c r="BF423" s="70">
        <v>1</v>
      </c>
      <c r="BG423" s="70"/>
      <c r="BH423" s="70">
        <v>1</v>
      </c>
      <c r="BI423" s="70"/>
      <c r="BJ423" s="70">
        <v>0</v>
      </c>
      <c r="BK423" s="74">
        <f t="shared" si="188"/>
        <v>3</v>
      </c>
      <c r="BL423" s="75">
        <f t="shared" si="207"/>
        <v>0</v>
      </c>
      <c r="BM423" s="71" t="s">
        <v>26</v>
      </c>
      <c r="BN423" s="70">
        <v>0</v>
      </c>
      <c r="BO423" s="70"/>
      <c r="BP423" s="70">
        <v>1</v>
      </c>
      <c r="BQ423" s="70"/>
      <c r="BR423" s="70">
        <v>1</v>
      </c>
      <c r="BS423" s="70"/>
      <c r="BT423" s="70">
        <v>1</v>
      </c>
      <c r="BU423" s="70"/>
      <c r="BV423" s="70">
        <v>0</v>
      </c>
      <c r="BW423" s="74">
        <f t="shared" si="190"/>
        <v>3</v>
      </c>
      <c r="BX423" s="76">
        <f t="shared" si="208"/>
        <v>0</v>
      </c>
      <c r="BY423" s="71" t="s">
        <v>26</v>
      </c>
      <c r="BZ423" s="70">
        <v>0</v>
      </c>
      <c r="CA423" s="70"/>
      <c r="CB423" s="70">
        <v>0</v>
      </c>
      <c r="CC423" s="70"/>
      <c r="CD423" s="70">
        <v>0</v>
      </c>
      <c r="CE423" s="70"/>
      <c r="CF423" s="70">
        <v>0</v>
      </c>
      <c r="CG423" s="70"/>
      <c r="CH423" s="70">
        <v>0</v>
      </c>
      <c r="CI423" s="77">
        <f t="shared" si="192"/>
        <v>0</v>
      </c>
      <c r="CJ423" s="76">
        <f t="shared" si="209"/>
        <v>0</v>
      </c>
      <c r="CK423" s="78"/>
      <c r="CL423" s="57"/>
      <c r="CM423" s="57"/>
      <c r="CN423" s="57"/>
      <c r="CO423" s="57"/>
      <c r="CP423" s="57"/>
      <c r="CQ423" s="57"/>
      <c r="CR423" s="57"/>
      <c r="CS423" s="79"/>
      <c r="CT423" s="80"/>
      <c r="CU423" s="81">
        <f t="shared" si="194"/>
        <v>0</v>
      </c>
      <c r="CV423" s="82">
        <f t="shared" si="210"/>
        <v>0</v>
      </c>
      <c r="CW423" s="83" t="e">
        <f>SUMIF(Склад!#REF!,E422,Склад!#REF!)</f>
        <v>#REF!</v>
      </c>
    </row>
    <row r="424" spans="1:101" s="73" customFormat="1" ht="72.599999999999994" customHeight="1" thickBot="1" x14ac:dyDescent="0.3">
      <c r="A424" s="34">
        <v>421</v>
      </c>
      <c r="B424" s="168" t="s">
        <v>140</v>
      </c>
      <c r="C424" s="34" t="s">
        <v>4249</v>
      </c>
      <c r="D424" s="34" t="str">
        <f t="shared" si="196"/>
        <v>6382403227</v>
      </c>
      <c r="E424" s="33" t="s">
        <v>3973</v>
      </c>
      <c r="F424" s="33">
        <v>227</v>
      </c>
      <c r="G424" s="165" t="str">
        <f>IFERROR(VLOOKUP(VALUE(E424),Склад!#REF!,6,0),"-")</f>
        <v>-</v>
      </c>
      <c r="H424" s="58"/>
      <c r="I424" s="194" t="s">
        <v>4359</v>
      </c>
      <c r="J424" s="59">
        <v>49.6</v>
      </c>
      <c r="K424" s="63">
        <v>129</v>
      </c>
      <c r="L424" s="60"/>
      <c r="M424" s="61"/>
      <c r="N424" s="62"/>
      <c r="O424" s="64"/>
      <c r="P424" s="65"/>
      <c r="Q424" s="66"/>
      <c r="R424" s="67"/>
      <c r="S424" s="65"/>
      <c r="T424" s="66"/>
      <c r="U424" s="68"/>
      <c r="V424" s="69"/>
      <c r="W424" s="65"/>
      <c r="X424" s="66"/>
      <c r="Y424" s="70" t="str">
        <f>_xlfn.XLOOKUP($D424,'[1]Res (3)'!$G:$G,'[1]Res (3)'!P:P,"",0)</f>
        <v>-</v>
      </c>
      <c r="Z424" s="70" t="str">
        <f>_xlfn.XLOOKUP($D424,'[1]Res (3)'!$G:$G,'[1]Res (3)'!Q:Q,"",0)</f>
        <v>-</v>
      </c>
      <c r="AA424" s="70" t="str">
        <f>_xlfn.XLOOKUP($D424,'[1]Res (3)'!$G:$G,'[1]Res (3)'!R:R,"",0)</f>
        <v>-</v>
      </c>
      <c r="AB424" s="70" t="str">
        <f>_xlfn.XLOOKUP($D424,'[1]Res (3)'!$G:$G,'[1]Res (3)'!S:S,"",0)</f>
        <v/>
      </c>
      <c r="AC424" s="70" t="str">
        <f>_xlfn.XLOOKUP($D424,'[1]Res (3)'!$G:$G,'[1]Res (3)'!T:T,"",0)</f>
        <v/>
      </c>
      <c r="AD424" s="70" t="str">
        <f>_xlfn.XLOOKUP($D424,'[1]Res (3)'!$G:$G,'[1]Res (3)'!U:U,"",0)</f>
        <v/>
      </c>
      <c r="AE424" s="70" t="str">
        <f>_xlfn.XLOOKUP($D424,'[1]Res (3)'!$G:$G,'[1]Res (3)'!V:V,"",0)</f>
        <v/>
      </c>
      <c r="AF424" s="70" t="str">
        <f>_xlfn.XLOOKUP($D424,'[1]Res (3)'!$G:$G,'[1]Res (3)'!W:W,"",0)</f>
        <v/>
      </c>
      <c r="AG424" s="70" t="str">
        <f>_xlfn.XLOOKUP($D424,'[1]Res (3)'!$G:$G,'[1]Res (3)'!X:X,"",0)</f>
        <v/>
      </c>
      <c r="AH424" s="70" t="str">
        <f>_xlfn.XLOOKUP($D424,'[1]Res (3)'!$G:$G,'[1]Res (3)'!Y:Y,"",0)</f>
        <v/>
      </c>
      <c r="AI424" s="70" t="str">
        <f>_xlfn.XLOOKUP($D424,'[1]Res (3)'!$G:$G,'[1]Res (3)'!Z:Z,"",0)</f>
        <v/>
      </c>
      <c r="AJ424" s="70" t="str">
        <f>_xlfn.XLOOKUP($D424,'[1]Res (3)'!$G:$G,'[1]Res (3)'!AA:AA,"",0)</f>
        <v/>
      </c>
      <c r="AK424" s="70" t="str">
        <f>_xlfn.XLOOKUP($D424,'[1]Res (3)'!$G:$G,'[1]Res (3)'!AB:AB,"",0)</f>
        <v>-</v>
      </c>
      <c r="AL424" s="71">
        <f t="shared" si="184"/>
        <v>0</v>
      </c>
      <c r="AM424" s="72" t="str">
        <f t="shared" si="185"/>
        <v/>
      </c>
      <c r="AO424" s="71" t="s">
        <v>26</v>
      </c>
      <c r="AP424" s="70" t="e">
        <f t="shared" si="204"/>
        <v>#VALUE!</v>
      </c>
      <c r="AQ424" s="70" t="e">
        <f t="shared" si="204"/>
        <v>#VALUE!</v>
      </c>
      <c r="AR424" s="70" t="e">
        <f t="shared" si="204"/>
        <v>#VALUE!</v>
      </c>
      <c r="AS424" s="70" t="e">
        <f t="shared" si="204"/>
        <v>#VALUE!</v>
      </c>
      <c r="AT424" s="70" t="e">
        <f t="shared" si="204"/>
        <v>#VALUE!</v>
      </c>
      <c r="AU424" s="70" t="e">
        <f t="shared" si="204"/>
        <v>#VALUE!</v>
      </c>
      <c r="AV424" s="70" t="e">
        <f t="shared" si="204"/>
        <v>#VALUE!</v>
      </c>
      <c r="AW424" s="70" t="e">
        <f t="shared" si="205"/>
        <v>#VALUE!</v>
      </c>
      <c r="AX424" s="70" t="e">
        <f t="shared" si="205"/>
        <v>#VALUE!</v>
      </c>
      <c r="AY424" s="71" t="e">
        <f t="shared" si="186"/>
        <v>#VALUE!</v>
      </c>
      <c r="AZ424" s="72" t="e">
        <f t="shared" si="206"/>
        <v>#VALUE!</v>
      </c>
      <c r="BA424" s="71" t="s">
        <v>26</v>
      </c>
      <c r="BB424" s="70">
        <v>0</v>
      </c>
      <c r="BC424" s="70"/>
      <c r="BD424" s="70">
        <v>0</v>
      </c>
      <c r="BE424" s="70">
        <v>0</v>
      </c>
      <c r="BF424" s="70">
        <v>0</v>
      </c>
      <c r="BG424" s="70">
        <v>0</v>
      </c>
      <c r="BH424" s="70">
        <v>0</v>
      </c>
      <c r="BI424" s="70"/>
      <c r="BJ424" s="70">
        <v>0</v>
      </c>
      <c r="BK424" s="74">
        <f t="shared" si="188"/>
        <v>0</v>
      </c>
      <c r="BL424" s="75">
        <f t="shared" si="207"/>
        <v>0</v>
      </c>
      <c r="BM424" s="71" t="s">
        <v>26</v>
      </c>
      <c r="BN424" s="70">
        <v>0</v>
      </c>
      <c r="BO424" s="70"/>
      <c r="BP424" s="70">
        <v>0</v>
      </c>
      <c r="BQ424" s="70"/>
      <c r="BR424" s="70">
        <v>0</v>
      </c>
      <c r="BS424" s="70"/>
      <c r="BT424" s="70">
        <v>0</v>
      </c>
      <c r="BU424" s="70"/>
      <c r="BV424" s="70">
        <v>0</v>
      </c>
      <c r="BW424" s="74">
        <f t="shared" si="190"/>
        <v>0</v>
      </c>
      <c r="BX424" s="76">
        <f t="shared" si="208"/>
        <v>0</v>
      </c>
      <c r="BY424" s="71" t="s">
        <v>26</v>
      </c>
      <c r="BZ424" s="70">
        <v>0</v>
      </c>
      <c r="CA424" s="70"/>
      <c r="CB424" s="70">
        <v>0</v>
      </c>
      <c r="CC424" s="70"/>
      <c r="CD424" s="70">
        <v>0</v>
      </c>
      <c r="CE424" s="70"/>
      <c r="CF424" s="70">
        <v>0</v>
      </c>
      <c r="CG424" s="70">
        <v>0</v>
      </c>
      <c r="CH424" s="70">
        <v>0</v>
      </c>
      <c r="CI424" s="77">
        <f t="shared" si="192"/>
        <v>0</v>
      </c>
      <c r="CJ424" s="76">
        <f t="shared" si="209"/>
        <v>0</v>
      </c>
      <c r="CK424" s="78"/>
      <c r="CL424" s="57"/>
      <c r="CM424" s="57"/>
      <c r="CN424" s="57"/>
      <c r="CO424" s="57"/>
      <c r="CP424" s="57"/>
      <c r="CQ424" s="57"/>
      <c r="CR424" s="57"/>
      <c r="CS424" s="79"/>
      <c r="CT424" s="80"/>
      <c r="CU424" s="81">
        <f t="shared" si="194"/>
        <v>0</v>
      </c>
      <c r="CV424" s="82">
        <f t="shared" si="210"/>
        <v>0</v>
      </c>
      <c r="CW424" s="83" t="e">
        <f>SUMIF(Склад!#REF!,E423,Склад!#REF!)</f>
        <v>#REF!</v>
      </c>
    </row>
    <row r="425" spans="1:101" s="73" customFormat="1" ht="72.75" customHeight="1" thickBot="1" x14ac:dyDescent="0.3">
      <c r="A425" s="57">
        <v>422</v>
      </c>
      <c r="B425" s="168" t="s">
        <v>140</v>
      </c>
      <c r="C425" s="34" t="s">
        <v>4250</v>
      </c>
      <c r="D425" s="34" t="str">
        <f t="shared" si="196"/>
        <v>6812401227</v>
      </c>
      <c r="E425" s="33" t="s">
        <v>3974</v>
      </c>
      <c r="F425" s="33">
        <v>227</v>
      </c>
      <c r="G425" s="165" t="str">
        <f>IFERROR(VLOOKUP(VALUE(E425),Склад!#REF!,6,0),"-")</f>
        <v>-</v>
      </c>
      <c r="H425" s="58"/>
      <c r="I425" s="194" t="s">
        <v>4359</v>
      </c>
      <c r="J425" s="59">
        <v>49.6</v>
      </c>
      <c r="K425" s="63">
        <v>129</v>
      </c>
      <c r="L425" s="60"/>
      <c r="M425" s="61"/>
      <c r="N425" s="62"/>
      <c r="O425" s="64"/>
      <c r="P425" s="65"/>
      <c r="Q425" s="66"/>
      <c r="R425" s="67"/>
      <c r="S425" s="65"/>
      <c r="T425" s="66"/>
      <c r="U425" s="68"/>
      <c r="V425" s="69"/>
      <c r="W425" s="65"/>
      <c r="X425" s="66"/>
      <c r="Y425" s="70" t="str">
        <f>_xlfn.XLOOKUP($D425,'[1]Res (3)'!$G:$G,'[1]Res (3)'!P:P,"",0)</f>
        <v>-</v>
      </c>
      <c r="Z425" s="70" t="str">
        <f>_xlfn.XLOOKUP($D425,'[1]Res (3)'!$G:$G,'[1]Res (3)'!Q:Q,"",0)</f>
        <v>-</v>
      </c>
      <c r="AA425" s="70" t="str">
        <f>_xlfn.XLOOKUP($D425,'[1]Res (3)'!$G:$G,'[1]Res (3)'!R:R,"",0)</f>
        <v>-</v>
      </c>
      <c r="AB425" s="70" t="str">
        <f>_xlfn.XLOOKUP($D425,'[1]Res (3)'!$G:$G,'[1]Res (3)'!S:S,"",0)</f>
        <v/>
      </c>
      <c r="AC425" s="70" t="str">
        <f>_xlfn.XLOOKUP($D425,'[1]Res (3)'!$G:$G,'[1]Res (3)'!T:T,"",0)</f>
        <v/>
      </c>
      <c r="AD425" s="70" t="str">
        <f>_xlfn.XLOOKUP($D425,'[1]Res (3)'!$G:$G,'[1]Res (3)'!U:U,"",0)</f>
        <v/>
      </c>
      <c r="AE425" s="70" t="str">
        <f>_xlfn.XLOOKUP($D425,'[1]Res (3)'!$G:$G,'[1]Res (3)'!V:V,"",0)</f>
        <v/>
      </c>
      <c r="AF425" s="70" t="str">
        <f>_xlfn.XLOOKUP($D425,'[1]Res (3)'!$G:$G,'[1]Res (3)'!W:W,"",0)</f>
        <v/>
      </c>
      <c r="AG425" s="70" t="str">
        <f>_xlfn.XLOOKUP($D425,'[1]Res (3)'!$G:$G,'[1]Res (3)'!X:X,"",0)</f>
        <v/>
      </c>
      <c r="AH425" s="70" t="str">
        <f>_xlfn.XLOOKUP($D425,'[1]Res (3)'!$G:$G,'[1]Res (3)'!Y:Y,"",0)</f>
        <v/>
      </c>
      <c r="AI425" s="70" t="str">
        <f>_xlfn.XLOOKUP($D425,'[1]Res (3)'!$G:$G,'[1]Res (3)'!Z:Z,"",0)</f>
        <v/>
      </c>
      <c r="AJ425" s="70" t="str">
        <f>_xlfn.XLOOKUP($D425,'[1]Res (3)'!$G:$G,'[1]Res (3)'!AA:AA,"",0)</f>
        <v/>
      </c>
      <c r="AK425" s="70" t="str">
        <f>_xlfn.XLOOKUP($D425,'[1]Res (3)'!$G:$G,'[1]Res (3)'!AB:AB,"",0)</f>
        <v>-</v>
      </c>
      <c r="AL425" s="71">
        <f t="shared" si="184"/>
        <v>0</v>
      </c>
      <c r="AM425" s="72" t="str">
        <f t="shared" si="185"/>
        <v/>
      </c>
      <c r="AO425" s="71" t="s">
        <v>26</v>
      </c>
      <c r="AP425" s="70" t="e">
        <f t="shared" si="204"/>
        <v>#VALUE!</v>
      </c>
      <c r="AQ425" s="70" t="e">
        <f t="shared" si="204"/>
        <v>#VALUE!</v>
      </c>
      <c r="AR425" s="70" t="e">
        <f t="shared" si="204"/>
        <v>#VALUE!</v>
      </c>
      <c r="AS425" s="70" t="e">
        <f t="shared" si="204"/>
        <v>#VALUE!</v>
      </c>
      <c r="AT425" s="70" t="e">
        <f t="shared" si="204"/>
        <v>#VALUE!</v>
      </c>
      <c r="AU425" s="70" t="e">
        <f t="shared" si="204"/>
        <v>#VALUE!</v>
      </c>
      <c r="AV425" s="70" t="e">
        <f t="shared" si="204"/>
        <v>#VALUE!</v>
      </c>
      <c r="AW425" s="70" t="e">
        <f t="shared" si="205"/>
        <v>#VALUE!</v>
      </c>
      <c r="AX425" s="70" t="e">
        <f t="shared" si="205"/>
        <v>#VALUE!</v>
      </c>
      <c r="AY425" s="71" t="e">
        <f t="shared" si="186"/>
        <v>#VALUE!</v>
      </c>
      <c r="AZ425" s="72" t="e">
        <f t="shared" si="206"/>
        <v>#VALUE!</v>
      </c>
      <c r="BA425" s="71" t="s">
        <v>26</v>
      </c>
      <c r="BB425" s="70">
        <v>0</v>
      </c>
      <c r="BC425" s="70">
        <v>0</v>
      </c>
      <c r="BD425" s="70">
        <v>1</v>
      </c>
      <c r="BE425" s="70">
        <v>1</v>
      </c>
      <c r="BF425" s="70">
        <v>2</v>
      </c>
      <c r="BG425" s="70">
        <v>1</v>
      </c>
      <c r="BH425" s="70">
        <v>1</v>
      </c>
      <c r="BI425" s="70">
        <v>0</v>
      </c>
      <c r="BJ425" s="70">
        <v>1</v>
      </c>
      <c r="BK425" s="74">
        <f t="shared" si="188"/>
        <v>7</v>
      </c>
      <c r="BL425" s="75">
        <f t="shared" si="207"/>
        <v>0</v>
      </c>
      <c r="BM425" s="71" t="s">
        <v>26</v>
      </c>
      <c r="BN425" s="70">
        <v>0</v>
      </c>
      <c r="BO425" s="70">
        <v>0</v>
      </c>
      <c r="BP425" s="70">
        <v>1</v>
      </c>
      <c r="BQ425" s="70">
        <v>0</v>
      </c>
      <c r="BR425" s="70">
        <v>2</v>
      </c>
      <c r="BS425" s="70">
        <v>0</v>
      </c>
      <c r="BT425" s="70">
        <v>1</v>
      </c>
      <c r="BU425" s="70">
        <v>0</v>
      </c>
      <c r="BV425" s="70">
        <v>0</v>
      </c>
      <c r="BW425" s="74">
        <f t="shared" si="190"/>
        <v>4</v>
      </c>
      <c r="BX425" s="76">
        <f t="shared" si="208"/>
        <v>0</v>
      </c>
      <c r="BY425" s="71" t="s">
        <v>26</v>
      </c>
      <c r="BZ425" s="70">
        <v>0</v>
      </c>
      <c r="CA425" s="70">
        <v>0</v>
      </c>
      <c r="CB425" s="70">
        <v>3</v>
      </c>
      <c r="CC425" s="70">
        <v>0</v>
      </c>
      <c r="CD425" s="70">
        <v>4</v>
      </c>
      <c r="CE425" s="70">
        <v>0</v>
      </c>
      <c r="CF425" s="70">
        <v>3</v>
      </c>
      <c r="CG425" s="70">
        <v>0</v>
      </c>
      <c r="CH425" s="70">
        <v>0</v>
      </c>
      <c r="CI425" s="77">
        <f t="shared" si="192"/>
        <v>10</v>
      </c>
      <c r="CJ425" s="76">
        <f t="shared" si="209"/>
        <v>0</v>
      </c>
      <c r="CK425" s="78"/>
      <c r="CL425" s="57"/>
      <c r="CM425" s="57"/>
      <c r="CN425" s="57"/>
      <c r="CO425" s="57"/>
      <c r="CP425" s="57"/>
      <c r="CQ425" s="57"/>
      <c r="CR425" s="57"/>
      <c r="CS425" s="79"/>
      <c r="CT425" s="80"/>
      <c r="CU425" s="81">
        <f t="shared" si="194"/>
        <v>0</v>
      </c>
      <c r="CV425" s="82">
        <f t="shared" si="210"/>
        <v>0</v>
      </c>
      <c r="CW425" s="83" t="e">
        <f>SUMIF(Склад!#REF!,E424,Склад!#REF!)</f>
        <v>#REF!</v>
      </c>
    </row>
    <row r="426" spans="1:101" s="73" customFormat="1" ht="70.5" customHeight="1" thickBot="1" x14ac:dyDescent="0.3">
      <c r="A426" s="34">
        <v>423</v>
      </c>
      <c r="B426" s="168" t="s">
        <v>140</v>
      </c>
      <c r="C426" s="34" t="s">
        <v>4251</v>
      </c>
      <c r="D426" s="34" t="str">
        <f t="shared" si="196"/>
        <v>6212201126</v>
      </c>
      <c r="E426" s="33" t="s">
        <v>3975</v>
      </c>
      <c r="F426" s="33">
        <v>126</v>
      </c>
      <c r="G426" s="165" t="str">
        <f>IFERROR(VLOOKUP(VALUE(E426),Склад!#REF!,6,0),"-")</f>
        <v>-</v>
      </c>
      <c r="H426" s="58"/>
      <c r="I426" s="194" t="s">
        <v>4360</v>
      </c>
      <c r="J426" s="59">
        <v>57.3</v>
      </c>
      <c r="K426" s="63">
        <v>149</v>
      </c>
      <c r="L426" s="60"/>
      <c r="M426" s="61"/>
      <c r="N426" s="62"/>
      <c r="O426" s="64"/>
      <c r="P426" s="65"/>
      <c r="Q426" s="66"/>
      <c r="R426" s="67"/>
      <c r="S426" s="65"/>
      <c r="T426" s="66"/>
      <c r="U426" s="68"/>
      <c r="V426" s="69"/>
      <c r="W426" s="65"/>
      <c r="X426" s="66"/>
      <c r="Y426" s="70" t="str">
        <f>_xlfn.XLOOKUP($D426,'[1]Res (3)'!$G:$G,'[1]Res (3)'!P:P,"",0)</f>
        <v>-</v>
      </c>
      <c r="Z426" s="70" t="str">
        <f>_xlfn.XLOOKUP($D426,'[1]Res (3)'!$G:$G,'[1]Res (3)'!Q:Q,"",0)</f>
        <v>-</v>
      </c>
      <c r="AA426" s="70" t="str">
        <f>_xlfn.XLOOKUP($D426,'[1]Res (3)'!$G:$G,'[1]Res (3)'!R:R,"",0)</f>
        <v>-</v>
      </c>
      <c r="AB426" s="70" t="str">
        <f>_xlfn.XLOOKUP($D426,'[1]Res (3)'!$G:$G,'[1]Res (3)'!S:S,"",0)</f>
        <v/>
      </c>
      <c r="AC426" s="70" t="str">
        <f>_xlfn.XLOOKUP($D426,'[1]Res (3)'!$G:$G,'[1]Res (3)'!T:T,"",0)</f>
        <v/>
      </c>
      <c r="AD426" s="70" t="str">
        <f>_xlfn.XLOOKUP($D426,'[1]Res (3)'!$G:$G,'[1]Res (3)'!U:U,"",0)</f>
        <v/>
      </c>
      <c r="AE426" s="70" t="str">
        <f>_xlfn.XLOOKUP($D426,'[1]Res (3)'!$G:$G,'[1]Res (3)'!V:V,"",0)</f>
        <v/>
      </c>
      <c r="AF426" s="70" t="str">
        <f>_xlfn.XLOOKUP($D426,'[1]Res (3)'!$G:$G,'[1]Res (3)'!W:W,"",0)</f>
        <v/>
      </c>
      <c r="AG426" s="70" t="str">
        <f>_xlfn.XLOOKUP($D426,'[1]Res (3)'!$G:$G,'[1]Res (3)'!X:X,"",0)</f>
        <v/>
      </c>
      <c r="AH426" s="70" t="str">
        <f>_xlfn.XLOOKUP($D426,'[1]Res (3)'!$G:$G,'[1]Res (3)'!Y:Y,"",0)</f>
        <v/>
      </c>
      <c r="AI426" s="70" t="str">
        <f>_xlfn.XLOOKUP($D426,'[1]Res (3)'!$G:$G,'[1]Res (3)'!Z:Z,"",0)</f>
        <v/>
      </c>
      <c r="AJ426" s="70" t="str">
        <f>_xlfn.XLOOKUP($D426,'[1]Res (3)'!$G:$G,'[1]Res (3)'!AA:AA,"",0)</f>
        <v/>
      </c>
      <c r="AK426" s="70" t="str">
        <f>_xlfn.XLOOKUP($D426,'[1]Res (3)'!$G:$G,'[1]Res (3)'!AB:AB,"",0)</f>
        <v>-</v>
      </c>
      <c r="AL426" s="71">
        <f t="shared" si="184"/>
        <v>0</v>
      </c>
      <c r="AM426" s="72" t="str">
        <f t="shared" si="185"/>
        <v/>
      </c>
      <c r="AO426" s="71" t="s">
        <v>26</v>
      </c>
      <c r="AP426" s="70" t="e">
        <f t="shared" ref="AP426:AV431" si="211">CL426+Z425-BB426-BN426</f>
        <v>#VALUE!</v>
      </c>
      <c r="AQ426" s="70" t="e">
        <f t="shared" si="211"/>
        <v>#VALUE!</v>
      </c>
      <c r="AR426" s="70" t="e">
        <f t="shared" si="211"/>
        <v>#VALUE!</v>
      </c>
      <c r="AS426" s="70" t="e">
        <f t="shared" si="211"/>
        <v>#VALUE!</v>
      </c>
      <c r="AT426" s="70" t="e">
        <f t="shared" si="211"/>
        <v>#VALUE!</v>
      </c>
      <c r="AU426" s="70" t="e">
        <f t="shared" si="211"/>
        <v>#VALUE!</v>
      </c>
      <c r="AV426" s="70" t="e">
        <f t="shared" si="211"/>
        <v>#VALUE!</v>
      </c>
      <c r="AW426" s="70" t="e">
        <f t="shared" ref="AW426:AX431" si="212">CS426+AJ425-BI426-BU426</f>
        <v>#VALUE!</v>
      </c>
      <c r="AX426" s="70" t="e">
        <f t="shared" si="212"/>
        <v>#VALUE!</v>
      </c>
      <c r="AY426" s="71" t="e">
        <f t="shared" si="186"/>
        <v>#VALUE!</v>
      </c>
      <c r="AZ426" s="72" t="e">
        <f t="shared" si="206"/>
        <v>#VALUE!</v>
      </c>
      <c r="BA426" s="71" t="s">
        <v>26</v>
      </c>
      <c r="BB426" s="70">
        <v>0</v>
      </c>
      <c r="BC426" s="70"/>
      <c r="BD426" s="70">
        <v>0</v>
      </c>
      <c r="BE426" s="70"/>
      <c r="BF426" s="70">
        <v>0</v>
      </c>
      <c r="BG426" s="70"/>
      <c r="BH426" s="70">
        <v>0</v>
      </c>
      <c r="BI426" s="70"/>
      <c r="BJ426" s="70">
        <v>0</v>
      </c>
      <c r="BK426" s="74">
        <f t="shared" si="188"/>
        <v>0</v>
      </c>
      <c r="BL426" s="75">
        <f t="shared" si="207"/>
        <v>0</v>
      </c>
      <c r="BM426" s="71" t="s">
        <v>26</v>
      </c>
      <c r="BN426" s="70">
        <v>0</v>
      </c>
      <c r="BO426" s="70"/>
      <c r="BP426" s="70">
        <v>0</v>
      </c>
      <c r="BQ426" s="70"/>
      <c r="BR426" s="70">
        <v>0</v>
      </c>
      <c r="BS426" s="70"/>
      <c r="BT426" s="70">
        <v>0</v>
      </c>
      <c r="BU426" s="70"/>
      <c r="BV426" s="70">
        <v>0</v>
      </c>
      <c r="BW426" s="74">
        <f t="shared" si="190"/>
        <v>0</v>
      </c>
      <c r="BX426" s="76">
        <f t="shared" si="208"/>
        <v>0</v>
      </c>
      <c r="BY426" s="71" t="s">
        <v>26</v>
      </c>
      <c r="BZ426" s="70">
        <v>0</v>
      </c>
      <c r="CA426" s="70"/>
      <c r="CB426" s="70">
        <v>0</v>
      </c>
      <c r="CC426" s="70"/>
      <c r="CD426" s="70">
        <v>0</v>
      </c>
      <c r="CE426" s="70"/>
      <c r="CF426" s="70">
        <v>0</v>
      </c>
      <c r="CG426" s="70"/>
      <c r="CH426" s="70">
        <v>0</v>
      </c>
      <c r="CI426" s="77">
        <f t="shared" si="192"/>
        <v>0</v>
      </c>
      <c r="CJ426" s="76">
        <f t="shared" si="209"/>
        <v>0</v>
      </c>
      <c r="CK426" s="78"/>
      <c r="CL426" s="57"/>
      <c r="CM426" s="57"/>
      <c r="CN426" s="57"/>
      <c r="CO426" s="57"/>
      <c r="CP426" s="57"/>
      <c r="CQ426" s="57"/>
      <c r="CR426" s="57"/>
      <c r="CS426" s="79"/>
      <c r="CT426" s="80"/>
      <c r="CU426" s="81">
        <f t="shared" si="194"/>
        <v>0</v>
      </c>
      <c r="CV426" s="82">
        <f t="shared" si="210"/>
        <v>0</v>
      </c>
      <c r="CW426" s="83" t="e">
        <f>SUMIF(Склад!#REF!,E425,Склад!#REF!)</f>
        <v>#REF!</v>
      </c>
    </row>
    <row r="427" spans="1:101" s="73" customFormat="1" ht="68.849999999999994" customHeight="1" thickBot="1" x14ac:dyDescent="0.3">
      <c r="A427" s="57">
        <v>424</v>
      </c>
      <c r="B427" s="168" t="s">
        <v>140</v>
      </c>
      <c r="C427" s="34" t="s">
        <v>4251</v>
      </c>
      <c r="D427" s="34" t="str">
        <f t="shared" si="196"/>
        <v>6212201174</v>
      </c>
      <c r="E427" s="33" t="s">
        <v>3975</v>
      </c>
      <c r="F427" s="33">
        <v>174</v>
      </c>
      <c r="G427" s="165" t="str">
        <f>IFERROR(VLOOKUP(VALUE(E427),Склад!#REF!,6,0),"-")</f>
        <v>-</v>
      </c>
      <c r="H427" s="58"/>
      <c r="I427" s="194" t="s">
        <v>4360</v>
      </c>
      <c r="J427" s="59">
        <v>57.3</v>
      </c>
      <c r="K427" s="63">
        <v>149</v>
      </c>
      <c r="L427" s="60"/>
      <c r="M427" s="61"/>
      <c r="N427" s="62"/>
      <c r="O427" s="64"/>
      <c r="P427" s="65"/>
      <c r="Q427" s="66"/>
      <c r="R427" s="67"/>
      <c r="S427" s="65"/>
      <c r="T427" s="66"/>
      <c r="U427" s="68"/>
      <c r="V427" s="69"/>
      <c r="W427" s="65"/>
      <c r="X427" s="66"/>
      <c r="Y427" s="70" t="str">
        <f>_xlfn.XLOOKUP($D427,'[1]Res (3)'!$G:$G,'[1]Res (3)'!P:P,"",0)</f>
        <v>-</v>
      </c>
      <c r="Z427" s="70" t="str">
        <f>_xlfn.XLOOKUP($D427,'[1]Res (3)'!$G:$G,'[1]Res (3)'!Q:Q,"",0)</f>
        <v>-</v>
      </c>
      <c r="AA427" s="70" t="str">
        <f>_xlfn.XLOOKUP($D427,'[1]Res (3)'!$G:$G,'[1]Res (3)'!R:R,"",0)</f>
        <v>-</v>
      </c>
      <c r="AB427" s="70" t="str">
        <f>_xlfn.XLOOKUP($D427,'[1]Res (3)'!$G:$G,'[1]Res (3)'!S:S,"",0)</f>
        <v/>
      </c>
      <c r="AC427" s="70" t="str">
        <f>_xlfn.XLOOKUP($D427,'[1]Res (3)'!$G:$G,'[1]Res (3)'!T:T,"",0)</f>
        <v/>
      </c>
      <c r="AD427" s="70" t="str">
        <f>_xlfn.XLOOKUP($D427,'[1]Res (3)'!$G:$G,'[1]Res (3)'!U:U,"",0)</f>
        <v/>
      </c>
      <c r="AE427" s="70" t="str">
        <f>_xlfn.XLOOKUP($D427,'[1]Res (3)'!$G:$G,'[1]Res (3)'!V:V,"",0)</f>
        <v/>
      </c>
      <c r="AF427" s="70" t="str">
        <f>_xlfn.XLOOKUP($D427,'[1]Res (3)'!$G:$G,'[1]Res (3)'!W:W,"",0)</f>
        <v/>
      </c>
      <c r="AG427" s="70" t="str">
        <f>_xlfn.XLOOKUP($D427,'[1]Res (3)'!$G:$G,'[1]Res (3)'!X:X,"",0)</f>
        <v/>
      </c>
      <c r="AH427" s="70" t="str">
        <f>_xlfn.XLOOKUP($D427,'[1]Res (3)'!$G:$G,'[1]Res (3)'!Y:Y,"",0)</f>
        <v/>
      </c>
      <c r="AI427" s="70" t="str">
        <f>_xlfn.XLOOKUP($D427,'[1]Res (3)'!$G:$G,'[1]Res (3)'!Z:Z,"",0)</f>
        <v/>
      </c>
      <c r="AJ427" s="70" t="str">
        <f>_xlfn.XLOOKUP($D427,'[1]Res (3)'!$G:$G,'[1]Res (3)'!AA:AA,"",0)</f>
        <v/>
      </c>
      <c r="AK427" s="70" t="str">
        <f>_xlfn.XLOOKUP($D427,'[1]Res (3)'!$G:$G,'[1]Res (3)'!AB:AB,"",0)</f>
        <v>-</v>
      </c>
      <c r="AL427" s="71">
        <f t="shared" si="184"/>
        <v>0</v>
      </c>
      <c r="AM427" s="72" t="str">
        <f t="shared" si="185"/>
        <v/>
      </c>
      <c r="AO427" s="71" t="s">
        <v>26</v>
      </c>
      <c r="AP427" s="70" t="e">
        <f t="shared" si="211"/>
        <v>#VALUE!</v>
      </c>
      <c r="AQ427" s="70" t="e">
        <f t="shared" si="211"/>
        <v>#VALUE!</v>
      </c>
      <c r="AR427" s="70" t="e">
        <f t="shared" si="211"/>
        <v>#VALUE!</v>
      </c>
      <c r="AS427" s="70" t="e">
        <f t="shared" si="211"/>
        <v>#VALUE!</v>
      </c>
      <c r="AT427" s="70" t="e">
        <f t="shared" si="211"/>
        <v>#VALUE!</v>
      </c>
      <c r="AU427" s="70" t="e">
        <f t="shared" si="211"/>
        <v>#VALUE!</v>
      </c>
      <c r="AV427" s="70" t="e">
        <f t="shared" si="211"/>
        <v>#VALUE!</v>
      </c>
      <c r="AW427" s="70" t="e">
        <f t="shared" si="212"/>
        <v>#VALUE!</v>
      </c>
      <c r="AX427" s="70" t="e">
        <f t="shared" si="212"/>
        <v>#VALUE!</v>
      </c>
      <c r="AY427" s="71" t="e">
        <f t="shared" si="186"/>
        <v>#VALUE!</v>
      </c>
      <c r="AZ427" s="72" t="e">
        <f t="shared" si="206"/>
        <v>#VALUE!</v>
      </c>
      <c r="BA427" s="71" t="s">
        <v>26</v>
      </c>
      <c r="BB427" s="70">
        <v>0</v>
      </c>
      <c r="BC427" s="70"/>
      <c r="BD427" s="70">
        <v>0</v>
      </c>
      <c r="BE427" s="70"/>
      <c r="BF427" s="70">
        <v>0</v>
      </c>
      <c r="BG427" s="70"/>
      <c r="BH427" s="70">
        <v>0</v>
      </c>
      <c r="BI427" s="70"/>
      <c r="BJ427" s="70">
        <v>0</v>
      </c>
      <c r="BK427" s="74">
        <f t="shared" si="188"/>
        <v>0</v>
      </c>
      <c r="BL427" s="75">
        <f t="shared" si="207"/>
        <v>0</v>
      </c>
      <c r="BM427" s="71" t="s">
        <v>26</v>
      </c>
      <c r="BN427" s="70">
        <v>0</v>
      </c>
      <c r="BO427" s="70"/>
      <c r="BP427" s="70">
        <v>0</v>
      </c>
      <c r="BQ427" s="70"/>
      <c r="BR427" s="70">
        <v>0</v>
      </c>
      <c r="BS427" s="70"/>
      <c r="BT427" s="70">
        <v>0</v>
      </c>
      <c r="BU427" s="70"/>
      <c r="BV427" s="70">
        <v>0</v>
      </c>
      <c r="BW427" s="74">
        <f t="shared" si="190"/>
        <v>0</v>
      </c>
      <c r="BX427" s="76">
        <f t="shared" si="208"/>
        <v>0</v>
      </c>
      <c r="BY427" s="71" t="s">
        <v>26</v>
      </c>
      <c r="BZ427" s="70">
        <v>0</v>
      </c>
      <c r="CA427" s="70"/>
      <c r="CB427" s="70">
        <v>0</v>
      </c>
      <c r="CC427" s="70"/>
      <c r="CD427" s="70">
        <v>0</v>
      </c>
      <c r="CE427" s="70"/>
      <c r="CF427" s="70">
        <v>0</v>
      </c>
      <c r="CG427" s="70"/>
      <c r="CH427" s="70">
        <v>0</v>
      </c>
      <c r="CI427" s="77">
        <f t="shared" si="192"/>
        <v>0</v>
      </c>
      <c r="CJ427" s="76">
        <f t="shared" si="209"/>
        <v>0</v>
      </c>
      <c r="CK427" s="78"/>
      <c r="CL427" s="57"/>
      <c r="CM427" s="57"/>
      <c r="CN427" s="57"/>
      <c r="CO427" s="57"/>
      <c r="CP427" s="57"/>
      <c r="CQ427" s="57"/>
      <c r="CR427" s="57"/>
      <c r="CS427" s="79"/>
      <c r="CT427" s="80"/>
      <c r="CU427" s="81">
        <f t="shared" si="194"/>
        <v>0</v>
      </c>
      <c r="CV427" s="82">
        <f t="shared" si="210"/>
        <v>0</v>
      </c>
      <c r="CW427" s="83" t="e">
        <f>SUMIF(Склад!#REF!,E426,Склад!#REF!)</f>
        <v>#REF!</v>
      </c>
    </row>
    <row r="428" spans="1:101" s="73" customFormat="1" ht="68.099999999999994" customHeight="1" thickBot="1" x14ac:dyDescent="0.3">
      <c r="A428" s="34">
        <v>425</v>
      </c>
      <c r="B428" s="168" t="s">
        <v>140</v>
      </c>
      <c r="C428" s="34" t="s">
        <v>4252</v>
      </c>
      <c r="D428" s="34" t="str">
        <f t="shared" si="196"/>
        <v>6842203126</v>
      </c>
      <c r="E428" s="33" t="s">
        <v>3976</v>
      </c>
      <c r="F428" s="33">
        <v>126</v>
      </c>
      <c r="G428" s="165" t="str">
        <f>IFERROR(VLOOKUP(VALUE(E428),Склад!#REF!,6,0),"-")</f>
        <v>-</v>
      </c>
      <c r="H428" s="58"/>
      <c r="I428" s="194" t="s">
        <v>4360</v>
      </c>
      <c r="J428" s="59">
        <v>61.2</v>
      </c>
      <c r="K428" s="63">
        <v>159</v>
      </c>
      <c r="L428" s="60"/>
      <c r="M428" s="61"/>
      <c r="N428" s="62"/>
      <c r="O428" s="64"/>
      <c r="P428" s="65"/>
      <c r="Q428" s="66"/>
      <c r="R428" s="67"/>
      <c r="S428" s="65"/>
      <c r="T428" s="66"/>
      <c r="U428" s="68"/>
      <c r="V428" s="69"/>
      <c r="W428" s="65"/>
      <c r="X428" s="66"/>
      <c r="Y428" s="70" t="str">
        <f>_xlfn.XLOOKUP($D428,'[1]Res (3)'!$G:$G,'[1]Res (3)'!P:P,"",0)</f>
        <v>-</v>
      </c>
      <c r="Z428" s="70" t="str">
        <f>_xlfn.XLOOKUP($D428,'[1]Res (3)'!$G:$G,'[1]Res (3)'!Q:Q,"",0)</f>
        <v>-</v>
      </c>
      <c r="AA428" s="70" t="str">
        <f>_xlfn.XLOOKUP($D428,'[1]Res (3)'!$G:$G,'[1]Res (3)'!R:R,"",0)</f>
        <v>-</v>
      </c>
      <c r="AB428" s="70" t="str">
        <f>_xlfn.XLOOKUP($D428,'[1]Res (3)'!$G:$G,'[1]Res (3)'!S:S,"",0)</f>
        <v/>
      </c>
      <c r="AC428" s="70" t="str">
        <f>_xlfn.XLOOKUP($D428,'[1]Res (3)'!$G:$G,'[1]Res (3)'!T:T,"",0)</f>
        <v/>
      </c>
      <c r="AD428" s="70" t="str">
        <f>_xlfn.XLOOKUP($D428,'[1]Res (3)'!$G:$G,'[1]Res (3)'!U:U,"",0)</f>
        <v/>
      </c>
      <c r="AE428" s="70" t="str">
        <f>_xlfn.XLOOKUP($D428,'[1]Res (3)'!$G:$G,'[1]Res (3)'!V:V,"",0)</f>
        <v/>
      </c>
      <c r="AF428" s="70" t="str">
        <f>_xlfn.XLOOKUP($D428,'[1]Res (3)'!$G:$G,'[1]Res (3)'!W:W,"",0)</f>
        <v/>
      </c>
      <c r="AG428" s="70" t="str">
        <f>_xlfn.XLOOKUP($D428,'[1]Res (3)'!$G:$G,'[1]Res (3)'!X:X,"",0)</f>
        <v/>
      </c>
      <c r="AH428" s="70" t="str">
        <f>_xlfn.XLOOKUP($D428,'[1]Res (3)'!$G:$G,'[1]Res (3)'!Y:Y,"",0)</f>
        <v/>
      </c>
      <c r="AI428" s="70" t="str">
        <f>_xlfn.XLOOKUP($D428,'[1]Res (3)'!$G:$G,'[1]Res (3)'!Z:Z,"",0)</f>
        <v/>
      </c>
      <c r="AJ428" s="70" t="str">
        <f>_xlfn.XLOOKUP($D428,'[1]Res (3)'!$G:$G,'[1]Res (3)'!AA:AA,"",0)</f>
        <v/>
      </c>
      <c r="AK428" s="70" t="str">
        <f>_xlfn.XLOOKUP($D428,'[1]Res (3)'!$G:$G,'[1]Res (3)'!AB:AB,"",0)</f>
        <v>-</v>
      </c>
      <c r="AL428" s="71">
        <f t="shared" si="184"/>
        <v>0</v>
      </c>
      <c r="AM428" s="72" t="str">
        <f t="shared" si="185"/>
        <v/>
      </c>
      <c r="AO428" s="71" t="s">
        <v>26</v>
      </c>
      <c r="AP428" s="70" t="e">
        <f t="shared" si="211"/>
        <v>#VALUE!</v>
      </c>
      <c r="AQ428" s="70" t="e">
        <f t="shared" si="211"/>
        <v>#VALUE!</v>
      </c>
      <c r="AR428" s="70" t="e">
        <f t="shared" si="211"/>
        <v>#VALUE!</v>
      </c>
      <c r="AS428" s="70" t="e">
        <f t="shared" si="211"/>
        <v>#VALUE!</v>
      </c>
      <c r="AT428" s="70" t="e">
        <f t="shared" si="211"/>
        <v>#VALUE!</v>
      </c>
      <c r="AU428" s="70" t="e">
        <f t="shared" si="211"/>
        <v>#VALUE!</v>
      </c>
      <c r="AV428" s="70" t="e">
        <f t="shared" si="211"/>
        <v>#VALUE!</v>
      </c>
      <c r="AW428" s="70" t="e">
        <f t="shared" si="212"/>
        <v>#VALUE!</v>
      </c>
      <c r="AX428" s="70" t="e">
        <f t="shared" si="212"/>
        <v>#VALUE!</v>
      </c>
      <c r="AY428" s="71" t="e">
        <f t="shared" si="186"/>
        <v>#VALUE!</v>
      </c>
      <c r="AZ428" s="72" t="e">
        <f t="shared" si="206"/>
        <v>#VALUE!</v>
      </c>
      <c r="BA428" s="71" t="s">
        <v>26</v>
      </c>
      <c r="BB428" s="70">
        <v>0</v>
      </c>
      <c r="BC428" s="70"/>
      <c r="BD428" s="70">
        <v>0</v>
      </c>
      <c r="BE428" s="70"/>
      <c r="BF428" s="70">
        <v>0</v>
      </c>
      <c r="BG428" s="70"/>
      <c r="BH428" s="70">
        <v>0</v>
      </c>
      <c r="BI428" s="70"/>
      <c r="BJ428" s="70">
        <v>0</v>
      </c>
      <c r="BK428" s="74">
        <f t="shared" si="188"/>
        <v>0</v>
      </c>
      <c r="BL428" s="75">
        <f t="shared" si="207"/>
        <v>0</v>
      </c>
      <c r="BM428" s="71" t="s">
        <v>26</v>
      </c>
      <c r="BN428" s="70">
        <v>0</v>
      </c>
      <c r="BO428" s="70"/>
      <c r="BP428" s="70">
        <v>0</v>
      </c>
      <c r="BQ428" s="70"/>
      <c r="BR428" s="70">
        <v>0</v>
      </c>
      <c r="BS428" s="70"/>
      <c r="BT428" s="70">
        <v>0</v>
      </c>
      <c r="BU428" s="70"/>
      <c r="BV428" s="70">
        <v>0</v>
      </c>
      <c r="BW428" s="74">
        <f t="shared" si="190"/>
        <v>0</v>
      </c>
      <c r="BX428" s="76">
        <f t="shared" si="208"/>
        <v>0</v>
      </c>
      <c r="BY428" s="71" t="s">
        <v>26</v>
      </c>
      <c r="BZ428" s="70">
        <v>0</v>
      </c>
      <c r="CA428" s="70"/>
      <c r="CB428" s="70">
        <v>0</v>
      </c>
      <c r="CC428" s="70"/>
      <c r="CD428" s="70">
        <v>0</v>
      </c>
      <c r="CE428" s="70"/>
      <c r="CF428" s="70">
        <v>0</v>
      </c>
      <c r="CG428" s="70"/>
      <c r="CH428" s="70">
        <v>0</v>
      </c>
      <c r="CI428" s="77">
        <f t="shared" si="192"/>
        <v>0</v>
      </c>
      <c r="CJ428" s="76">
        <f t="shared" si="209"/>
        <v>0</v>
      </c>
      <c r="CK428" s="78"/>
      <c r="CL428" s="57"/>
      <c r="CM428" s="57"/>
      <c r="CN428" s="57"/>
      <c r="CO428" s="57"/>
      <c r="CP428" s="57"/>
      <c r="CQ428" s="57"/>
      <c r="CR428" s="57"/>
      <c r="CS428" s="79"/>
      <c r="CT428" s="80"/>
      <c r="CU428" s="81">
        <f t="shared" si="194"/>
        <v>0</v>
      </c>
      <c r="CV428" s="82">
        <f t="shared" si="210"/>
        <v>0</v>
      </c>
      <c r="CW428" s="83" t="e">
        <f>SUMIF(Склад!#REF!,E427,Склад!#REF!)</f>
        <v>#REF!</v>
      </c>
    </row>
    <row r="429" spans="1:101" s="73" customFormat="1" ht="72.2" customHeight="1" thickBot="1" x14ac:dyDescent="0.3">
      <c r="A429" s="57">
        <v>426</v>
      </c>
      <c r="B429" s="168" t="s">
        <v>140</v>
      </c>
      <c r="C429" s="34" t="s">
        <v>4252</v>
      </c>
      <c r="D429" s="34" t="str">
        <f t="shared" si="196"/>
        <v>6842203174</v>
      </c>
      <c r="E429" s="33" t="s">
        <v>3976</v>
      </c>
      <c r="F429" s="33">
        <v>174</v>
      </c>
      <c r="G429" s="165" t="str">
        <f>IFERROR(VLOOKUP(VALUE(E429),Склад!#REF!,6,0),"-")</f>
        <v>-</v>
      </c>
      <c r="H429" s="58"/>
      <c r="I429" s="194" t="s">
        <v>4360</v>
      </c>
      <c r="J429" s="59">
        <v>61.2</v>
      </c>
      <c r="K429" s="63">
        <v>159</v>
      </c>
      <c r="L429" s="60"/>
      <c r="M429" s="61"/>
      <c r="N429" s="62"/>
      <c r="O429" s="64"/>
      <c r="P429" s="65"/>
      <c r="Q429" s="66"/>
      <c r="R429" s="67"/>
      <c r="S429" s="65"/>
      <c r="T429" s="66"/>
      <c r="U429" s="68"/>
      <c r="V429" s="69"/>
      <c r="W429" s="65"/>
      <c r="X429" s="66"/>
      <c r="Y429" s="70" t="str">
        <f>_xlfn.XLOOKUP($D429,'[1]Res (3)'!$G:$G,'[1]Res (3)'!P:P,"",0)</f>
        <v>-</v>
      </c>
      <c r="Z429" s="70" t="str">
        <f>_xlfn.XLOOKUP($D429,'[1]Res (3)'!$G:$G,'[1]Res (3)'!Q:Q,"",0)</f>
        <v>-</v>
      </c>
      <c r="AA429" s="70" t="str">
        <f>_xlfn.XLOOKUP($D429,'[1]Res (3)'!$G:$G,'[1]Res (3)'!R:R,"",0)</f>
        <v>-</v>
      </c>
      <c r="AB429" s="70" t="str">
        <f>_xlfn.XLOOKUP($D429,'[1]Res (3)'!$G:$G,'[1]Res (3)'!S:S,"",0)</f>
        <v/>
      </c>
      <c r="AC429" s="70" t="str">
        <f>_xlfn.XLOOKUP($D429,'[1]Res (3)'!$G:$G,'[1]Res (3)'!T:T,"",0)</f>
        <v/>
      </c>
      <c r="AD429" s="70" t="str">
        <f>_xlfn.XLOOKUP($D429,'[1]Res (3)'!$G:$G,'[1]Res (3)'!U:U,"",0)</f>
        <v/>
      </c>
      <c r="AE429" s="70" t="str">
        <f>_xlfn.XLOOKUP($D429,'[1]Res (3)'!$G:$G,'[1]Res (3)'!V:V,"",0)</f>
        <v/>
      </c>
      <c r="AF429" s="70" t="str">
        <f>_xlfn.XLOOKUP($D429,'[1]Res (3)'!$G:$G,'[1]Res (3)'!W:W,"",0)</f>
        <v/>
      </c>
      <c r="AG429" s="70" t="str">
        <f>_xlfn.XLOOKUP($D429,'[1]Res (3)'!$G:$G,'[1]Res (3)'!X:X,"",0)</f>
        <v/>
      </c>
      <c r="AH429" s="70" t="str">
        <f>_xlfn.XLOOKUP($D429,'[1]Res (3)'!$G:$G,'[1]Res (3)'!Y:Y,"",0)</f>
        <v/>
      </c>
      <c r="AI429" s="70" t="str">
        <f>_xlfn.XLOOKUP($D429,'[1]Res (3)'!$G:$G,'[1]Res (3)'!Z:Z,"",0)</f>
        <v/>
      </c>
      <c r="AJ429" s="70" t="str">
        <f>_xlfn.XLOOKUP($D429,'[1]Res (3)'!$G:$G,'[1]Res (3)'!AA:AA,"",0)</f>
        <v/>
      </c>
      <c r="AK429" s="70" t="str">
        <f>_xlfn.XLOOKUP($D429,'[1]Res (3)'!$G:$G,'[1]Res (3)'!AB:AB,"",0)</f>
        <v>-</v>
      </c>
      <c r="AL429" s="71">
        <f t="shared" si="184"/>
        <v>0</v>
      </c>
      <c r="AM429" s="72" t="str">
        <f t="shared" si="185"/>
        <v/>
      </c>
      <c r="AO429" s="71" t="s">
        <v>26</v>
      </c>
      <c r="AP429" s="70" t="e">
        <f t="shared" si="211"/>
        <v>#VALUE!</v>
      </c>
      <c r="AQ429" s="70" t="e">
        <f t="shared" si="211"/>
        <v>#VALUE!</v>
      </c>
      <c r="AR429" s="70" t="e">
        <f t="shared" si="211"/>
        <v>#VALUE!</v>
      </c>
      <c r="AS429" s="70" t="e">
        <f t="shared" si="211"/>
        <v>#VALUE!</v>
      </c>
      <c r="AT429" s="70" t="e">
        <f t="shared" si="211"/>
        <v>#VALUE!</v>
      </c>
      <c r="AU429" s="70" t="e">
        <f t="shared" si="211"/>
        <v>#VALUE!</v>
      </c>
      <c r="AV429" s="70" t="e">
        <f t="shared" si="211"/>
        <v>#VALUE!</v>
      </c>
      <c r="AW429" s="70" t="e">
        <f t="shared" si="212"/>
        <v>#VALUE!</v>
      </c>
      <c r="AX429" s="70" t="e">
        <f t="shared" si="212"/>
        <v>#VALUE!</v>
      </c>
      <c r="AY429" s="71" t="e">
        <f t="shared" si="186"/>
        <v>#VALUE!</v>
      </c>
      <c r="AZ429" s="72" t="e">
        <f t="shared" si="206"/>
        <v>#VALUE!</v>
      </c>
      <c r="BA429" s="71" t="s">
        <v>26</v>
      </c>
      <c r="BB429" s="70">
        <v>0</v>
      </c>
      <c r="BC429" s="70"/>
      <c r="BD429" s="70">
        <v>0</v>
      </c>
      <c r="BE429" s="70"/>
      <c r="BF429" s="70">
        <v>0</v>
      </c>
      <c r="BG429" s="70"/>
      <c r="BH429" s="70">
        <v>0</v>
      </c>
      <c r="BI429" s="70"/>
      <c r="BJ429" s="70">
        <v>0</v>
      </c>
      <c r="BK429" s="74">
        <f t="shared" si="188"/>
        <v>0</v>
      </c>
      <c r="BL429" s="75">
        <f t="shared" si="207"/>
        <v>0</v>
      </c>
      <c r="BM429" s="71" t="s">
        <v>26</v>
      </c>
      <c r="BN429" s="70">
        <v>0</v>
      </c>
      <c r="BO429" s="70"/>
      <c r="BP429" s="70">
        <v>0</v>
      </c>
      <c r="BQ429" s="70"/>
      <c r="BR429" s="70">
        <v>0</v>
      </c>
      <c r="BS429" s="70"/>
      <c r="BT429" s="70">
        <v>0</v>
      </c>
      <c r="BU429" s="70"/>
      <c r="BV429" s="70">
        <v>0</v>
      </c>
      <c r="BW429" s="74">
        <f t="shared" si="190"/>
        <v>0</v>
      </c>
      <c r="BX429" s="76">
        <f t="shared" si="208"/>
        <v>0</v>
      </c>
      <c r="BY429" s="71" t="s">
        <v>26</v>
      </c>
      <c r="BZ429" s="70">
        <v>0</v>
      </c>
      <c r="CA429" s="70"/>
      <c r="CB429" s="70">
        <v>0</v>
      </c>
      <c r="CC429" s="70"/>
      <c r="CD429" s="70">
        <v>0</v>
      </c>
      <c r="CE429" s="70"/>
      <c r="CF429" s="70">
        <v>0</v>
      </c>
      <c r="CG429" s="70"/>
      <c r="CH429" s="70">
        <v>0</v>
      </c>
      <c r="CI429" s="77">
        <f t="shared" si="192"/>
        <v>0</v>
      </c>
      <c r="CJ429" s="76">
        <f t="shared" si="209"/>
        <v>0</v>
      </c>
      <c r="CK429" s="78"/>
      <c r="CL429" s="57"/>
      <c r="CM429" s="57"/>
      <c r="CN429" s="57"/>
      <c r="CO429" s="57"/>
      <c r="CP429" s="57"/>
      <c r="CQ429" s="57"/>
      <c r="CR429" s="57"/>
      <c r="CS429" s="79"/>
      <c r="CT429" s="80"/>
      <c r="CU429" s="81">
        <f t="shared" si="194"/>
        <v>0</v>
      </c>
      <c r="CV429" s="82">
        <f t="shared" si="210"/>
        <v>0</v>
      </c>
      <c r="CW429" s="83" t="e">
        <f>SUMIF(Склад!#REF!,E428,Склад!#REF!)</f>
        <v>#REF!</v>
      </c>
    </row>
    <row r="430" spans="1:101" s="73" customFormat="1" ht="73.349999999999994" customHeight="1" thickBot="1" x14ac:dyDescent="0.3">
      <c r="A430" s="34">
        <v>427</v>
      </c>
      <c r="B430" s="168" t="s">
        <v>140</v>
      </c>
      <c r="C430" s="34" t="s">
        <v>4253</v>
      </c>
      <c r="D430" s="34" t="str">
        <f t="shared" si="196"/>
        <v>638280126</v>
      </c>
      <c r="E430" s="33" t="s">
        <v>3977</v>
      </c>
      <c r="F430" s="33">
        <v>26</v>
      </c>
      <c r="G430" s="165" t="str">
        <f>IFERROR(VLOOKUP(VALUE(E430),Склад!#REF!,6,0),"-")</f>
        <v>-</v>
      </c>
      <c r="H430" s="58"/>
      <c r="I430" s="194" t="s">
        <v>4360</v>
      </c>
      <c r="J430" s="59">
        <v>61.2</v>
      </c>
      <c r="K430" s="63">
        <v>159</v>
      </c>
      <c r="L430" s="60"/>
      <c r="M430" s="61"/>
      <c r="N430" s="62"/>
      <c r="O430" s="64"/>
      <c r="P430" s="65"/>
      <c r="Q430" s="66"/>
      <c r="R430" s="67"/>
      <c r="S430" s="65"/>
      <c r="T430" s="66"/>
      <c r="U430" s="68"/>
      <c r="V430" s="69"/>
      <c r="W430" s="65"/>
      <c r="X430" s="66"/>
      <c r="Y430" s="70" t="str">
        <f>_xlfn.XLOOKUP($D430,'[1]Res (3)'!$G:$G,'[1]Res (3)'!P:P,"",0)</f>
        <v>-</v>
      </c>
      <c r="Z430" s="70" t="str">
        <f>_xlfn.XLOOKUP($D430,'[1]Res (3)'!$G:$G,'[1]Res (3)'!Q:Q,"",0)</f>
        <v>-</v>
      </c>
      <c r="AA430" s="70" t="str">
        <f>_xlfn.XLOOKUP($D430,'[1]Res (3)'!$G:$G,'[1]Res (3)'!R:R,"",0)</f>
        <v>-</v>
      </c>
      <c r="AB430" s="70" t="str">
        <f>_xlfn.XLOOKUP($D430,'[1]Res (3)'!$G:$G,'[1]Res (3)'!S:S,"",0)</f>
        <v/>
      </c>
      <c r="AC430" s="70" t="str">
        <f>_xlfn.XLOOKUP($D430,'[1]Res (3)'!$G:$G,'[1]Res (3)'!T:T,"",0)</f>
        <v/>
      </c>
      <c r="AD430" s="70" t="str">
        <f>_xlfn.XLOOKUP($D430,'[1]Res (3)'!$G:$G,'[1]Res (3)'!U:U,"",0)</f>
        <v/>
      </c>
      <c r="AE430" s="70" t="str">
        <f>_xlfn.XLOOKUP($D430,'[1]Res (3)'!$G:$G,'[1]Res (3)'!V:V,"",0)</f>
        <v/>
      </c>
      <c r="AF430" s="70" t="str">
        <f>_xlfn.XLOOKUP($D430,'[1]Res (3)'!$G:$G,'[1]Res (3)'!W:W,"",0)</f>
        <v/>
      </c>
      <c r="AG430" s="70" t="str">
        <f>_xlfn.XLOOKUP($D430,'[1]Res (3)'!$G:$G,'[1]Res (3)'!X:X,"",0)</f>
        <v/>
      </c>
      <c r="AH430" s="70" t="str">
        <f>_xlfn.XLOOKUP($D430,'[1]Res (3)'!$G:$G,'[1]Res (3)'!Y:Y,"",0)</f>
        <v/>
      </c>
      <c r="AI430" s="70" t="str">
        <f>_xlfn.XLOOKUP($D430,'[1]Res (3)'!$G:$G,'[1]Res (3)'!Z:Z,"",0)</f>
        <v/>
      </c>
      <c r="AJ430" s="70" t="str">
        <f>_xlfn.XLOOKUP($D430,'[1]Res (3)'!$G:$G,'[1]Res (3)'!AA:AA,"",0)</f>
        <v/>
      </c>
      <c r="AK430" s="70" t="str">
        <f>_xlfn.XLOOKUP($D430,'[1]Res (3)'!$G:$G,'[1]Res (3)'!AB:AB,"",0)</f>
        <v>-</v>
      </c>
      <c r="AL430" s="71">
        <f t="shared" si="184"/>
        <v>0</v>
      </c>
      <c r="AM430" s="72" t="str">
        <f t="shared" si="185"/>
        <v/>
      </c>
      <c r="AO430" s="71" t="s">
        <v>26</v>
      </c>
      <c r="AP430" s="70" t="e">
        <f t="shared" si="211"/>
        <v>#VALUE!</v>
      </c>
      <c r="AQ430" s="70" t="e">
        <f t="shared" si="211"/>
        <v>#VALUE!</v>
      </c>
      <c r="AR430" s="70" t="e">
        <f t="shared" si="211"/>
        <v>#VALUE!</v>
      </c>
      <c r="AS430" s="70" t="e">
        <f t="shared" si="211"/>
        <v>#VALUE!</v>
      </c>
      <c r="AT430" s="70" t="e">
        <f t="shared" si="211"/>
        <v>#VALUE!</v>
      </c>
      <c r="AU430" s="70" t="e">
        <f t="shared" si="211"/>
        <v>#VALUE!</v>
      </c>
      <c r="AV430" s="70" t="e">
        <f t="shared" si="211"/>
        <v>#VALUE!</v>
      </c>
      <c r="AW430" s="70" t="e">
        <f t="shared" si="212"/>
        <v>#VALUE!</v>
      </c>
      <c r="AX430" s="70" t="e">
        <f t="shared" si="212"/>
        <v>#VALUE!</v>
      </c>
      <c r="AY430" s="71" t="e">
        <f t="shared" si="186"/>
        <v>#VALUE!</v>
      </c>
      <c r="AZ430" s="72" t="e">
        <f t="shared" si="206"/>
        <v>#VALUE!</v>
      </c>
      <c r="BA430" s="71" t="s">
        <v>26</v>
      </c>
      <c r="BB430" s="70">
        <v>0</v>
      </c>
      <c r="BC430" s="70"/>
      <c r="BD430" s="70">
        <v>0</v>
      </c>
      <c r="BE430" s="70"/>
      <c r="BF430" s="70">
        <v>0</v>
      </c>
      <c r="BG430" s="70"/>
      <c r="BH430" s="70">
        <v>0</v>
      </c>
      <c r="BI430" s="70"/>
      <c r="BJ430" s="70">
        <v>0</v>
      </c>
      <c r="BK430" s="74">
        <f t="shared" si="188"/>
        <v>0</v>
      </c>
      <c r="BL430" s="75">
        <f t="shared" si="207"/>
        <v>0</v>
      </c>
      <c r="BM430" s="71" t="s">
        <v>26</v>
      </c>
      <c r="BN430" s="70">
        <v>0</v>
      </c>
      <c r="BO430" s="70"/>
      <c r="BP430" s="70">
        <v>0</v>
      </c>
      <c r="BQ430" s="70"/>
      <c r="BR430" s="70">
        <v>0</v>
      </c>
      <c r="BS430" s="70"/>
      <c r="BT430" s="70">
        <v>0</v>
      </c>
      <c r="BU430" s="70"/>
      <c r="BV430" s="70">
        <v>0</v>
      </c>
      <c r="BW430" s="74">
        <f t="shared" si="190"/>
        <v>0</v>
      </c>
      <c r="BX430" s="76">
        <f t="shared" si="208"/>
        <v>0</v>
      </c>
      <c r="BY430" s="71" t="s">
        <v>26</v>
      </c>
      <c r="BZ430" s="70">
        <v>0</v>
      </c>
      <c r="CA430" s="70"/>
      <c r="CB430" s="70">
        <v>0</v>
      </c>
      <c r="CC430" s="70"/>
      <c r="CD430" s="70">
        <v>0</v>
      </c>
      <c r="CE430" s="70"/>
      <c r="CF430" s="70">
        <v>0</v>
      </c>
      <c r="CG430" s="70"/>
      <c r="CH430" s="70">
        <v>0</v>
      </c>
      <c r="CI430" s="77">
        <f t="shared" si="192"/>
        <v>0</v>
      </c>
      <c r="CJ430" s="76">
        <f t="shared" si="209"/>
        <v>0</v>
      </c>
      <c r="CK430" s="78"/>
      <c r="CL430" s="57"/>
      <c r="CM430" s="57"/>
      <c r="CN430" s="57"/>
      <c r="CO430" s="57"/>
      <c r="CP430" s="57"/>
      <c r="CQ430" s="57"/>
      <c r="CR430" s="57"/>
      <c r="CS430" s="79"/>
      <c r="CT430" s="80"/>
      <c r="CU430" s="81">
        <f t="shared" si="194"/>
        <v>0</v>
      </c>
      <c r="CV430" s="82">
        <f t="shared" si="210"/>
        <v>0</v>
      </c>
      <c r="CW430" s="83" t="e">
        <f>SUMIF(Склад!#REF!,E429,Склад!#REF!)</f>
        <v>#REF!</v>
      </c>
    </row>
    <row r="431" spans="1:101" s="73" customFormat="1" ht="73.349999999999994" customHeight="1" thickBot="1" x14ac:dyDescent="0.3">
      <c r="A431" s="57">
        <v>428</v>
      </c>
      <c r="B431" s="168" t="s">
        <v>140</v>
      </c>
      <c r="C431" s="34" t="s">
        <v>4254</v>
      </c>
      <c r="D431" s="34" t="str">
        <f t="shared" si="196"/>
        <v>687280326</v>
      </c>
      <c r="E431" s="33" t="s">
        <v>3978</v>
      </c>
      <c r="F431" s="33">
        <v>26</v>
      </c>
      <c r="G431" s="165" t="str">
        <f>IFERROR(VLOOKUP(VALUE(E431),Склад!#REF!,6,0),"-")</f>
        <v>-</v>
      </c>
      <c r="H431" s="58"/>
      <c r="I431" s="194" t="s">
        <v>4360</v>
      </c>
      <c r="J431" s="59">
        <v>61.2</v>
      </c>
      <c r="K431" s="63">
        <v>159</v>
      </c>
      <c r="L431" s="60"/>
      <c r="M431" s="61"/>
      <c r="N431" s="62"/>
      <c r="O431" s="64"/>
      <c r="P431" s="65"/>
      <c r="Q431" s="66"/>
      <c r="R431" s="67"/>
      <c r="S431" s="65"/>
      <c r="T431" s="66"/>
      <c r="U431" s="68"/>
      <c r="V431" s="69"/>
      <c r="W431" s="65"/>
      <c r="X431" s="66"/>
      <c r="Y431" s="70" t="str">
        <f>_xlfn.XLOOKUP($D431,'[1]Res (3)'!$G:$G,'[1]Res (3)'!P:P,"",0)</f>
        <v>-</v>
      </c>
      <c r="Z431" s="70" t="str">
        <f>_xlfn.XLOOKUP($D431,'[1]Res (3)'!$G:$G,'[1]Res (3)'!Q:Q,"",0)</f>
        <v>-</v>
      </c>
      <c r="AA431" s="70" t="str">
        <f>_xlfn.XLOOKUP($D431,'[1]Res (3)'!$G:$G,'[1]Res (3)'!R:R,"",0)</f>
        <v>-</v>
      </c>
      <c r="AB431" s="70" t="str">
        <f>_xlfn.XLOOKUP($D431,'[1]Res (3)'!$G:$G,'[1]Res (3)'!S:S,"",0)</f>
        <v/>
      </c>
      <c r="AC431" s="70" t="str">
        <f>_xlfn.XLOOKUP($D431,'[1]Res (3)'!$G:$G,'[1]Res (3)'!T:T,"",0)</f>
        <v/>
      </c>
      <c r="AD431" s="70" t="str">
        <f>_xlfn.XLOOKUP($D431,'[1]Res (3)'!$G:$G,'[1]Res (3)'!U:U,"",0)</f>
        <v/>
      </c>
      <c r="AE431" s="70" t="str">
        <f>_xlfn.XLOOKUP($D431,'[1]Res (3)'!$G:$G,'[1]Res (3)'!V:V,"",0)</f>
        <v/>
      </c>
      <c r="AF431" s="70" t="str">
        <f>_xlfn.XLOOKUP($D431,'[1]Res (3)'!$G:$G,'[1]Res (3)'!W:W,"",0)</f>
        <v/>
      </c>
      <c r="AG431" s="70" t="str">
        <f>_xlfn.XLOOKUP($D431,'[1]Res (3)'!$G:$G,'[1]Res (3)'!X:X,"",0)</f>
        <v/>
      </c>
      <c r="AH431" s="70" t="str">
        <f>_xlfn.XLOOKUP($D431,'[1]Res (3)'!$G:$G,'[1]Res (3)'!Y:Y,"",0)</f>
        <v/>
      </c>
      <c r="AI431" s="70" t="str">
        <f>_xlfn.XLOOKUP($D431,'[1]Res (3)'!$G:$G,'[1]Res (3)'!Z:Z,"",0)</f>
        <v/>
      </c>
      <c r="AJ431" s="70" t="str">
        <f>_xlfn.XLOOKUP($D431,'[1]Res (3)'!$G:$G,'[1]Res (3)'!AA:AA,"",0)</f>
        <v/>
      </c>
      <c r="AK431" s="70" t="str">
        <f>_xlfn.XLOOKUP($D431,'[1]Res (3)'!$G:$G,'[1]Res (3)'!AB:AB,"",0)</f>
        <v>-</v>
      </c>
      <c r="AL431" s="71">
        <f t="shared" si="184"/>
        <v>0</v>
      </c>
      <c r="AM431" s="72" t="str">
        <f t="shared" si="185"/>
        <v/>
      </c>
      <c r="AO431" s="71" t="s">
        <v>26</v>
      </c>
      <c r="AP431" s="70" t="e">
        <f t="shared" si="211"/>
        <v>#VALUE!</v>
      </c>
      <c r="AQ431" s="70" t="e">
        <f t="shared" si="211"/>
        <v>#VALUE!</v>
      </c>
      <c r="AR431" s="70" t="e">
        <f t="shared" si="211"/>
        <v>#VALUE!</v>
      </c>
      <c r="AS431" s="70" t="e">
        <f t="shared" si="211"/>
        <v>#VALUE!</v>
      </c>
      <c r="AT431" s="70" t="e">
        <f t="shared" si="211"/>
        <v>#VALUE!</v>
      </c>
      <c r="AU431" s="70" t="e">
        <f t="shared" si="211"/>
        <v>#VALUE!</v>
      </c>
      <c r="AV431" s="70" t="e">
        <f t="shared" si="211"/>
        <v>#VALUE!</v>
      </c>
      <c r="AW431" s="70" t="e">
        <f t="shared" si="212"/>
        <v>#VALUE!</v>
      </c>
      <c r="AX431" s="70" t="e">
        <f t="shared" si="212"/>
        <v>#VALUE!</v>
      </c>
      <c r="AY431" s="71" t="e">
        <f t="shared" si="186"/>
        <v>#VALUE!</v>
      </c>
      <c r="AZ431" s="72" t="e">
        <f t="shared" si="206"/>
        <v>#VALUE!</v>
      </c>
      <c r="BA431" s="71" t="s">
        <v>26</v>
      </c>
      <c r="BB431" s="70">
        <v>0</v>
      </c>
      <c r="BC431" s="70"/>
      <c r="BD431" s="70">
        <v>0</v>
      </c>
      <c r="BE431" s="70"/>
      <c r="BF431" s="70">
        <v>0</v>
      </c>
      <c r="BG431" s="70"/>
      <c r="BH431" s="70">
        <v>0</v>
      </c>
      <c r="BI431" s="70"/>
      <c r="BJ431" s="70">
        <v>0</v>
      </c>
      <c r="BK431" s="74">
        <f t="shared" si="188"/>
        <v>0</v>
      </c>
      <c r="BL431" s="75">
        <f t="shared" si="207"/>
        <v>0</v>
      </c>
      <c r="BM431" s="71" t="s">
        <v>26</v>
      </c>
      <c r="BN431" s="70">
        <v>0</v>
      </c>
      <c r="BO431" s="70"/>
      <c r="BP431" s="70">
        <v>0</v>
      </c>
      <c r="BQ431" s="70"/>
      <c r="BR431" s="70">
        <v>0</v>
      </c>
      <c r="BS431" s="70"/>
      <c r="BT431" s="70">
        <v>0</v>
      </c>
      <c r="BU431" s="70"/>
      <c r="BV431" s="70">
        <v>0</v>
      </c>
      <c r="BW431" s="74">
        <f t="shared" si="190"/>
        <v>0</v>
      </c>
      <c r="BX431" s="76">
        <f t="shared" si="208"/>
        <v>0</v>
      </c>
      <c r="BY431" s="71" t="s">
        <v>26</v>
      </c>
      <c r="BZ431" s="70">
        <v>0</v>
      </c>
      <c r="CA431" s="70"/>
      <c r="CB431" s="70">
        <v>0</v>
      </c>
      <c r="CC431" s="70"/>
      <c r="CD431" s="70">
        <v>0</v>
      </c>
      <c r="CE431" s="70"/>
      <c r="CF431" s="70">
        <v>0</v>
      </c>
      <c r="CG431" s="70"/>
      <c r="CH431" s="70">
        <v>0</v>
      </c>
      <c r="CI431" s="77">
        <f t="shared" si="192"/>
        <v>0</v>
      </c>
      <c r="CJ431" s="76">
        <f t="shared" si="209"/>
        <v>0</v>
      </c>
      <c r="CK431" s="78"/>
      <c r="CL431" s="57"/>
      <c r="CM431" s="57"/>
      <c r="CN431" s="57">
        <v>2</v>
      </c>
      <c r="CO431" s="57">
        <v>2</v>
      </c>
      <c r="CP431" s="57"/>
      <c r="CQ431" s="57">
        <v>2</v>
      </c>
      <c r="CR431" s="57">
        <v>2</v>
      </c>
      <c r="CS431" s="79"/>
      <c r="CT431" s="80"/>
      <c r="CU431" s="81">
        <f t="shared" si="194"/>
        <v>8</v>
      </c>
      <c r="CV431" s="82">
        <f t="shared" si="210"/>
        <v>0</v>
      </c>
      <c r="CW431" s="83" t="e">
        <f>SUMIF(Склад!#REF!,E430,Склад!#REF!)</f>
        <v>#REF!</v>
      </c>
    </row>
    <row r="432" spans="1:101" s="73" customFormat="1" ht="76.150000000000006" customHeight="1" thickBot="1" x14ac:dyDescent="0.3">
      <c r="A432" s="34">
        <v>429</v>
      </c>
      <c r="B432" s="168" t="s">
        <v>140</v>
      </c>
      <c r="C432" s="34" t="s">
        <v>4255</v>
      </c>
      <c r="D432" s="34" t="str">
        <f t="shared" si="196"/>
        <v>63874022</v>
      </c>
      <c r="E432" s="33" t="s">
        <v>3979</v>
      </c>
      <c r="F432" s="33">
        <v>2</v>
      </c>
      <c r="G432" s="165" t="str">
        <f>IFERROR(VLOOKUP(VALUE(E432),Склад!#REF!,6,0),"-")</f>
        <v>-</v>
      </c>
      <c r="H432" s="58"/>
      <c r="I432" s="194" t="s">
        <v>4361</v>
      </c>
      <c r="J432" s="59">
        <v>76.5</v>
      </c>
      <c r="K432" s="63">
        <v>199</v>
      </c>
      <c r="L432" s="60"/>
      <c r="M432" s="61"/>
      <c r="N432" s="62"/>
      <c r="O432" s="64"/>
      <c r="P432" s="65"/>
      <c r="Q432" s="66"/>
      <c r="R432" s="67"/>
      <c r="S432" s="65"/>
      <c r="T432" s="66"/>
      <c r="U432" s="68"/>
      <c r="V432" s="69"/>
      <c r="W432" s="65"/>
      <c r="X432" s="66"/>
      <c r="Y432" s="70" t="str">
        <f>_xlfn.XLOOKUP($D432,'[1]Res (3)'!$G:$G,'[1]Res (3)'!P:P,"",0)</f>
        <v>-</v>
      </c>
      <c r="Z432" s="70" t="str">
        <f>_xlfn.XLOOKUP($D432,'[1]Res (3)'!$G:$G,'[1]Res (3)'!Q:Q,"",0)</f>
        <v>-</v>
      </c>
      <c r="AA432" s="70" t="str">
        <f>_xlfn.XLOOKUP($D432,'[1]Res (3)'!$G:$G,'[1]Res (3)'!R:R,"",0)</f>
        <v>-</v>
      </c>
      <c r="AB432" s="70" t="str">
        <f>_xlfn.XLOOKUP($D432,'[1]Res (3)'!$G:$G,'[1]Res (3)'!S:S,"",0)</f>
        <v/>
      </c>
      <c r="AC432" s="70" t="str">
        <f>_xlfn.XLOOKUP($D432,'[1]Res (3)'!$G:$G,'[1]Res (3)'!T:T,"",0)</f>
        <v/>
      </c>
      <c r="AD432" s="70" t="str">
        <f>_xlfn.XLOOKUP($D432,'[1]Res (3)'!$G:$G,'[1]Res (3)'!U:U,"",0)</f>
        <v/>
      </c>
      <c r="AE432" s="70" t="str">
        <f>_xlfn.XLOOKUP($D432,'[1]Res (3)'!$G:$G,'[1]Res (3)'!V:V,"",0)</f>
        <v/>
      </c>
      <c r="AF432" s="70" t="str">
        <f>_xlfn.XLOOKUP($D432,'[1]Res (3)'!$G:$G,'[1]Res (3)'!W:W,"",0)</f>
        <v/>
      </c>
      <c r="AG432" s="70" t="str">
        <f>_xlfn.XLOOKUP($D432,'[1]Res (3)'!$G:$G,'[1]Res (3)'!X:X,"",0)</f>
        <v/>
      </c>
      <c r="AH432" s="70" t="str">
        <f>_xlfn.XLOOKUP($D432,'[1]Res (3)'!$G:$G,'[1]Res (3)'!Y:Y,"",0)</f>
        <v/>
      </c>
      <c r="AI432" s="70" t="str">
        <f>_xlfn.XLOOKUP($D432,'[1]Res (3)'!$G:$G,'[1]Res (3)'!Z:Z,"",0)</f>
        <v/>
      </c>
      <c r="AJ432" s="70" t="str">
        <f>_xlfn.XLOOKUP($D432,'[1]Res (3)'!$G:$G,'[1]Res (3)'!AA:AA,"",0)</f>
        <v/>
      </c>
      <c r="AK432" s="70" t="str">
        <f>_xlfn.XLOOKUP($D432,'[1]Res (3)'!$G:$G,'[1]Res (3)'!AB:AB,"",0)</f>
        <v>-</v>
      </c>
      <c r="AL432" s="71">
        <f t="shared" si="184"/>
        <v>0</v>
      </c>
      <c r="AM432" s="72" t="str">
        <f t="shared" si="185"/>
        <v/>
      </c>
      <c r="AO432" s="71" t="s">
        <v>26</v>
      </c>
      <c r="AP432" s="70" t="e">
        <f>CL432+Z431-BB432-BN432</f>
        <v>#VALUE!</v>
      </c>
      <c r="AQ432" s="70"/>
      <c r="AR432" s="70" t="e">
        <f>CN432+AB431-BD432-BP432</f>
        <v>#VALUE!</v>
      </c>
      <c r="AS432" s="70"/>
      <c r="AT432" s="70" t="e">
        <f>CP432+AD431-BF432-BR432</f>
        <v>#VALUE!</v>
      </c>
      <c r="AU432" s="70"/>
      <c r="AV432" s="70" t="e">
        <f>CR432+AF431-BH432-BT432</f>
        <v>#VALUE!</v>
      </c>
      <c r="AW432" s="70"/>
      <c r="AX432" s="70" t="e">
        <f>CT432+AK431-BJ432-BV432</f>
        <v>#VALUE!</v>
      </c>
      <c r="AY432" s="71" t="e">
        <f t="shared" si="186"/>
        <v>#VALUE!</v>
      </c>
      <c r="AZ432" s="72" t="e">
        <f t="shared" si="206"/>
        <v>#VALUE!</v>
      </c>
      <c r="BA432" s="71" t="s">
        <v>26</v>
      </c>
      <c r="BB432" s="70">
        <v>0</v>
      </c>
      <c r="BC432" s="70"/>
      <c r="BD432" s="70">
        <v>0</v>
      </c>
      <c r="BE432" s="70"/>
      <c r="BF432" s="70">
        <v>0</v>
      </c>
      <c r="BG432" s="70"/>
      <c r="BH432" s="70">
        <v>0</v>
      </c>
      <c r="BI432" s="70"/>
      <c r="BJ432" s="70">
        <v>0</v>
      </c>
      <c r="BK432" s="74">
        <f t="shared" si="188"/>
        <v>0</v>
      </c>
      <c r="BL432" s="75">
        <f t="shared" si="207"/>
        <v>0</v>
      </c>
      <c r="BM432" s="71" t="s">
        <v>26</v>
      </c>
      <c r="BN432" s="70">
        <v>0</v>
      </c>
      <c r="BO432" s="70"/>
      <c r="BP432" s="70">
        <v>0</v>
      </c>
      <c r="BQ432" s="70"/>
      <c r="BR432" s="70">
        <v>0</v>
      </c>
      <c r="BS432" s="70"/>
      <c r="BT432" s="70">
        <v>0</v>
      </c>
      <c r="BU432" s="70"/>
      <c r="BV432" s="70">
        <v>0</v>
      </c>
      <c r="BW432" s="74">
        <f t="shared" si="190"/>
        <v>0</v>
      </c>
      <c r="BX432" s="76">
        <f t="shared" si="208"/>
        <v>0</v>
      </c>
      <c r="BY432" s="71" t="s">
        <v>26</v>
      </c>
      <c r="BZ432" s="70">
        <v>0</v>
      </c>
      <c r="CA432" s="70"/>
      <c r="CB432" s="70">
        <v>0</v>
      </c>
      <c r="CC432" s="70"/>
      <c r="CD432" s="70">
        <v>0</v>
      </c>
      <c r="CE432" s="70"/>
      <c r="CF432" s="70">
        <v>0</v>
      </c>
      <c r="CG432" s="70"/>
      <c r="CH432" s="70">
        <v>0</v>
      </c>
      <c r="CI432" s="77">
        <f t="shared" si="192"/>
        <v>0</v>
      </c>
      <c r="CJ432" s="76">
        <f t="shared" si="209"/>
        <v>0</v>
      </c>
      <c r="CK432" s="78"/>
      <c r="CL432" s="57"/>
      <c r="CM432" s="57"/>
      <c r="CN432" s="57"/>
      <c r="CO432" s="57"/>
      <c r="CP432" s="57"/>
      <c r="CQ432" s="57"/>
      <c r="CR432" s="57"/>
      <c r="CS432" s="79"/>
      <c r="CT432" s="80"/>
      <c r="CU432" s="81">
        <f t="shared" si="194"/>
        <v>0</v>
      </c>
      <c r="CV432" s="82">
        <f t="shared" si="210"/>
        <v>0</v>
      </c>
      <c r="CW432" s="83" t="e">
        <f>SUMIF(Склад!#REF!,E431,Склад!#REF!)</f>
        <v>#REF!</v>
      </c>
    </row>
    <row r="433" spans="1:101" s="73" customFormat="1" ht="72" customHeight="1" thickBot="1" x14ac:dyDescent="0.3">
      <c r="A433" s="57">
        <v>430</v>
      </c>
      <c r="B433" s="168" t="s">
        <v>140</v>
      </c>
      <c r="C433" s="34" t="s">
        <v>4255</v>
      </c>
      <c r="D433" s="34" t="str">
        <f t="shared" si="196"/>
        <v>638740271</v>
      </c>
      <c r="E433" s="33" t="s">
        <v>3979</v>
      </c>
      <c r="F433" s="33">
        <v>71</v>
      </c>
      <c r="G433" s="165" t="str">
        <f>IFERROR(VLOOKUP(VALUE(E433),Склад!#REF!,6,0),"-")</f>
        <v>-</v>
      </c>
      <c r="H433" s="58"/>
      <c r="I433" s="194" t="s">
        <v>4361</v>
      </c>
      <c r="J433" s="59">
        <v>76.5</v>
      </c>
      <c r="K433" s="63">
        <v>199</v>
      </c>
      <c r="L433" s="60"/>
      <c r="M433" s="61"/>
      <c r="N433" s="62"/>
      <c r="O433" s="64"/>
      <c r="P433" s="65"/>
      <c r="Q433" s="66"/>
      <c r="R433" s="67"/>
      <c r="S433" s="65"/>
      <c r="T433" s="66"/>
      <c r="U433" s="68"/>
      <c r="V433" s="69"/>
      <c r="W433" s="65"/>
      <c r="X433" s="66"/>
      <c r="Y433" s="70" t="str">
        <f>_xlfn.XLOOKUP($D433,'[1]Res (3)'!$G:$G,'[1]Res (3)'!P:P,"",0)</f>
        <v>-</v>
      </c>
      <c r="Z433" s="70" t="str">
        <f>_xlfn.XLOOKUP($D433,'[1]Res (3)'!$G:$G,'[1]Res (3)'!Q:Q,"",0)</f>
        <v>-</v>
      </c>
      <c r="AA433" s="70" t="str">
        <f>_xlfn.XLOOKUP($D433,'[1]Res (3)'!$G:$G,'[1]Res (3)'!R:R,"",0)</f>
        <v>-</v>
      </c>
      <c r="AB433" s="70" t="str">
        <f>_xlfn.XLOOKUP($D433,'[1]Res (3)'!$G:$G,'[1]Res (3)'!S:S,"",0)</f>
        <v/>
      </c>
      <c r="AC433" s="70" t="str">
        <f>_xlfn.XLOOKUP($D433,'[1]Res (3)'!$G:$G,'[1]Res (3)'!T:T,"",0)</f>
        <v/>
      </c>
      <c r="AD433" s="70" t="str">
        <f>_xlfn.XLOOKUP($D433,'[1]Res (3)'!$G:$G,'[1]Res (3)'!U:U,"",0)</f>
        <v/>
      </c>
      <c r="AE433" s="70" t="str">
        <f>_xlfn.XLOOKUP($D433,'[1]Res (3)'!$G:$G,'[1]Res (3)'!V:V,"",0)</f>
        <v/>
      </c>
      <c r="AF433" s="70" t="str">
        <f>_xlfn.XLOOKUP($D433,'[1]Res (3)'!$G:$G,'[1]Res (3)'!W:W,"",0)</f>
        <v/>
      </c>
      <c r="AG433" s="70" t="str">
        <f>_xlfn.XLOOKUP($D433,'[1]Res (3)'!$G:$G,'[1]Res (3)'!X:X,"",0)</f>
        <v/>
      </c>
      <c r="AH433" s="70" t="str">
        <f>_xlfn.XLOOKUP($D433,'[1]Res (3)'!$G:$G,'[1]Res (3)'!Y:Y,"",0)</f>
        <v/>
      </c>
      <c r="AI433" s="70" t="str">
        <f>_xlfn.XLOOKUP($D433,'[1]Res (3)'!$G:$G,'[1]Res (3)'!Z:Z,"",0)</f>
        <v/>
      </c>
      <c r="AJ433" s="70" t="str">
        <f>_xlfn.XLOOKUP($D433,'[1]Res (3)'!$G:$G,'[1]Res (3)'!AA:AA,"",0)</f>
        <v/>
      </c>
      <c r="AK433" s="70" t="str">
        <f>_xlfn.XLOOKUP($D433,'[1]Res (3)'!$G:$G,'[1]Res (3)'!AB:AB,"",0)</f>
        <v>-</v>
      </c>
      <c r="AL433" s="71">
        <f t="shared" si="184"/>
        <v>0</v>
      </c>
      <c r="AM433" s="72" t="str">
        <f t="shared" si="185"/>
        <v/>
      </c>
      <c r="AO433" s="71" t="s">
        <v>26</v>
      </c>
      <c r="AP433" s="70" t="e">
        <f>CL433+Z432-BB433-BN433</f>
        <v>#VALUE!</v>
      </c>
      <c r="AQ433" s="70"/>
      <c r="AR433" s="70" t="e">
        <f>CN433+AB432-BD433-BP433</f>
        <v>#VALUE!</v>
      </c>
      <c r="AS433" s="70"/>
      <c r="AT433" s="70" t="e">
        <f>CP433+AD432-BF433-BR433</f>
        <v>#VALUE!</v>
      </c>
      <c r="AU433" s="70"/>
      <c r="AV433" s="70" t="e">
        <f>CR433+AF432-BH433-BT433</f>
        <v>#VALUE!</v>
      </c>
      <c r="AW433" s="70"/>
      <c r="AX433" s="70" t="e">
        <f>CT433+AK432-BJ433-BV433</f>
        <v>#VALUE!</v>
      </c>
      <c r="AY433" s="71" t="e">
        <f t="shared" si="186"/>
        <v>#VALUE!</v>
      </c>
      <c r="AZ433" s="72" t="e">
        <f t="shared" si="206"/>
        <v>#VALUE!</v>
      </c>
      <c r="BA433" s="71" t="s">
        <v>26</v>
      </c>
      <c r="BB433" s="70">
        <v>0</v>
      </c>
      <c r="BC433" s="70"/>
      <c r="BD433" s="70">
        <v>0</v>
      </c>
      <c r="BE433" s="70"/>
      <c r="BF433" s="70">
        <v>0</v>
      </c>
      <c r="BG433" s="70"/>
      <c r="BH433" s="70">
        <v>0</v>
      </c>
      <c r="BI433" s="70"/>
      <c r="BJ433" s="70">
        <v>0</v>
      </c>
      <c r="BK433" s="74">
        <f t="shared" si="188"/>
        <v>0</v>
      </c>
      <c r="BL433" s="75">
        <f t="shared" si="207"/>
        <v>0</v>
      </c>
      <c r="BM433" s="71" t="s">
        <v>26</v>
      </c>
      <c r="BN433" s="70">
        <v>0</v>
      </c>
      <c r="BO433" s="70"/>
      <c r="BP433" s="70">
        <v>0</v>
      </c>
      <c r="BQ433" s="70"/>
      <c r="BR433" s="70">
        <v>0</v>
      </c>
      <c r="BS433" s="70"/>
      <c r="BT433" s="70">
        <v>0</v>
      </c>
      <c r="BU433" s="70"/>
      <c r="BV433" s="70">
        <v>0</v>
      </c>
      <c r="BW433" s="74">
        <f t="shared" si="190"/>
        <v>0</v>
      </c>
      <c r="BX433" s="76">
        <f t="shared" si="208"/>
        <v>0</v>
      </c>
      <c r="BY433" s="71" t="s">
        <v>26</v>
      </c>
      <c r="BZ433" s="70">
        <v>0</v>
      </c>
      <c r="CA433" s="70"/>
      <c r="CB433" s="70">
        <v>0</v>
      </c>
      <c r="CC433" s="70"/>
      <c r="CD433" s="70">
        <v>0</v>
      </c>
      <c r="CE433" s="70"/>
      <c r="CF433" s="70">
        <v>0</v>
      </c>
      <c r="CG433" s="70"/>
      <c r="CH433" s="70">
        <v>0</v>
      </c>
      <c r="CI433" s="77">
        <f t="shared" si="192"/>
        <v>0</v>
      </c>
      <c r="CJ433" s="76">
        <f t="shared" si="209"/>
        <v>0</v>
      </c>
      <c r="CK433" s="78"/>
      <c r="CL433" s="57"/>
      <c r="CM433" s="57"/>
      <c r="CN433" s="57"/>
      <c r="CO433" s="57"/>
      <c r="CP433" s="57"/>
      <c r="CQ433" s="57"/>
      <c r="CR433" s="57"/>
      <c r="CS433" s="79"/>
      <c r="CT433" s="80"/>
      <c r="CU433" s="81">
        <f t="shared" si="194"/>
        <v>0</v>
      </c>
      <c r="CV433" s="82">
        <f t="shared" si="210"/>
        <v>0</v>
      </c>
      <c r="CW433" s="83" t="e">
        <f>SUMIF(Склад!#REF!,E432,Склад!#REF!)</f>
        <v>#REF!</v>
      </c>
    </row>
    <row r="434" spans="1:101" s="73" customFormat="1" ht="71.650000000000006" customHeight="1" thickBot="1" x14ac:dyDescent="0.3">
      <c r="A434" s="34">
        <v>431</v>
      </c>
      <c r="B434" s="168" t="s">
        <v>140</v>
      </c>
      <c r="C434" s="34" t="s">
        <v>4256</v>
      </c>
      <c r="D434" s="34" t="str">
        <f t="shared" si="196"/>
        <v>66474012</v>
      </c>
      <c r="E434" s="33" t="s">
        <v>3980</v>
      </c>
      <c r="F434" s="33">
        <v>2</v>
      </c>
      <c r="G434" s="165" t="str">
        <f>IFERROR(VLOOKUP(VALUE(E434),Склад!#REF!,6,0),"-")</f>
        <v>-</v>
      </c>
      <c r="H434" s="58"/>
      <c r="I434" s="194" t="s">
        <v>4361</v>
      </c>
      <c r="J434" s="59">
        <v>76.5</v>
      </c>
      <c r="K434" s="63">
        <v>199</v>
      </c>
      <c r="L434" s="60"/>
      <c r="M434" s="61"/>
      <c r="N434" s="62"/>
      <c r="O434" s="64"/>
      <c r="P434" s="65"/>
      <c r="Q434" s="66"/>
      <c r="R434" s="67"/>
      <c r="S434" s="65"/>
      <c r="T434" s="66"/>
      <c r="U434" s="68"/>
      <c r="V434" s="69"/>
      <c r="W434" s="65"/>
      <c r="X434" s="66"/>
      <c r="Y434" s="70" t="str">
        <f>_xlfn.XLOOKUP($D434,'[1]Res (3)'!$G:$G,'[1]Res (3)'!P:P,"",0)</f>
        <v>-</v>
      </c>
      <c r="Z434" s="70" t="str">
        <f>_xlfn.XLOOKUP($D434,'[1]Res (3)'!$G:$G,'[1]Res (3)'!Q:Q,"",0)</f>
        <v>-</v>
      </c>
      <c r="AA434" s="70" t="str">
        <f>_xlfn.XLOOKUP($D434,'[1]Res (3)'!$G:$G,'[1]Res (3)'!R:R,"",0)</f>
        <v/>
      </c>
      <c r="AB434" s="70" t="str">
        <f>_xlfn.XLOOKUP($D434,'[1]Res (3)'!$G:$G,'[1]Res (3)'!S:S,"",0)</f>
        <v/>
      </c>
      <c r="AC434" s="70" t="str">
        <f>_xlfn.XLOOKUP($D434,'[1]Res (3)'!$G:$G,'[1]Res (3)'!T:T,"",0)</f>
        <v/>
      </c>
      <c r="AD434" s="70" t="str">
        <f>_xlfn.XLOOKUP($D434,'[1]Res (3)'!$G:$G,'[1]Res (3)'!U:U,"",0)</f>
        <v/>
      </c>
      <c r="AE434" s="70" t="str">
        <f>_xlfn.XLOOKUP($D434,'[1]Res (3)'!$G:$G,'[1]Res (3)'!V:V,"",0)</f>
        <v/>
      </c>
      <c r="AF434" s="70" t="str">
        <f>_xlfn.XLOOKUP($D434,'[1]Res (3)'!$G:$G,'[1]Res (3)'!W:W,"",0)</f>
        <v/>
      </c>
      <c r="AG434" s="70" t="str">
        <f>_xlfn.XLOOKUP($D434,'[1]Res (3)'!$G:$G,'[1]Res (3)'!X:X,"",0)</f>
        <v/>
      </c>
      <c r="AH434" s="70" t="str">
        <f>_xlfn.XLOOKUP($D434,'[1]Res (3)'!$G:$G,'[1]Res (3)'!Y:Y,"",0)</f>
        <v/>
      </c>
      <c r="AI434" s="70" t="str">
        <f>_xlfn.XLOOKUP($D434,'[1]Res (3)'!$G:$G,'[1]Res (3)'!Z:Z,"",0)</f>
        <v/>
      </c>
      <c r="AJ434" s="70" t="str">
        <f>_xlfn.XLOOKUP($D434,'[1]Res (3)'!$G:$G,'[1]Res (3)'!AA:AA,"",0)</f>
        <v/>
      </c>
      <c r="AK434" s="70" t="str">
        <f>_xlfn.XLOOKUP($D434,'[1]Res (3)'!$G:$G,'[1]Res (3)'!AB:AB,"",0)</f>
        <v>-</v>
      </c>
      <c r="AL434" s="71">
        <f t="shared" si="184"/>
        <v>0</v>
      </c>
      <c r="AM434" s="72" t="str">
        <f t="shared" si="185"/>
        <v/>
      </c>
      <c r="AO434" s="71" t="s">
        <v>26</v>
      </c>
      <c r="AP434" s="70" t="e">
        <f>CL434+Z433-BB434-BN434</f>
        <v>#VALUE!</v>
      </c>
      <c r="AQ434" s="70"/>
      <c r="AR434" s="70" t="e">
        <f>CN434+AB433-BD434-BP434</f>
        <v>#VALUE!</v>
      </c>
      <c r="AS434" s="70"/>
      <c r="AT434" s="70" t="e">
        <f>CP434+AD433-BF434-BR434</f>
        <v>#VALUE!</v>
      </c>
      <c r="AU434" s="70"/>
      <c r="AV434" s="70" t="e">
        <f>CR434+AF433-BH434-BT434</f>
        <v>#VALUE!</v>
      </c>
      <c r="AW434" s="70"/>
      <c r="AX434" s="70" t="e">
        <f>CT434+AK433-BJ434-BV434</f>
        <v>#VALUE!</v>
      </c>
      <c r="AY434" s="71" t="e">
        <f t="shared" si="186"/>
        <v>#VALUE!</v>
      </c>
      <c r="AZ434" s="72" t="e">
        <f t="shared" si="206"/>
        <v>#VALUE!</v>
      </c>
      <c r="BA434" s="71" t="s">
        <v>26</v>
      </c>
      <c r="BB434" s="70">
        <v>0</v>
      </c>
      <c r="BC434" s="70"/>
      <c r="BD434" s="70">
        <v>0</v>
      </c>
      <c r="BE434" s="70"/>
      <c r="BF434" s="70">
        <v>0</v>
      </c>
      <c r="BG434" s="70"/>
      <c r="BH434" s="70">
        <v>0</v>
      </c>
      <c r="BI434" s="70"/>
      <c r="BJ434" s="70">
        <v>0</v>
      </c>
      <c r="BK434" s="74">
        <f t="shared" si="188"/>
        <v>0</v>
      </c>
      <c r="BL434" s="75">
        <f t="shared" si="207"/>
        <v>0</v>
      </c>
      <c r="BM434" s="71" t="s">
        <v>26</v>
      </c>
      <c r="BN434" s="70">
        <v>0</v>
      </c>
      <c r="BO434" s="70"/>
      <c r="BP434" s="70">
        <v>0</v>
      </c>
      <c r="BQ434" s="70"/>
      <c r="BR434" s="70">
        <v>0</v>
      </c>
      <c r="BS434" s="70"/>
      <c r="BT434" s="70">
        <v>0</v>
      </c>
      <c r="BU434" s="70"/>
      <c r="BV434" s="70">
        <v>0</v>
      </c>
      <c r="BW434" s="74">
        <f t="shared" si="190"/>
        <v>0</v>
      </c>
      <c r="BX434" s="76">
        <f t="shared" si="208"/>
        <v>0</v>
      </c>
      <c r="BY434" s="71" t="s">
        <v>26</v>
      </c>
      <c r="BZ434" s="70">
        <v>0</v>
      </c>
      <c r="CA434" s="70"/>
      <c r="CB434" s="70">
        <v>0</v>
      </c>
      <c r="CC434" s="70"/>
      <c r="CD434" s="70">
        <v>0</v>
      </c>
      <c r="CE434" s="70"/>
      <c r="CF434" s="70">
        <v>0</v>
      </c>
      <c r="CG434" s="70"/>
      <c r="CH434" s="70">
        <v>0</v>
      </c>
      <c r="CI434" s="77">
        <f t="shared" si="192"/>
        <v>0</v>
      </c>
      <c r="CJ434" s="76">
        <f t="shared" si="209"/>
        <v>0</v>
      </c>
      <c r="CK434" s="78"/>
      <c r="CL434" s="57"/>
      <c r="CM434" s="57"/>
      <c r="CN434" s="57"/>
      <c r="CO434" s="57"/>
      <c r="CP434" s="57"/>
      <c r="CQ434" s="57"/>
      <c r="CR434" s="57"/>
      <c r="CS434" s="79"/>
      <c r="CT434" s="80"/>
      <c r="CU434" s="81">
        <f t="shared" si="194"/>
        <v>0</v>
      </c>
      <c r="CV434" s="82">
        <f t="shared" si="210"/>
        <v>0</v>
      </c>
      <c r="CW434" s="83" t="e">
        <f>SUMIF(Склад!#REF!,E433,Склад!#REF!)</f>
        <v>#REF!</v>
      </c>
    </row>
    <row r="435" spans="1:101" s="73" customFormat="1" ht="76.349999999999994" customHeight="1" thickBot="1" x14ac:dyDescent="0.3">
      <c r="A435" s="57">
        <v>432</v>
      </c>
      <c r="B435" s="168" t="s">
        <v>140</v>
      </c>
      <c r="C435" s="34" t="s">
        <v>4256</v>
      </c>
      <c r="D435" s="34" t="str">
        <f t="shared" si="196"/>
        <v>664740171</v>
      </c>
      <c r="E435" s="33" t="s">
        <v>3980</v>
      </c>
      <c r="F435" s="33">
        <v>71</v>
      </c>
      <c r="G435" s="165" t="str">
        <f>IFERROR(VLOOKUP(VALUE(E435),Склад!#REF!,6,0),"-")</f>
        <v>-</v>
      </c>
      <c r="H435" s="58"/>
      <c r="I435" s="194" t="s">
        <v>4361</v>
      </c>
      <c r="J435" s="59">
        <v>76.5</v>
      </c>
      <c r="K435" s="63">
        <v>199</v>
      </c>
      <c r="L435" s="60"/>
      <c r="M435" s="61"/>
      <c r="N435" s="62"/>
      <c r="O435" s="64"/>
      <c r="P435" s="65"/>
      <c r="Q435" s="66"/>
      <c r="R435" s="67"/>
      <c r="S435" s="65"/>
      <c r="T435" s="66"/>
      <c r="U435" s="68"/>
      <c r="V435" s="69"/>
      <c r="W435" s="65"/>
      <c r="X435" s="66"/>
      <c r="Y435" s="70" t="str">
        <f>_xlfn.XLOOKUP($D435,'[1]Res (3)'!$G:$G,'[1]Res (3)'!P:P,"",0)</f>
        <v>-</v>
      </c>
      <c r="Z435" s="70" t="str">
        <f>_xlfn.XLOOKUP($D435,'[1]Res (3)'!$G:$G,'[1]Res (3)'!Q:Q,"",0)</f>
        <v>-</v>
      </c>
      <c r="AA435" s="70" t="str">
        <f>_xlfn.XLOOKUP($D435,'[1]Res (3)'!$G:$G,'[1]Res (3)'!R:R,"",0)</f>
        <v/>
      </c>
      <c r="AB435" s="70" t="str">
        <f>_xlfn.XLOOKUP($D435,'[1]Res (3)'!$G:$G,'[1]Res (3)'!S:S,"",0)</f>
        <v/>
      </c>
      <c r="AC435" s="70" t="str">
        <f>_xlfn.XLOOKUP($D435,'[1]Res (3)'!$G:$G,'[1]Res (3)'!T:T,"",0)</f>
        <v/>
      </c>
      <c r="AD435" s="70" t="str">
        <f>_xlfn.XLOOKUP($D435,'[1]Res (3)'!$G:$G,'[1]Res (3)'!U:U,"",0)</f>
        <v/>
      </c>
      <c r="AE435" s="70" t="str">
        <f>_xlfn.XLOOKUP($D435,'[1]Res (3)'!$G:$G,'[1]Res (3)'!V:V,"",0)</f>
        <v/>
      </c>
      <c r="AF435" s="70" t="str">
        <f>_xlfn.XLOOKUP($D435,'[1]Res (3)'!$G:$G,'[1]Res (3)'!W:W,"",0)</f>
        <v/>
      </c>
      <c r="AG435" s="70" t="str">
        <f>_xlfn.XLOOKUP($D435,'[1]Res (3)'!$G:$G,'[1]Res (3)'!X:X,"",0)</f>
        <v/>
      </c>
      <c r="AH435" s="70" t="str">
        <f>_xlfn.XLOOKUP($D435,'[1]Res (3)'!$G:$G,'[1]Res (3)'!Y:Y,"",0)</f>
        <v/>
      </c>
      <c r="AI435" s="70" t="str">
        <f>_xlfn.XLOOKUP($D435,'[1]Res (3)'!$G:$G,'[1]Res (3)'!Z:Z,"",0)</f>
        <v/>
      </c>
      <c r="AJ435" s="70" t="str">
        <f>_xlfn.XLOOKUP($D435,'[1]Res (3)'!$G:$G,'[1]Res (3)'!AA:AA,"",0)</f>
        <v/>
      </c>
      <c r="AK435" s="70" t="str">
        <f>_xlfn.XLOOKUP($D435,'[1]Res (3)'!$G:$G,'[1]Res (3)'!AB:AB,"",0)</f>
        <v>-</v>
      </c>
      <c r="AL435" s="71">
        <f t="shared" si="184"/>
        <v>0</v>
      </c>
      <c r="AM435" s="72" t="str">
        <f t="shared" si="185"/>
        <v/>
      </c>
      <c r="AO435" s="71" t="s">
        <v>26</v>
      </c>
      <c r="AP435" s="70" t="e">
        <f>CL435+Z434-BB435-BN435</f>
        <v>#VALUE!</v>
      </c>
      <c r="AQ435" s="70"/>
      <c r="AR435" s="70" t="e">
        <f>CN435+AB434-BD435-BP435</f>
        <v>#VALUE!</v>
      </c>
      <c r="AS435" s="70"/>
      <c r="AT435" s="70" t="e">
        <f>CP435+AD434-BF435-BR435</f>
        <v>#VALUE!</v>
      </c>
      <c r="AU435" s="70"/>
      <c r="AV435" s="70" t="e">
        <f>CR435+AF434-BH435-BT435</f>
        <v>#VALUE!</v>
      </c>
      <c r="AW435" s="70"/>
      <c r="AX435" s="70" t="e">
        <f>CT435+AK434-BJ435-BV435</f>
        <v>#VALUE!</v>
      </c>
      <c r="AY435" s="71" t="e">
        <f t="shared" si="186"/>
        <v>#VALUE!</v>
      </c>
      <c r="AZ435" s="72" t="e">
        <f t="shared" si="206"/>
        <v>#VALUE!</v>
      </c>
      <c r="BA435" s="71" t="s">
        <v>26</v>
      </c>
      <c r="BB435" s="70">
        <v>0</v>
      </c>
      <c r="BC435" s="70"/>
      <c r="BD435" s="70">
        <v>0</v>
      </c>
      <c r="BE435" s="70"/>
      <c r="BF435" s="70">
        <v>0</v>
      </c>
      <c r="BG435" s="70"/>
      <c r="BH435" s="70">
        <v>0</v>
      </c>
      <c r="BI435" s="70"/>
      <c r="BJ435" s="70">
        <v>0</v>
      </c>
      <c r="BK435" s="74">
        <f t="shared" si="188"/>
        <v>0</v>
      </c>
      <c r="BL435" s="75">
        <f t="shared" si="207"/>
        <v>0</v>
      </c>
      <c r="BM435" s="71" t="s">
        <v>26</v>
      </c>
      <c r="BN435" s="70">
        <v>0</v>
      </c>
      <c r="BO435" s="70"/>
      <c r="BP435" s="70">
        <v>0</v>
      </c>
      <c r="BQ435" s="70"/>
      <c r="BR435" s="70">
        <v>0</v>
      </c>
      <c r="BS435" s="70"/>
      <c r="BT435" s="70">
        <v>0</v>
      </c>
      <c r="BU435" s="70"/>
      <c r="BV435" s="70">
        <v>0</v>
      </c>
      <c r="BW435" s="74">
        <f t="shared" si="190"/>
        <v>0</v>
      </c>
      <c r="BX435" s="76">
        <f t="shared" si="208"/>
        <v>0</v>
      </c>
      <c r="BY435" s="71" t="s">
        <v>26</v>
      </c>
      <c r="BZ435" s="70">
        <v>0</v>
      </c>
      <c r="CA435" s="70"/>
      <c r="CB435" s="70">
        <v>0</v>
      </c>
      <c r="CC435" s="70"/>
      <c r="CD435" s="70">
        <v>0</v>
      </c>
      <c r="CE435" s="70"/>
      <c r="CF435" s="70">
        <v>0</v>
      </c>
      <c r="CG435" s="70"/>
      <c r="CH435" s="70">
        <v>0</v>
      </c>
      <c r="CI435" s="77">
        <f t="shared" si="192"/>
        <v>0</v>
      </c>
      <c r="CJ435" s="76">
        <f t="shared" si="209"/>
        <v>0</v>
      </c>
      <c r="CK435" s="78"/>
      <c r="CL435" s="57"/>
      <c r="CM435" s="57"/>
      <c r="CN435" s="57"/>
      <c r="CO435" s="57"/>
      <c r="CP435" s="57"/>
      <c r="CQ435" s="57"/>
      <c r="CR435" s="57"/>
      <c r="CS435" s="79"/>
      <c r="CT435" s="80"/>
      <c r="CU435" s="81">
        <f t="shared" si="194"/>
        <v>0</v>
      </c>
      <c r="CV435" s="82">
        <f t="shared" si="210"/>
        <v>0</v>
      </c>
      <c r="CW435" s="83" t="e">
        <f>SUMIF(Склад!#REF!,E434,Склад!#REF!)</f>
        <v>#REF!</v>
      </c>
    </row>
    <row r="436" spans="1:101" s="73" customFormat="1" ht="116.85" customHeight="1" thickBot="1" x14ac:dyDescent="0.3">
      <c r="A436" s="34">
        <v>433</v>
      </c>
      <c r="B436" s="168" t="s">
        <v>133</v>
      </c>
      <c r="C436" s="34" t="s">
        <v>4257</v>
      </c>
      <c r="D436" s="34" t="str">
        <f t="shared" si="196"/>
        <v>77174012</v>
      </c>
      <c r="E436" s="33" t="s">
        <v>3981</v>
      </c>
      <c r="F436" s="33">
        <v>2</v>
      </c>
      <c r="G436" s="165" t="str">
        <f>IFERROR(VLOOKUP(VALUE(E436),Склад!#REF!,6,0),"-")</f>
        <v>-</v>
      </c>
      <c r="H436" s="58"/>
      <c r="I436" s="194" t="s">
        <v>4361</v>
      </c>
      <c r="J436" s="59">
        <v>38.1</v>
      </c>
      <c r="K436" s="63">
        <v>99</v>
      </c>
      <c r="L436" s="60"/>
      <c r="M436" s="61"/>
      <c r="N436" s="62"/>
      <c r="O436" s="64"/>
      <c r="P436" s="65"/>
      <c r="Q436" s="66"/>
      <c r="R436" s="67"/>
      <c r="S436" s="65"/>
      <c r="T436" s="66"/>
      <c r="U436" s="68"/>
      <c r="V436" s="69"/>
      <c r="W436" s="65"/>
      <c r="X436" s="66"/>
      <c r="Y436" s="70" t="str">
        <f>_xlfn.XLOOKUP($D436,'[1]Res (3)'!$G:$G,'[1]Res (3)'!P:P,"",0)</f>
        <v>-</v>
      </c>
      <c r="Z436" s="70" t="str">
        <f>_xlfn.XLOOKUP($D436,'[1]Res (3)'!$G:$G,'[1]Res (3)'!Q:Q,"",0)</f>
        <v>-</v>
      </c>
      <c r="AA436" s="70" t="str">
        <f>_xlfn.XLOOKUP($D436,'[1]Res (3)'!$G:$G,'[1]Res (3)'!R:R,"",0)</f>
        <v>-</v>
      </c>
      <c r="AB436" s="70" t="str">
        <f>_xlfn.XLOOKUP($D436,'[1]Res (3)'!$G:$G,'[1]Res (3)'!S:S,"",0)</f>
        <v>-</v>
      </c>
      <c r="AC436" s="70" t="str">
        <f>_xlfn.XLOOKUP($D436,'[1]Res (3)'!$G:$G,'[1]Res (3)'!T:T,"",0)</f>
        <v>-</v>
      </c>
      <c r="AD436" s="70" t="str">
        <f>_xlfn.XLOOKUP($D436,'[1]Res (3)'!$G:$G,'[1]Res (3)'!U:U,"",0)</f>
        <v/>
      </c>
      <c r="AE436" s="70" t="str">
        <f>_xlfn.XLOOKUP($D436,'[1]Res (3)'!$G:$G,'[1]Res (3)'!V:V,"",0)</f>
        <v/>
      </c>
      <c r="AF436" s="70" t="str">
        <f>_xlfn.XLOOKUP($D436,'[1]Res (3)'!$G:$G,'[1]Res (3)'!W:W,"",0)</f>
        <v/>
      </c>
      <c r="AG436" s="70" t="str">
        <f>_xlfn.XLOOKUP($D436,'[1]Res (3)'!$G:$G,'[1]Res (3)'!X:X,"",0)</f>
        <v>-</v>
      </c>
      <c r="AH436" s="70" t="str">
        <f>_xlfn.XLOOKUP($D436,'[1]Res (3)'!$G:$G,'[1]Res (3)'!Y:Y,"",0)</f>
        <v>-</v>
      </c>
      <c r="AI436" s="70" t="str">
        <f>_xlfn.XLOOKUP($D436,'[1]Res (3)'!$G:$G,'[1]Res (3)'!Z:Z,"",0)</f>
        <v>-</v>
      </c>
      <c r="AJ436" s="70" t="str">
        <f>_xlfn.XLOOKUP($D436,'[1]Res (3)'!$G:$G,'[1]Res (3)'!AA:AA,"",0)</f>
        <v>-</v>
      </c>
      <c r="AK436" s="70" t="str">
        <f>_xlfn.XLOOKUP($D436,'[1]Res (3)'!$G:$G,'[1]Res (3)'!AB:AB,"",0)</f>
        <v>-</v>
      </c>
      <c r="AL436" s="71">
        <f t="shared" si="184"/>
        <v>0</v>
      </c>
      <c r="AM436" s="72" t="str">
        <f t="shared" si="185"/>
        <v/>
      </c>
      <c r="AO436" s="71" t="s">
        <v>26</v>
      </c>
      <c r="AP436" s="70" t="e">
        <f>CL436+Z435-BB436-BN436</f>
        <v>#VALUE!</v>
      </c>
      <c r="AQ436" s="70"/>
      <c r="AR436" s="70" t="e">
        <f>CN436+AB435-BD436-BP436</f>
        <v>#VALUE!</v>
      </c>
      <c r="AS436" s="70"/>
      <c r="AT436" s="70" t="e">
        <f>CP436+AD435-BF436-BR436</f>
        <v>#VALUE!</v>
      </c>
      <c r="AU436" s="70"/>
      <c r="AV436" s="70" t="e">
        <f>CR436+AF435-BH436-BT436</f>
        <v>#VALUE!</v>
      </c>
      <c r="AW436" s="70"/>
      <c r="AX436" s="70" t="e">
        <f>CT436+AK435-BJ436-BV436</f>
        <v>#VALUE!</v>
      </c>
      <c r="AY436" s="71" t="e">
        <f t="shared" si="186"/>
        <v>#VALUE!</v>
      </c>
      <c r="AZ436" s="72" t="e">
        <f t="shared" si="206"/>
        <v>#VALUE!</v>
      </c>
      <c r="BA436" s="71" t="s">
        <v>26</v>
      </c>
      <c r="BB436" s="70">
        <v>0</v>
      </c>
      <c r="BC436" s="70"/>
      <c r="BD436" s="70">
        <v>0</v>
      </c>
      <c r="BE436" s="70"/>
      <c r="BF436" s="70">
        <v>0</v>
      </c>
      <c r="BG436" s="70"/>
      <c r="BH436" s="70">
        <v>0</v>
      </c>
      <c r="BI436" s="70"/>
      <c r="BJ436" s="70">
        <v>0</v>
      </c>
      <c r="BK436" s="74">
        <f t="shared" si="188"/>
        <v>0</v>
      </c>
      <c r="BL436" s="75">
        <f t="shared" si="207"/>
        <v>0</v>
      </c>
      <c r="BM436" s="71" t="s">
        <v>26</v>
      </c>
      <c r="BN436" s="70">
        <v>0</v>
      </c>
      <c r="BO436" s="70"/>
      <c r="BP436" s="70">
        <v>0</v>
      </c>
      <c r="BQ436" s="70"/>
      <c r="BR436" s="70">
        <v>0</v>
      </c>
      <c r="BS436" s="70"/>
      <c r="BT436" s="70">
        <v>0</v>
      </c>
      <c r="BU436" s="70"/>
      <c r="BV436" s="70">
        <v>0</v>
      </c>
      <c r="BW436" s="74">
        <f t="shared" si="190"/>
        <v>0</v>
      </c>
      <c r="BX436" s="76">
        <f t="shared" si="208"/>
        <v>0</v>
      </c>
      <c r="BY436" s="71" t="s">
        <v>26</v>
      </c>
      <c r="BZ436" s="70">
        <v>0</v>
      </c>
      <c r="CA436" s="70"/>
      <c r="CB436" s="70">
        <v>0</v>
      </c>
      <c r="CC436" s="70"/>
      <c r="CD436" s="70">
        <v>0</v>
      </c>
      <c r="CE436" s="70"/>
      <c r="CF436" s="70">
        <v>0</v>
      </c>
      <c r="CG436" s="70"/>
      <c r="CH436" s="70">
        <v>0</v>
      </c>
      <c r="CI436" s="77">
        <f t="shared" si="192"/>
        <v>0</v>
      </c>
      <c r="CJ436" s="76">
        <f t="shared" si="209"/>
        <v>0</v>
      </c>
      <c r="CK436" s="78"/>
      <c r="CL436" s="57"/>
      <c r="CM436" s="57"/>
      <c r="CN436" s="57"/>
      <c r="CO436" s="57"/>
      <c r="CP436" s="57"/>
      <c r="CQ436" s="57"/>
      <c r="CR436" s="57"/>
      <c r="CS436" s="79"/>
      <c r="CT436" s="80"/>
      <c r="CU436" s="81">
        <f t="shared" si="194"/>
        <v>0</v>
      </c>
      <c r="CV436" s="82">
        <f t="shared" si="210"/>
        <v>0</v>
      </c>
      <c r="CW436" s="83" t="e">
        <f>SUMIF(Склад!#REF!,E435,Склад!#REF!)</f>
        <v>#REF!</v>
      </c>
    </row>
    <row r="437" spans="1:101" s="73" customFormat="1" ht="101.65" customHeight="1" thickBot="1" x14ac:dyDescent="0.3">
      <c r="A437" s="57">
        <v>434</v>
      </c>
      <c r="B437" s="168" t="s">
        <v>133</v>
      </c>
      <c r="C437" s="34" t="s">
        <v>4257</v>
      </c>
      <c r="D437" s="34" t="str">
        <f t="shared" si="196"/>
        <v>771740171</v>
      </c>
      <c r="E437" s="33" t="s">
        <v>3981</v>
      </c>
      <c r="F437" s="33">
        <v>71</v>
      </c>
      <c r="G437" s="165" t="str">
        <f>IFERROR(VLOOKUP(VALUE(E437),Склад!#REF!,6,0),"-")</f>
        <v>-</v>
      </c>
      <c r="H437" s="58"/>
      <c r="I437" s="194" t="s">
        <v>4361</v>
      </c>
      <c r="J437" s="59">
        <v>38.1</v>
      </c>
      <c r="K437" s="63">
        <v>99</v>
      </c>
      <c r="L437" s="60"/>
      <c r="M437" s="61"/>
      <c r="N437" s="62"/>
      <c r="O437" s="64"/>
      <c r="P437" s="65"/>
      <c r="Q437" s="66"/>
      <c r="R437" s="67"/>
      <c r="S437" s="65"/>
      <c r="T437" s="66"/>
      <c r="U437" s="68"/>
      <c r="V437" s="69"/>
      <c r="W437" s="65"/>
      <c r="X437" s="66"/>
      <c r="Y437" s="70" t="str">
        <f>_xlfn.XLOOKUP($D437,'[1]Res (3)'!$G:$G,'[1]Res (3)'!P:P,"",0)</f>
        <v>-</v>
      </c>
      <c r="Z437" s="70" t="str">
        <f>_xlfn.XLOOKUP($D437,'[1]Res (3)'!$G:$G,'[1]Res (3)'!Q:Q,"",0)</f>
        <v>-</v>
      </c>
      <c r="AA437" s="70" t="str">
        <f>_xlfn.XLOOKUP($D437,'[1]Res (3)'!$G:$G,'[1]Res (3)'!R:R,"",0)</f>
        <v>-</v>
      </c>
      <c r="AB437" s="70" t="str">
        <f>_xlfn.XLOOKUP($D437,'[1]Res (3)'!$G:$G,'[1]Res (3)'!S:S,"",0)</f>
        <v>-</v>
      </c>
      <c r="AC437" s="70" t="str">
        <f>_xlfn.XLOOKUP($D437,'[1]Res (3)'!$G:$G,'[1]Res (3)'!T:T,"",0)</f>
        <v>-</v>
      </c>
      <c r="AD437" s="70" t="str">
        <f>_xlfn.XLOOKUP($D437,'[1]Res (3)'!$G:$G,'[1]Res (3)'!U:U,"",0)</f>
        <v/>
      </c>
      <c r="AE437" s="70" t="str">
        <f>_xlfn.XLOOKUP($D437,'[1]Res (3)'!$G:$G,'[1]Res (3)'!V:V,"",0)</f>
        <v/>
      </c>
      <c r="AF437" s="70" t="str">
        <f>_xlfn.XLOOKUP($D437,'[1]Res (3)'!$G:$G,'[1]Res (3)'!W:W,"",0)</f>
        <v/>
      </c>
      <c r="AG437" s="70" t="str">
        <f>_xlfn.XLOOKUP($D437,'[1]Res (3)'!$G:$G,'[1]Res (3)'!X:X,"",0)</f>
        <v>-</v>
      </c>
      <c r="AH437" s="70" t="str">
        <f>_xlfn.XLOOKUP($D437,'[1]Res (3)'!$G:$G,'[1]Res (3)'!Y:Y,"",0)</f>
        <v>-</v>
      </c>
      <c r="AI437" s="70" t="str">
        <f>_xlfn.XLOOKUP($D437,'[1]Res (3)'!$G:$G,'[1]Res (3)'!Z:Z,"",0)</f>
        <v>-</v>
      </c>
      <c r="AJ437" s="70" t="str">
        <f>_xlfn.XLOOKUP($D437,'[1]Res (3)'!$G:$G,'[1]Res (3)'!AA:AA,"",0)</f>
        <v>-</v>
      </c>
      <c r="AK437" s="70" t="str">
        <f>_xlfn.XLOOKUP($D437,'[1]Res (3)'!$G:$G,'[1]Res (3)'!AB:AB,"",0)</f>
        <v>-</v>
      </c>
      <c r="AL437" s="71">
        <f t="shared" si="184"/>
        <v>0</v>
      </c>
      <c r="AM437" s="72" t="str">
        <f t="shared" si="185"/>
        <v/>
      </c>
      <c r="AO437" s="71" t="s">
        <v>26</v>
      </c>
      <c r="AP437" s="70" t="e">
        <f t="shared" ref="AP437:AP442" si="213">CL437+Z436-BB437-BN437-BZ437</f>
        <v>#VALUE!</v>
      </c>
      <c r="AQ437" s="70"/>
      <c r="AR437" s="70" t="e">
        <f t="shared" ref="AR437:AR442" si="214">CN437+AB436-BD437-BP437-CB437</f>
        <v>#VALUE!</v>
      </c>
      <c r="AS437" s="70"/>
      <c r="AT437" s="70" t="e">
        <f t="shared" ref="AT437:AT442" si="215">CP437+AD436-BF437-BR437-CD437</f>
        <v>#VALUE!</v>
      </c>
      <c r="AU437" s="70"/>
      <c r="AV437" s="70" t="e">
        <f t="shared" ref="AV437:AV442" si="216">CR437+AF436-BH437-BT437-CF437</f>
        <v>#VALUE!</v>
      </c>
      <c r="AW437" s="70"/>
      <c r="AX437" s="70" t="e">
        <f t="shared" ref="AX437:AX442" si="217">CT437+AK436-BJ437-BV437-CH437</f>
        <v>#VALUE!</v>
      </c>
      <c r="AY437" s="71" t="e">
        <f t="shared" si="186"/>
        <v>#VALUE!</v>
      </c>
      <c r="AZ437" s="72" t="e">
        <f t="shared" si="206"/>
        <v>#VALUE!</v>
      </c>
      <c r="BA437" s="71" t="s">
        <v>26</v>
      </c>
      <c r="BB437" s="70">
        <v>0</v>
      </c>
      <c r="BC437" s="70">
        <v>0</v>
      </c>
      <c r="BD437" s="70">
        <v>0</v>
      </c>
      <c r="BE437" s="70">
        <v>0</v>
      </c>
      <c r="BF437" s="70">
        <v>0</v>
      </c>
      <c r="BG437" s="70">
        <v>0</v>
      </c>
      <c r="BH437" s="70">
        <v>0</v>
      </c>
      <c r="BI437" s="70">
        <v>0</v>
      </c>
      <c r="BJ437" s="70">
        <v>0</v>
      </c>
      <c r="BK437" s="74">
        <f t="shared" si="188"/>
        <v>0</v>
      </c>
      <c r="BL437" s="75">
        <f t="shared" si="207"/>
        <v>0</v>
      </c>
      <c r="BM437" s="71" t="s">
        <v>26</v>
      </c>
      <c r="BN437" s="70">
        <v>0</v>
      </c>
      <c r="BO437" s="70">
        <v>0</v>
      </c>
      <c r="BP437" s="70">
        <v>0</v>
      </c>
      <c r="BQ437" s="70">
        <v>0</v>
      </c>
      <c r="BR437" s="70">
        <v>0</v>
      </c>
      <c r="BS437" s="70">
        <v>0</v>
      </c>
      <c r="BT437" s="70">
        <v>0</v>
      </c>
      <c r="BU437" s="70">
        <v>0</v>
      </c>
      <c r="BV437" s="70">
        <v>0</v>
      </c>
      <c r="BW437" s="74">
        <f t="shared" si="190"/>
        <v>0</v>
      </c>
      <c r="BX437" s="76">
        <f t="shared" si="208"/>
        <v>0</v>
      </c>
      <c r="BY437" s="71" t="s">
        <v>26</v>
      </c>
      <c r="BZ437" s="70">
        <v>0</v>
      </c>
      <c r="CA437" s="70"/>
      <c r="CB437" s="70">
        <v>0</v>
      </c>
      <c r="CC437" s="70"/>
      <c r="CD437" s="70">
        <v>0</v>
      </c>
      <c r="CE437" s="70"/>
      <c r="CF437" s="70">
        <v>0</v>
      </c>
      <c r="CG437" s="70"/>
      <c r="CH437" s="70">
        <v>0</v>
      </c>
      <c r="CI437" s="77">
        <f t="shared" si="192"/>
        <v>0</v>
      </c>
      <c r="CJ437" s="76">
        <f t="shared" si="209"/>
        <v>0</v>
      </c>
      <c r="CK437" s="78"/>
      <c r="CL437" s="57"/>
      <c r="CM437" s="57"/>
      <c r="CN437" s="57"/>
      <c r="CO437" s="57"/>
      <c r="CP437" s="57"/>
      <c r="CQ437" s="57"/>
      <c r="CR437" s="57"/>
      <c r="CS437" s="79"/>
      <c r="CT437" s="80"/>
      <c r="CU437" s="81">
        <f t="shared" si="194"/>
        <v>0</v>
      </c>
      <c r="CV437" s="82">
        <f t="shared" si="210"/>
        <v>0</v>
      </c>
      <c r="CW437" s="83" t="e">
        <f>SUMIF(Склад!#REF!,E436,Склад!#REF!)</f>
        <v>#REF!</v>
      </c>
    </row>
    <row r="438" spans="1:101" s="73" customFormat="1" ht="71.25" customHeight="1" thickBot="1" x14ac:dyDescent="0.3">
      <c r="A438" s="34">
        <v>435</v>
      </c>
      <c r="B438" s="168" t="s">
        <v>140</v>
      </c>
      <c r="C438" s="34" t="s">
        <v>4258</v>
      </c>
      <c r="D438" s="34" t="str">
        <f t="shared" si="196"/>
        <v>612730168</v>
      </c>
      <c r="E438" s="33" t="s">
        <v>3982</v>
      </c>
      <c r="F438" s="33">
        <v>68</v>
      </c>
      <c r="G438" s="165" t="str">
        <f>IFERROR(VLOOKUP(VALUE(E438),Склад!#REF!,6,0),"-")</f>
        <v>-</v>
      </c>
      <c r="H438" s="58"/>
      <c r="I438" s="194" t="s">
        <v>4362</v>
      </c>
      <c r="J438" s="59">
        <v>38.1</v>
      </c>
      <c r="K438" s="63">
        <v>99</v>
      </c>
      <c r="L438" s="60"/>
      <c r="M438" s="61"/>
      <c r="N438" s="62"/>
      <c r="O438" s="64"/>
      <c r="P438" s="65"/>
      <c r="Q438" s="66"/>
      <c r="R438" s="67"/>
      <c r="S438" s="65"/>
      <c r="T438" s="66"/>
      <c r="U438" s="68"/>
      <c r="V438" s="69"/>
      <c r="W438" s="65"/>
      <c r="X438" s="66"/>
      <c r="Y438" s="70" t="str">
        <f>_xlfn.XLOOKUP($D438,'[1]Res (3)'!$G:$G,'[1]Res (3)'!P:P,"",0)</f>
        <v>-</v>
      </c>
      <c r="Z438" s="70" t="str">
        <f>_xlfn.XLOOKUP($D438,'[1]Res (3)'!$G:$G,'[1]Res (3)'!Q:Q,"",0)</f>
        <v>-</v>
      </c>
      <c r="AA438" s="70" t="str">
        <f>_xlfn.XLOOKUP($D438,'[1]Res (3)'!$G:$G,'[1]Res (3)'!R:R,"",0)</f>
        <v>-</v>
      </c>
      <c r="AB438" s="70" t="str">
        <f>_xlfn.XLOOKUP($D438,'[1]Res (3)'!$G:$G,'[1]Res (3)'!S:S,"",0)</f>
        <v/>
      </c>
      <c r="AC438" s="70" t="str">
        <f>_xlfn.XLOOKUP($D438,'[1]Res (3)'!$G:$G,'[1]Res (3)'!T:T,"",0)</f>
        <v/>
      </c>
      <c r="AD438" s="70" t="str">
        <f>_xlfn.XLOOKUP($D438,'[1]Res (3)'!$G:$G,'[1]Res (3)'!U:U,"",0)</f>
        <v/>
      </c>
      <c r="AE438" s="70" t="str">
        <f>_xlfn.XLOOKUP($D438,'[1]Res (3)'!$G:$G,'[1]Res (3)'!V:V,"",0)</f>
        <v/>
      </c>
      <c r="AF438" s="70" t="str">
        <f>_xlfn.XLOOKUP($D438,'[1]Res (3)'!$G:$G,'[1]Res (3)'!W:W,"",0)</f>
        <v/>
      </c>
      <c r="AG438" s="70" t="str">
        <f>_xlfn.XLOOKUP($D438,'[1]Res (3)'!$G:$G,'[1]Res (3)'!X:X,"",0)</f>
        <v/>
      </c>
      <c r="AH438" s="70" t="str">
        <f>_xlfn.XLOOKUP($D438,'[1]Res (3)'!$G:$G,'[1]Res (3)'!Y:Y,"",0)</f>
        <v/>
      </c>
      <c r="AI438" s="70" t="str">
        <f>_xlfn.XLOOKUP($D438,'[1]Res (3)'!$G:$G,'[1]Res (3)'!Z:Z,"",0)</f>
        <v/>
      </c>
      <c r="AJ438" s="70" t="str">
        <f>_xlfn.XLOOKUP($D438,'[1]Res (3)'!$G:$G,'[1]Res (3)'!AA:AA,"",0)</f>
        <v/>
      </c>
      <c r="AK438" s="70" t="str">
        <f>_xlfn.XLOOKUP($D438,'[1]Res (3)'!$G:$G,'[1]Res (3)'!AB:AB,"",0)</f>
        <v>-</v>
      </c>
      <c r="AL438" s="71">
        <f t="shared" si="184"/>
        <v>0</v>
      </c>
      <c r="AM438" s="72" t="str">
        <f t="shared" si="185"/>
        <v/>
      </c>
      <c r="AO438" s="71" t="s">
        <v>26</v>
      </c>
      <c r="AP438" s="70" t="e">
        <f t="shared" si="213"/>
        <v>#VALUE!</v>
      </c>
      <c r="AQ438" s="70"/>
      <c r="AR438" s="70" t="e">
        <f t="shared" si="214"/>
        <v>#VALUE!</v>
      </c>
      <c r="AS438" s="70"/>
      <c r="AT438" s="70" t="e">
        <f t="shared" si="215"/>
        <v>#VALUE!</v>
      </c>
      <c r="AU438" s="70"/>
      <c r="AV438" s="70" t="e">
        <f t="shared" si="216"/>
        <v>#VALUE!</v>
      </c>
      <c r="AW438" s="70"/>
      <c r="AX438" s="70" t="e">
        <f t="shared" si="217"/>
        <v>#VALUE!</v>
      </c>
      <c r="AY438" s="71" t="e">
        <f t="shared" si="186"/>
        <v>#VALUE!</v>
      </c>
      <c r="AZ438" s="72" t="e">
        <f t="shared" si="206"/>
        <v>#VALUE!</v>
      </c>
      <c r="BA438" s="71" t="s">
        <v>26</v>
      </c>
      <c r="BB438" s="70">
        <v>0</v>
      </c>
      <c r="BC438" s="70">
        <v>0</v>
      </c>
      <c r="BD438" s="70">
        <v>0</v>
      </c>
      <c r="BE438" s="70">
        <v>0</v>
      </c>
      <c r="BF438" s="70">
        <v>0</v>
      </c>
      <c r="BG438" s="70">
        <v>0</v>
      </c>
      <c r="BH438" s="70">
        <v>0</v>
      </c>
      <c r="BI438" s="70">
        <v>0</v>
      </c>
      <c r="BJ438" s="70">
        <v>0</v>
      </c>
      <c r="BK438" s="74">
        <f t="shared" si="188"/>
        <v>0</v>
      </c>
      <c r="BL438" s="75">
        <f t="shared" si="207"/>
        <v>0</v>
      </c>
      <c r="BM438" s="71" t="s">
        <v>26</v>
      </c>
      <c r="BN438" s="70">
        <v>0</v>
      </c>
      <c r="BO438" s="70">
        <v>0</v>
      </c>
      <c r="BP438" s="70">
        <v>0</v>
      </c>
      <c r="BQ438" s="70">
        <v>0</v>
      </c>
      <c r="BR438" s="70">
        <v>0</v>
      </c>
      <c r="BS438" s="70">
        <v>0</v>
      </c>
      <c r="BT438" s="70">
        <v>0</v>
      </c>
      <c r="BU438" s="70">
        <v>0</v>
      </c>
      <c r="BV438" s="70">
        <v>0</v>
      </c>
      <c r="BW438" s="74">
        <f t="shared" si="190"/>
        <v>0</v>
      </c>
      <c r="BX438" s="76">
        <f t="shared" si="208"/>
        <v>0</v>
      </c>
      <c r="BY438" s="71" t="s">
        <v>26</v>
      </c>
      <c r="BZ438" s="70">
        <v>0</v>
      </c>
      <c r="CA438" s="70"/>
      <c r="CB438" s="70">
        <v>0</v>
      </c>
      <c r="CC438" s="70"/>
      <c r="CD438" s="70">
        <v>0</v>
      </c>
      <c r="CE438" s="70"/>
      <c r="CF438" s="70">
        <v>0</v>
      </c>
      <c r="CG438" s="70"/>
      <c r="CH438" s="70">
        <v>0</v>
      </c>
      <c r="CI438" s="77">
        <f t="shared" si="192"/>
        <v>0</v>
      </c>
      <c r="CJ438" s="76">
        <f t="shared" si="209"/>
        <v>0</v>
      </c>
      <c r="CK438" s="78"/>
      <c r="CL438" s="57"/>
      <c r="CM438" s="57"/>
      <c r="CN438" s="57"/>
      <c r="CO438" s="57"/>
      <c r="CP438" s="57"/>
      <c r="CQ438" s="57"/>
      <c r="CR438" s="57"/>
      <c r="CS438" s="79"/>
      <c r="CT438" s="80"/>
      <c r="CU438" s="81">
        <f t="shared" si="194"/>
        <v>0</v>
      </c>
      <c r="CV438" s="82">
        <f t="shared" si="210"/>
        <v>0</v>
      </c>
      <c r="CW438" s="83" t="e">
        <f>SUMIF(Склад!#REF!,E437,Склад!#REF!)</f>
        <v>#REF!</v>
      </c>
    </row>
    <row r="439" spans="1:101" s="73" customFormat="1" ht="76.900000000000006" customHeight="1" thickBot="1" x14ac:dyDescent="0.3">
      <c r="A439" s="57">
        <v>436</v>
      </c>
      <c r="B439" s="168" t="s">
        <v>140</v>
      </c>
      <c r="C439" s="34" t="s">
        <v>101</v>
      </c>
      <c r="D439" s="34" t="str">
        <f t="shared" si="196"/>
        <v>684730868</v>
      </c>
      <c r="E439" s="33" t="s">
        <v>3983</v>
      </c>
      <c r="F439" s="33">
        <v>68</v>
      </c>
      <c r="G439" s="165" t="str">
        <f>IFERROR(VLOOKUP(VALUE(E439),Склад!#REF!,6,0),"-")</f>
        <v>-</v>
      </c>
      <c r="H439" s="58"/>
      <c r="I439" s="194" t="s">
        <v>4362</v>
      </c>
      <c r="J439" s="59">
        <v>41.9</v>
      </c>
      <c r="K439" s="63">
        <v>109</v>
      </c>
      <c r="L439" s="60"/>
      <c r="M439" s="61"/>
      <c r="N439" s="62"/>
      <c r="O439" s="64"/>
      <c r="P439" s="65"/>
      <c r="Q439" s="66"/>
      <c r="R439" s="67"/>
      <c r="S439" s="65"/>
      <c r="T439" s="66"/>
      <c r="U439" s="68"/>
      <c r="V439" s="69"/>
      <c r="W439" s="65"/>
      <c r="X439" s="66"/>
      <c r="Y439" s="70" t="str">
        <f>_xlfn.XLOOKUP($D439,'[1]Res (3)'!$G:$G,'[1]Res (3)'!P:P,"",0)</f>
        <v>-</v>
      </c>
      <c r="Z439" s="70" t="str">
        <f>_xlfn.XLOOKUP($D439,'[1]Res (3)'!$G:$G,'[1]Res (3)'!Q:Q,"",0)</f>
        <v>-</v>
      </c>
      <c r="AA439" s="70" t="str">
        <f>_xlfn.XLOOKUP($D439,'[1]Res (3)'!$G:$G,'[1]Res (3)'!R:R,"",0)</f>
        <v>-</v>
      </c>
      <c r="AB439" s="70" t="str">
        <f>_xlfn.XLOOKUP($D439,'[1]Res (3)'!$G:$G,'[1]Res (3)'!S:S,"",0)</f>
        <v/>
      </c>
      <c r="AC439" s="70" t="str">
        <f>_xlfn.XLOOKUP($D439,'[1]Res (3)'!$G:$G,'[1]Res (3)'!T:T,"",0)</f>
        <v/>
      </c>
      <c r="AD439" s="70" t="str">
        <f>_xlfn.XLOOKUP($D439,'[1]Res (3)'!$G:$G,'[1]Res (3)'!U:U,"",0)</f>
        <v/>
      </c>
      <c r="AE439" s="70" t="str">
        <f>_xlfn.XLOOKUP($D439,'[1]Res (3)'!$G:$G,'[1]Res (3)'!V:V,"",0)</f>
        <v/>
      </c>
      <c r="AF439" s="70" t="str">
        <f>_xlfn.XLOOKUP($D439,'[1]Res (3)'!$G:$G,'[1]Res (3)'!W:W,"",0)</f>
        <v/>
      </c>
      <c r="AG439" s="70" t="str">
        <f>_xlfn.XLOOKUP($D439,'[1]Res (3)'!$G:$G,'[1]Res (3)'!X:X,"",0)</f>
        <v/>
      </c>
      <c r="AH439" s="70" t="str">
        <f>_xlfn.XLOOKUP($D439,'[1]Res (3)'!$G:$G,'[1]Res (3)'!Y:Y,"",0)</f>
        <v/>
      </c>
      <c r="AI439" s="70" t="str">
        <f>_xlfn.XLOOKUP($D439,'[1]Res (3)'!$G:$G,'[1]Res (3)'!Z:Z,"",0)</f>
        <v/>
      </c>
      <c r="AJ439" s="70" t="str">
        <f>_xlfn.XLOOKUP($D439,'[1]Res (3)'!$G:$G,'[1]Res (3)'!AA:AA,"",0)</f>
        <v/>
      </c>
      <c r="AK439" s="70" t="str">
        <f>_xlfn.XLOOKUP($D439,'[1]Res (3)'!$G:$G,'[1]Res (3)'!AB:AB,"",0)</f>
        <v>-</v>
      </c>
      <c r="AL439" s="71">
        <f t="shared" si="184"/>
        <v>0</v>
      </c>
      <c r="AM439" s="72" t="str">
        <f t="shared" si="185"/>
        <v/>
      </c>
      <c r="AO439" s="71" t="s">
        <v>26</v>
      </c>
      <c r="AP439" s="70" t="e">
        <f t="shared" si="213"/>
        <v>#VALUE!</v>
      </c>
      <c r="AQ439" s="70"/>
      <c r="AR439" s="70" t="e">
        <f t="shared" si="214"/>
        <v>#VALUE!</v>
      </c>
      <c r="AS439" s="70"/>
      <c r="AT439" s="70" t="e">
        <f t="shared" si="215"/>
        <v>#VALUE!</v>
      </c>
      <c r="AU439" s="70"/>
      <c r="AV439" s="70" t="e">
        <f t="shared" si="216"/>
        <v>#VALUE!</v>
      </c>
      <c r="AW439" s="70"/>
      <c r="AX439" s="70" t="e">
        <f t="shared" si="217"/>
        <v>#VALUE!</v>
      </c>
      <c r="AY439" s="71" t="e">
        <f t="shared" si="186"/>
        <v>#VALUE!</v>
      </c>
      <c r="AZ439" s="72" t="e">
        <f t="shared" si="206"/>
        <v>#VALUE!</v>
      </c>
      <c r="BA439" s="71" t="s">
        <v>26</v>
      </c>
      <c r="BB439" s="70">
        <v>0</v>
      </c>
      <c r="BC439" s="70">
        <v>0</v>
      </c>
      <c r="BD439" s="70">
        <v>1</v>
      </c>
      <c r="BE439" s="70">
        <v>0</v>
      </c>
      <c r="BF439" s="70">
        <v>2</v>
      </c>
      <c r="BG439" s="70">
        <v>0</v>
      </c>
      <c r="BH439" s="70">
        <v>1</v>
      </c>
      <c r="BI439" s="70">
        <v>0</v>
      </c>
      <c r="BJ439" s="70">
        <v>0</v>
      </c>
      <c r="BK439" s="74">
        <f t="shared" si="188"/>
        <v>4</v>
      </c>
      <c r="BL439" s="75">
        <f t="shared" si="207"/>
        <v>0</v>
      </c>
      <c r="BM439" s="71" t="s">
        <v>26</v>
      </c>
      <c r="BN439" s="70">
        <v>0</v>
      </c>
      <c r="BO439" s="70">
        <v>0</v>
      </c>
      <c r="BP439" s="70">
        <v>1</v>
      </c>
      <c r="BQ439" s="70">
        <v>0</v>
      </c>
      <c r="BR439" s="70">
        <v>1</v>
      </c>
      <c r="BS439" s="70">
        <v>0</v>
      </c>
      <c r="BT439" s="70">
        <v>1</v>
      </c>
      <c r="BU439" s="70">
        <v>0</v>
      </c>
      <c r="BV439" s="70">
        <v>0</v>
      </c>
      <c r="BW439" s="74">
        <f t="shared" si="190"/>
        <v>3</v>
      </c>
      <c r="BX439" s="76">
        <f t="shared" si="208"/>
        <v>0</v>
      </c>
      <c r="BY439" s="71" t="s">
        <v>26</v>
      </c>
      <c r="BZ439" s="70">
        <v>0</v>
      </c>
      <c r="CA439" s="70"/>
      <c r="CB439" s="70">
        <v>0</v>
      </c>
      <c r="CC439" s="70"/>
      <c r="CD439" s="70">
        <v>0</v>
      </c>
      <c r="CE439" s="70"/>
      <c r="CF439" s="70">
        <v>0</v>
      </c>
      <c r="CG439" s="70"/>
      <c r="CH439" s="70">
        <v>0</v>
      </c>
      <c r="CI439" s="77">
        <f t="shared" si="192"/>
        <v>0</v>
      </c>
      <c r="CJ439" s="76">
        <f t="shared" si="209"/>
        <v>0</v>
      </c>
      <c r="CK439" s="78"/>
      <c r="CL439" s="57"/>
      <c r="CM439" s="57"/>
      <c r="CN439" s="57"/>
      <c r="CO439" s="57"/>
      <c r="CP439" s="57"/>
      <c r="CQ439" s="57"/>
      <c r="CR439" s="57"/>
      <c r="CS439" s="79"/>
      <c r="CT439" s="80"/>
      <c r="CU439" s="81">
        <f t="shared" si="194"/>
        <v>0</v>
      </c>
      <c r="CV439" s="82">
        <f t="shared" si="210"/>
        <v>0</v>
      </c>
      <c r="CW439" s="83" t="e">
        <f>SUMIF(Склад!#REF!,E438,Склад!#REF!)</f>
        <v>#REF!</v>
      </c>
    </row>
    <row r="440" spans="1:101" s="73" customFormat="1" ht="82.35" customHeight="1" thickBot="1" x14ac:dyDescent="0.3">
      <c r="A440" s="34">
        <v>437</v>
      </c>
      <c r="B440" s="168" t="s">
        <v>133</v>
      </c>
      <c r="C440" s="34" t="s">
        <v>4259</v>
      </c>
      <c r="D440" s="34" t="str">
        <f t="shared" si="196"/>
        <v>772730368</v>
      </c>
      <c r="E440" s="33" t="s">
        <v>3984</v>
      </c>
      <c r="F440" s="33">
        <v>68</v>
      </c>
      <c r="G440" s="165" t="str">
        <f>IFERROR(VLOOKUP(VALUE(E440),Склад!#REF!,6,0),"-")</f>
        <v>-</v>
      </c>
      <c r="H440" s="58"/>
      <c r="I440" s="194" t="s">
        <v>4362</v>
      </c>
      <c r="J440" s="59">
        <v>30.4</v>
      </c>
      <c r="K440" s="63">
        <v>79</v>
      </c>
      <c r="L440" s="60"/>
      <c r="M440" s="61"/>
      <c r="N440" s="62"/>
      <c r="O440" s="64"/>
      <c r="P440" s="65"/>
      <c r="Q440" s="66"/>
      <c r="R440" s="67"/>
      <c r="S440" s="65"/>
      <c r="T440" s="66"/>
      <c r="U440" s="68"/>
      <c r="V440" s="69"/>
      <c r="W440" s="65"/>
      <c r="X440" s="66"/>
      <c r="Y440" s="70" t="str">
        <f>_xlfn.XLOOKUP($D440,'[1]Res (3)'!$G:$G,'[1]Res (3)'!P:P,"",0)</f>
        <v/>
      </c>
      <c r="Z440" s="70" t="str">
        <f>_xlfn.XLOOKUP($D440,'[1]Res (3)'!$G:$G,'[1]Res (3)'!Q:Q,"",0)</f>
        <v>-</v>
      </c>
      <c r="AA440" s="70" t="str">
        <f>_xlfn.XLOOKUP($D440,'[1]Res (3)'!$G:$G,'[1]Res (3)'!R:R,"",0)</f>
        <v>-</v>
      </c>
      <c r="AB440" s="70" t="str">
        <f>_xlfn.XLOOKUP($D440,'[1]Res (3)'!$G:$G,'[1]Res (3)'!S:S,"",0)</f>
        <v>-</v>
      </c>
      <c r="AC440" s="70" t="str">
        <f>_xlfn.XLOOKUP($D440,'[1]Res (3)'!$G:$G,'[1]Res (3)'!T:T,"",0)</f>
        <v>-</v>
      </c>
      <c r="AD440" s="70" t="str">
        <f>_xlfn.XLOOKUP($D440,'[1]Res (3)'!$G:$G,'[1]Res (3)'!U:U,"",0)</f>
        <v>-</v>
      </c>
      <c r="AE440" s="70" t="str">
        <f>_xlfn.XLOOKUP($D440,'[1]Res (3)'!$G:$G,'[1]Res (3)'!V:V,"",0)</f>
        <v>-</v>
      </c>
      <c r="AF440" s="70" t="str">
        <f>_xlfn.XLOOKUP($D440,'[1]Res (3)'!$G:$G,'[1]Res (3)'!W:W,"",0)</f>
        <v>-</v>
      </c>
      <c r="AG440" s="70" t="str">
        <f>_xlfn.XLOOKUP($D440,'[1]Res (3)'!$G:$G,'[1]Res (3)'!X:X,"",0)</f>
        <v>-</v>
      </c>
      <c r="AH440" s="70" t="str">
        <f>_xlfn.XLOOKUP($D440,'[1]Res (3)'!$G:$G,'[1]Res (3)'!Y:Y,"",0)</f>
        <v>-</v>
      </c>
      <c r="AI440" s="70" t="str">
        <f>_xlfn.XLOOKUP($D440,'[1]Res (3)'!$G:$G,'[1]Res (3)'!Z:Z,"",0)</f>
        <v>-</v>
      </c>
      <c r="AJ440" s="70" t="str">
        <f>_xlfn.XLOOKUP($D440,'[1]Res (3)'!$G:$G,'[1]Res (3)'!AA:AA,"",0)</f>
        <v>-</v>
      </c>
      <c r="AK440" s="70" t="str">
        <f>_xlfn.XLOOKUP($D440,'[1]Res (3)'!$G:$G,'[1]Res (3)'!AB:AB,"",0)</f>
        <v>-</v>
      </c>
      <c r="AL440" s="71">
        <f t="shared" si="184"/>
        <v>0</v>
      </c>
      <c r="AM440" s="72" t="str">
        <f t="shared" si="185"/>
        <v/>
      </c>
      <c r="AO440" s="71" t="s">
        <v>26</v>
      </c>
      <c r="AP440" s="70" t="e">
        <f t="shared" si="213"/>
        <v>#VALUE!</v>
      </c>
      <c r="AQ440" s="70"/>
      <c r="AR440" s="70" t="e">
        <f t="shared" si="214"/>
        <v>#VALUE!</v>
      </c>
      <c r="AS440" s="70"/>
      <c r="AT440" s="70" t="e">
        <f t="shared" si="215"/>
        <v>#VALUE!</v>
      </c>
      <c r="AU440" s="70"/>
      <c r="AV440" s="70" t="e">
        <f t="shared" si="216"/>
        <v>#VALUE!</v>
      </c>
      <c r="AW440" s="70"/>
      <c r="AX440" s="70" t="e">
        <f t="shared" si="217"/>
        <v>#VALUE!</v>
      </c>
      <c r="AY440" s="71" t="e">
        <f t="shared" si="186"/>
        <v>#VALUE!</v>
      </c>
      <c r="AZ440" s="72" t="e">
        <f t="shared" si="206"/>
        <v>#VALUE!</v>
      </c>
      <c r="BA440" s="71" t="s">
        <v>26</v>
      </c>
      <c r="BB440" s="70">
        <v>0</v>
      </c>
      <c r="BC440" s="70">
        <v>0</v>
      </c>
      <c r="BD440" s="70">
        <v>0</v>
      </c>
      <c r="BE440" s="70">
        <v>0</v>
      </c>
      <c r="BF440" s="70">
        <v>0</v>
      </c>
      <c r="BG440" s="70">
        <v>0</v>
      </c>
      <c r="BH440" s="70">
        <v>0</v>
      </c>
      <c r="BI440" s="70">
        <v>0</v>
      </c>
      <c r="BJ440" s="70">
        <v>0</v>
      </c>
      <c r="BK440" s="74">
        <f t="shared" si="188"/>
        <v>0</v>
      </c>
      <c r="BL440" s="75">
        <f t="shared" si="207"/>
        <v>0</v>
      </c>
      <c r="BM440" s="71" t="s">
        <v>26</v>
      </c>
      <c r="BN440" s="70">
        <v>0</v>
      </c>
      <c r="BO440" s="70">
        <v>0</v>
      </c>
      <c r="BP440" s="70">
        <v>0</v>
      </c>
      <c r="BQ440" s="70">
        <v>0</v>
      </c>
      <c r="BR440" s="70">
        <v>0</v>
      </c>
      <c r="BS440" s="70">
        <v>0</v>
      </c>
      <c r="BT440" s="70">
        <v>0</v>
      </c>
      <c r="BU440" s="70">
        <v>0</v>
      </c>
      <c r="BV440" s="70">
        <v>0</v>
      </c>
      <c r="BW440" s="74">
        <f t="shared" si="190"/>
        <v>0</v>
      </c>
      <c r="BX440" s="76">
        <f t="shared" si="208"/>
        <v>0</v>
      </c>
      <c r="BY440" s="71" t="s">
        <v>26</v>
      </c>
      <c r="BZ440" s="70">
        <v>0</v>
      </c>
      <c r="CA440" s="70"/>
      <c r="CB440" s="70">
        <v>0</v>
      </c>
      <c r="CC440" s="70"/>
      <c r="CD440" s="70">
        <v>0</v>
      </c>
      <c r="CE440" s="70"/>
      <c r="CF440" s="70">
        <v>0</v>
      </c>
      <c r="CG440" s="70"/>
      <c r="CH440" s="70">
        <v>0</v>
      </c>
      <c r="CI440" s="77">
        <f t="shared" si="192"/>
        <v>0</v>
      </c>
      <c r="CJ440" s="76">
        <f t="shared" si="209"/>
        <v>0</v>
      </c>
      <c r="CK440" s="78"/>
      <c r="CL440" s="57"/>
      <c r="CM440" s="57"/>
      <c r="CN440" s="57"/>
      <c r="CO440" s="57"/>
      <c r="CP440" s="57"/>
      <c r="CQ440" s="57"/>
      <c r="CR440" s="57"/>
      <c r="CS440" s="79"/>
      <c r="CT440" s="80"/>
      <c r="CU440" s="81">
        <f t="shared" si="194"/>
        <v>0</v>
      </c>
      <c r="CV440" s="82">
        <f t="shared" si="210"/>
        <v>0</v>
      </c>
      <c r="CW440" s="83" t="e">
        <f>SUMIF(Склад!#REF!,E439,Склад!#REF!)</f>
        <v>#REF!</v>
      </c>
    </row>
    <row r="441" spans="1:101" s="73" customFormat="1" ht="79.150000000000006" customHeight="1" thickBot="1" x14ac:dyDescent="0.3">
      <c r="A441" s="57">
        <v>438</v>
      </c>
      <c r="B441" s="168" t="s">
        <v>140</v>
      </c>
      <c r="C441" s="34" t="s">
        <v>31</v>
      </c>
      <c r="D441" s="34" t="str">
        <f t="shared" si="196"/>
        <v>661710624</v>
      </c>
      <c r="E441" s="33" t="s">
        <v>3985</v>
      </c>
      <c r="F441" s="33">
        <v>24</v>
      </c>
      <c r="G441" s="165" t="str">
        <f>IFERROR(VLOOKUP(VALUE(E441),Склад!#REF!,6,0),"-")</f>
        <v>-</v>
      </c>
      <c r="H441" s="58"/>
      <c r="I441" s="194" t="s">
        <v>4363</v>
      </c>
      <c r="J441" s="59">
        <v>49.6</v>
      </c>
      <c r="K441" s="63">
        <v>129</v>
      </c>
      <c r="L441" s="60"/>
      <c r="M441" s="61"/>
      <c r="N441" s="62"/>
      <c r="O441" s="64"/>
      <c r="P441" s="65"/>
      <c r="Q441" s="66"/>
      <c r="R441" s="67"/>
      <c r="S441" s="65"/>
      <c r="T441" s="66"/>
      <c r="U441" s="68"/>
      <c r="V441" s="69"/>
      <c r="W441" s="65"/>
      <c r="X441" s="66"/>
      <c r="Y441" s="70" t="str">
        <f>_xlfn.XLOOKUP($D441,'[1]Res (3)'!$G:$G,'[1]Res (3)'!P:P,"",0)</f>
        <v>-</v>
      </c>
      <c r="Z441" s="70" t="str">
        <f>_xlfn.XLOOKUP($D441,'[1]Res (3)'!$G:$G,'[1]Res (3)'!Q:Q,"",0)</f>
        <v>-</v>
      </c>
      <c r="AA441" s="70" t="str">
        <f>_xlfn.XLOOKUP($D441,'[1]Res (3)'!$G:$G,'[1]Res (3)'!R:R,"",0)</f>
        <v>-</v>
      </c>
      <c r="AB441" s="70" t="str">
        <f>_xlfn.XLOOKUP($D441,'[1]Res (3)'!$G:$G,'[1]Res (3)'!S:S,"",0)</f>
        <v/>
      </c>
      <c r="AC441" s="70" t="str">
        <f>_xlfn.XLOOKUP($D441,'[1]Res (3)'!$G:$G,'[1]Res (3)'!T:T,"",0)</f>
        <v/>
      </c>
      <c r="AD441" s="70" t="str">
        <f>_xlfn.XLOOKUP($D441,'[1]Res (3)'!$G:$G,'[1]Res (3)'!U:U,"",0)</f>
        <v/>
      </c>
      <c r="AE441" s="70" t="str">
        <f>_xlfn.XLOOKUP($D441,'[1]Res (3)'!$G:$G,'[1]Res (3)'!V:V,"",0)</f>
        <v/>
      </c>
      <c r="AF441" s="70" t="str">
        <f>_xlfn.XLOOKUP($D441,'[1]Res (3)'!$G:$G,'[1]Res (3)'!W:W,"",0)</f>
        <v/>
      </c>
      <c r="AG441" s="70" t="str">
        <f>_xlfn.XLOOKUP($D441,'[1]Res (3)'!$G:$G,'[1]Res (3)'!X:X,"",0)</f>
        <v/>
      </c>
      <c r="AH441" s="70" t="str">
        <f>_xlfn.XLOOKUP($D441,'[1]Res (3)'!$G:$G,'[1]Res (3)'!Y:Y,"",0)</f>
        <v/>
      </c>
      <c r="AI441" s="70" t="str">
        <f>_xlfn.XLOOKUP($D441,'[1]Res (3)'!$G:$G,'[1]Res (3)'!Z:Z,"",0)</f>
        <v/>
      </c>
      <c r="AJ441" s="70" t="str">
        <f>_xlfn.XLOOKUP($D441,'[1]Res (3)'!$G:$G,'[1]Res (3)'!AA:AA,"",0)</f>
        <v/>
      </c>
      <c r="AK441" s="70" t="str">
        <f>_xlfn.XLOOKUP($D441,'[1]Res (3)'!$G:$G,'[1]Res (3)'!AB:AB,"",0)</f>
        <v>-</v>
      </c>
      <c r="AL441" s="71">
        <f t="shared" si="184"/>
        <v>0</v>
      </c>
      <c r="AM441" s="72" t="str">
        <f t="shared" si="185"/>
        <v/>
      </c>
      <c r="AO441" s="71" t="s">
        <v>26</v>
      </c>
      <c r="AP441" s="70" t="e">
        <f t="shared" si="213"/>
        <v>#VALUE!</v>
      </c>
      <c r="AQ441" s="70"/>
      <c r="AR441" s="70" t="e">
        <f t="shared" si="214"/>
        <v>#VALUE!</v>
      </c>
      <c r="AS441" s="70"/>
      <c r="AT441" s="70" t="e">
        <f t="shared" si="215"/>
        <v>#VALUE!</v>
      </c>
      <c r="AU441" s="70"/>
      <c r="AV441" s="70" t="e">
        <f t="shared" si="216"/>
        <v>#VALUE!</v>
      </c>
      <c r="AW441" s="70"/>
      <c r="AX441" s="70" t="e">
        <f t="shared" si="217"/>
        <v>#VALUE!</v>
      </c>
      <c r="AY441" s="71" t="e">
        <f t="shared" si="186"/>
        <v>#VALUE!</v>
      </c>
      <c r="AZ441" s="72" t="e">
        <f t="shared" si="206"/>
        <v>#VALUE!</v>
      </c>
      <c r="BA441" s="71" t="s">
        <v>26</v>
      </c>
      <c r="BB441" s="70">
        <v>0</v>
      </c>
      <c r="BC441" s="70">
        <v>0</v>
      </c>
      <c r="BD441" s="70">
        <v>0</v>
      </c>
      <c r="BE441" s="70">
        <v>0</v>
      </c>
      <c r="BF441" s="70">
        <v>0</v>
      </c>
      <c r="BG441" s="70">
        <v>0</v>
      </c>
      <c r="BH441" s="70">
        <v>0</v>
      </c>
      <c r="BI441" s="70">
        <v>0</v>
      </c>
      <c r="BJ441" s="70">
        <v>0</v>
      </c>
      <c r="BK441" s="74">
        <f t="shared" si="188"/>
        <v>0</v>
      </c>
      <c r="BL441" s="75">
        <f t="shared" si="207"/>
        <v>0</v>
      </c>
      <c r="BM441" s="71" t="s">
        <v>26</v>
      </c>
      <c r="BN441" s="70">
        <v>0</v>
      </c>
      <c r="BO441" s="70">
        <v>0</v>
      </c>
      <c r="BP441" s="70">
        <v>0</v>
      </c>
      <c r="BQ441" s="70">
        <v>0</v>
      </c>
      <c r="BR441" s="70">
        <v>0</v>
      </c>
      <c r="BS441" s="70">
        <v>0</v>
      </c>
      <c r="BT441" s="70">
        <v>0</v>
      </c>
      <c r="BU441" s="70">
        <v>0</v>
      </c>
      <c r="BV441" s="70">
        <v>0</v>
      </c>
      <c r="BW441" s="74">
        <f t="shared" si="190"/>
        <v>0</v>
      </c>
      <c r="BX441" s="76">
        <f t="shared" si="208"/>
        <v>0</v>
      </c>
      <c r="BY441" s="71" t="s">
        <v>26</v>
      </c>
      <c r="BZ441" s="70">
        <v>0</v>
      </c>
      <c r="CA441" s="70"/>
      <c r="CB441" s="70">
        <v>0</v>
      </c>
      <c r="CC441" s="70"/>
      <c r="CD441" s="70">
        <v>0</v>
      </c>
      <c r="CE441" s="70"/>
      <c r="CF441" s="70">
        <v>0</v>
      </c>
      <c r="CG441" s="70"/>
      <c r="CH441" s="70">
        <v>0</v>
      </c>
      <c r="CI441" s="77">
        <f t="shared" si="192"/>
        <v>0</v>
      </c>
      <c r="CJ441" s="76">
        <f t="shared" si="209"/>
        <v>0</v>
      </c>
      <c r="CK441" s="78"/>
      <c r="CL441" s="57"/>
      <c r="CM441" s="57"/>
      <c r="CN441" s="57"/>
      <c r="CO441" s="57"/>
      <c r="CP441" s="57"/>
      <c r="CQ441" s="57"/>
      <c r="CR441" s="57"/>
      <c r="CS441" s="79"/>
      <c r="CT441" s="80"/>
      <c r="CU441" s="81">
        <f t="shared" si="194"/>
        <v>0</v>
      </c>
      <c r="CV441" s="82">
        <f t="shared" si="210"/>
        <v>0</v>
      </c>
      <c r="CW441" s="83" t="e">
        <f>SUMIF(Склад!#REF!,E440,Склад!#REF!)</f>
        <v>#REF!</v>
      </c>
    </row>
    <row r="442" spans="1:101" s="73" customFormat="1" ht="89.65" customHeight="1" thickBot="1" x14ac:dyDescent="0.3">
      <c r="A442" s="34">
        <v>439</v>
      </c>
      <c r="B442" s="168" t="s">
        <v>140</v>
      </c>
      <c r="C442" s="34" t="s">
        <v>31</v>
      </c>
      <c r="D442" s="34" t="str">
        <f t="shared" si="196"/>
        <v>66171065</v>
      </c>
      <c r="E442" s="33" t="s">
        <v>3985</v>
      </c>
      <c r="F442" s="33">
        <v>5</v>
      </c>
      <c r="G442" s="165" t="str">
        <f>IFERROR(VLOOKUP(VALUE(E442),Склад!#REF!,6,0),"-")</f>
        <v>-</v>
      </c>
      <c r="H442" s="58"/>
      <c r="I442" s="194" t="s">
        <v>4363</v>
      </c>
      <c r="J442" s="59">
        <v>49.6</v>
      </c>
      <c r="K442" s="63">
        <v>129</v>
      </c>
      <c r="L442" s="60"/>
      <c r="M442" s="61"/>
      <c r="N442" s="62"/>
      <c r="O442" s="64"/>
      <c r="P442" s="65"/>
      <c r="Q442" s="66"/>
      <c r="R442" s="67"/>
      <c r="S442" s="65"/>
      <c r="T442" s="66"/>
      <c r="U442" s="68"/>
      <c r="V442" s="69"/>
      <c r="W442" s="65"/>
      <c r="X442" s="66"/>
      <c r="Y442" s="70" t="str">
        <f>_xlfn.XLOOKUP($D442,'[1]Res (3)'!$G:$G,'[1]Res (3)'!P:P,"",0)</f>
        <v>-</v>
      </c>
      <c r="Z442" s="70" t="str">
        <f>_xlfn.XLOOKUP($D442,'[1]Res (3)'!$G:$G,'[1]Res (3)'!Q:Q,"",0)</f>
        <v>-</v>
      </c>
      <c r="AA442" s="70" t="str">
        <f>_xlfn.XLOOKUP($D442,'[1]Res (3)'!$G:$G,'[1]Res (3)'!R:R,"",0)</f>
        <v>-</v>
      </c>
      <c r="AB442" s="70" t="str">
        <f>_xlfn.XLOOKUP($D442,'[1]Res (3)'!$G:$G,'[1]Res (3)'!S:S,"",0)</f>
        <v/>
      </c>
      <c r="AC442" s="70" t="str">
        <f>_xlfn.XLOOKUP($D442,'[1]Res (3)'!$G:$G,'[1]Res (3)'!T:T,"",0)</f>
        <v/>
      </c>
      <c r="AD442" s="70" t="str">
        <f>_xlfn.XLOOKUP($D442,'[1]Res (3)'!$G:$G,'[1]Res (3)'!U:U,"",0)</f>
        <v/>
      </c>
      <c r="AE442" s="70" t="str">
        <f>_xlfn.XLOOKUP($D442,'[1]Res (3)'!$G:$G,'[1]Res (3)'!V:V,"",0)</f>
        <v/>
      </c>
      <c r="AF442" s="70" t="str">
        <f>_xlfn.XLOOKUP($D442,'[1]Res (3)'!$G:$G,'[1]Res (3)'!W:W,"",0)</f>
        <v/>
      </c>
      <c r="AG442" s="70" t="str">
        <f>_xlfn.XLOOKUP($D442,'[1]Res (3)'!$G:$G,'[1]Res (3)'!X:X,"",0)</f>
        <v/>
      </c>
      <c r="AH442" s="70" t="str">
        <f>_xlfn.XLOOKUP($D442,'[1]Res (3)'!$G:$G,'[1]Res (3)'!Y:Y,"",0)</f>
        <v/>
      </c>
      <c r="AI442" s="70" t="str">
        <f>_xlfn.XLOOKUP($D442,'[1]Res (3)'!$G:$G,'[1]Res (3)'!Z:Z,"",0)</f>
        <v/>
      </c>
      <c r="AJ442" s="70" t="str">
        <f>_xlfn.XLOOKUP($D442,'[1]Res (3)'!$G:$G,'[1]Res (3)'!AA:AA,"",0)</f>
        <v/>
      </c>
      <c r="AK442" s="70" t="str">
        <f>_xlfn.XLOOKUP($D442,'[1]Res (3)'!$G:$G,'[1]Res (3)'!AB:AB,"",0)</f>
        <v>-</v>
      </c>
      <c r="AL442" s="71">
        <f t="shared" si="184"/>
        <v>0</v>
      </c>
      <c r="AM442" s="72" t="str">
        <f t="shared" si="185"/>
        <v/>
      </c>
      <c r="AO442" s="71" t="s">
        <v>26</v>
      </c>
      <c r="AP442" s="70" t="e">
        <f t="shared" si="213"/>
        <v>#VALUE!</v>
      </c>
      <c r="AQ442" s="70"/>
      <c r="AR442" s="70" t="e">
        <f t="shared" si="214"/>
        <v>#VALUE!</v>
      </c>
      <c r="AS442" s="70"/>
      <c r="AT442" s="70" t="e">
        <f t="shared" si="215"/>
        <v>#VALUE!</v>
      </c>
      <c r="AU442" s="70"/>
      <c r="AV442" s="70" t="e">
        <f t="shared" si="216"/>
        <v>#VALUE!</v>
      </c>
      <c r="AW442" s="70"/>
      <c r="AX442" s="70" t="e">
        <f t="shared" si="217"/>
        <v>#VALUE!</v>
      </c>
      <c r="AY442" s="71" t="e">
        <f t="shared" si="186"/>
        <v>#VALUE!</v>
      </c>
      <c r="AZ442" s="72" t="e">
        <f t="shared" si="206"/>
        <v>#VALUE!</v>
      </c>
      <c r="BA442" s="71" t="s">
        <v>26</v>
      </c>
      <c r="BB442" s="70">
        <v>0</v>
      </c>
      <c r="BC442" s="70">
        <v>0</v>
      </c>
      <c r="BD442" s="70">
        <v>0</v>
      </c>
      <c r="BE442" s="70">
        <v>0</v>
      </c>
      <c r="BF442" s="70">
        <v>0</v>
      </c>
      <c r="BG442" s="70">
        <v>0</v>
      </c>
      <c r="BH442" s="70">
        <v>0</v>
      </c>
      <c r="BI442" s="70">
        <v>0</v>
      </c>
      <c r="BJ442" s="70">
        <v>0</v>
      </c>
      <c r="BK442" s="74">
        <f t="shared" si="188"/>
        <v>0</v>
      </c>
      <c r="BL442" s="75">
        <f t="shared" si="207"/>
        <v>0</v>
      </c>
      <c r="BM442" s="71" t="s">
        <v>26</v>
      </c>
      <c r="BN442" s="70">
        <v>0</v>
      </c>
      <c r="BO442" s="70">
        <v>0</v>
      </c>
      <c r="BP442" s="70">
        <v>0</v>
      </c>
      <c r="BQ442" s="70">
        <v>0</v>
      </c>
      <c r="BR442" s="70">
        <v>0</v>
      </c>
      <c r="BS442" s="70">
        <v>0</v>
      </c>
      <c r="BT442" s="70">
        <v>0</v>
      </c>
      <c r="BU442" s="70">
        <v>0</v>
      </c>
      <c r="BV442" s="70">
        <v>0</v>
      </c>
      <c r="BW442" s="74">
        <f t="shared" si="190"/>
        <v>0</v>
      </c>
      <c r="BX442" s="76">
        <f t="shared" si="208"/>
        <v>0</v>
      </c>
      <c r="BY442" s="71" t="s">
        <v>26</v>
      </c>
      <c r="BZ442" s="70">
        <v>0</v>
      </c>
      <c r="CA442" s="70"/>
      <c r="CB442" s="70">
        <v>0</v>
      </c>
      <c r="CC442" s="70"/>
      <c r="CD442" s="70">
        <v>0</v>
      </c>
      <c r="CE442" s="70"/>
      <c r="CF442" s="70">
        <v>0</v>
      </c>
      <c r="CG442" s="70"/>
      <c r="CH442" s="70">
        <v>0</v>
      </c>
      <c r="CI442" s="77">
        <f t="shared" si="192"/>
        <v>0</v>
      </c>
      <c r="CJ442" s="76">
        <f t="shared" si="209"/>
        <v>0</v>
      </c>
      <c r="CK442" s="78"/>
      <c r="CL442" s="57"/>
      <c r="CM442" s="57"/>
      <c r="CN442" s="57"/>
      <c r="CO442" s="57"/>
      <c r="CP442" s="57"/>
      <c r="CQ442" s="57"/>
      <c r="CR442" s="57"/>
      <c r="CS442" s="79"/>
      <c r="CT442" s="80"/>
      <c r="CU442" s="81">
        <f t="shared" si="194"/>
        <v>0</v>
      </c>
      <c r="CV442" s="82">
        <f t="shared" si="210"/>
        <v>0</v>
      </c>
      <c r="CW442" s="83" t="e">
        <f>SUMIF(Склад!#REF!,E441,Склад!#REF!)</f>
        <v>#REF!</v>
      </c>
    </row>
    <row r="443" spans="1:101" s="73" customFormat="1" ht="88.15" customHeight="1" thickBot="1" x14ac:dyDescent="0.3">
      <c r="A443" s="57">
        <v>440</v>
      </c>
      <c r="B443" s="168" t="s">
        <v>140</v>
      </c>
      <c r="C443" s="34" t="s">
        <v>31</v>
      </c>
      <c r="D443" s="34" t="str">
        <f t="shared" si="196"/>
        <v>661710681</v>
      </c>
      <c r="E443" s="33" t="s">
        <v>3985</v>
      </c>
      <c r="F443" s="33">
        <v>81</v>
      </c>
      <c r="G443" s="165" t="str">
        <f>IFERROR(VLOOKUP(VALUE(E443),Склад!#REF!,6,0),"-")</f>
        <v>-</v>
      </c>
      <c r="H443" s="58"/>
      <c r="I443" s="194" t="s">
        <v>4363</v>
      </c>
      <c r="J443" s="59">
        <v>49.6</v>
      </c>
      <c r="K443" s="63">
        <v>129</v>
      </c>
      <c r="L443" s="60"/>
      <c r="M443" s="61"/>
      <c r="N443" s="62"/>
      <c r="O443" s="64"/>
      <c r="P443" s="65"/>
      <c r="Q443" s="66"/>
      <c r="R443" s="67"/>
      <c r="S443" s="65"/>
      <c r="T443" s="66"/>
      <c r="U443" s="68"/>
      <c r="V443" s="69"/>
      <c r="W443" s="65"/>
      <c r="X443" s="66"/>
      <c r="Y443" s="70" t="str">
        <f>_xlfn.XLOOKUP($D443,'[1]Res (3)'!$G:$G,'[1]Res (3)'!P:P,"",0)</f>
        <v>-</v>
      </c>
      <c r="Z443" s="70" t="str">
        <f>_xlfn.XLOOKUP($D443,'[1]Res (3)'!$G:$G,'[1]Res (3)'!Q:Q,"",0)</f>
        <v>-</v>
      </c>
      <c r="AA443" s="70" t="str">
        <f>_xlfn.XLOOKUP($D443,'[1]Res (3)'!$G:$G,'[1]Res (3)'!R:R,"",0)</f>
        <v>-</v>
      </c>
      <c r="AB443" s="70" t="str">
        <f>_xlfn.XLOOKUP($D443,'[1]Res (3)'!$G:$G,'[1]Res (3)'!S:S,"",0)</f>
        <v/>
      </c>
      <c r="AC443" s="70" t="str">
        <f>_xlfn.XLOOKUP($D443,'[1]Res (3)'!$G:$G,'[1]Res (3)'!T:T,"",0)</f>
        <v/>
      </c>
      <c r="AD443" s="70" t="str">
        <f>_xlfn.XLOOKUP($D443,'[1]Res (3)'!$G:$G,'[1]Res (3)'!U:U,"",0)</f>
        <v/>
      </c>
      <c r="AE443" s="70" t="str">
        <f>_xlfn.XLOOKUP($D443,'[1]Res (3)'!$G:$G,'[1]Res (3)'!V:V,"",0)</f>
        <v/>
      </c>
      <c r="AF443" s="70" t="str">
        <f>_xlfn.XLOOKUP($D443,'[1]Res (3)'!$G:$G,'[1]Res (3)'!W:W,"",0)</f>
        <v/>
      </c>
      <c r="AG443" s="70" t="str">
        <f>_xlfn.XLOOKUP($D443,'[1]Res (3)'!$G:$G,'[1]Res (3)'!X:X,"",0)</f>
        <v/>
      </c>
      <c r="AH443" s="70" t="str">
        <f>_xlfn.XLOOKUP($D443,'[1]Res (3)'!$G:$G,'[1]Res (3)'!Y:Y,"",0)</f>
        <v/>
      </c>
      <c r="AI443" s="70" t="str">
        <f>_xlfn.XLOOKUP($D443,'[1]Res (3)'!$G:$G,'[1]Res (3)'!Z:Z,"",0)</f>
        <v/>
      </c>
      <c r="AJ443" s="70" t="str">
        <f>_xlfn.XLOOKUP($D443,'[1]Res (3)'!$G:$G,'[1]Res (3)'!AA:AA,"",0)</f>
        <v/>
      </c>
      <c r="AK443" s="70" t="str">
        <f>_xlfn.XLOOKUP($D443,'[1]Res (3)'!$G:$G,'[1]Res (3)'!AB:AB,"",0)</f>
        <v>-</v>
      </c>
      <c r="AL443" s="71">
        <f t="shared" si="184"/>
        <v>0</v>
      </c>
      <c r="AM443" s="72" t="str">
        <f t="shared" si="185"/>
        <v/>
      </c>
      <c r="AO443" s="71" t="s">
        <v>26</v>
      </c>
      <c r="AP443" s="70" t="e">
        <f t="shared" ref="AP443:AP454" si="218">CL443+Z442-BB443-BN443</f>
        <v>#VALUE!</v>
      </c>
      <c r="AQ443" s="70"/>
      <c r="AR443" s="70" t="e">
        <f t="shared" ref="AR443:AR454" si="219">CN443+AB442-BD443-BP443</f>
        <v>#VALUE!</v>
      </c>
      <c r="AS443" s="70"/>
      <c r="AT443" s="70" t="e">
        <f t="shared" ref="AT443:AT454" si="220">CP443+AD442-BF443-BR443</f>
        <v>#VALUE!</v>
      </c>
      <c r="AU443" s="70"/>
      <c r="AV443" s="70" t="e">
        <f t="shared" ref="AV443:AV454" si="221">CR443+AF442-BH443-BT443</f>
        <v>#VALUE!</v>
      </c>
      <c r="AW443" s="70"/>
      <c r="AX443" s="70" t="e">
        <f t="shared" ref="AX443:AX454" si="222">CT443+AK442-BJ443-BV443</f>
        <v>#VALUE!</v>
      </c>
      <c r="AY443" s="71" t="e">
        <f t="shared" si="186"/>
        <v>#VALUE!</v>
      </c>
      <c r="AZ443" s="72" t="e">
        <f t="shared" si="206"/>
        <v>#VALUE!</v>
      </c>
      <c r="BA443" s="71" t="s">
        <v>26</v>
      </c>
      <c r="BB443" s="70">
        <v>0</v>
      </c>
      <c r="BC443" s="70"/>
      <c r="BD443" s="70">
        <v>1</v>
      </c>
      <c r="BE443" s="70"/>
      <c r="BF443" s="70">
        <v>2</v>
      </c>
      <c r="BG443" s="70"/>
      <c r="BH443" s="70">
        <v>1</v>
      </c>
      <c r="BI443" s="70"/>
      <c r="BJ443" s="70">
        <v>1</v>
      </c>
      <c r="BK443" s="74">
        <f t="shared" si="188"/>
        <v>5</v>
      </c>
      <c r="BL443" s="75">
        <f t="shared" si="207"/>
        <v>0</v>
      </c>
      <c r="BM443" s="71" t="s">
        <v>26</v>
      </c>
      <c r="BN443" s="70">
        <v>0</v>
      </c>
      <c r="BO443" s="70"/>
      <c r="BP443" s="70">
        <v>1</v>
      </c>
      <c r="BQ443" s="70"/>
      <c r="BR443" s="70">
        <v>1</v>
      </c>
      <c r="BS443" s="70"/>
      <c r="BT443" s="70">
        <v>1</v>
      </c>
      <c r="BU443" s="70"/>
      <c r="BV443" s="70">
        <v>0</v>
      </c>
      <c r="BW443" s="74">
        <f t="shared" si="190"/>
        <v>3</v>
      </c>
      <c r="BX443" s="76">
        <f t="shared" si="208"/>
        <v>0</v>
      </c>
      <c r="BY443" s="71" t="s">
        <v>26</v>
      </c>
      <c r="BZ443" s="70">
        <v>0</v>
      </c>
      <c r="CA443" s="70"/>
      <c r="CB443" s="70">
        <v>0</v>
      </c>
      <c r="CC443" s="70"/>
      <c r="CD443" s="70">
        <v>0</v>
      </c>
      <c r="CE443" s="70"/>
      <c r="CF443" s="70">
        <v>0</v>
      </c>
      <c r="CG443" s="70"/>
      <c r="CH443" s="70">
        <v>0</v>
      </c>
      <c r="CI443" s="77">
        <f t="shared" si="192"/>
        <v>0</v>
      </c>
      <c r="CJ443" s="76">
        <f t="shared" si="209"/>
        <v>0</v>
      </c>
      <c r="CK443" s="78"/>
      <c r="CL443" s="57">
        <v>1</v>
      </c>
      <c r="CM443" s="57"/>
      <c r="CN443" s="57">
        <v>2</v>
      </c>
      <c r="CO443" s="57"/>
      <c r="CP443" s="57">
        <v>7</v>
      </c>
      <c r="CQ443" s="57"/>
      <c r="CR443" s="57">
        <v>4</v>
      </c>
      <c r="CS443" s="79"/>
      <c r="CT443" s="80">
        <v>3</v>
      </c>
      <c r="CU443" s="81">
        <f t="shared" si="194"/>
        <v>17</v>
      </c>
      <c r="CV443" s="82">
        <f t="shared" si="210"/>
        <v>0</v>
      </c>
      <c r="CW443" s="83" t="e">
        <f>SUMIF(Склад!#REF!,E442,Склад!#REF!)</f>
        <v>#REF!</v>
      </c>
    </row>
    <row r="444" spans="1:101" s="73" customFormat="1" ht="92.65" customHeight="1" thickBot="1" x14ac:dyDescent="0.3">
      <c r="A444" s="34">
        <v>441</v>
      </c>
      <c r="B444" s="168" t="s">
        <v>140</v>
      </c>
      <c r="C444" s="34" t="s">
        <v>31</v>
      </c>
      <c r="D444" s="34" t="str">
        <f t="shared" si="196"/>
        <v>66171069</v>
      </c>
      <c r="E444" s="33" t="s">
        <v>3985</v>
      </c>
      <c r="F444" s="33">
        <v>9</v>
      </c>
      <c r="G444" s="165" t="str">
        <f>IFERROR(VLOOKUP(VALUE(E444),Склад!#REF!,6,0),"-")</f>
        <v>-</v>
      </c>
      <c r="H444" s="58"/>
      <c r="I444" s="194" t="s">
        <v>4363</v>
      </c>
      <c r="J444" s="59">
        <v>49.6</v>
      </c>
      <c r="K444" s="63">
        <v>129</v>
      </c>
      <c r="L444" s="60"/>
      <c r="M444" s="61"/>
      <c r="N444" s="62"/>
      <c r="O444" s="64"/>
      <c r="P444" s="65"/>
      <c r="Q444" s="66"/>
      <c r="R444" s="67"/>
      <c r="S444" s="65"/>
      <c r="T444" s="66"/>
      <c r="U444" s="68"/>
      <c r="V444" s="69"/>
      <c r="W444" s="65"/>
      <c r="X444" s="66"/>
      <c r="Y444" s="70" t="str">
        <f>_xlfn.XLOOKUP($D444,'[1]Res (3)'!$G:$G,'[1]Res (3)'!P:P,"",0)</f>
        <v>-</v>
      </c>
      <c r="Z444" s="70" t="str">
        <f>_xlfn.XLOOKUP($D444,'[1]Res (3)'!$G:$G,'[1]Res (3)'!Q:Q,"",0)</f>
        <v>-</v>
      </c>
      <c r="AA444" s="70" t="str">
        <f>_xlfn.XLOOKUP($D444,'[1]Res (3)'!$G:$G,'[1]Res (3)'!R:R,"",0)</f>
        <v>-</v>
      </c>
      <c r="AB444" s="70" t="str">
        <f>_xlfn.XLOOKUP($D444,'[1]Res (3)'!$G:$G,'[1]Res (3)'!S:S,"",0)</f>
        <v/>
      </c>
      <c r="AC444" s="70" t="str">
        <f>_xlfn.XLOOKUP($D444,'[1]Res (3)'!$G:$G,'[1]Res (3)'!T:T,"",0)</f>
        <v/>
      </c>
      <c r="AD444" s="70" t="str">
        <f>_xlfn.XLOOKUP($D444,'[1]Res (3)'!$G:$G,'[1]Res (3)'!U:U,"",0)</f>
        <v/>
      </c>
      <c r="AE444" s="70" t="str">
        <f>_xlfn.XLOOKUP($D444,'[1]Res (3)'!$G:$G,'[1]Res (3)'!V:V,"",0)</f>
        <v/>
      </c>
      <c r="AF444" s="70" t="str">
        <f>_xlfn.XLOOKUP($D444,'[1]Res (3)'!$G:$G,'[1]Res (3)'!W:W,"",0)</f>
        <v/>
      </c>
      <c r="AG444" s="70" t="str">
        <f>_xlfn.XLOOKUP($D444,'[1]Res (3)'!$G:$G,'[1]Res (3)'!X:X,"",0)</f>
        <v/>
      </c>
      <c r="AH444" s="70" t="str">
        <f>_xlfn.XLOOKUP($D444,'[1]Res (3)'!$G:$G,'[1]Res (3)'!Y:Y,"",0)</f>
        <v/>
      </c>
      <c r="AI444" s="70" t="str">
        <f>_xlfn.XLOOKUP($D444,'[1]Res (3)'!$G:$G,'[1]Res (3)'!Z:Z,"",0)</f>
        <v/>
      </c>
      <c r="AJ444" s="70" t="str">
        <f>_xlfn.XLOOKUP($D444,'[1]Res (3)'!$G:$G,'[1]Res (3)'!AA:AA,"",0)</f>
        <v/>
      </c>
      <c r="AK444" s="70" t="str">
        <f>_xlfn.XLOOKUP($D444,'[1]Res (3)'!$G:$G,'[1]Res (3)'!AB:AB,"",0)</f>
        <v>-</v>
      </c>
      <c r="AL444" s="71">
        <f t="shared" si="184"/>
        <v>0</v>
      </c>
      <c r="AM444" s="72" t="str">
        <f t="shared" si="185"/>
        <v/>
      </c>
      <c r="AO444" s="71" t="s">
        <v>26</v>
      </c>
      <c r="AP444" s="70" t="e">
        <f t="shared" si="218"/>
        <v>#VALUE!</v>
      </c>
      <c r="AQ444" s="70"/>
      <c r="AR444" s="70" t="e">
        <f t="shared" si="219"/>
        <v>#VALUE!</v>
      </c>
      <c r="AS444" s="70"/>
      <c r="AT444" s="70" t="e">
        <f t="shared" si="220"/>
        <v>#VALUE!</v>
      </c>
      <c r="AU444" s="70"/>
      <c r="AV444" s="70" t="e">
        <f t="shared" si="221"/>
        <v>#VALUE!</v>
      </c>
      <c r="AW444" s="70"/>
      <c r="AX444" s="70" t="e">
        <f t="shared" si="222"/>
        <v>#VALUE!</v>
      </c>
      <c r="AY444" s="71" t="e">
        <f t="shared" si="186"/>
        <v>#VALUE!</v>
      </c>
      <c r="AZ444" s="72" t="e">
        <f t="shared" si="206"/>
        <v>#VALUE!</v>
      </c>
      <c r="BA444" s="71" t="s">
        <v>26</v>
      </c>
      <c r="BB444" s="70">
        <v>0</v>
      </c>
      <c r="BC444" s="70"/>
      <c r="BD444" s="70">
        <v>2</v>
      </c>
      <c r="BE444" s="70"/>
      <c r="BF444" s="70">
        <v>3</v>
      </c>
      <c r="BG444" s="70"/>
      <c r="BH444" s="70">
        <v>0</v>
      </c>
      <c r="BI444" s="70"/>
      <c r="BJ444" s="70">
        <v>0</v>
      </c>
      <c r="BK444" s="74">
        <f t="shared" si="188"/>
        <v>5</v>
      </c>
      <c r="BL444" s="75">
        <f t="shared" si="207"/>
        <v>0</v>
      </c>
      <c r="BM444" s="71" t="s">
        <v>26</v>
      </c>
      <c r="BN444" s="70">
        <v>0</v>
      </c>
      <c r="BO444" s="70"/>
      <c r="BP444" s="70">
        <v>0</v>
      </c>
      <c r="BQ444" s="70"/>
      <c r="BR444" s="70">
        <v>0</v>
      </c>
      <c r="BS444" s="70"/>
      <c r="BT444" s="70">
        <v>0</v>
      </c>
      <c r="BU444" s="70"/>
      <c r="BV444" s="70">
        <v>0</v>
      </c>
      <c r="BW444" s="74">
        <f t="shared" si="190"/>
        <v>0</v>
      </c>
      <c r="BX444" s="76">
        <f t="shared" si="208"/>
        <v>0</v>
      </c>
      <c r="BY444" s="71" t="s">
        <v>26</v>
      </c>
      <c r="BZ444" s="70">
        <v>0</v>
      </c>
      <c r="CA444" s="70"/>
      <c r="CB444" s="70">
        <v>0</v>
      </c>
      <c r="CC444" s="70"/>
      <c r="CD444" s="70">
        <v>0</v>
      </c>
      <c r="CE444" s="70"/>
      <c r="CF444" s="70">
        <v>0</v>
      </c>
      <c r="CG444" s="70"/>
      <c r="CH444" s="70">
        <v>0</v>
      </c>
      <c r="CI444" s="77">
        <f t="shared" si="192"/>
        <v>0</v>
      </c>
      <c r="CJ444" s="76">
        <f t="shared" si="209"/>
        <v>0</v>
      </c>
      <c r="CK444" s="78"/>
      <c r="CL444" s="57">
        <v>2</v>
      </c>
      <c r="CM444" s="57"/>
      <c r="CN444" s="57">
        <v>4</v>
      </c>
      <c r="CO444" s="57"/>
      <c r="CP444" s="57">
        <v>2</v>
      </c>
      <c r="CQ444" s="57"/>
      <c r="CR444" s="57">
        <v>7</v>
      </c>
      <c r="CS444" s="79"/>
      <c r="CT444" s="80">
        <v>1</v>
      </c>
      <c r="CU444" s="81">
        <f t="shared" si="194"/>
        <v>16</v>
      </c>
      <c r="CV444" s="82">
        <f t="shared" si="210"/>
        <v>0</v>
      </c>
      <c r="CW444" s="83" t="e">
        <f>SUMIF(Склад!#REF!,E443,Склад!#REF!)</f>
        <v>#REF!</v>
      </c>
    </row>
    <row r="445" spans="1:101" s="73" customFormat="1" ht="123.4" customHeight="1" thickBot="1" x14ac:dyDescent="0.3">
      <c r="A445" s="57">
        <v>442</v>
      </c>
      <c r="B445" s="168" t="s">
        <v>133</v>
      </c>
      <c r="C445" s="34" t="s">
        <v>116</v>
      </c>
      <c r="D445" s="34" t="str">
        <f t="shared" si="196"/>
        <v>772710124</v>
      </c>
      <c r="E445" s="33" t="s">
        <v>3986</v>
      </c>
      <c r="F445" s="33">
        <v>24</v>
      </c>
      <c r="G445" s="165" t="str">
        <f>IFERROR(VLOOKUP(VALUE(E445),Склад!#REF!,6,0),"-")</f>
        <v>-</v>
      </c>
      <c r="H445" s="58"/>
      <c r="I445" s="194" t="s">
        <v>4363</v>
      </c>
      <c r="J445" s="59">
        <v>38.1</v>
      </c>
      <c r="K445" s="63">
        <v>99</v>
      </c>
      <c r="L445" s="60"/>
      <c r="M445" s="61"/>
      <c r="N445" s="62"/>
      <c r="O445" s="64"/>
      <c r="P445" s="65"/>
      <c r="Q445" s="66"/>
      <c r="R445" s="67"/>
      <c r="S445" s="65"/>
      <c r="T445" s="66"/>
      <c r="U445" s="68"/>
      <c r="V445" s="69"/>
      <c r="W445" s="65"/>
      <c r="X445" s="66"/>
      <c r="Y445" s="70" t="str">
        <f>_xlfn.XLOOKUP($D445,'[1]Res (3)'!$G:$G,'[1]Res (3)'!P:P,"",0)</f>
        <v/>
      </c>
      <c r="Z445" s="70" t="str">
        <f>_xlfn.XLOOKUP($D445,'[1]Res (3)'!$G:$G,'[1]Res (3)'!Q:Q,"",0)</f>
        <v>-</v>
      </c>
      <c r="AA445" s="70" t="str">
        <f>_xlfn.XLOOKUP($D445,'[1]Res (3)'!$G:$G,'[1]Res (3)'!R:R,"",0)</f>
        <v>-</v>
      </c>
      <c r="AB445" s="70" t="str">
        <f>_xlfn.XLOOKUP($D445,'[1]Res (3)'!$G:$G,'[1]Res (3)'!S:S,"",0)</f>
        <v>-</v>
      </c>
      <c r="AC445" s="70" t="str">
        <f>_xlfn.XLOOKUP($D445,'[1]Res (3)'!$G:$G,'[1]Res (3)'!T:T,"",0)</f>
        <v>-</v>
      </c>
      <c r="AD445" s="70" t="str">
        <f>_xlfn.XLOOKUP($D445,'[1]Res (3)'!$G:$G,'[1]Res (3)'!U:U,"",0)</f>
        <v>-</v>
      </c>
      <c r="AE445" s="70" t="str">
        <f>_xlfn.XLOOKUP($D445,'[1]Res (3)'!$G:$G,'[1]Res (3)'!V:V,"",0)</f>
        <v>-</v>
      </c>
      <c r="AF445" s="70" t="str">
        <f>_xlfn.XLOOKUP($D445,'[1]Res (3)'!$G:$G,'[1]Res (3)'!W:W,"",0)</f>
        <v>-</v>
      </c>
      <c r="AG445" s="70" t="str">
        <f>_xlfn.XLOOKUP($D445,'[1]Res (3)'!$G:$G,'[1]Res (3)'!X:X,"",0)</f>
        <v>-</v>
      </c>
      <c r="AH445" s="70" t="str">
        <f>_xlfn.XLOOKUP($D445,'[1]Res (3)'!$G:$G,'[1]Res (3)'!Y:Y,"",0)</f>
        <v>-</v>
      </c>
      <c r="AI445" s="70" t="str">
        <f>_xlfn.XLOOKUP($D445,'[1]Res (3)'!$G:$G,'[1]Res (3)'!Z:Z,"",0)</f>
        <v>-</v>
      </c>
      <c r="AJ445" s="70" t="str">
        <f>_xlfn.XLOOKUP($D445,'[1]Res (3)'!$G:$G,'[1]Res (3)'!AA:AA,"",0)</f>
        <v>-</v>
      </c>
      <c r="AK445" s="70" t="str">
        <f>_xlfn.XLOOKUP($D445,'[1]Res (3)'!$G:$G,'[1]Res (3)'!AB:AB,"",0)</f>
        <v>-</v>
      </c>
      <c r="AL445" s="71">
        <f t="shared" si="184"/>
        <v>0</v>
      </c>
      <c r="AM445" s="72" t="str">
        <f t="shared" si="185"/>
        <v/>
      </c>
      <c r="AO445" s="71" t="s">
        <v>26</v>
      </c>
      <c r="AP445" s="70" t="e">
        <f t="shared" si="218"/>
        <v>#VALUE!</v>
      </c>
      <c r="AQ445" s="70"/>
      <c r="AR445" s="70" t="e">
        <f t="shared" si="219"/>
        <v>#VALUE!</v>
      </c>
      <c r="AS445" s="70"/>
      <c r="AT445" s="70" t="e">
        <f t="shared" si="220"/>
        <v>#VALUE!</v>
      </c>
      <c r="AU445" s="70"/>
      <c r="AV445" s="70" t="e">
        <f t="shared" si="221"/>
        <v>#VALUE!</v>
      </c>
      <c r="AW445" s="70"/>
      <c r="AX445" s="70" t="e">
        <f t="shared" si="222"/>
        <v>#VALUE!</v>
      </c>
      <c r="AY445" s="71" t="e">
        <f t="shared" si="186"/>
        <v>#VALUE!</v>
      </c>
      <c r="AZ445" s="72" t="e">
        <f t="shared" si="206"/>
        <v>#VALUE!</v>
      </c>
      <c r="BA445" s="71" t="s">
        <v>26</v>
      </c>
      <c r="BB445" s="70">
        <v>0</v>
      </c>
      <c r="BC445" s="70"/>
      <c r="BD445" s="70">
        <v>0</v>
      </c>
      <c r="BE445" s="70"/>
      <c r="BF445" s="70">
        <v>1</v>
      </c>
      <c r="BG445" s="70"/>
      <c r="BH445" s="70">
        <v>1</v>
      </c>
      <c r="BI445" s="70"/>
      <c r="BJ445" s="70">
        <v>1</v>
      </c>
      <c r="BK445" s="74">
        <f t="shared" si="188"/>
        <v>3</v>
      </c>
      <c r="BL445" s="75">
        <f t="shared" si="207"/>
        <v>0</v>
      </c>
      <c r="BM445" s="71" t="s">
        <v>26</v>
      </c>
      <c r="BN445" s="70">
        <v>0</v>
      </c>
      <c r="BO445" s="70"/>
      <c r="BP445" s="70">
        <v>0</v>
      </c>
      <c r="BQ445" s="70"/>
      <c r="BR445" s="70">
        <v>0</v>
      </c>
      <c r="BS445" s="70"/>
      <c r="BT445" s="70">
        <v>0</v>
      </c>
      <c r="BU445" s="70"/>
      <c r="BV445" s="70">
        <v>0</v>
      </c>
      <c r="BW445" s="74">
        <f t="shared" si="190"/>
        <v>0</v>
      </c>
      <c r="BX445" s="76">
        <f t="shared" si="208"/>
        <v>0</v>
      </c>
      <c r="BY445" s="71" t="s">
        <v>26</v>
      </c>
      <c r="BZ445" s="70">
        <v>0</v>
      </c>
      <c r="CA445" s="70"/>
      <c r="CB445" s="70">
        <v>0</v>
      </c>
      <c r="CC445" s="70"/>
      <c r="CD445" s="70">
        <v>0</v>
      </c>
      <c r="CE445" s="70"/>
      <c r="CF445" s="70">
        <v>0</v>
      </c>
      <c r="CG445" s="70"/>
      <c r="CH445" s="70">
        <v>0</v>
      </c>
      <c r="CI445" s="77">
        <f t="shared" si="192"/>
        <v>0</v>
      </c>
      <c r="CJ445" s="76">
        <f t="shared" si="209"/>
        <v>0</v>
      </c>
      <c r="CK445" s="78"/>
      <c r="CL445" s="57"/>
      <c r="CM445" s="57"/>
      <c r="CN445" s="57">
        <v>1</v>
      </c>
      <c r="CO445" s="57"/>
      <c r="CP445" s="57">
        <v>4</v>
      </c>
      <c r="CQ445" s="57"/>
      <c r="CR445" s="57">
        <v>2</v>
      </c>
      <c r="CS445" s="79"/>
      <c r="CT445" s="80">
        <v>2</v>
      </c>
      <c r="CU445" s="81">
        <f t="shared" si="194"/>
        <v>9</v>
      </c>
      <c r="CV445" s="82">
        <f t="shared" si="210"/>
        <v>0</v>
      </c>
      <c r="CW445" s="83" t="e">
        <f>SUMIF(Склад!#REF!,E444,Склад!#REF!)</f>
        <v>#REF!</v>
      </c>
    </row>
    <row r="446" spans="1:101" s="73" customFormat="1" ht="123.4" customHeight="1" thickBot="1" x14ac:dyDescent="0.3">
      <c r="A446" s="34">
        <v>443</v>
      </c>
      <c r="B446" s="168" t="s">
        <v>133</v>
      </c>
      <c r="C446" s="34" t="s">
        <v>116</v>
      </c>
      <c r="D446" s="34" t="str">
        <f t="shared" si="196"/>
        <v>77271015</v>
      </c>
      <c r="E446" s="33" t="s">
        <v>3986</v>
      </c>
      <c r="F446" s="33">
        <v>5</v>
      </c>
      <c r="G446" s="165" t="str">
        <f>IFERROR(VLOOKUP(VALUE(E446),Склад!#REF!,6,0),"-")</f>
        <v>-</v>
      </c>
      <c r="H446" s="58"/>
      <c r="I446" s="194" t="s">
        <v>4363</v>
      </c>
      <c r="J446" s="59">
        <v>38.1</v>
      </c>
      <c r="K446" s="63">
        <v>99</v>
      </c>
      <c r="L446" s="60"/>
      <c r="M446" s="61"/>
      <c r="N446" s="62"/>
      <c r="O446" s="64"/>
      <c r="P446" s="65"/>
      <c r="Q446" s="66"/>
      <c r="R446" s="67"/>
      <c r="S446" s="65"/>
      <c r="T446" s="66"/>
      <c r="U446" s="68"/>
      <c r="V446" s="69"/>
      <c r="W446" s="65"/>
      <c r="X446" s="66"/>
      <c r="Y446" s="70" t="str">
        <f>_xlfn.XLOOKUP($D446,'[1]Res (3)'!$G:$G,'[1]Res (3)'!P:P,"",0)</f>
        <v/>
      </c>
      <c r="Z446" s="70" t="str">
        <f>_xlfn.XLOOKUP($D446,'[1]Res (3)'!$G:$G,'[1]Res (3)'!Q:Q,"",0)</f>
        <v>-</v>
      </c>
      <c r="AA446" s="70" t="str">
        <f>_xlfn.XLOOKUP($D446,'[1]Res (3)'!$G:$G,'[1]Res (3)'!R:R,"",0)</f>
        <v>-</v>
      </c>
      <c r="AB446" s="70" t="str">
        <f>_xlfn.XLOOKUP($D446,'[1]Res (3)'!$G:$G,'[1]Res (3)'!S:S,"",0)</f>
        <v>-</v>
      </c>
      <c r="AC446" s="70" t="str">
        <f>_xlfn.XLOOKUP($D446,'[1]Res (3)'!$G:$G,'[1]Res (3)'!T:T,"",0)</f>
        <v>-</v>
      </c>
      <c r="AD446" s="70" t="str">
        <f>_xlfn.XLOOKUP($D446,'[1]Res (3)'!$G:$G,'[1]Res (3)'!U:U,"",0)</f>
        <v>-</v>
      </c>
      <c r="AE446" s="70" t="str">
        <f>_xlfn.XLOOKUP($D446,'[1]Res (3)'!$G:$G,'[1]Res (3)'!V:V,"",0)</f>
        <v>-</v>
      </c>
      <c r="AF446" s="70" t="str">
        <f>_xlfn.XLOOKUP($D446,'[1]Res (3)'!$G:$G,'[1]Res (3)'!W:W,"",0)</f>
        <v>-</v>
      </c>
      <c r="AG446" s="70" t="str">
        <f>_xlfn.XLOOKUP($D446,'[1]Res (3)'!$G:$G,'[1]Res (3)'!X:X,"",0)</f>
        <v>-</v>
      </c>
      <c r="AH446" s="70" t="str">
        <f>_xlfn.XLOOKUP($D446,'[1]Res (3)'!$G:$G,'[1]Res (3)'!Y:Y,"",0)</f>
        <v>-</v>
      </c>
      <c r="AI446" s="70" t="str">
        <f>_xlfn.XLOOKUP($D446,'[1]Res (3)'!$G:$G,'[1]Res (3)'!Z:Z,"",0)</f>
        <v>-</v>
      </c>
      <c r="AJ446" s="70" t="str">
        <f>_xlfn.XLOOKUP($D446,'[1]Res (3)'!$G:$G,'[1]Res (3)'!AA:AA,"",0)</f>
        <v>-</v>
      </c>
      <c r="AK446" s="70" t="str">
        <f>_xlfn.XLOOKUP($D446,'[1]Res (3)'!$G:$G,'[1]Res (3)'!AB:AB,"",0)</f>
        <v>-</v>
      </c>
      <c r="AL446" s="71">
        <f t="shared" si="184"/>
        <v>0</v>
      </c>
      <c r="AM446" s="72" t="str">
        <f t="shared" si="185"/>
        <v/>
      </c>
      <c r="AO446" s="71" t="s">
        <v>26</v>
      </c>
      <c r="AP446" s="70" t="e">
        <f t="shared" si="218"/>
        <v>#VALUE!</v>
      </c>
      <c r="AQ446" s="70"/>
      <c r="AR446" s="70" t="e">
        <f t="shared" si="219"/>
        <v>#VALUE!</v>
      </c>
      <c r="AS446" s="70"/>
      <c r="AT446" s="70" t="e">
        <f t="shared" si="220"/>
        <v>#VALUE!</v>
      </c>
      <c r="AU446" s="70"/>
      <c r="AV446" s="70" t="e">
        <f t="shared" si="221"/>
        <v>#VALUE!</v>
      </c>
      <c r="AW446" s="70"/>
      <c r="AX446" s="70" t="e">
        <f t="shared" si="222"/>
        <v>#VALUE!</v>
      </c>
      <c r="AY446" s="71" t="e">
        <f t="shared" si="186"/>
        <v>#VALUE!</v>
      </c>
      <c r="AZ446" s="72" t="e">
        <f t="shared" si="206"/>
        <v>#VALUE!</v>
      </c>
      <c r="BA446" s="71" t="s">
        <v>26</v>
      </c>
      <c r="BB446" s="70">
        <v>0</v>
      </c>
      <c r="BC446" s="70"/>
      <c r="BD446" s="70">
        <v>1</v>
      </c>
      <c r="BE446" s="70"/>
      <c r="BF446" s="70">
        <v>1</v>
      </c>
      <c r="BG446" s="70"/>
      <c r="BH446" s="70">
        <v>0</v>
      </c>
      <c r="BI446" s="70"/>
      <c r="BJ446" s="70">
        <v>0</v>
      </c>
      <c r="BK446" s="74">
        <f t="shared" si="188"/>
        <v>2</v>
      </c>
      <c r="BL446" s="75">
        <f t="shared" si="207"/>
        <v>0</v>
      </c>
      <c r="BM446" s="71" t="s">
        <v>26</v>
      </c>
      <c r="BN446" s="70">
        <v>0</v>
      </c>
      <c r="BO446" s="70"/>
      <c r="BP446" s="70">
        <v>1</v>
      </c>
      <c r="BQ446" s="70"/>
      <c r="BR446" s="70">
        <v>0</v>
      </c>
      <c r="BS446" s="70"/>
      <c r="BT446" s="70">
        <v>0</v>
      </c>
      <c r="BU446" s="70"/>
      <c r="BV446" s="70">
        <v>0</v>
      </c>
      <c r="BW446" s="74">
        <f t="shared" si="190"/>
        <v>1</v>
      </c>
      <c r="BX446" s="76">
        <f t="shared" si="208"/>
        <v>0</v>
      </c>
      <c r="BY446" s="71" t="s">
        <v>26</v>
      </c>
      <c r="BZ446" s="70">
        <v>0</v>
      </c>
      <c r="CA446" s="70"/>
      <c r="CB446" s="70">
        <v>0</v>
      </c>
      <c r="CC446" s="70"/>
      <c r="CD446" s="70">
        <v>0</v>
      </c>
      <c r="CE446" s="70"/>
      <c r="CF446" s="70">
        <v>0</v>
      </c>
      <c r="CG446" s="70"/>
      <c r="CH446" s="70">
        <v>0</v>
      </c>
      <c r="CI446" s="77">
        <f t="shared" si="192"/>
        <v>0</v>
      </c>
      <c r="CJ446" s="76">
        <f t="shared" si="209"/>
        <v>0</v>
      </c>
      <c r="CK446" s="78"/>
      <c r="CL446" s="57"/>
      <c r="CM446" s="57"/>
      <c r="CN446" s="57">
        <v>1</v>
      </c>
      <c r="CO446" s="57"/>
      <c r="CP446" s="57">
        <v>4</v>
      </c>
      <c r="CQ446" s="57"/>
      <c r="CR446" s="57">
        <v>1</v>
      </c>
      <c r="CS446" s="79"/>
      <c r="CT446" s="80">
        <v>1</v>
      </c>
      <c r="CU446" s="81">
        <f t="shared" si="194"/>
        <v>7</v>
      </c>
      <c r="CV446" s="82">
        <f t="shared" si="210"/>
        <v>0</v>
      </c>
      <c r="CW446" s="83" t="e">
        <f>SUMIF(Склад!#REF!,E445,Склад!#REF!)</f>
        <v>#REF!</v>
      </c>
    </row>
    <row r="447" spans="1:101" s="73" customFormat="1" ht="123.4" customHeight="1" thickBot="1" x14ac:dyDescent="0.3">
      <c r="A447" s="57">
        <v>444</v>
      </c>
      <c r="B447" s="168" t="s">
        <v>133</v>
      </c>
      <c r="C447" s="34" t="s">
        <v>116</v>
      </c>
      <c r="D447" s="34" t="str">
        <f t="shared" si="196"/>
        <v>772710181</v>
      </c>
      <c r="E447" s="33" t="s">
        <v>3986</v>
      </c>
      <c r="F447" s="33">
        <v>81</v>
      </c>
      <c r="G447" s="165" t="str">
        <f>IFERROR(VLOOKUP(VALUE(E447),Склад!#REF!,6,0),"-")</f>
        <v>-</v>
      </c>
      <c r="H447" s="58"/>
      <c r="I447" s="194" t="s">
        <v>4363</v>
      </c>
      <c r="J447" s="59">
        <v>38.1</v>
      </c>
      <c r="K447" s="63">
        <v>99</v>
      </c>
      <c r="L447" s="60"/>
      <c r="M447" s="61"/>
      <c r="N447" s="62"/>
      <c r="O447" s="64"/>
      <c r="P447" s="65"/>
      <c r="Q447" s="66"/>
      <c r="R447" s="67"/>
      <c r="S447" s="65"/>
      <c r="T447" s="66"/>
      <c r="U447" s="68"/>
      <c r="V447" s="69"/>
      <c r="W447" s="65"/>
      <c r="X447" s="66"/>
      <c r="Y447" s="70" t="str">
        <f>_xlfn.XLOOKUP($D447,'[1]Res (3)'!$G:$G,'[1]Res (3)'!P:P,"",0)</f>
        <v/>
      </c>
      <c r="Z447" s="70" t="str">
        <f>_xlfn.XLOOKUP($D447,'[1]Res (3)'!$G:$G,'[1]Res (3)'!Q:Q,"",0)</f>
        <v>-</v>
      </c>
      <c r="AA447" s="70" t="str">
        <f>_xlfn.XLOOKUP($D447,'[1]Res (3)'!$G:$G,'[1]Res (3)'!R:R,"",0)</f>
        <v>-</v>
      </c>
      <c r="AB447" s="70" t="str">
        <f>_xlfn.XLOOKUP($D447,'[1]Res (3)'!$G:$G,'[1]Res (3)'!S:S,"",0)</f>
        <v>-</v>
      </c>
      <c r="AC447" s="70" t="str">
        <f>_xlfn.XLOOKUP($D447,'[1]Res (3)'!$G:$G,'[1]Res (3)'!T:T,"",0)</f>
        <v>-</v>
      </c>
      <c r="AD447" s="70" t="str">
        <f>_xlfn.XLOOKUP($D447,'[1]Res (3)'!$G:$G,'[1]Res (3)'!U:U,"",0)</f>
        <v>-</v>
      </c>
      <c r="AE447" s="70" t="str">
        <f>_xlfn.XLOOKUP($D447,'[1]Res (3)'!$G:$G,'[1]Res (3)'!V:V,"",0)</f>
        <v>-</v>
      </c>
      <c r="AF447" s="70" t="str">
        <f>_xlfn.XLOOKUP($D447,'[1]Res (3)'!$G:$G,'[1]Res (3)'!W:W,"",0)</f>
        <v>-</v>
      </c>
      <c r="AG447" s="70" t="str">
        <f>_xlfn.XLOOKUP($D447,'[1]Res (3)'!$G:$G,'[1]Res (3)'!X:X,"",0)</f>
        <v>-</v>
      </c>
      <c r="AH447" s="70" t="str">
        <f>_xlfn.XLOOKUP($D447,'[1]Res (3)'!$G:$G,'[1]Res (3)'!Y:Y,"",0)</f>
        <v>-</v>
      </c>
      <c r="AI447" s="70" t="str">
        <f>_xlfn.XLOOKUP($D447,'[1]Res (3)'!$G:$G,'[1]Res (3)'!Z:Z,"",0)</f>
        <v>-</v>
      </c>
      <c r="AJ447" s="70" t="str">
        <f>_xlfn.XLOOKUP($D447,'[1]Res (3)'!$G:$G,'[1]Res (3)'!AA:AA,"",0)</f>
        <v>-</v>
      </c>
      <c r="AK447" s="70" t="str">
        <f>_xlfn.XLOOKUP($D447,'[1]Res (3)'!$G:$G,'[1]Res (3)'!AB:AB,"",0)</f>
        <v>-</v>
      </c>
      <c r="AL447" s="71">
        <f t="shared" si="184"/>
        <v>0</v>
      </c>
      <c r="AM447" s="72" t="str">
        <f t="shared" si="185"/>
        <v/>
      </c>
      <c r="AO447" s="71" t="s">
        <v>26</v>
      </c>
      <c r="AP447" s="70" t="e">
        <f t="shared" si="218"/>
        <v>#VALUE!</v>
      </c>
      <c r="AQ447" s="70"/>
      <c r="AR447" s="70" t="e">
        <f t="shared" si="219"/>
        <v>#VALUE!</v>
      </c>
      <c r="AS447" s="70"/>
      <c r="AT447" s="70" t="e">
        <f t="shared" si="220"/>
        <v>#VALUE!</v>
      </c>
      <c r="AU447" s="70"/>
      <c r="AV447" s="70" t="e">
        <f t="shared" si="221"/>
        <v>#VALUE!</v>
      </c>
      <c r="AW447" s="70"/>
      <c r="AX447" s="70" t="e">
        <f t="shared" si="222"/>
        <v>#VALUE!</v>
      </c>
      <c r="AY447" s="71" t="e">
        <f t="shared" si="186"/>
        <v>#VALUE!</v>
      </c>
      <c r="AZ447" s="72" t="e">
        <f t="shared" si="206"/>
        <v>#VALUE!</v>
      </c>
      <c r="BA447" s="71" t="s">
        <v>26</v>
      </c>
      <c r="BB447" s="70">
        <v>0</v>
      </c>
      <c r="BC447" s="70"/>
      <c r="BD447" s="70">
        <v>1</v>
      </c>
      <c r="BE447" s="70"/>
      <c r="BF447" s="70">
        <v>0</v>
      </c>
      <c r="BG447" s="70"/>
      <c r="BH447" s="70">
        <v>1</v>
      </c>
      <c r="BI447" s="70"/>
      <c r="BJ447" s="70">
        <v>0</v>
      </c>
      <c r="BK447" s="74">
        <f t="shared" si="188"/>
        <v>2</v>
      </c>
      <c r="BL447" s="75">
        <f t="shared" si="207"/>
        <v>0</v>
      </c>
      <c r="BM447" s="71" t="s">
        <v>26</v>
      </c>
      <c r="BN447" s="70">
        <v>0</v>
      </c>
      <c r="BO447" s="70"/>
      <c r="BP447" s="70">
        <v>1</v>
      </c>
      <c r="BQ447" s="70"/>
      <c r="BR447" s="70">
        <v>0</v>
      </c>
      <c r="BS447" s="70"/>
      <c r="BT447" s="70">
        <v>1</v>
      </c>
      <c r="BU447" s="70"/>
      <c r="BV447" s="70">
        <v>0</v>
      </c>
      <c r="BW447" s="74">
        <f t="shared" si="190"/>
        <v>2</v>
      </c>
      <c r="BX447" s="76">
        <f t="shared" si="208"/>
        <v>0</v>
      </c>
      <c r="BY447" s="71" t="s">
        <v>26</v>
      </c>
      <c r="BZ447" s="70">
        <v>0</v>
      </c>
      <c r="CA447" s="70"/>
      <c r="CB447" s="70">
        <v>0</v>
      </c>
      <c r="CC447" s="70"/>
      <c r="CD447" s="70">
        <v>0</v>
      </c>
      <c r="CE447" s="70"/>
      <c r="CF447" s="70">
        <v>0</v>
      </c>
      <c r="CG447" s="70"/>
      <c r="CH447" s="70">
        <v>0</v>
      </c>
      <c r="CI447" s="77">
        <f t="shared" si="192"/>
        <v>0</v>
      </c>
      <c r="CJ447" s="76">
        <f t="shared" si="209"/>
        <v>0</v>
      </c>
      <c r="CK447" s="78"/>
      <c r="CL447" s="57"/>
      <c r="CM447" s="57"/>
      <c r="CN447" s="57">
        <v>4</v>
      </c>
      <c r="CO447" s="57"/>
      <c r="CP447" s="57">
        <v>2</v>
      </c>
      <c r="CQ447" s="57"/>
      <c r="CR447" s="57">
        <v>4</v>
      </c>
      <c r="CS447" s="79"/>
      <c r="CT447" s="80"/>
      <c r="CU447" s="81">
        <f t="shared" si="194"/>
        <v>10</v>
      </c>
      <c r="CV447" s="82">
        <f t="shared" si="210"/>
        <v>0</v>
      </c>
      <c r="CW447" s="83" t="e">
        <f>SUMIF(Склад!#REF!,E446,Склад!#REF!)</f>
        <v>#REF!</v>
      </c>
    </row>
    <row r="448" spans="1:101" s="73" customFormat="1" ht="123.4" customHeight="1" thickBot="1" x14ac:dyDescent="0.3">
      <c r="A448" s="34">
        <v>445</v>
      </c>
      <c r="B448" s="168" t="s">
        <v>133</v>
      </c>
      <c r="C448" s="34" t="s">
        <v>116</v>
      </c>
      <c r="D448" s="34" t="str">
        <f t="shared" si="196"/>
        <v>77271019</v>
      </c>
      <c r="E448" s="33" t="s">
        <v>3986</v>
      </c>
      <c r="F448" s="33">
        <v>9</v>
      </c>
      <c r="G448" s="165" t="str">
        <f>IFERROR(VLOOKUP(VALUE(E448),Склад!#REF!,6,0),"-")</f>
        <v>-</v>
      </c>
      <c r="H448" s="58"/>
      <c r="I448" s="194" t="s">
        <v>4363</v>
      </c>
      <c r="J448" s="59">
        <v>38.1</v>
      </c>
      <c r="K448" s="63">
        <v>99</v>
      </c>
      <c r="L448" s="60"/>
      <c r="M448" s="61"/>
      <c r="N448" s="62"/>
      <c r="O448" s="64"/>
      <c r="P448" s="65"/>
      <c r="Q448" s="66"/>
      <c r="R448" s="67"/>
      <c r="S448" s="65"/>
      <c r="T448" s="66"/>
      <c r="U448" s="68"/>
      <c r="V448" s="69"/>
      <c r="W448" s="65"/>
      <c r="X448" s="66"/>
      <c r="Y448" s="70" t="str">
        <f>_xlfn.XLOOKUP($D448,'[1]Res (3)'!$G:$G,'[1]Res (3)'!P:P,"",0)</f>
        <v/>
      </c>
      <c r="Z448" s="70" t="str">
        <f>_xlfn.XLOOKUP($D448,'[1]Res (3)'!$G:$G,'[1]Res (3)'!Q:Q,"",0)</f>
        <v>-</v>
      </c>
      <c r="AA448" s="70" t="str">
        <f>_xlfn.XLOOKUP($D448,'[1]Res (3)'!$G:$G,'[1]Res (3)'!R:R,"",0)</f>
        <v>-</v>
      </c>
      <c r="AB448" s="70" t="str">
        <f>_xlfn.XLOOKUP($D448,'[1]Res (3)'!$G:$G,'[1]Res (3)'!S:S,"",0)</f>
        <v>-</v>
      </c>
      <c r="AC448" s="70" t="str">
        <f>_xlfn.XLOOKUP($D448,'[1]Res (3)'!$G:$G,'[1]Res (3)'!T:T,"",0)</f>
        <v>-</v>
      </c>
      <c r="AD448" s="70" t="str">
        <f>_xlfn.XLOOKUP($D448,'[1]Res (3)'!$G:$G,'[1]Res (3)'!U:U,"",0)</f>
        <v>-</v>
      </c>
      <c r="AE448" s="70" t="str">
        <f>_xlfn.XLOOKUP($D448,'[1]Res (3)'!$G:$G,'[1]Res (3)'!V:V,"",0)</f>
        <v>-</v>
      </c>
      <c r="AF448" s="70" t="str">
        <f>_xlfn.XLOOKUP($D448,'[1]Res (3)'!$G:$G,'[1]Res (3)'!W:W,"",0)</f>
        <v>-</v>
      </c>
      <c r="AG448" s="70" t="str">
        <f>_xlfn.XLOOKUP($D448,'[1]Res (3)'!$G:$G,'[1]Res (3)'!X:X,"",0)</f>
        <v>-</v>
      </c>
      <c r="AH448" s="70" t="str">
        <f>_xlfn.XLOOKUP($D448,'[1]Res (3)'!$G:$G,'[1]Res (3)'!Y:Y,"",0)</f>
        <v>-</v>
      </c>
      <c r="AI448" s="70" t="str">
        <f>_xlfn.XLOOKUP($D448,'[1]Res (3)'!$G:$G,'[1]Res (3)'!Z:Z,"",0)</f>
        <v>-</v>
      </c>
      <c r="AJ448" s="70" t="str">
        <f>_xlfn.XLOOKUP($D448,'[1]Res (3)'!$G:$G,'[1]Res (3)'!AA:AA,"",0)</f>
        <v>-</v>
      </c>
      <c r="AK448" s="70" t="str">
        <f>_xlfn.XLOOKUP($D448,'[1]Res (3)'!$G:$G,'[1]Res (3)'!AB:AB,"",0)</f>
        <v>-</v>
      </c>
      <c r="AL448" s="71">
        <f t="shared" si="184"/>
        <v>0</v>
      </c>
      <c r="AM448" s="72" t="str">
        <f t="shared" si="185"/>
        <v/>
      </c>
      <c r="AO448" s="71" t="s">
        <v>26</v>
      </c>
      <c r="AP448" s="70" t="e">
        <f t="shared" si="218"/>
        <v>#VALUE!</v>
      </c>
      <c r="AQ448" s="70"/>
      <c r="AR448" s="70" t="e">
        <f t="shared" si="219"/>
        <v>#VALUE!</v>
      </c>
      <c r="AS448" s="70"/>
      <c r="AT448" s="70" t="e">
        <f t="shared" si="220"/>
        <v>#VALUE!</v>
      </c>
      <c r="AU448" s="70"/>
      <c r="AV448" s="70" t="e">
        <f t="shared" si="221"/>
        <v>#VALUE!</v>
      </c>
      <c r="AW448" s="70"/>
      <c r="AX448" s="70" t="e">
        <f t="shared" si="222"/>
        <v>#VALUE!</v>
      </c>
      <c r="AY448" s="71" t="e">
        <f t="shared" si="186"/>
        <v>#VALUE!</v>
      </c>
      <c r="AZ448" s="72" t="e">
        <f t="shared" si="206"/>
        <v>#VALUE!</v>
      </c>
      <c r="BA448" s="71" t="s">
        <v>26</v>
      </c>
      <c r="BB448" s="70">
        <v>0</v>
      </c>
      <c r="BC448" s="70">
        <v>0</v>
      </c>
      <c r="BD448" s="70">
        <v>0</v>
      </c>
      <c r="BE448" s="70">
        <v>0</v>
      </c>
      <c r="BF448" s="70">
        <v>0</v>
      </c>
      <c r="BG448" s="70">
        <v>0</v>
      </c>
      <c r="BH448" s="70">
        <v>0</v>
      </c>
      <c r="BI448" s="70"/>
      <c r="BJ448" s="70">
        <v>0</v>
      </c>
      <c r="BK448" s="74">
        <f t="shared" si="188"/>
        <v>0</v>
      </c>
      <c r="BL448" s="75">
        <f t="shared" si="207"/>
        <v>0</v>
      </c>
      <c r="BM448" s="71" t="s">
        <v>26</v>
      </c>
      <c r="BN448" s="70">
        <v>0</v>
      </c>
      <c r="BO448" s="70">
        <v>0</v>
      </c>
      <c r="BP448" s="70">
        <v>0</v>
      </c>
      <c r="BQ448" s="70">
        <v>0</v>
      </c>
      <c r="BR448" s="70">
        <v>0</v>
      </c>
      <c r="BS448" s="70">
        <v>0</v>
      </c>
      <c r="BT448" s="70">
        <v>0</v>
      </c>
      <c r="BU448" s="70"/>
      <c r="BV448" s="70">
        <v>0</v>
      </c>
      <c r="BW448" s="74">
        <f t="shared" si="190"/>
        <v>0</v>
      </c>
      <c r="BX448" s="76">
        <f t="shared" si="208"/>
        <v>0</v>
      </c>
      <c r="BY448" s="71" t="s">
        <v>26</v>
      </c>
      <c r="BZ448" s="70">
        <v>0</v>
      </c>
      <c r="CA448" s="70"/>
      <c r="CB448" s="70">
        <v>0</v>
      </c>
      <c r="CC448" s="70"/>
      <c r="CD448" s="70">
        <v>0</v>
      </c>
      <c r="CE448" s="70"/>
      <c r="CF448" s="70">
        <v>0</v>
      </c>
      <c r="CG448" s="70"/>
      <c r="CH448" s="70">
        <v>0</v>
      </c>
      <c r="CI448" s="77">
        <f t="shared" si="192"/>
        <v>0</v>
      </c>
      <c r="CJ448" s="76">
        <f t="shared" si="209"/>
        <v>0</v>
      </c>
      <c r="CK448" s="78"/>
      <c r="CL448" s="57"/>
      <c r="CM448" s="57"/>
      <c r="CN448" s="57">
        <v>2</v>
      </c>
      <c r="CO448" s="57"/>
      <c r="CP448" s="57">
        <v>4</v>
      </c>
      <c r="CQ448" s="57"/>
      <c r="CR448" s="57">
        <v>4</v>
      </c>
      <c r="CS448" s="79"/>
      <c r="CT448" s="80">
        <v>1</v>
      </c>
      <c r="CU448" s="81">
        <f t="shared" si="194"/>
        <v>11</v>
      </c>
      <c r="CV448" s="82">
        <f t="shared" si="210"/>
        <v>0</v>
      </c>
      <c r="CW448" s="83" t="e">
        <f>SUMIF(Склад!#REF!,E447,Склад!#REF!)</f>
        <v>#REF!</v>
      </c>
    </row>
    <row r="449" spans="1:101" s="73" customFormat="1" ht="147.94999999999999" customHeight="1" thickBot="1" x14ac:dyDescent="0.3">
      <c r="A449" s="57">
        <v>446</v>
      </c>
      <c r="B449" s="168" t="s">
        <v>157</v>
      </c>
      <c r="C449" s="34" t="s">
        <v>55</v>
      </c>
      <c r="D449" s="34" t="str">
        <f t="shared" si="196"/>
        <v>118710163</v>
      </c>
      <c r="E449" s="33" t="s">
        <v>3987</v>
      </c>
      <c r="F449" s="33">
        <v>63</v>
      </c>
      <c r="G449" s="165" t="str">
        <f>IFERROR(VLOOKUP(VALUE(E449),Склад!#REF!,6,0),"-")</f>
        <v>-</v>
      </c>
      <c r="H449" s="58"/>
      <c r="I449" s="194" t="s">
        <v>4364</v>
      </c>
      <c r="J449" s="59">
        <v>65</v>
      </c>
      <c r="K449" s="63">
        <v>169</v>
      </c>
      <c r="L449" s="60"/>
      <c r="M449" s="61"/>
      <c r="N449" s="62"/>
      <c r="O449" s="64"/>
      <c r="P449" s="65"/>
      <c r="Q449" s="66"/>
      <c r="R449" s="67"/>
      <c r="S449" s="65"/>
      <c r="T449" s="66"/>
      <c r="U449" s="68"/>
      <c r="V449" s="69"/>
      <c r="W449" s="65"/>
      <c r="X449" s="66"/>
      <c r="Y449" s="70" t="str">
        <f>_xlfn.XLOOKUP($D449,'[1]Res (3)'!$G:$G,'[1]Res (3)'!P:P,"",0)</f>
        <v>-</v>
      </c>
      <c r="Z449" s="70" t="str">
        <f>_xlfn.XLOOKUP($D449,'[1]Res (3)'!$G:$G,'[1]Res (3)'!Q:Q,"",0)</f>
        <v>-</v>
      </c>
      <c r="AA449" s="70" t="str">
        <f>_xlfn.XLOOKUP($D449,'[1]Res (3)'!$G:$G,'[1]Res (3)'!R:R,"",0)</f>
        <v>-</v>
      </c>
      <c r="AB449" s="70" t="str">
        <f>_xlfn.XLOOKUP($D449,'[1]Res (3)'!$G:$G,'[1]Res (3)'!S:S,"",0)</f>
        <v/>
      </c>
      <c r="AC449" s="70" t="str">
        <f>_xlfn.XLOOKUP($D449,'[1]Res (3)'!$G:$G,'[1]Res (3)'!T:T,"",0)</f>
        <v/>
      </c>
      <c r="AD449" s="70" t="str">
        <f>_xlfn.XLOOKUP($D449,'[1]Res (3)'!$G:$G,'[1]Res (3)'!U:U,"",0)</f>
        <v/>
      </c>
      <c r="AE449" s="70" t="str">
        <f>_xlfn.XLOOKUP($D449,'[1]Res (3)'!$G:$G,'[1]Res (3)'!V:V,"",0)</f>
        <v/>
      </c>
      <c r="AF449" s="70" t="str">
        <f>_xlfn.XLOOKUP($D449,'[1]Res (3)'!$G:$G,'[1]Res (3)'!W:W,"",0)</f>
        <v/>
      </c>
      <c r="AG449" s="70" t="str">
        <f>_xlfn.XLOOKUP($D449,'[1]Res (3)'!$G:$G,'[1]Res (3)'!X:X,"",0)</f>
        <v/>
      </c>
      <c r="AH449" s="70" t="str">
        <f>_xlfn.XLOOKUP($D449,'[1]Res (3)'!$G:$G,'[1]Res (3)'!Y:Y,"",0)</f>
        <v/>
      </c>
      <c r="AI449" s="70" t="str">
        <f>_xlfn.XLOOKUP($D449,'[1]Res (3)'!$G:$G,'[1]Res (3)'!Z:Z,"",0)</f>
        <v/>
      </c>
      <c r="AJ449" s="70" t="str">
        <f>_xlfn.XLOOKUP($D449,'[1]Res (3)'!$G:$G,'[1]Res (3)'!AA:AA,"",0)</f>
        <v/>
      </c>
      <c r="AK449" s="70" t="str">
        <f>_xlfn.XLOOKUP($D449,'[1]Res (3)'!$G:$G,'[1]Res (3)'!AB:AB,"",0)</f>
        <v>-</v>
      </c>
      <c r="AL449" s="71">
        <f t="shared" si="184"/>
        <v>0</v>
      </c>
      <c r="AM449" s="72" t="str">
        <f t="shared" si="185"/>
        <v/>
      </c>
      <c r="AO449" s="71" t="s">
        <v>26</v>
      </c>
      <c r="AP449" s="70" t="e">
        <f t="shared" si="218"/>
        <v>#VALUE!</v>
      </c>
      <c r="AQ449" s="70"/>
      <c r="AR449" s="70" t="e">
        <f t="shared" si="219"/>
        <v>#VALUE!</v>
      </c>
      <c r="AS449" s="70"/>
      <c r="AT449" s="70" t="e">
        <f t="shared" si="220"/>
        <v>#VALUE!</v>
      </c>
      <c r="AU449" s="70"/>
      <c r="AV449" s="70" t="e">
        <f t="shared" si="221"/>
        <v>#VALUE!</v>
      </c>
      <c r="AW449" s="70"/>
      <c r="AX449" s="70" t="e">
        <f t="shared" si="222"/>
        <v>#VALUE!</v>
      </c>
      <c r="AY449" s="71" t="e">
        <f t="shared" si="186"/>
        <v>#VALUE!</v>
      </c>
      <c r="AZ449" s="72" t="e">
        <f t="shared" si="206"/>
        <v>#VALUE!</v>
      </c>
      <c r="BA449" s="71" t="s">
        <v>26</v>
      </c>
      <c r="BB449" s="70">
        <v>0</v>
      </c>
      <c r="BC449" s="70">
        <v>0</v>
      </c>
      <c r="BD449" s="70">
        <v>0</v>
      </c>
      <c r="BE449" s="70">
        <v>0</v>
      </c>
      <c r="BF449" s="70">
        <v>0</v>
      </c>
      <c r="BG449" s="70">
        <v>0</v>
      </c>
      <c r="BH449" s="70">
        <v>0</v>
      </c>
      <c r="BI449" s="70"/>
      <c r="BJ449" s="70">
        <v>0</v>
      </c>
      <c r="BK449" s="74">
        <f t="shared" si="188"/>
        <v>0</v>
      </c>
      <c r="BL449" s="75">
        <f t="shared" si="207"/>
        <v>0</v>
      </c>
      <c r="BM449" s="71" t="s">
        <v>26</v>
      </c>
      <c r="BN449" s="70">
        <v>0</v>
      </c>
      <c r="BO449" s="70">
        <v>0</v>
      </c>
      <c r="BP449" s="70">
        <v>0</v>
      </c>
      <c r="BQ449" s="70">
        <v>0</v>
      </c>
      <c r="BR449" s="70">
        <v>0</v>
      </c>
      <c r="BS449" s="70">
        <v>0</v>
      </c>
      <c r="BT449" s="70">
        <v>0</v>
      </c>
      <c r="BU449" s="70"/>
      <c r="BV449" s="70">
        <v>0</v>
      </c>
      <c r="BW449" s="74">
        <f t="shared" si="190"/>
        <v>0</v>
      </c>
      <c r="BX449" s="76">
        <f t="shared" si="208"/>
        <v>0</v>
      </c>
      <c r="BY449" s="71" t="s">
        <v>26</v>
      </c>
      <c r="BZ449" s="70">
        <v>0</v>
      </c>
      <c r="CA449" s="70"/>
      <c r="CB449" s="70">
        <v>0</v>
      </c>
      <c r="CC449" s="70"/>
      <c r="CD449" s="70">
        <v>0</v>
      </c>
      <c r="CE449" s="70"/>
      <c r="CF449" s="70">
        <v>0</v>
      </c>
      <c r="CG449" s="70"/>
      <c r="CH449" s="70">
        <v>0</v>
      </c>
      <c r="CI449" s="77">
        <f t="shared" si="192"/>
        <v>0</v>
      </c>
      <c r="CJ449" s="76">
        <f t="shared" si="209"/>
        <v>0</v>
      </c>
      <c r="CK449" s="78"/>
      <c r="CL449" s="57"/>
      <c r="CM449" s="57"/>
      <c r="CN449" s="57">
        <v>4</v>
      </c>
      <c r="CO449" s="57"/>
      <c r="CP449" s="57">
        <v>1</v>
      </c>
      <c r="CQ449" s="57"/>
      <c r="CR449" s="57">
        <v>3</v>
      </c>
      <c r="CS449" s="79"/>
      <c r="CT449" s="80">
        <v>3</v>
      </c>
      <c r="CU449" s="81">
        <f t="shared" si="194"/>
        <v>11</v>
      </c>
      <c r="CV449" s="82">
        <f t="shared" si="210"/>
        <v>0</v>
      </c>
      <c r="CW449" s="83" t="e">
        <f>SUMIF(Склад!#REF!,E448,Склад!#REF!)</f>
        <v>#REF!</v>
      </c>
    </row>
    <row r="450" spans="1:101" s="73" customFormat="1" ht="147.94999999999999" customHeight="1" thickBot="1" x14ac:dyDescent="0.3">
      <c r="A450" s="34">
        <v>447</v>
      </c>
      <c r="B450" s="168" t="s">
        <v>157</v>
      </c>
      <c r="C450" s="34" t="s">
        <v>56</v>
      </c>
      <c r="D450" s="34" t="str">
        <f t="shared" si="196"/>
        <v>16971011</v>
      </c>
      <c r="E450" s="33" t="s">
        <v>3988</v>
      </c>
      <c r="F450" s="33">
        <v>1</v>
      </c>
      <c r="G450" s="165" t="str">
        <f>IFERROR(VLOOKUP(VALUE(E450),Склад!#REF!,6,0),"-")</f>
        <v>-</v>
      </c>
      <c r="H450" s="58"/>
      <c r="I450" s="194" t="s">
        <v>4364</v>
      </c>
      <c r="J450" s="59">
        <v>65</v>
      </c>
      <c r="K450" s="63">
        <v>169</v>
      </c>
      <c r="L450" s="60"/>
      <c r="M450" s="61"/>
      <c r="N450" s="62"/>
      <c r="O450" s="64"/>
      <c r="P450" s="65"/>
      <c r="Q450" s="66"/>
      <c r="R450" s="67"/>
      <c r="S450" s="65"/>
      <c r="T450" s="66"/>
      <c r="U450" s="68"/>
      <c r="V450" s="69"/>
      <c r="W450" s="65"/>
      <c r="X450" s="66"/>
      <c r="Y450" s="70" t="str">
        <f>_xlfn.XLOOKUP($D450,'[1]Res (3)'!$G:$G,'[1]Res (3)'!P:P,"",0)</f>
        <v>-</v>
      </c>
      <c r="Z450" s="70" t="str">
        <f>_xlfn.XLOOKUP($D450,'[1]Res (3)'!$G:$G,'[1]Res (3)'!Q:Q,"",0)</f>
        <v>-</v>
      </c>
      <c r="AA450" s="70" t="str">
        <f>_xlfn.XLOOKUP($D450,'[1]Res (3)'!$G:$G,'[1]Res (3)'!R:R,"",0)</f>
        <v>-</v>
      </c>
      <c r="AB450" s="70" t="str">
        <f>_xlfn.XLOOKUP($D450,'[1]Res (3)'!$G:$G,'[1]Res (3)'!S:S,"",0)</f>
        <v/>
      </c>
      <c r="AC450" s="70" t="str">
        <f>_xlfn.XLOOKUP($D450,'[1]Res (3)'!$G:$G,'[1]Res (3)'!T:T,"",0)</f>
        <v/>
      </c>
      <c r="AD450" s="70" t="str">
        <f>_xlfn.XLOOKUP($D450,'[1]Res (3)'!$G:$G,'[1]Res (3)'!U:U,"",0)</f>
        <v/>
      </c>
      <c r="AE450" s="70" t="str">
        <f>_xlfn.XLOOKUP($D450,'[1]Res (3)'!$G:$G,'[1]Res (3)'!V:V,"",0)</f>
        <v/>
      </c>
      <c r="AF450" s="70" t="str">
        <f>_xlfn.XLOOKUP($D450,'[1]Res (3)'!$G:$G,'[1]Res (3)'!W:W,"",0)</f>
        <v/>
      </c>
      <c r="AG450" s="70" t="str">
        <f>_xlfn.XLOOKUP($D450,'[1]Res (3)'!$G:$G,'[1]Res (3)'!X:X,"",0)</f>
        <v/>
      </c>
      <c r="AH450" s="70" t="str">
        <f>_xlfn.XLOOKUP($D450,'[1]Res (3)'!$G:$G,'[1]Res (3)'!Y:Y,"",0)</f>
        <v/>
      </c>
      <c r="AI450" s="70" t="str">
        <f>_xlfn.XLOOKUP($D450,'[1]Res (3)'!$G:$G,'[1]Res (3)'!Z:Z,"",0)</f>
        <v/>
      </c>
      <c r="AJ450" s="70" t="str">
        <f>_xlfn.XLOOKUP($D450,'[1]Res (3)'!$G:$G,'[1]Res (3)'!AA:AA,"",0)</f>
        <v/>
      </c>
      <c r="AK450" s="70" t="str">
        <f>_xlfn.XLOOKUP($D450,'[1]Res (3)'!$G:$G,'[1]Res (3)'!AB:AB,"",0)</f>
        <v>-</v>
      </c>
      <c r="AL450" s="71">
        <f t="shared" si="184"/>
        <v>0</v>
      </c>
      <c r="AM450" s="72" t="str">
        <f t="shared" si="185"/>
        <v/>
      </c>
      <c r="AO450" s="71" t="s">
        <v>26</v>
      </c>
      <c r="AP450" s="70" t="e">
        <f t="shared" si="218"/>
        <v>#VALUE!</v>
      </c>
      <c r="AQ450" s="70"/>
      <c r="AR450" s="70" t="e">
        <f t="shared" si="219"/>
        <v>#VALUE!</v>
      </c>
      <c r="AS450" s="70"/>
      <c r="AT450" s="70" t="e">
        <f t="shared" si="220"/>
        <v>#VALUE!</v>
      </c>
      <c r="AU450" s="70"/>
      <c r="AV450" s="70" t="e">
        <f t="shared" si="221"/>
        <v>#VALUE!</v>
      </c>
      <c r="AW450" s="70"/>
      <c r="AX450" s="70" t="e">
        <f t="shared" si="222"/>
        <v>#VALUE!</v>
      </c>
      <c r="AY450" s="71" t="e">
        <f t="shared" si="186"/>
        <v>#VALUE!</v>
      </c>
      <c r="AZ450" s="72" t="e">
        <f t="shared" si="206"/>
        <v>#VALUE!</v>
      </c>
      <c r="BA450" s="71" t="s">
        <v>26</v>
      </c>
      <c r="BB450" s="70">
        <v>0</v>
      </c>
      <c r="BC450" s="70">
        <v>0</v>
      </c>
      <c r="BD450" s="70">
        <v>0</v>
      </c>
      <c r="BE450" s="70">
        <v>0</v>
      </c>
      <c r="BF450" s="70">
        <v>0</v>
      </c>
      <c r="BG450" s="70">
        <v>0</v>
      </c>
      <c r="BH450" s="70">
        <v>0</v>
      </c>
      <c r="BI450" s="70"/>
      <c r="BJ450" s="70">
        <v>0</v>
      </c>
      <c r="BK450" s="74">
        <f t="shared" si="188"/>
        <v>0</v>
      </c>
      <c r="BL450" s="75">
        <f t="shared" si="207"/>
        <v>0</v>
      </c>
      <c r="BM450" s="71" t="s">
        <v>26</v>
      </c>
      <c r="BN450" s="70">
        <v>0</v>
      </c>
      <c r="BO450" s="70">
        <v>0</v>
      </c>
      <c r="BP450" s="70">
        <v>0</v>
      </c>
      <c r="BQ450" s="70">
        <v>0</v>
      </c>
      <c r="BR450" s="70">
        <v>0</v>
      </c>
      <c r="BS450" s="70">
        <v>0</v>
      </c>
      <c r="BT450" s="70">
        <v>0</v>
      </c>
      <c r="BU450" s="70"/>
      <c r="BV450" s="70">
        <v>0</v>
      </c>
      <c r="BW450" s="74">
        <f t="shared" si="190"/>
        <v>0</v>
      </c>
      <c r="BX450" s="76">
        <f t="shared" si="208"/>
        <v>0</v>
      </c>
      <c r="BY450" s="71" t="s">
        <v>26</v>
      </c>
      <c r="BZ450" s="70">
        <v>0</v>
      </c>
      <c r="CA450" s="70"/>
      <c r="CB450" s="70">
        <v>0</v>
      </c>
      <c r="CC450" s="70"/>
      <c r="CD450" s="70">
        <v>0</v>
      </c>
      <c r="CE450" s="70"/>
      <c r="CF450" s="70">
        <v>0</v>
      </c>
      <c r="CG450" s="70"/>
      <c r="CH450" s="70">
        <v>0</v>
      </c>
      <c r="CI450" s="77">
        <f t="shared" si="192"/>
        <v>0</v>
      </c>
      <c r="CJ450" s="76">
        <f t="shared" si="209"/>
        <v>0</v>
      </c>
      <c r="CK450" s="78"/>
      <c r="CL450" s="57">
        <v>1</v>
      </c>
      <c r="CM450" s="57"/>
      <c r="CN450" s="57">
        <v>6</v>
      </c>
      <c r="CO450" s="57"/>
      <c r="CP450" s="57">
        <v>5</v>
      </c>
      <c r="CQ450" s="57"/>
      <c r="CR450" s="57">
        <v>3</v>
      </c>
      <c r="CS450" s="79"/>
      <c r="CT450" s="80">
        <v>1</v>
      </c>
      <c r="CU450" s="81">
        <f t="shared" si="194"/>
        <v>16</v>
      </c>
      <c r="CV450" s="82">
        <f t="shared" si="210"/>
        <v>0</v>
      </c>
      <c r="CW450" s="83" t="e">
        <f>SUMIF(Склад!#REF!,E449,Склад!#REF!)</f>
        <v>#REF!</v>
      </c>
    </row>
    <row r="451" spans="1:101" s="73" customFormat="1" ht="147.94999999999999" customHeight="1" thickBot="1" x14ac:dyDescent="0.3">
      <c r="A451" s="57">
        <v>448</v>
      </c>
      <c r="B451" s="168" t="s">
        <v>157</v>
      </c>
      <c r="C451" s="34" t="s">
        <v>57</v>
      </c>
      <c r="D451" s="34" t="str">
        <f t="shared" si="196"/>
        <v>25271026</v>
      </c>
      <c r="E451" s="33" t="s">
        <v>3989</v>
      </c>
      <c r="F451" s="33">
        <v>6</v>
      </c>
      <c r="G451" s="165" t="str">
        <f>IFERROR(VLOOKUP(VALUE(E451),Склад!#REF!,6,0),"-")</f>
        <v>-</v>
      </c>
      <c r="H451" s="58"/>
      <c r="I451" s="194" t="s">
        <v>4364</v>
      </c>
      <c r="J451" s="59">
        <v>65</v>
      </c>
      <c r="K451" s="63">
        <v>169</v>
      </c>
      <c r="L451" s="60"/>
      <c r="M451" s="61"/>
      <c r="N451" s="62"/>
      <c r="O451" s="64"/>
      <c r="P451" s="65"/>
      <c r="Q451" s="66"/>
      <c r="R451" s="67"/>
      <c r="S451" s="65"/>
      <c r="T451" s="66"/>
      <c r="U451" s="68"/>
      <c r="V451" s="69"/>
      <c r="W451" s="65"/>
      <c r="X451" s="66"/>
      <c r="Y451" s="70" t="str">
        <f>_xlfn.XLOOKUP($D451,'[1]Res (3)'!$G:$G,'[1]Res (3)'!P:P,"",0)</f>
        <v>-</v>
      </c>
      <c r="Z451" s="70" t="str">
        <f>_xlfn.XLOOKUP($D451,'[1]Res (3)'!$G:$G,'[1]Res (3)'!Q:Q,"",0)</f>
        <v>-</v>
      </c>
      <c r="AA451" s="70" t="str">
        <f>_xlfn.XLOOKUP($D451,'[1]Res (3)'!$G:$G,'[1]Res (3)'!R:R,"",0)</f>
        <v>-</v>
      </c>
      <c r="AB451" s="70" t="str">
        <f>_xlfn.XLOOKUP($D451,'[1]Res (3)'!$G:$G,'[1]Res (3)'!S:S,"",0)</f>
        <v/>
      </c>
      <c r="AC451" s="70" t="str">
        <f>_xlfn.XLOOKUP($D451,'[1]Res (3)'!$G:$G,'[1]Res (3)'!T:T,"",0)</f>
        <v/>
      </c>
      <c r="AD451" s="70" t="str">
        <f>_xlfn.XLOOKUP($D451,'[1]Res (3)'!$G:$G,'[1]Res (3)'!U:U,"",0)</f>
        <v/>
      </c>
      <c r="AE451" s="70" t="str">
        <f>_xlfn.XLOOKUP($D451,'[1]Res (3)'!$G:$G,'[1]Res (3)'!V:V,"",0)</f>
        <v/>
      </c>
      <c r="AF451" s="70" t="str">
        <f>_xlfn.XLOOKUP($D451,'[1]Res (3)'!$G:$G,'[1]Res (3)'!W:W,"",0)</f>
        <v/>
      </c>
      <c r="AG451" s="70" t="str">
        <f>_xlfn.XLOOKUP($D451,'[1]Res (3)'!$G:$G,'[1]Res (3)'!X:X,"",0)</f>
        <v/>
      </c>
      <c r="AH451" s="70" t="str">
        <f>_xlfn.XLOOKUP($D451,'[1]Res (3)'!$G:$G,'[1]Res (3)'!Y:Y,"",0)</f>
        <v/>
      </c>
      <c r="AI451" s="70" t="str">
        <f>_xlfn.XLOOKUP($D451,'[1]Res (3)'!$G:$G,'[1]Res (3)'!Z:Z,"",0)</f>
        <v/>
      </c>
      <c r="AJ451" s="70" t="str">
        <f>_xlfn.XLOOKUP($D451,'[1]Res (3)'!$G:$G,'[1]Res (3)'!AA:AA,"",0)</f>
        <v/>
      </c>
      <c r="AK451" s="70" t="str">
        <f>_xlfn.XLOOKUP($D451,'[1]Res (3)'!$G:$G,'[1]Res (3)'!AB:AB,"",0)</f>
        <v>-</v>
      </c>
      <c r="AL451" s="71">
        <f t="shared" si="184"/>
        <v>0</v>
      </c>
      <c r="AM451" s="72" t="str">
        <f t="shared" si="185"/>
        <v/>
      </c>
      <c r="AO451" s="71" t="s">
        <v>26</v>
      </c>
      <c r="AP451" s="70" t="e">
        <f t="shared" si="218"/>
        <v>#VALUE!</v>
      </c>
      <c r="AQ451" s="70"/>
      <c r="AR451" s="70" t="e">
        <f t="shared" si="219"/>
        <v>#VALUE!</v>
      </c>
      <c r="AS451" s="70"/>
      <c r="AT451" s="70" t="e">
        <f t="shared" si="220"/>
        <v>#VALUE!</v>
      </c>
      <c r="AU451" s="70"/>
      <c r="AV451" s="70" t="e">
        <f t="shared" si="221"/>
        <v>#VALUE!</v>
      </c>
      <c r="AW451" s="70"/>
      <c r="AX451" s="70" t="e">
        <f t="shared" si="222"/>
        <v>#VALUE!</v>
      </c>
      <c r="AY451" s="71" t="e">
        <f t="shared" si="186"/>
        <v>#VALUE!</v>
      </c>
      <c r="AZ451" s="72" t="e">
        <f t="shared" si="206"/>
        <v>#VALUE!</v>
      </c>
      <c r="BA451" s="71" t="s">
        <v>26</v>
      </c>
      <c r="BB451" s="70">
        <v>0</v>
      </c>
      <c r="BC451" s="70">
        <v>0</v>
      </c>
      <c r="BD451" s="70">
        <v>0</v>
      </c>
      <c r="BE451" s="70">
        <v>0</v>
      </c>
      <c r="BF451" s="70">
        <v>0</v>
      </c>
      <c r="BG451" s="70">
        <v>0</v>
      </c>
      <c r="BH451" s="70">
        <v>0</v>
      </c>
      <c r="BI451" s="70"/>
      <c r="BJ451" s="70">
        <v>0</v>
      </c>
      <c r="BK451" s="74">
        <f t="shared" si="188"/>
        <v>0</v>
      </c>
      <c r="BL451" s="75">
        <f t="shared" si="207"/>
        <v>0</v>
      </c>
      <c r="BM451" s="71" t="s">
        <v>26</v>
      </c>
      <c r="BN451" s="70">
        <v>0</v>
      </c>
      <c r="BO451" s="70">
        <v>0</v>
      </c>
      <c r="BP451" s="70">
        <v>0</v>
      </c>
      <c r="BQ451" s="70">
        <v>0</v>
      </c>
      <c r="BR451" s="70">
        <v>0</v>
      </c>
      <c r="BS451" s="70">
        <v>0</v>
      </c>
      <c r="BT451" s="70">
        <v>0</v>
      </c>
      <c r="BU451" s="70"/>
      <c r="BV451" s="70">
        <v>0</v>
      </c>
      <c r="BW451" s="74">
        <f t="shared" si="190"/>
        <v>0</v>
      </c>
      <c r="BX451" s="76">
        <f t="shared" si="208"/>
        <v>0</v>
      </c>
      <c r="BY451" s="71" t="s">
        <v>26</v>
      </c>
      <c r="BZ451" s="70">
        <v>0</v>
      </c>
      <c r="CA451" s="70"/>
      <c r="CB451" s="70">
        <v>0</v>
      </c>
      <c r="CC451" s="70"/>
      <c r="CD451" s="70">
        <v>0</v>
      </c>
      <c r="CE451" s="70"/>
      <c r="CF451" s="70">
        <v>0</v>
      </c>
      <c r="CG451" s="70"/>
      <c r="CH451" s="70">
        <v>0</v>
      </c>
      <c r="CI451" s="77">
        <f t="shared" si="192"/>
        <v>0</v>
      </c>
      <c r="CJ451" s="76">
        <f t="shared" si="209"/>
        <v>0</v>
      </c>
      <c r="CK451" s="78"/>
      <c r="CL451" s="57">
        <v>1</v>
      </c>
      <c r="CM451" s="57"/>
      <c r="CN451" s="57">
        <v>7</v>
      </c>
      <c r="CO451" s="57"/>
      <c r="CP451" s="57">
        <v>3</v>
      </c>
      <c r="CQ451" s="57"/>
      <c r="CR451" s="57">
        <v>2</v>
      </c>
      <c r="CS451" s="79"/>
      <c r="CT451" s="80">
        <v>1</v>
      </c>
      <c r="CU451" s="81">
        <f t="shared" si="194"/>
        <v>14</v>
      </c>
      <c r="CV451" s="82">
        <f t="shared" si="210"/>
        <v>0</v>
      </c>
      <c r="CW451" s="83" t="e">
        <f>SUMIF(Склад!#REF!,E450,Склад!#REF!)</f>
        <v>#REF!</v>
      </c>
    </row>
    <row r="452" spans="1:101" s="73" customFormat="1" ht="147.94999999999999" customHeight="1" thickBot="1" x14ac:dyDescent="0.3">
      <c r="A452" s="34">
        <v>449</v>
      </c>
      <c r="B452" s="168" t="s">
        <v>140</v>
      </c>
      <c r="C452" s="34" t="s">
        <v>30</v>
      </c>
      <c r="D452" s="34" t="str">
        <f t="shared" ref="D452:D510" si="223">E452&amp;F452</f>
        <v>61271021</v>
      </c>
      <c r="E452" s="33" t="s">
        <v>3990</v>
      </c>
      <c r="F452" s="33">
        <v>1</v>
      </c>
      <c r="G452" s="165" t="str">
        <f>IFERROR(VLOOKUP(VALUE(E452),Склад!#REF!,6,0),"-")</f>
        <v>-</v>
      </c>
      <c r="H452" s="58"/>
      <c r="I452" s="194" t="s">
        <v>4364</v>
      </c>
      <c r="J452" s="59">
        <v>41.9</v>
      </c>
      <c r="K452" s="63">
        <v>109</v>
      </c>
      <c r="L452" s="60"/>
      <c r="M452" s="61"/>
      <c r="N452" s="62"/>
      <c r="O452" s="64"/>
      <c r="P452" s="65"/>
      <c r="Q452" s="66"/>
      <c r="R452" s="67"/>
      <c r="S452" s="65"/>
      <c r="T452" s="66"/>
      <c r="U452" s="68"/>
      <c r="V452" s="69"/>
      <c r="W452" s="65"/>
      <c r="X452" s="66"/>
      <c r="Y452" s="70" t="str">
        <f>_xlfn.XLOOKUP($D452,'[1]Res (3)'!$G:$G,'[1]Res (3)'!P:P,"",0)</f>
        <v>-</v>
      </c>
      <c r="Z452" s="70" t="str">
        <f>_xlfn.XLOOKUP($D452,'[1]Res (3)'!$G:$G,'[1]Res (3)'!Q:Q,"",0)</f>
        <v>-</v>
      </c>
      <c r="AA452" s="70" t="str">
        <f>_xlfn.XLOOKUP($D452,'[1]Res (3)'!$G:$G,'[1]Res (3)'!R:R,"",0)</f>
        <v>-</v>
      </c>
      <c r="AB452" s="70" t="str">
        <f>_xlfn.XLOOKUP($D452,'[1]Res (3)'!$G:$G,'[1]Res (3)'!S:S,"",0)</f>
        <v/>
      </c>
      <c r="AC452" s="70" t="str">
        <f>_xlfn.XLOOKUP($D452,'[1]Res (3)'!$G:$G,'[1]Res (3)'!T:T,"",0)</f>
        <v/>
      </c>
      <c r="AD452" s="70" t="str">
        <f>_xlfn.XLOOKUP($D452,'[1]Res (3)'!$G:$G,'[1]Res (3)'!U:U,"",0)</f>
        <v/>
      </c>
      <c r="AE452" s="70" t="str">
        <f>_xlfn.XLOOKUP($D452,'[1]Res (3)'!$G:$G,'[1]Res (3)'!V:V,"",0)</f>
        <v/>
      </c>
      <c r="AF452" s="70" t="str">
        <f>_xlfn.XLOOKUP($D452,'[1]Res (3)'!$G:$G,'[1]Res (3)'!W:W,"",0)</f>
        <v/>
      </c>
      <c r="AG452" s="70" t="str">
        <f>_xlfn.XLOOKUP($D452,'[1]Res (3)'!$G:$G,'[1]Res (3)'!X:X,"",0)</f>
        <v/>
      </c>
      <c r="AH452" s="70" t="str">
        <f>_xlfn.XLOOKUP($D452,'[1]Res (3)'!$G:$G,'[1]Res (3)'!Y:Y,"",0)</f>
        <v/>
      </c>
      <c r="AI452" s="70" t="str">
        <f>_xlfn.XLOOKUP($D452,'[1]Res (3)'!$G:$G,'[1]Res (3)'!Z:Z,"",0)</f>
        <v/>
      </c>
      <c r="AJ452" s="70" t="str">
        <f>_xlfn.XLOOKUP($D452,'[1]Res (3)'!$G:$G,'[1]Res (3)'!AA:AA,"",0)</f>
        <v/>
      </c>
      <c r="AK452" s="70" t="str">
        <f>_xlfn.XLOOKUP($D452,'[1]Res (3)'!$G:$G,'[1]Res (3)'!AB:AB,"",0)</f>
        <v>-</v>
      </c>
      <c r="AL452" s="71">
        <f t="shared" ref="AL452:AL515" si="224">SUM(Y452:AK452)</f>
        <v>0</v>
      </c>
      <c r="AM452" s="72" t="str">
        <f t="shared" ref="AM452:AM515" si="225">IF(AL452&gt;0,AL452*J452,"")</f>
        <v/>
      </c>
      <c r="AO452" s="71" t="s">
        <v>26</v>
      </c>
      <c r="AP452" s="70" t="e">
        <f t="shared" si="218"/>
        <v>#VALUE!</v>
      </c>
      <c r="AQ452" s="70"/>
      <c r="AR452" s="70" t="e">
        <f t="shared" si="219"/>
        <v>#VALUE!</v>
      </c>
      <c r="AS452" s="70"/>
      <c r="AT452" s="70" t="e">
        <f t="shared" si="220"/>
        <v>#VALUE!</v>
      </c>
      <c r="AU452" s="70"/>
      <c r="AV452" s="70" t="e">
        <f t="shared" si="221"/>
        <v>#VALUE!</v>
      </c>
      <c r="AW452" s="70"/>
      <c r="AX452" s="70" t="e">
        <f t="shared" si="222"/>
        <v>#VALUE!</v>
      </c>
      <c r="AY452" s="71" t="e">
        <f t="shared" ref="AY452:AY515" si="226">SUM(AO452:AX452)</f>
        <v>#VALUE!</v>
      </c>
      <c r="AZ452" s="72" t="e">
        <f t="shared" si="206"/>
        <v>#VALUE!</v>
      </c>
      <c r="BA452" s="71" t="s">
        <v>26</v>
      </c>
      <c r="BB452" s="70">
        <v>0</v>
      </c>
      <c r="BC452" s="70">
        <v>0</v>
      </c>
      <c r="BD452" s="70">
        <v>1</v>
      </c>
      <c r="BE452" s="70">
        <v>0</v>
      </c>
      <c r="BF452" s="70">
        <v>2</v>
      </c>
      <c r="BG452" s="70">
        <v>0</v>
      </c>
      <c r="BH452" s="70">
        <v>1</v>
      </c>
      <c r="BI452" s="70"/>
      <c r="BJ452" s="70">
        <v>0</v>
      </c>
      <c r="BK452" s="74">
        <f t="shared" ref="BK452:BK515" si="227">SUM(BA452:BJ452)</f>
        <v>4</v>
      </c>
      <c r="BL452" s="75">
        <f t="shared" si="207"/>
        <v>0</v>
      </c>
      <c r="BM452" s="71" t="s">
        <v>26</v>
      </c>
      <c r="BN452" s="70">
        <v>0</v>
      </c>
      <c r="BO452" s="70">
        <v>0</v>
      </c>
      <c r="BP452" s="70">
        <v>1</v>
      </c>
      <c r="BQ452" s="70">
        <v>0</v>
      </c>
      <c r="BR452" s="70">
        <v>1</v>
      </c>
      <c r="BS452" s="70">
        <v>0</v>
      </c>
      <c r="BT452" s="70">
        <v>1</v>
      </c>
      <c r="BU452" s="70"/>
      <c r="BV452" s="70">
        <v>0</v>
      </c>
      <c r="BW452" s="74">
        <f t="shared" ref="BW452:BW515" si="228">SUM(BM452:BV452)</f>
        <v>3</v>
      </c>
      <c r="BX452" s="76">
        <f t="shared" si="208"/>
        <v>0</v>
      </c>
      <c r="BY452" s="71" t="s">
        <v>26</v>
      </c>
      <c r="BZ452" s="70">
        <v>0</v>
      </c>
      <c r="CA452" s="70"/>
      <c r="CB452" s="70">
        <v>0</v>
      </c>
      <c r="CC452" s="70"/>
      <c r="CD452" s="70">
        <v>0</v>
      </c>
      <c r="CE452" s="70"/>
      <c r="CF452" s="70">
        <v>0</v>
      </c>
      <c r="CG452" s="70"/>
      <c r="CH452" s="70">
        <v>0</v>
      </c>
      <c r="CI452" s="77">
        <f t="shared" ref="CI452:CI515" si="229">SUM(BY452:CH452)</f>
        <v>0</v>
      </c>
      <c r="CJ452" s="76">
        <f t="shared" si="209"/>
        <v>0</v>
      </c>
      <c r="CK452" s="78"/>
      <c r="CL452" s="57">
        <v>2</v>
      </c>
      <c r="CM452" s="57"/>
      <c r="CN452" s="57">
        <v>3</v>
      </c>
      <c r="CO452" s="57"/>
      <c r="CP452" s="57">
        <v>3</v>
      </c>
      <c r="CQ452" s="57"/>
      <c r="CR452" s="57">
        <v>2</v>
      </c>
      <c r="CS452" s="79"/>
      <c r="CT452" s="80">
        <v>2</v>
      </c>
      <c r="CU452" s="81">
        <f t="shared" ref="CU452:CU515" si="230">SUM(CK452:CT452)</f>
        <v>12</v>
      </c>
      <c r="CV452" s="82">
        <f t="shared" si="210"/>
        <v>0</v>
      </c>
      <c r="CW452" s="83" t="e">
        <f>SUMIF(Склад!#REF!,E451,Склад!#REF!)</f>
        <v>#REF!</v>
      </c>
    </row>
    <row r="453" spans="1:101" s="73" customFormat="1" ht="147.94999999999999" customHeight="1" thickBot="1" x14ac:dyDescent="0.3">
      <c r="A453" s="57">
        <v>450</v>
      </c>
      <c r="B453" s="168" t="s">
        <v>140</v>
      </c>
      <c r="C453" s="34" t="s">
        <v>30</v>
      </c>
      <c r="D453" s="34" t="str">
        <f t="shared" si="223"/>
        <v>612710263</v>
      </c>
      <c r="E453" s="33" t="s">
        <v>3990</v>
      </c>
      <c r="F453" s="33">
        <v>63</v>
      </c>
      <c r="G453" s="165" t="str">
        <f>IFERROR(VLOOKUP(VALUE(E453),Склад!#REF!,6,0),"-")</f>
        <v>-</v>
      </c>
      <c r="H453" s="58"/>
      <c r="I453" s="194" t="s">
        <v>4364</v>
      </c>
      <c r="J453" s="59">
        <v>41.9</v>
      </c>
      <c r="K453" s="63">
        <v>109</v>
      </c>
      <c r="L453" s="60"/>
      <c r="M453" s="61"/>
      <c r="N453" s="62"/>
      <c r="O453" s="64"/>
      <c r="P453" s="65"/>
      <c r="Q453" s="66"/>
      <c r="R453" s="67"/>
      <c r="S453" s="65"/>
      <c r="T453" s="66"/>
      <c r="U453" s="68"/>
      <c r="V453" s="69"/>
      <c r="W453" s="65"/>
      <c r="X453" s="66"/>
      <c r="Y453" s="70" t="str">
        <f>_xlfn.XLOOKUP($D453,'[1]Res (3)'!$G:$G,'[1]Res (3)'!P:P,"",0)</f>
        <v>-</v>
      </c>
      <c r="Z453" s="70" t="str">
        <f>_xlfn.XLOOKUP($D453,'[1]Res (3)'!$G:$G,'[1]Res (3)'!Q:Q,"",0)</f>
        <v>-</v>
      </c>
      <c r="AA453" s="70" t="str">
        <f>_xlfn.XLOOKUP($D453,'[1]Res (3)'!$G:$G,'[1]Res (3)'!R:R,"",0)</f>
        <v>-</v>
      </c>
      <c r="AB453" s="70" t="str">
        <f>_xlfn.XLOOKUP($D453,'[1]Res (3)'!$G:$G,'[1]Res (3)'!S:S,"",0)</f>
        <v/>
      </c>
      <c r="AC453" s="70" t="str">
        <f>_xlfn.XLOOKUP($D453,'[1]Res (3)'!$G:$G,'[1]Res (3)'!T:T,"",0)</f>
        <v/>
      </c>
      <c r="AD453" s="70" t="str">
        <f>_xlfn.XLOOKUP($D453,'[1]Res (3)'!$G:$G,'[1]Res (3)'!U:U,"",0)</f>
        <v/>
      </c>
      <c r="AE453" s="70" t="str">
        <f>_xlfn.XLOOKUP($D453,'[1]Res (3)'!$G:$G,'[1]Res (3)'!V:V,"",0)</f>
        <v/>
      </c>
      <c r="AF453" s="70" t="str">
        <f>_xlfn.XLOOKUP($D453,'[1]Res (3)'!$G:$G,'[1]Res (3)'!W:W,"",0)</f>
        <v/>
      </c>
      <c r="AG453" s="70" t="str">
        <f>_xlfn.XLOOKUP($D453,'[1]Res (3)'!$G:$G,'[1]Res (3)'!X:X,"",0)</f>
        <v/>
      </c>
      <c r="AH453" s="70" t="str">
        <f>_xlfn.XLOOKUP($D453,'[1]Res (3)'!$G:$G,'[1]Res (3)'!Y:Y,"",0)</f>
        <v/>
      </c>
      <c r="AI453" s="70" t="str">
        <f>_xlfn.XLOOKUP($D453,'[1]Res (3)'!$G:$G,'[1]Res (3)'!Z:Z,"",0)</f>
        <v/>
      </c>
      <c r="AJ453" s="70" t="str">
        <f>_xlfn.XLOOKUP($D453,'[1]Res (3)'!$G:$G,'[1]Res (3)'!AA:AA,"",0)</f>
        <v/>
      </c>
      <c r="AK453" s="70" t="str">
        <f>_xlfn.XLOOKUP($D453,'[1]Res (3)'!$G:$G,'[1]Res (3)'!AB:AB,"",0)</f>
        <v>-</v>
      </c>
      <c r="AL453" s="71">
        <f t="shared" si="224"/>
        <v>0</v>
      </c>
      <c r="AM453" s="72" t="str">
        <f t="shared" si="225"/>
        <v/>
      </c>
      <c r="AO453" s="71" t="s">
        <v>26</v>
      </c>
      <c r="AP453" s="70" t="e">
        <f t="shared" si="218"/>
        <v>#VALUE!</v>
      </c>
      <c r="AQ453" s="70"/>
      <c r="AR453" s="70" t="e">
        <f t="shared" si="219"/>
        <v>#VALUE!</v>
      </c>
      <c r="AS453" s="70"/>
      <c r="AT453" s="70" t="e">
        <f t="shared" si="220"/>
        <v>#VALUE!</v>
      </c>
      <c r="AU453" s="70"/>
      <c r="AV453" s="70" t="e">
        <f t="shared" si="221"/>
        <v>#VALUE!</v>
      </c>
      <c r="AW453" s="70"/>
      <c r="AX453" s="70" t="e">
        <f t="shared" si="222"/>
        <v>#VALUE!</v>
      </c>
      <c r="AY453" s="71" t="e">
        <f t="shared" si="226"/>
        <v>#VALUE!</v>
      </c>
      <c r="AZ453" s="72" t="e">
        <f t="shared" ref="AZ453:AZ469" si="231">AY453*L452</f>
        <v>#VALUE!</v>
      </c>
      <c r="BA453" s="71" t="s">
        <v>26</v>
      </c>
      <c r="BB453" s="70">
        <v>0</v>
      </c>
      <c r="BC453" s="70"/>
      <c r="BD453" s="70">
        <v>1</v>
      </c>
      <c r="BE453" s="70"/>
      <c r="BF453" s="70">
        <v>2</v>
      </c>
      <c r="BG453" s="70"/>
      <c r="BH453" s="70">
        <v>1</v>
      </c>
      <c r="BI453" s="70"/>
      <c r="BJ453" s="70">
        <v>0</v>
      </c>
      <c r="BK453" s="74">
        <f t="shared" si="227"/>
        <v>4</v>
      </c>
      <c r="BL453" s="75">
        <f t="shared" ref="BL453:BL469" si="232">BK453*L452</f>
        <v>0</v>
      </c>
      <c r="BM453" s="71" t="s">
        <v>26</v>
      </c>
      <c r="BN453" s="70">
        <v>0</v>
      </c>
      <c r="BO453" s="70"/>
      <c r="BP453" s="70">
        <v>1</v>
      </c>
      <c r="BQ453" s="70"/>
      <c r="BR453" s="70">
        <v>1</v>
      </c>
      <c r="BS453" s="70"/>
      <c r="BT453" s="70">
        <v>1</v>
      </c>
      <c r="BU453" s="70"/>
      <c r="BV453" s="70">
        <v>0</v>
      </c>
      <c r="BW453" s="74">
        <f t="shared" si="228"/>
        <v>3</v>
      </c>
      <c r="BX453" s="76">
        <f t="shared" ref="BX453:BX469" si="233">BW453*L452</f>
        <v>0</v>
      </c>
      <c r="BY453" s="71" t="s">
        <v>26</v>
      </c>
      <c r="BZ453" s="70">
        <v>0</v>
      </c>
      <c r="CA453" s="70"/>
      <c r="CB453" s="70">
        <v>0</v>
      </c>
      <c r="CC453" s="70"/>
      <c r="CD453" s="70">
        <v>0</v>
      </c>
      <c r="CE453" s="70"/>
      <c r="CF453" s="70">
        <v>0</v>
      </c>
      <c r="CG453" s="70"/>
      <c r="CH453" s="70">
        <v>0</v>
      </c>
      <c r="CI453" s="77">
        <f t="shared" si="229"/>
        <v>0</v>
      </c>
      <c r="CJ453" s="76">
        <f t="shared" ref="CJ453:CJ469" si="234">CI453*L452</f>
        <v>0</v>
      </c>
      <c r="CK453" s="78"/>
      <c r="CL453" s="57"/>
      <c r="CM453" s="57">
        <v>2</v>
      </c>
      <c r="CN453" s="57">
        <v>1</v>
      </c>
      <c r="CO453" s="57"/>
      <c r="CP453" s="57">
        <v>10</v>
      </c>
      <c r="CQ453" s="57"/>
      <c r="CR453" s="57">
        <v>6</v>
      </c>
      <c r="CS453" s="79"/>
      <c r="CT453" s="80">
        <v>3</v>
      </c>
      <c r="CU453" s="81">
        <f t="shared" si="230"/>
        <v>22</v>
      </c>
      <c r="CV453" s="82">
        <f t="shared" ref="CV453:CV469" si="235">IF(AL452&gt;0,1,0)</f>
        <v>0</v>
      </c>
      <c r="CW453" s="83" t="e">
        <f>SUMIF(Склад!#REF!,E452,Склад!#REF!)</f>
        <v>#REF!</v>
      </c>
    </row>
    <row r="454" spans="1:101" s="73" customFormat="1" ht="147.94999999999999" customHeight="1" thickBot="1" x14ac:dyDescent="0.3">
      <c r="A454" s="34">
        <v>451</v>
      </c>
      <c r="B454" s="168" t="s">
        <v>140</v>
      </c>
      <c r="C454" s="34" t="s">
        <v>117</v>
      </c>
      <c r="D454" s="34" t="str">
        <f t="shared" si="223"/>
        <v>66171011</v>
      </c>
      <c r="E454" s="33" t="s">
        <v>3991</v>
      </c>
      <c r="F454" s="33">
        <v>1</v>
      </c>
      <c r="G454" s="165" t="str">
        <f>IFERROR(VLOOKUP(VALUE(E454),Склад!#REF!,6,0),"-")</f>
        <v>-</v>
      </c>
      <c r="H454" s="58"/>
      <c r="I454" s="194" t="s">
        <v>4364</v>
      </c>
      <c r="J454" s="59">
        <v>41.9</v>
      </c>
      <c r="K454" s="63">
        <v>109</v>
      </c>
      <c r="L454" s="60"/>
      <c r="M454" s="61"/>
      <c r="N454" s="62"/>
      <c r="O454" s="64"/>
      <c r="P454" s="65"/>
      <c r="Q454" s="66"/>
      <c r="R454" s="67"/>
      <c r="S454" s="65"/>
      <c r="T454" s="66"/>
      <c r="U454" s="68"/>
      <c r="V454" s="69"/>
      <c r="W454" s="65"/>
      <c r="X454" s="66"/>
      <c r="Y454" s="70" t="str">
        <f>_xlfn.XLOOKUP($D454,'[1]Res (3)'!$G:$G,'[1]Res (3)'!P:P,"",0)</f>
        <v>-</v>
      </c>
      <c r="Z454" s="70" t="str">
        <f>_xlfn.XLOOKUP($D454,'[1]Res (3)'!$G:$G,'[1]Res (3)'!Q:Q,"",0)</f>
        <v>-</v>
      </c>
      <c r="AA454" s="70" t="str">
        <f>_xlfn.XLOOKUP($D454,'[1]Res (3)'!$G:$G,'[1]Res (3)'!R:R,"",0)</f>
        <v>-</v>
      </c>
      <c r="AB454" s="70" t="str">
        <f>_xlfn.XLOOKUP($D454,'[1]Res (3)'!$G:$G,'[1]Res (3)'!S:S,"",0)</f>
        <v/>
      </c>
      <c r="AC454" s="70" t="str">
        <f>_xlfn.XLOOKUP($D454,'[1]Res (3)'!$G:$G,'[1]Res (3)'!T:T,"",0)</f>
        <v/>
      </c>
      <c r="AD454" s="70" t="str">
        <f>_xlfn.XLOOKUP($D454,'[1]Res (3)'!$G:$G,'[1]Res (3)'!U:U,"",0)</f>
        <v/>
      </c>
      <c r="AE454" s="70" t="str">
        <f>_xlfn.XLOOKUP($D454,'[1]Res (3)'!$G:$G,'[1]Res (3)'!V:V,"",0)</f>
        <v/>
      </c>
      <c r="AF454" s="70" t="str">
        <f>_xlfn.XLOOKUP($D454,'[1]Res (3)'!$G:$G,'[1]Res (3)'!W:W,"",0)</f>
        <v/>
      </c>
      <c r="AG454" s="70" t="str">
        <f>_xlfn.XLOOKUP($D454,'[1]Res (3)'!$G:$G,'[1]Res (3)'!X:X,"",0)</f>
        <v/>
      </c>
      <c r="AH454" s="70" t="str">
        <f>_xlfn.XLOOKUP($D454,'[1]Res (3)'!$G:$G,'[1]Res (3)'!Y:Y,"",0)</f>
        <v/>
      </c>
      <c r="AI454" s="70" t="str">
        <f>_xlfn.XLOOKUP($D454,'[1]Res (3)'!$G:$G,'[1]Res (3)'!Z:Z,"",0)</f>
        <v/>
      </c>
      <c r="AJ454" s="70" t="str">
        <f>_xlfn.XLOOKUP($D454,'[1]Res (3)'!$G:$G,'[1]Res (3)'!AA:AA,"",0)</f>
        <v/>
      </c>
      <c r="AK454" s="70" t="str">
        <f>_xlfn.XLOOKUP($D454,'[1]Res (3)'!$G:$G,'[1]Res (3)'!AB:AB,"",0)</f>
        <v>-</v>
      </c>
      <c r="AL454" s="71">
        <f t="shared" si="224"/>
        <v>0</v>
      </c>
      <c r="AM454" s="72" t="str">
        <f t="shared" si="225"/>
        <v/>
      </c>
      <c r="AO454" s="71" t="s">
        <v>26</v>
      </c>
      <c r="AP454" s="70" t="e">
        <f t="shared" si="218"/>
        <v>#VALUE!</v>
      </c>
      <c r="AQ454" s="70"/>
      <c r="AR454" s="70" t="e">
        <f t="shared" si="219"/>
        <v>#VALUE!</v>
      </c>
      <c r="AS454" s="70"/>
      <c r="AT454" s="70" t="e">
        <f t="shared" si="220"/>
        <v>#VALUE!</v>
      </c>
      <c r="AU454" s="70"/>
      <c r="AV454" s="70" t="e">
        <f t="shared" si="221"/>
        <v>#VALUE!</v>
      </c>
      <c r="AW454" s="70"/>
      <c r="AX454" s="70" t="e">
        <f t="shared" si="222"/>
        <v>#VALUE!</v>
      </c>
      <c r="AY454" s="71" t="e">
        <f t="shared" si="226"/>
        <v>#VALUE!</v>
      </c>
      <c r="AZ454" s="72" t="e">
        <f t="shared" si="231"/>
        <v>#VALUE!</v>
      </c>
      <c r="BA454" s="71" t="s">
        <v>26</v>
      </c>
      <c r="BB454" s="70">
        <v>0</v>
      </c>
      <c r="BC454" s="70"/>
      <c r="BD454" s="70">
        <v>1</v>
      </c>
      <c r="BE454" s="70"/>
      <c r="BF454" s="70">
        <v>2</v>
      </c>
      <c r="BG454" s="70"/>
      <c r="BH454" s="70">
        <v>1</v>
      </c>
      <c r="BI454" s="70"/>
      <c r="BJ454" s="70">
        <v>0</v>
      </c>
      <c r="BK454" s="74">
        <f t="shared" si="227"/>
        <v>4</v>
      </c>
      <c r="BL454" s="75">
        <f t="shared" si="232"/>
        <v>0</v>
      </c>
      <c r="BM454" s="71" t="s">
        <v>26</v>
      </c>
      <c r="BN454" s="70">
        <v>0</v>
      </c>
      <c r="BO454" s="70"/>
      <c r="BP454" s="70">
        <v>1</v>
      </c>
      <c r="BQ454" s="70"/>
      <c r="BR454" s="70">
        <v>1</v>
      </c>
      <c r="BS454" s="70"/>
      <c r="BT454" s="70">
        <v>1</v>
      </c>
      <c r="BU454" s="70"/>
      <c r="BV454" s="70">
        <v>0</v>
      </c>
      <c r="BW454" s="74">
        <f t="shared" si="228"/>
        <v>3</v>
      </c>
      <c r="BX454" s="76">
        <f t="shared" si="233"/>
        <v>0</v>
      </c>
      <c r="BY454" s="71" t="s">
        <v>26</v>
      </c>
      <c r="BZ454" s="70">
        <v>0</v>
      </c>
      <c r="CA454" s="70"/>
      <c r="CB454" s="70">
        <v>0</v>
      </c>
      <c r="CC454" s="70"/>
      <c r="CD454" s="70">
        <v>0</v>
      </c>
      <c r="CE454" s="70"/>
      <c r="CF454" s="70">
        <v>0</v>
      </c>
      <c r="CG454" s="70"/>
      <c r="CH454" s="70">
        <v>0</v>
      </c>
      <c r="CI454" s="77">
        <f t="shared" si="229"/>
        <v>0</v>
      </c>
      <c r="CJ454" s="76">
        <f t="shared" si="234"/>
        <v>0</v>
      </c>
      <c r="CK454" s="78"/>
      <c r="CL454" s="57"/>
      <c r="CM454" s="57"/>
      <c r="CN454" s="57">
        <v>3</v>
      </c>
      <c r="CO454" s="57"/>
      <c r="CP454" s="57">
        <v>4</v>
      </c>
      <c r="CQ454" s="57"/>
      <c r="CR454" s="57">
        <v>4</v>
      </c>
      <c r="CS454" s="79"/>
      <c r="CT454" s="80">
        <v>0</v>
      </c>
      <c r="CU454" s="81">
        <f t="shared" si="230"/>
        <v>11</v>
      </c>
      <c r="CV454" s="82">
        <f t="shared" si="235"/>
        <v>0</v>
      </c>
      <c r="CW454" s="83" t="e">
        <f>SUMIF(Склад!#REF!,E453,Склад!#REF!)</f>
        <v>#REF!</v>
      </c>
    </row>
    <row r="455" spans="1:101" s="73" customFormat="1" ht="74.650000000000006" customHeight="1" thickBot="1" x14ac:dyDescent="0.3">
      <c r="A455" s="57">
        <v>452</v>
      </c>
      <c r="B455" s="168" t="s">
        <v>140</v>
      </c>
      <c r="C455" s="34" t="s">
        <v>117</v>
      </c>
      <c r="D455" s="34" t="str">
        <f t="shared" si="223"/>
        <v>661710163</v>
      </c>
      <c r="E455" s="33" t="s">
        <v>3991</v>
      </c>
      <c r="F455" s="33">
        <v>63</v>
      </c>
      <c r="G455" s="165" t="str">
        <f>IFERROR(VLOOKUP(VALUE(E455),Склад!#REF!,6,0),"-")</f>
        <v>-</v>
      </c>
      <c r="H455" s="58"/>
      <c r="I455" s="194" t="s">
        <v>4364</v>
      </c>
      <c r="J455" s="59">
        <v>41.9</v>
      </c>
      <c r="K455" s="63">
        <v>109</v>
      </c>
      <c r="L455" s="60"/>
      <c r="M455" s="61"/>
      <c r="N455" s="62"/>
      <c r="O455" s="64"/>
      <c r="P455" s="65"/>
      <c r="Q455" s="66"/>
      <c r="R455" s="67"/>
      <c r="S455" s="65"/>
      <c r="T455" s="66"/>
      <c r="U455" s="68"/>
      <c r="V455" s="69"/>
      <c r="W455" s="65"/>
      <c r="X455" s="66"/>
      <c r="Y455" s="70" t="str">
        <f>_xlfn.XLOOKUP($D455,'[1]Res (3)'!$G:$G,'[1]Res (3)'!P:P,"",0)</f>
        <v>-</v>
      </c>
      <c r="Z455" s="70" t="str">
        <f>_xlfn.XLOOKUP($D455,'[1]Res (3)'!$G:$G,'[1]Res (3)'!Q:Q,"",0)</f>
        <v>-</v>
      </c>
      <c r="AA455" s="70" t="str">
        <f>_xlfn.XLOOKUP($D455,'[1]Res (3)'!$G:$G,'[1]Res (3)'!R:R,"",0)</f>
        <v>-</v>
      </c>
      <c r="AB455" s="70" t="str">
        <f>_xlfn.XLOOKUP($D455,'[1]Res (3)'!$G:$G,'[1]Res (3)'!S:S,"",0)</f>
        <v/>
      </c>
      <c r="AC455" s="70" t="str">
        <f>_xlfn.XLOOKUP($D455,'[1]Res (3)'!$G:$G,'[1]Res (3)'!T:T,"",0)</f>
        <v/>
      </c>
      <c r="AD455" s="70" t="str">
        <f>_xlfn.XLOOKUP($D455,'[1]Res (3)'!$G:$G,'[1]Res (3)'!U:U,"",0)</f>
        <v/>
      </c>
      <c r="AE455" s="70" t="str">
        <f>_xlfn.XLOOKUP($D455,'[1]Res (3)'!$G:$G,'[1]Res (3)'!V:V,"",0)</f>
        <v/>
      </c>
      <c r="AF455" s="70" t="str">
        <f>_xlfn.XLOOKUP($D455,'[1]Res (3)'!$G:$G,'[1]Res (3)'!W:W,"",0)</f>
        <v/>
      </c>
      <c r="AG455" s="70" t="str">
        <f>_xlfn.XLOOKUP($D455,'[1]Res (3)'!$G:$G,'[1]Res (3)'!X:X,"",0)</f>
        <v/>
      </c>
      <c r="AH455" s="70" t="str">
        <f>_xlfn.XLOOKUP($D455,'[1]Res (3)'!$G:$G,'[1]Res (3)'!Y:Y,"",0)</f>
        <v/>
      </c>
      <c r="AI455" s="70" t="str">
        <f>_xlfn.XLOOKUP($D455,'[1]Res (3)'!$G:$G,'[1]Res (3)'!Z:Z,"",0)</f>
        <v/>
      </c>
      <c r="AJ455" s="70" t="str">
        <f>_xlfn.XLOOKUP($D455,'[1]Res (3)'!$G:$G,'[1]Res (3)'!AA:AA,"",0)</f>
        <v/>
      </c>
      <c r="AK455" s="70" t="str">
        <f>_xlfn.XLOOKUP($D455,'[1]Res (3)'!$G:$G,'[1]Res (3)'!AB:AB,"",0)</f>
        <v>-</v>
      </c>
      <c r="AL455" s="71">
        <f t="shared" si="224"/>
        <v>0</v>
      </c>
      <c r="AM455" s="72" t="str">
        <f t="shared" si="225"/>
        <v/>
      </c>
      <c r="AO455" s="71" t="e">
        <f>CK455+Y454-BA455-BM455-BY455</f>
        <v>#VALUE!</v>
      </c>
      <c r="AP455" s="70" t="s">
        <v>26</v>
      </c>
      <c r="AQ455" s="70" t="s">
        <v>26</v>
      </c>
      <c r="AR455" s="70" t="s">
        <v>26</v>
      </c>
      <c r="AS455" s="70" t="s">
        <v>26</v>
      </c>
      <c r="AT455" s="70" t="s">
        <v>26</v>
      </c>
      <c r="AU455" s="70" t="s">
        <v>26</v>
      </c>
      <c r="AV455" s="70" t="s">
        <v>26</v>
      </c>
      <c r="AW455" s="70" t="s">
        <v>26</v>
      </c>
      <c r="AX455" s="70" t="s">
        <v>26</v>
      </c>
      <c r="AY455" s="71" t="e">
        <f t="shared" si="226"/>
        <v>#VALUE!</v>
      </c>
      <c r="AZ455" s="72" t="e">
        <f t="shared" si="231"/>
        <v>#VALUE!</v>
      </c>
      <c r="BA455" s="71">
        <v>4</v>
      </c>
      <c r="BB455" s="70" t="s">
        <v>26</v>
      </c>
      <c r="BC455" s="70" t="s">
        <v>26</v>
      </c>
      <c r="BD455" s="70" t="s">
        <v>26</v>
      </c>
      <c r="BE455" s="70" t="s">
        <v>26</v>
      </c>
      <c r="BF455" s="70" t="s">
        <v>26</v>
      </c>
      <c r="BG455" s="70" t="s">
        <v>26</v>
      </c>
      <c r="BH455" s="70" t="s">
        <v>26</v>
      </c>
      <c r="BI455" s="70" t="s">
        <v>26</v>
      </c>
      <c r="BJ455" s="70" t="s">
        <v>26</v>
      </c>
      <c r="BK455" s="74">
        <f t="shared" si="227"/>
        <v>4</v>
      </c>
      <c r="BL455" s="75">
        <f t="shared" si="232"/>
        <v>0</v>
      </c>
      <c r="BM455" s="71">
        <v>4</v>
      </c>
      <c r="BN455" s="70" t="s">
        <v>26</v>
      </c>
      <c r="BO455" s="70" t="s">
        <v>26</v>
      </c>
      <c r="BP455" s="70" t="s">
        <v>26</v>
      </c>
      <c r="BQ455" s="70" t="s">
        <v>26</v>
      </c>
      <c r="BR455" s="70" t="s">
        <v>26</v>
      </c>
      <c r="BS455" s="70" t="s">
        <v>26</v>
      </c>
      <c r="BT455" s="70" t="s">
        <v>26</v>
      </c>
      <c r="BU455" s="70" t="s">
        <v>26</v>
      </c>
      <c r="BV455" s="70" t="s">
        <v>26</v>
      </c>
      <c r="BW455" s="74">
        <f t="shared" si="228"/>
        <v>4</v>
      </c>
      <c r="BX455" s="76">
        <f t="shared" si="233"/>
        <v>0</v>
      </c>
      <c r="BY455" s="71">
        <v>5</v>
      </c>
      <c r="BZ455" s="70" t="s">
        <v>26</v>
      </c>
      <c r="CA455" s="70" t="s">
        <v>26</v>
      </c>
      <c r="CB455" s="70" t="s">
        <v>26</v>
      </c>
      <c r="CC455" s="70" t="s">
        <v>26</v>
      </c>
      <c r="CD455" s="70" t="s">
        <v>26</v>
      </c>
      <c r="CE455" s="70" t="s">
        <v>26</v>
      </c>
      <c r="CF455" s="70" t="s">
        <v>26</v>
      </c>
      <c r="CG455" s="70" t="s">
        <v>26</v>
      </c>
      <c r="CH455" s="70" t="s">
        <v>26</v>
      </c>
      <c r="CI455" s="77">
        <f t="shared" si="229"/>
        <v>5</v>
      </c>
      <c r="CJ455" s="76">
        <f t="shared" si="234"/>
        <v>0</v>
      </c>
      <c r="CK455" s="78">
        <v>0</v>
      </c>
      <c r="CL455" s="57"/>
      <c r="CM455" s="57"/>
      <c r="CN455" s="57"/>
      <c r="CO455" s="57"/>
      <c r="CP455" s="57"/>
      <c r="CQ455" s="57"/>
      <c r="CR455" s="57"/>
      <c r="CS455" s="79"/>
      <c r="CT455" s="80"/>
      <c r="CU455" s="81">
        <f t="shared" si="230"/>
        <v>0</v>
      </c>
      <c r="CV455" s="82">
        <f t="shared" si="235"/>
        <v>0</v>
      </c>
      <c r="CW455" s="83" t="e">
        <f>SUMIF(Склад!#REF!,E454,Склад!#REF!)</f>
        <v>#REF!</v>
      </c>
    </row>
    <row r="456" spans="1:101" s="73" customFormat="1" ht="76.7" customHeight="1" thickBot="1" x14ac:dyDescent="0.3">
      <c r="A456" s="34">
        <v>453</v>
      </c>
      <c r="B456" s="168" t="s">
        <v>140</v>
      </c>
      <c r="C456" s="34" t="s">
        <v>32</v>
      </c>
      <c r="D456" s="34" t="str">
        <f t="shared" si="223"/>
        <v>66471026</v>
      </c>
      <c r="E456" s="33" t="s">
        <v>3992</v>
      </c>
      <c r="F456" s="33">
        <v>6</v>
      </c>
      <c r="G456" s="165" t="str">
        <f>IFERROR(VLOOKUP(VALUE(E456),Склад!#REF!,6,0),"-")</f>
        <v>-</v>
      </c>
      <c r="H456" s="58"/>
      <c r="I456" s="194" t="s">
        <v>4364</v>
      </c>
      <c r="J456" s="59">
        <v>45.8</v>
      </c>
      <c r="K456" s="63">
        <v>119</v>
      </c>
      <c r="L456" s="60"/>
      <c r="M456" s="61"/>
      <c r="N456" s="62"/>
      <c r="O456" s="64"/>
      <c r="P456" s="65"/>
      <c r="Q456" s="66"/>
      <c r="R456" s="67"/>
      <c r="S456" s="65"/>
      <c r="T456" s="66"/>
      <c r="U456" s="68"/>
      <c r="V456" s="69"/>
      <c r="W456" s="65"/>
      <c r="X456" s="66"/>
      <c r="Y456" s="70" t="str">
        <f>_xlfn.XLOOKUP($D456,'[1]Res (3)'!$G:$G,'[1]Res (3)'!P:P,"",0)</f>
        <v>-</v>
      </c>
      <c r="Z456" s="70" t="str">
        <f>_xlfn.XLOOKUP($D456,'[1]Res (3)'!$G:$G,'[1]Res (3)'!Q:Q,"",0)</f>
        <v>-</v>
      </c>
      <c r="AA456" s="70" t="str">
        <f>_xlfn.XLOOKUP($D456,'[1]Res (3)'!$G:$G,'[1]Res (3)'!R:R,"",0)</f>
        <v>-</v>
      </c>
      <c r="AB456" s="70" t="str">
        <f>_xlfn.XLOOKUP($D456,'[1]Res (3)'!$G:$G,'[1]Res (3)'!S:S,"",0)</f>
        <v/>
      </c>
      <c r="AC456" s="70" t="str">
        <f>_xlfn.XLOOKUP($D456,'[1]Res (3)'!$G:$G,'[1]Res (3)'!T:T,"",0)</f>
        <v/>
      </c>
      <c r="AD456" s="70" t="str">
        <f>_xlfn.XLOOKUP($D456,'[1]Res (3)'!$G:$G,'[1]Res (3)'!U:U,"",0)</f>
        <v/>
      </c>
      <c r="AE456" s="70" t="str">
        <f>_xlfn.XLOOKUP($D456,'[1]Res (3)'!$G:$G,'[1]Res (3)'!V:V,"",0)</f>
        <v/>
      </c>
      <c r="AF456" s="70" t="str">
        <f>_xlfn.XLOOKUP($D456,'[1]Res (3)'!$G:$G,'[1]Res (3)'!W:W,"",0)</f>
        <v/>
      </c>
      <c r="AG456" s="70" t="str">
        <f>_xlfn.XLOOKUP($D456,'[1]Res (3)'!$G:$G,'[1]Res (3)'!X:X,"",0)</f>
        <v/>
      </c>
      <c r="AH456" s="70" t="str">
        <f>_xlfn.XLOOKUP($D456,'[1]Res (3)'!$G:$G,'[1]Res (3)'!Y:Y,"",0)</f>
        <v/>
      </c>
      <c r="AI456" s="70" t="str">
        <f>_xlfn.XLOOKUP($D456,'[1]Res (3)'!$G:$G,'[1]Res (3)'!Z:Z,"",0)</f>
        <v>-</v>
      </c>
      <c r="AJ456" s="70" t="str">
        <f>_xlfn.XLOOKUP($D456,'[1]Res (3)'!$G:$G,'[1]Res (3)'!AA:AA,"",0)</f>
        <v>-</v>
      </c>
      <c r="AK456" s="70" t="str">
        <f>_xlfn.XLOOKUP($D456,'[1]Res (3)'!$G:$G,'[1]Res (3)'!AB:AB,"",0)</f>
        <v>-</v>
      </c>
      <c r="AL456" s="71">
        <f t="shared" si="224"/>
        <v>0</v>
      </c>
      <c r="AM456" s="72" t="str">
        <f t="shared" si="225"/>
        <v/>
      </c>
      <c r="AO456" s="71" t="e">
        <f>CK456+Y455-BA456-BM456-BY456</f>
        <v>#VALUE!</v>
      </c>
      <c r="AP456" s="70" t="s">
        <v>26</v>
      </c>
      <c r="AQ456" s="70" t="s">
        <v>26</v>
      </c>
      <c r="AR456" s="70" t="s">
        <v>26</v>
      </c>
      <c r="AS456" s="70" t="s">
        <v>26</v>
      </c>
      <c r="AT456" s="70" t="s">
        <v>26</v>
      </c>
      <c r="AU456" s="70" t="s">
        <v>26</v>
      </c>
      <c r="AV456" s="70" t="s">
        <v>26</v>
      </c>
      <c r="AW456" s="70" t="s">
        <v>26</v>
      </c>
      <c r="AX456" s="70" t="s">
        <v>26</v>
      </c>
      <c r="AY456" s="71" t="e">
        <f t="shared" si="226"/>
        <v>#VALUE!</v>
      </c>
      <c r="AZ456" s="72" t="e">
        <f t="shared" si="231"/>
        <v>#VALUE!</v>
      </c>
      <c r="BA456" s="71">
        <v>2</v>
      </c>
      <c r="BB456" s="70" t="s">
        <v>26</v>
      </c>
      <c r="BC456" s="70" t="s">
        <v>26</v>
      </c>
      <c r="BD456" s="70" t="s">
        <v>26</v>
      </c>
      <c r="BE456" s="70" t="s">
        <v>26</v>
      </c>
      <c r="BF456" s="70" t="s">
        <v>26</v>
      </c>
      <c r="BG456" s="70" t="s">
        <v>26</v>
      </c>
      <c r="BH456" s="70" t="s">
        <v>26</v>
      </c>
      <c r="BI456" s="70" t="s">
        <v>26</v>
      </c>
      <c r="BJ456" s="70" t="s">
        <v>26</v>
      </c>
      <c r="BK456" s="74">
        <f t="shared" si="227"/>
        <v>2</v>
      </c>
      <c r="BL456" s="75">
        <f t="shared" si="232"/>
        <v>0</v>
      </c>
      <c r="BM456" s="71">
        <v>0</v>
      </c>
      <c r="BN456" s="70" t="s">
        <v>26</v>
      </c>
      <c r="BO456" s="70" t="s">
        <v>26</v>
      </c>
      <c r="BP456" s="70" t="s">
        <v>26</v>
      </c>
      <c r="BQ456" s="70" t="s">
        <v>26</v>
      </c>
      <c r="BR456" s="70" t="s">
        <v>26</v>
      </c>
      <c r="BS456" s="70" t="s">
        <v>26</v>
      </c>
      <c r="BT456" s="70" t="s">
        <v>26</v>
      </c>
      <c r="BU456" s="70" t="s">
        <v>26</v>
      </c>
      <c r="BV456" s="70" t="s">
        <v>26</v>
      </c>
      <c r="BW456" s="74">
        <f t="shared" si="228"/>
        <v>0</v>
      </c>
      <c r="BX456" s="76">
        <f t="shared" si="233"/>
        <v>0</v>
      </c>
      <c r="BY456" s="71">
        <v>0</v>
      </c>
      <c r="BZ456" s="70" t="s">
        <v>26</v>
      </c>
      <c r="CA456" s="70" t="s">
        <v>26</v>
      </c>
      <c r="CB456" s="70" t="s">
        <v>26</v>
      </c>
      <c r="CC456" s="70" t="s">
        <v>26</v>
      </c>
      <c r="CD456" s="70" t="s">
        <v>26</v>
      </c>
      <c r="CE456" s="70" t="s">
        <v>26</v>
      </c>
      <c r="CF456" s="70" t="s">
        <v>26</v>
      </c>
      <c r="CG456" s="70" t="s">
        <v>26</v>
      </c>
      <c r="CH456" s="70" t="s">
        <v>26</v>
      </c>
      <c r="CI456" s="77">
        <f t="shared" si="229"/>
        <v>0</v>
      </c>
      <c r="CJ456" s="76">
        <f t="shared" si="234"/>
        <v>0</v>
      </c>
      <c r="CK456" s="78">
        <f>2+6</f>
        <v>8</v>
      </c>
      <c r="CL456" s="57"/>
      <c r="CM456" s="57"/>
      <c r="CN456" s="57"/>
      <c r="CO456" s="57"/>
      <c r="CP456" s="57"/>
      <c r="CQ456" s="57"/>
      <c r="CR456" s="57"/>
      <c r="CS456" s="79"/>
      <c r="CT456" s="80"/>
      <c r="CU456" s="81">
        <f t="shared" si="230"/>
        <v>8</v>
      </c>
      <c r="CV456" s="82">
        <f t="shared" si="235"/>
        <v>0</v>
      </c>
      <c r="CW456" s="83" t="e">
        <f>SUMIF(Склад!#REF!,E455,Склад!#REF!)</f>
        <v>#REF!</v>
      </c>
    </row>
    <row r="457" spans="1:101" s="73" customFormat="1" ht="147.94999999999999" customHeight="1" thickBot="1" x14ac:dyDescent="0.3">
      <c r="A457" s="57">
        <v>454</v>
      </c>
      <c r="B457" s="168" t="s">
        <v>140</v>
      </c>
      <c r="C457" s="34" t="s">
        <v>32</v>
      </c>
      <c r="D457" s="34" t="str">
        <f t="shared" si="223"/>
        <v>66471031</v>
      </c>
      <c r="E457" s="33" t="s">
        <v>3993</v>
      </c>
      <c r="F457" s="33">
        <v>1</v>
      </c>
      <c r="G457" s="165" t="str">
        <f>IFERROR(VLOOKUP(VALUE(E457),Склад!#REF!,6,0),"-")</f>
        <v>-</v>
      </c>
      <c r="H457" s="58"/>
      <c r="I457" s="194" t="s">
        <v>4364</v>
      </c>
      <c r="J457" s="59">
        <v>45.8</v>
      </c>
      <c r="K457" s="63">
        <v>119</v>
      </c>
      <c r="L457" s="60"/>
      <c r="M457" s="61"/>
      <c r="N457" s="62"/>
      <c r="O457" s="64"/>
      <c r="P457" s="65"/>
      <c r="Q457" s="66"/>
      <c r="R457" s="67"/>
      <c r="S457" s="65"/>
      <c r="T457" s="66"/>
      <c r="U457" s="68"/>
      <c r="V457" s="69"/>
      <c r="W457" s="65"/>
      <c r="X457" s="66"/>
      <c r="Y457" s="70" t="str">
        <f>_xlfn.XLOOKUP($D457,'[1]Res (3)'!$G:$G,'[1]Res (3)'!P:P,"",0)</f>
        <v>-</v>
      </c>
      <c r="Z457" s="70" t="str">
        <f>_xlfn.XLOOKUP($D457,'[1]Res (3)'!$G:$G,'[1]Res (3)'!Q:Q,"",0)</f>
        <v>-</v>
      </c>
      <c r="AA457" s="70" t="str">
        <f>_xlfn.XLOOKUP($D457,'[1]Res (3)'!$G:$G,'[1]Res (3)'!R:R,"",0)</f>
        <v>-</v>
      </c>
      <c r="AB457" s="70" t="str">
        <f>_xlfn.XLOOKUP($D457,'[1]Res (3)'!$G:$G,'[1]Res (3)'!S:S,"",0)</f>
        <v/>
      </c>
      <c r="AC457" s="70" t="str">
        <f>_xlfn.XLOOKUP($D457,'[1]Res (3)'!$G:$G,'[1]Res (3)'!T:T,"",0)</f>
        <v/>
      </c>
      <c r="AD457" s="70" t="str">
        <f>_xlfn.XLOOKUP($D457,'[1]Res (3)'!$G:$G,'[1]Res (3)'!U:U,"",0)</f>
        <v/>
      </c>
      <c r="AE457" s="70" t="str">
        <f>_xlfn.XLOOKUP($D457,'[1]Res (3)'!$G:$G,'[1]Res (3)'!V:V,"",0)</f>
        <v/>
      </c>
      <c r="AF457" s="70" t="str">
        <f>_xlfn.XLOOKUP($D457,'[1]Res (3)'!$G:$G,'[1]Res (3)'!W:W,"",0)</f>
        <v/>
      </c>
      <c r="AG457" s="70" t="str">
        <f>_xlfn.XLOOKUP($D457,'[1]Res (3)'!$G:$G,'[1]Res (3)'!X:X,"",0)</f>
        <v/>
      </c>
      <c r="AH457" s="70" t="str">
        <f>_xlfn.XLOOKUP($D457,'[1]Res (3)'!$G:$G,'[1]Res (3)'!Y:Y,"",0)</f>
        <v/>
      </c>
      <c r="AI457" s="70" t="str">
        <f>_xlfn.XLOOKUP($D457,'[1]Res (3)'!$G:$G,'[1]Res (3)'!Z:Z,"",0)</f>
        <v/>
      </c>
      <c r="AJ457" s="70" t="str">
        <f>_xlfn.XLOOKUP($D457,'[1]Res (3)'!$G:$G,'[1]Res (3)'!AA:AA,"",0)</f>
        <v/>
      </c>
      <c r="AK457" s="70" t="str">
        <f>_xlfn.XLOOKUP($D457,'[1]Res (3)'!$G:$G,'[1]Res (3)'!AB:AB,"",0)</f>
        <v>-</v>
      </c>
      <c r="AL457" s="71">
        <f t="shared" si="224"/>
        <v>0</v>
      </c>
      <c r="AM457" s="72" t="str">
        <f t="shared" si="225"/>
        <v/>
      </c>
      <c r="AO457" s="71" t="e">
        <f>CK457+Y456-BA457-BM457-BY457</f>
        <v>#VALUE!</v>
      </c>
      <c r="AP457" s="70" t="s">
        <v>26</v>
      </c>
      <c r="AQ457" s="70" t="s">
        <v>26</v>
      </c>
      <c r="AR457" s="70" t="s">
        <v>26</v>
      </c>
      <c r="AS457" s="70" t="s">
        <v>26</v>
      </c>
      <c r="AT457" s="70" t="s">
        <v>26</v>
      </c>
      <c r="AU457" s="70" t="s">
        <v>26</v>
      </c>
      <c r="AV457" s="70" t="s">
        <v>26</v>
      </c>
      <c r="AW457" s="70" t="s">
        <v>26</v>
      </c>
      <c r="AX457" s="70" t="s">
        <v>26</v>
      </c>
      <c r="AY457" s="71" t="e">
        <f t="shared" si="226"/>
        <v>#VALUE!</v>
      </c>
      <c r="AZ457" s="72" t="e">
        <f t="shared" si="231"/>
        <v>#VALUE!</v>
      </c>
      <c r="BA457" s="71">
        <v>4</v>
      </c>
      <c r="BB457" s="70" t="s">
        <v>26</v>
      </c>
      <c r="BC457" s="70" t="s">
        <v>26</v>
      </c>
      <c r="BD457" s="70" t="s">
        <v>26</v>
      </c>
      <c r="BE457" s="70" t="s">
        <v>26</v>
      </c>
      <c r="BF457" s="70" t="s">
        <v>26</v>
      </c>
      <c r="BG457" s="70" t="s">
        <v>26</v>
      </c>
      <c r="BH457" s="70" t="s">
        <v>26</v>
      </c>
      <c r="BI457" s="70" t="s">
        <v>26</v>
      </c>
      <c r="BJ457" s="70" t="s">
        <v>26</v>
      </c>
      <c r="BK457" s="74">
        <f t="shared" si="227"/>
        <v>4</v>
      </c>
      <c r="BL457" s="75">
        <f t="shared" si="232"/>
        <v>0</v>
      </c>
      <c r="BM457" s="71">
        <v>2</v>
      </c>
      <c r="BN457" s="70" t="s">
        <v>26</v>
      </c>
      <c r="BO457" s="70" t="s">
        <v>26</v>
      </c>
      <c r="BP457" s="70" t="s">
        <v>26</v>
      </c>
      <c r="BQ457" s="70" t="s">
        <v>26</v>
      </c>
      <c r="BR457" s="70" t="s">
        <v>26</v>
      </c>
      <c r="BS457" s="70" t="s">
        <v>26</v>
      </c>
      <c r="BT457" s="70" t="s">
        <v>26</v>
      </c>
      <c r="BU457" s="70" t="s">
        <v>26</v>
      </c>
      <c r="BV457" s="70" t="s">
        <v>26</v>
      </c>
      <c r="BW457" s="74">
        <f t="shared" si="228"/>
        <v>2</v>
      </c>
      <c r="BX457" s="76">
        <f t="shared" si="233"/>
        <v>0</v>
      </c>
      <c r="BY457" s="71">
        <v>5</v>
      </c>
      <c r="BZ457" s="70" t="s">
        <v>26</v>
      </c>
      <c r="CA457" s="70" t="s">
        <v>26</v>
      </c>
      <c r="CB457" s="70" t="s">
        <v>26</v>
      </c>
      <c r="CC457" s="70" t="s">
        <v>26</v>
      </c>
      <c r="CD457" s="70" t="s">
        <v>26</v>
      </c>
      <c r="CE457" s="70" t="s">
        <v>26</v>
      </c>
      <c r="CF457" s="70" t="s">
        <v>26</v>
      </c>
      <c r="CG457" s="70" t="s">
        <v>26</v>
      </c>
      <c r="CH457" s="70" t="s">
        <v>26</v>
      </c>
      <c r="CI457" s="77">
        <f t="shared" si="229"/>
        <v>5</v>
      </c>
      <c r="CJ457" s="76">
        <f t="shared" si="234"/>
        <v>0</v>
      </c>
      <c r="CK457" s="78">
        <f>3+7</f>
        <v>10</v>
      </c>
      <c r="CL457" s="57"/>
      <c r="CM457" s="57"/>
      <c r="CN457" s="57"/>
      <c r="CO457" s="57"/>
      <c r="CP457" s="57"/>
      <c r="CQ457" s="57"/>
      <c r="CR457" s="57"/>
      <c r="CS457" s="79"/>
      <c r="CT457" s="80"/>
      <c r="CU457" s="81">
        <f t="shared" si="230"/>
        <v>10</v>
      </c>
      <c r="CV457" s="82">
        <f t="shared" si="235"/>
        <v>0</v>
      </c>
      <c r="CW457" s="83" t="e">
        <f>SUMIF(Склад!#REF!,E456,Склад!#REF!)</f>
        <v>#REF!</v>
      </c>
    </row>
    <row r="458" spans="1:101" s="73" customFormat="1" ht="70.150000000000006" customHeight="1" thickBot="1" x14ac:dyDescent="0.3">
      <c r="A458" s="34">
        <v>455</v>
      </c>
      <c r="B458" s="168" t="s">
        <v>140</v>
      </c>
      <c r="C458" s="34" t="s">
        <v>32</v>
      </c>
      <c r="D458" s="34" t="str">
        <f t="shared" si="223"/>
        <v>664710363</v>
      </c>
      <c r="E458" s="33" t="s">
        <v>3993</v>
      </c>
      <c r="F458" s="33">
        <v>63</v>
      </c>
      <c r="G458" s="165" t="str">
        <f>IFERROR(VLOOKUP(VALUE(E458),Склад!#REF!,6,0),"-")</f>
        <v>-</v>
      </c>
      <c r="H458" s="58"/>
      <c r="I458" s="194" t="s">
        <v>4364</v>
      </c>
      <c r="J458" s="59">
        <v>45.8</v>
      </c>
      <c r="K458" s="63">
        <v>119</v>
      </c>
      <c r="L458" s="60"/>
      <c r="M458" s="61"/>
      <c r="N458" s="62"/>
      <c r="O458" s="64"/>
      <c r="P458" s="65"/>
      <c r="Q458" s="66"/>
      <c r="R458" s="67"/>
      <c r="S458" s="65"/>
      <c r="T458" s="66"/>
      <c r="U458" s="68"/>
      <c r="V458" s="69"/>
      <c r="W458" s="65"/>
      <c r="X458" s="66"/>
      <c r="Y458" s="70" t="str">
        <f>_xlfn.XLOOKUP($D458,'[1]Res (3)'!$G:$G,'[1]Res (3)'!P:P,"",0)</f>
        <v>-</v>
      </c>
      <c r="Z458" s="70" t="str">
        <f>_xlfn.XLOOKUP($D458,'[1]Res (3)'!$G:$G,'[1]Res (3)'!Q:Q,"",0)</f>
        <v>-</v>
      </c>
      <c r="AA458" s="70" t="str">
        <f>_xlfn.XLOOKUP($D458,'[1]Res (3)'!$G:$G,'[1]Res (3)'!R:R,"",0)</f>
        <v>-</v>
      </c>
      <c r="AB458" s="70" t="str">
        <f>_xlfn.XLOOKUP($D458,'[1]Res (3)'!$G:$G,'[1]Res (3)'!S:S,"",0)</f>
        <v/>
      </c>
      <c r="AC458" s="70" t="str">
        <f>_xlfn.XLOOKUP($D458,'[1]Res (3)'!$G:$G,'[1]Res (3)'!T:T,"",0)</f>
        <v/>
      </c>
      <c r="AD458" s="70" t="str">
        <f>_xlfn.XLOOKUP($D458,'[1]Res (3)'!$G:$G,'[1]Res (3)'!U:U,"",0)</f>
        <v/>
      </c>
      <c r="AE458" s="70" t="str">
        <f>_xlfn.XLOOKUP($D458,'[1]Res (3)'!$G:$G,'[1]Res (3)'!V:V,"",0)</f>
        <v/>
      </c>
      <c r="AF458" s="70" t="str">
        <f>_xlfn.XLOOKUP($D458,'[1]Res (3)'!$G:$G,'[1]Res (3)'!W:W,"",0)</f>
        <v/>
      </c>
      <c r="AG458" s="70" t="str">
        <f>_xlfn.XLOOKUP($D458,'[1]Res (3)'!$G:$G,'[1]Res (3)'!X:X,"",0)</f>
        <v/>
      </c>
      <c r="AH458" s="70" t="str">
        <f>_xlfn.XLOOKUP($D458,'[1]Res (3)'!$G:$G,'[1]Res (3)'!Y:Y,"",0)</f>
        <v/>
      </c>
      <c r="AI458" s="70" t="str">
        <f>_xlfn.XLOOKUP($D458,'[1]Res (3)'!$G:$G,'[1]Res (3)'!Z:Z,"",0)</f>
        <v/>
      </c>
      <c r="AJ458" s="70" t="str">
        <f>_xlfn.XLOOKUP($D458,'[1]Res (3)'!$G:$G,'[1]Res (3)'!AA:AA,"",0)</f>
        <v/>
      </c>
      <c r="AK458" s="70" t="str">
        <f>_xlfn.XLOOKUP($D458,'[1]Res (3)'!$G:$G,'[1]Res (3)'!AB:AB,"",0)</f>
        <v>-</v>
      </c>
      <c r="AL458" s="71">
        <f t="shared" si="224"/>
        <v>0</v>
      </c>
      <c r="AM458" s="72" t="str">
        <f t="shared" si="225"/>
        <v/>
      </c>
      <c r="AO458" s="71" t="e">
        <f>CK458+Y457-BA458-BM458-BY458</f>
        <v>#VALUE!</v>
      </c>
      <c r="AP458" s="70" t="s">
        <v>26</v>
      </c>
      <c r="AQ458" s="70" t="s">
        <v>26</v>
      </c>
      <c r="AR458" s="70" t="s">
        <v>26</v>
      </c>
      <c r="AS458" s="70" t="s">
        <v>26</v>
      </c>
      <c r="AT458" s="70" t="s">
        <v>26</v>
      </c>
      <c r="AU458" s="70" t="s">
        <v>26</v>
      </c>
      <c r="AV458" s="70" t="s">
        <v>26</v>
      </c>
      <c r="AW458" s="70" t="s">
        <v>26</v>
      </c>
      <c r="AX458" s="70" t="s">
        <v>26</v>
      </c>
      <c r="AY458" s="71" t="e">
        <f t="shared" si="226"/>
        <v>#VALUE!</v>
      </c>
      <c r="AZ458" s="72" t="e">
        <f t="shared" si="231"/>
        <v>#VALUE!</v>
      </c>
      <c r="BA458" s="71">
        <v>3</v>
      </c>
      <c r="BB458" s="70" t="s">
        <v>26</v>
      </c>
      <c r="BC458" s="70" t="s">
        <v>26</v>
      </c>
      <c r="BD458" s="70" t="s">
        <v>26</v>
      </c>
      <c r="BE458" s="70" t="s">
        <v>26</v>
      </c>
      <c r="BF458" s="70" t="s">
        <v>26</v>
      </c>
      <c r="BG458" s="70" t="s">
        <v>26</v>
      </c>
      <c r="BH458" s="70" t="s">
        <v>26</v>
      </c>
      <c r="BI458" s="70" t="s">
        <v>26</v>
      </c>
      <c r="BJ458" s="70" t="s">
        <v>26</v>
      </c>
      <c r="BK458" s="74">
        <f t="shared" si="227"/>
        <v>3</v>
      </c>
      <c r="BL458" s="75">
        <f t="shared" si="232"/>
        <v>0</v>
      </c>
      <c r="BM458" s="71">
        <v>2</v>
      </c>
      <c r="BN458" s="70" t="s">
        <v>26</v>
      </c>
      <c r="BO458" s="70" t="s">
        <v>26</v>
      </c>
      <c r="BP458" s="70" t="s">
        <v>26</v>
      </c>
      <c r="BQ458" s="70" t="s">
        <v>26</v>
      </c>
      <c r="BR458" s="70" t="s">
        <v>26</v>
      </c>
      <c r="BS458" s="70" t="s">
        <v>26</v>
      </c>
      <c r="BT458" s="70" t="s">
        <v>26</v>
      </c>
      <c r="BU458" s="70" t="s">
        <v>26</v>
      </c>
      <c r="BV458" s="70" t="s">
        <v>26</v>
      </c>
      <c r="BW458" s="74">
        <f t="shared" si="228"/>
        <v>2</v>
      </c>
      <c r="BX458" s="76">
        <f t="shared" si="233"/>
        <v>0</v>
      </c>
      <c r="BY458" s="71">
        <v>0</v>
      </c>
      <c r="BZ458" s="70" t="s">
        <v>26</v>
      </c>
      <c r="CA458" s="70" t="s">
        <v>26</v>
      </c>
      <c r="CB458" s="70" t="s">
        <v>26</v>
      </c>
      <c r="CC458" s="70" t="s">
        <v>26</v>
      </c>
      <c r="CD458" s="70" t="s">
        <v>26</v>
      </c>
      <c r="CE458" s="70" t="s">
        <v>26</v>
      </c>
      <c r="CF458" s="70" t="s">
        <v>26</v>
      </c>
      <c r="CG458" s="70" t="s">
        <v>26</v>
      </c>
      <c r="CH458" s="70" t="s">
        <v>26</v>
      </c>
      <c r="CI458" s="77">
        <f t="shared" si="229"/>
        <v>0</v>
      </c>
      <c r="CJ458" s="76">
        <f t="shared" si="234"/>
        <v>0</v>
      </c>
      <c r="CK458" s="78">
        <f>5+8</f>
        <v>13</v>
      </c>
      <c r="CL458" s="57"/>
      <c r="CM458" s="57"/>
      <c r="CN458" s="57"/>
      <c r="CO458" s="57"/>
      <c r="CP458" s="57"/>
      <c r="CQ458" s="57"/>
      <c r="CR458" s="57"/>
      <c r="CS458" s="79"/>
      <c r="CT458" s="80"/>
      <c r="CU458" s="81">
        <f t="shared" si="230"/>
        <v>13</v>
      </c>
      <c r="CV458" s="82">
        <f t="shared" si="235"/>
        <v>0</v>
      </c>
      <c r="CW458" s="83" t="e">
        <f>SUMIF(Склад!#REF!,E457,Склад!#REF!)</f>
        <v>#REF!</v>
      </c>
    </row>
    <row r="459" spans="1:101" s="73" customFormat="1" ht="147.94999999999999" customHeight="1" thickBot="1" x14ac:dyDescent="0.3">
      <c r="A459" s="57">
        <v>456</v>
      </c>
      <c r="B459" s="168" t="s">
        <v>140</v>
      </c>
      <c r="C459" s="34" t="s">
        <v>33</v>
      </c>
      <c r="D459" s="34" t="str">
        <f t="shared" si="223"/>
        <v>68471021</v>
      </c>
      <c r="E459" s="33" t="s">
        <v>3994</v>
      </c>
      <c r="F459" s="33">
        <v>1</v>
      </c>
      <c r="G459" s="165" t="str">
        <f>IFERROR(VLOOKUP(VALUE(E459),Склад!#REF!,6,0),"-")</f>
        <v>-</v>
      </c>
      <c r="H459" s="58"/>
      <c r="I459" s="194" t="s">
        <v>4364</v>
      </c>
      <c r="J459" s="59">
        <v>49.6</v>
      </c>
      <c r="K459" s="63">
        <v>129</v>
      </c>
      <c r="L459" s="60"/>
      <c r="M459" s="61"/>
      <c r="N459" s="62"/>
      <c r="O459" s="64"/>
      <c r="P459" s="65"/>
      <c r="Q459" s="66"/>
      <c r="R459" s="67"/>
      <c r="S459" s="65"/>
      <c r="T459" s="66"/>
      <c r="U459" s="68"/>
      <c r="V459" s="69"/>
      <c r="W459" s="65"/>
      <c r="X459" s="66"/>
      <c r="Y459" s="70" t="str">
        <f>_xlfn.XLOOKUP($D459,'[1]Res (3)'!$G:$G,'[1]Res (3)'!P:P,"",0)</f>
        <v>-</v>
      </c>
      <c r="Z459" s="70" t="str">
        <f>_xlfn.XLOOKUP($D459,'[1]Res (3)'!$G:$G,'[1]Res (3)'!Q:Q,"",0)</f>
        <v>-</v>
      </c>
      <c r="AA459" s="70" t="str">
        <f>_xlfn.XLOOKUP($D459,'[1]Res (3)'!$G:$G,'[1]Res (3)'!R:R,"",0)</f>
        <v>-</v>
      </c>
      <c r="AB459" s="70" t="str">
        <f>_xlfn.XLOOKUP($D459,'[1]Res (3)'!$G:$G,'[1]Res (3)'!S:S,"",0)</f>
        <v/>
      </c>
      <c r="AC459" s="70" t="str">
        <f>_xlfn.XLOOKUP($D459,'[1]Res (3)'!$G:$G,'[1]Res (3)'!T:T,"",0)</f>
        <v/>
      </c>
      <c r="AD459" s="70" t="str">
        <f>_xlfn.XLOOKUP($D459,'[1]Res (3)'!$G:$G,'[1]Res (3)'!U:U,"",0)</f>
        <v/>
      </c>
      <c r="AE459" s="70" t="str">
        <f>_xlfn.XLOOKUP($D459,'[1]Res (3)'!$G:$G,'[1]Res (3)'!V:V,"",0)</f>
        <v/>
      </c>
      <c r="AF459" s="70" t="str">
        <f>_xlfn.XLOOKUP($D459,'[1]Res (3)'!$G:$G,'[1]Res (3)'!W:W,"",0)</f>
        <v/>
      </c>
      <c r="AG459" s="70" t="str">
        <f>_xlfn.XLOOKUP($D459,'[1]Res (3)'!$G:$G,'[1]Res (3)'!X:X,"",0)</f>
        <v/>
      </c>
      <c r="AH459" s="70" t="str">
        <f>_xlfn.XLOOKUP($D459,'[1]Res (3)'!$G:$G,'[1]Res (3)'!Y:Y,"",0)</f>
        <v/>
      </c>
      <c r="AI459" s="70" t="str">
        <f>_xlfn.XLOOKUP($D459,'[1]Res (3)'!$G:$G,'[1]Res (3)'!Z:Z,"",0)</f>
        <v/>
      </c>
      <c r="AJ459" s="70" t="str">
        <f>_xlfn.XLOOKUP($D459,'[1]Res (3)'!$G:$G,'[1]Res (3)'!AA:AA,"",0)</f>
        <v/>
      </c>
      <c r="AK459" s="70" t="str">
        <f>_xlfn.XLOOKUP($D459,'[1]Res (3)'!$G:$G,'[1]Res (3)'!AB:AB,"",0)</f>
        <v>-</v>
      </c>
      <c r="AL459" s="71">
        <f t="shared" si="224"/>
        <v>0</v>
      </c>
      <c r="AM459" s="72" t="str">
        <f t="shared" si="225"/>
        <v/>
      </c>
      <c r="AO459" s="71" t="s">
        <v>26</v>
      </c>
      <c r="AP459" s="70" t="e">
        <f>CL459+Z458-BB459-BN459</f>
        <v>#VALUE!</v>
      </c>
      <c r="AQ459" s="70" t="s">
        <v>26</v>
      </c>
      <c r="AR459" s="70" t="e">
        <f>CN459+AB458-BD459-BP459</f>
        <v>#VALUE!</v>
      </c>
      <c r="AS459" s="70" t="s">
        <v>26</v>
      </c>
      <c r="AT459" s="70" t="e">
        <f>CP459+AD458-BF459-BR459</f>
        <v>#VALUE!</v>
      </c>
      <c r="AU459" s="70" t="s">
        <v>26</v>
      </c>
      <c r="AV459" s="70" t="e">
        <f>CR459+AF458-BH459-BT459</f>
        <v>#VALUE!</v>
      </c>
      <c r="AW459" s="70" t="s">
        <v>26</v>
      </c>
      <c r="AX459" s="70" t="e">
        <f>CT459+AK458-BJ459-BV459</f>
        <v>#VALUE!</v>
      </c>
      <c r="AY459" s="71" t="e">
        <f t="shared" si="226"/>
        <v>#VALUE!</v>
      </c>
      <c r="AZ459" s="72" t="e">
        <f t="shared" si="231"/>
        <v>#VALUE!</v>
      </c>
      <c r="BA459" s="71" t="s">
        <v>26</v>
      </c>
      <c r="BB459" s="70">
        <v>0</v>
      </c>
      <c r="BC459" s="70" t="s">
        <v>26</v>
      </c>
      <c r="BD459" s="70">
        <v>1</v>
      </c>
      <c r="BE459" s="70" t="s">
        <v>26</v>
      </c>
      <c r="BF459" s="70">
        <v>2</v>
      </c>
      <c r="BG459" s="70" t="s">
        <v>26</v>
      </c>
      <c r="BH459" s="70">
        <v>1</v>
      </c>
      <c r="BI459" s="70" t="s">
        <v>26</v>
      </c>
      <c r="BJ459" s="70">
        <v>0</v>
      </c>
      <c r="BK459" s="74">
        <f t="shared" si="227"/>
        <v>4</v>
      </c>
      <c r="BL459" s="75">
        <f t="shared" si="232"/>
        <v>0</v>
      </c>
      <c r="BM459" s="71" t="s">
        <v>26</v>
      </c>
      <c r="BN459" s="70">
        <v>0</v>
      </c>
      <c r="BO459" s="70" t="s">
        <v>26</v>
      </c>
      <c r="BP459" s="70">
        <v>1</v>
      </c>
      <c r="BQ459" s="70" t="s">
        <v>26</v>
      </c>
      <c r="BR459" s="70">
        <v>1</v>
      </c>
      <c r="BS459" s="70" t="s">
        <v>26</v>
      </c>
      <c r="BT459" s="70">
        <v>1</v>
      </c>
      <c r="BU459" s="70" t="s">
        <v>26</v>
      </c>
      <c r="BV459" s="70">
        <v>0</v>
      </c>
      <c r="BW459" s="74">
        <f t="shared" si="228"/>
        <v>3</v>
      </c>
      <c r="BX459" s="76">
        <f t="shared" si="233"/>
        <v>0</v>
      </c>
      <c r="BY459" s="71" t="s">
        <v>26</v>
      </c>
      <c r="BZ459" s="70">
        <v>0</v>
      </c>
      <c r="CA459" s="70" t="s">
        <v>26</v>
      </c>
      <c r="CB459" s="70">
        <v>0</v>
      </c>
      <c r="CC459" s="70" t="s">
        <v>26</v>
      </c>
      <c r="CD459" s="70">
        <v>0</v>
      </c>
      <c r="CE459" s="70" t="s">
        <v>26</v>
      </c>
      <c r="CF459" s="70">
        <v>0</v>
      </c>
      <c r="CG459" s="70" t="s">
        <v>26</v>
      </c>
      <c r="CH459" s="70">
        <v>0</v>
      </c>
      <c r="CI459" s="77">
        <f t="shared" si="229"/>
        <v>0</v>
      </c>
      <c r="CJ459" s="76">
        <f t="shared" si="234"/>
        <v>0</v>
      </c>
      <c r="CK459" s="78"/>
      <c r="CL459" s="57"/>
      <c r="CM459" s="57"/>
      <c r="CN459" s="57">
        <v>4</v>
      </c>
      <c r="CO459" s="57"/>
      <c r="CP459" s="57">
        <v>6</v>
      </c>
      <c r="CQ459" s="57"/>
      <c r="CR459" s="57">
        <v>4</v>
      </c>
      <c r="CS459" s="79"/>
      <c r="CT459" s="80"/>
      <c r="CU459" s="81">
        <f t="shared" si="230"/>
        <v>14</v>
      </c>
      <c r="CV459" s="82">
        <f t="shared" si="235"/>
        <v>0</v>
      </c>
      <c r="CW459" s="83" t="e">
        <f>SUMIF(Склад!#REF!,E458,Склад!#REF!)</f>
        <v>#REF!</v>
      </c>
    </row>
    <row r="460" spans="1:101" s="73" customFormat="1" ht="147.94999999999999" customHeight="1" thickBot="1" x14ac:dyDescent="0.3">
      <c r="A460" s="34">
        <v>457</v>
      </c>
      <c r="B460" s="168" t="s">
        <v>140</v>
      </c>
      <c r="C460" s="34" t="s">
        <v>33</v>
      </c>
      <c r="D460" s="34" t="str">
        <f t="shared" si="223"/>
        <v>684710263</v>
      </c>
      <c r="E460" s="33" t="s">
        <v>3994</v>
      </c>
      <c r="F460" s="33">
        <v>63</v>
      </c>
      <c r="G460" s="165" t="str">
        <f>IFERROR(VLOOKUP(VALUE(E460),Склад!#REF!,6,0),"-")</f>
        <v>-</v>
      </c>
      <c r="H460" s="58"/>
      <c r="I460" s="194" t="s">
        <v>4364</v>
      </c>
      <c r="J460" s="59">
        <v>49.6</v>
      </c>
      <c r="K460" s="63">
        <v>129</v>
      </c>
      <c r="L460" s="60"/>
      <c r="M460" s="61"/>
      <c r="N460" s="62"/>
      <c r="O460" s="64"/>
      <c r="P460" s="65"/>
      <c r="Q460" s="66"/>
      <c r="R460" s="67"/>
      <c r="S460" s="65"/>
      <c r="T460" s="66"/>
      <c r="U460" s="68"/>
      <c r="V460" s="69"/>
      <c r="W460" s="65"/>
      <c r="X460" s="66"/>
      <c r="Y460" s="70" t="str">
        <f>_xlfn.XLOOKUP($D460,'[1]Res (3)'!$G:$G,'[1]Res (3)'!P:P,"",0)</f>
        <v>-</v>
      </c>
      <c r="Z460" s="70" t="str">
        <f>_xlfn.XLOOKUP($D460,'[1]Res (3)'!$G:$G,'[1]Res (3)'!Q:Q,"",0)</f>
        <v>-</v>
      </c>
      <c r="AA460" s="70" t="str">
        <f>_xlfn.XLOOKUP($D460,'[1]Res (3)'!$G:$G,'[1]Res (3)'!R:R,"",0)</f>
        <v>-</v>
      </c>
      <c r="AB460" s="70" t="str">
        <f>_xlfn.XLOOKUP($D460,'[1]Res (3)'!$G:$G,'[1]Res (3)'!S:S,"",0)</f>
        <v/>
      </c>
      <c r="AC460" s="70" t="str">
        <f>_xlfn.XLOOKUP($D460,'[1]Res (3)'!$G:$G,'[1]Res (3)'!T:T,"",0)</f>
        <v/>
      </c>
      <c r="AD460" s="70" t="str">
        <f>_xlfn.XLOOKUP($D460,'[1]Res (3)'!$G:$G,'[1]Res (3)'!U:U,"",0)</f>
        <v/>
      </c>
      <c r="AE460" s="70" t="str">
        <f>_xlfn.XLOOKUP($D460,'[1]Res (3)'!$G:$G,'[1]Res (3)'!V:V,"",0)</f>
        <v/>
      </c>
      <c r="AF460" s="70" t="str">
        <f>_xlfn.XLOOKUP($D460,'[1]Res (3)'!$G:$G,'[1]Res (3)'!W:W,"",0)</f>
        <v/>
      </c>
      <c r="AG460" s="70" t="str">
        <f>_xlfn.XLOOKUP($D460,'[1]Res (3)'!$G:$G,'[1]Res (3)'!X:X,"",0)</f>
        <v/>
      </c>
      <c r="AH460" s="70" t="str">
        <f>_xlfn.XLOOKUP($D460,'[1]Res (3)'!$G:$G,'[1]Res (3)'!Y:Y,"",0)</f>
        <v/>
      </c>
      <c r="AI460" s="70" t="str">
        <f>_xlfn.XLOOKUP($D460,'[1]Res (3)'!$G:$G,'[1]Res (3)'!Z:Z,"",0)</f>
        <v/>
      </c>
      <c r="AJ460" s="70" t="str">
        <f>_xlfn.XLOOKUP($D460,'[1]Res (3)'!$G:$G,'[1]Res (3)'!AA:AA,"",0)</f>
        <v/>
      </c>
      <c r="AK460" s="70" t="str">
        <f>_xlfn.XLOOKUP($D460,'[1]Res (3)'!$G:$G,'[1]Res (3)'!AB:AB,"",0)</f>
        <v>-</v>
      </c>
      <c r="AL460" s="71">
        <f t="shared" si="224"/>
        <v>0</v>
      </c>
      <c r="AM460" s="72" t="str">
        <f t="shared" si="225"/>
        <v/>
      </c>
      <c r="AO460" s="71" t="e">
        <f t="shared" ref="AO460:AO469" si="236">CK460+Y459-BA460-BM460-BY460</f>
        <v>#VALUE!</v>
      </c>
      <c r="AP460" s="70" t="s">
        <v>26</v>
      </c>
      <c r="AQ460" s="70" t="s">
        <v>26</v>
      </c>
      <c r="AR460" s="70" t="s">
        <v>26</v>
      </c>
      <c r="AS460" s="70" t="s">
        <v>26</v>
      </c>
      <c r="AT460" s="70" t="s">
        <v>26</v>
      </c>
      <c r="AU460" s="70" t="s">
        <v>26</v>
      </c>
      <c r="AV460" s="70" t="s">
        <v>26</v>
      </c>
      <c r="AW460" s="70" t="s">
        <v>26</v>
      </c>
      <c r="AX460" s="70" t="s">
        <v>26</v>
      </c>
      <c r="AY460" s="71" t="e">
        <f t="shared" si="226"/>
        <v>#VALUE!</v>
      </c>
      <c r="AZ460" s="72" t="e">
        <f t="shared" si="231"/>
        <v>#VALUE!</v>
      </c>
      <c r="BA460" s="71">
        <v>2</v>
      </c>
      <c r="BB460" s="70" t="s">
        <v>26</v>
      </c>
      <c r="BC460" s="70" t="s">
        <v>26</v>
      </c>
      <c r="BD460" s="70" t="s">
        <v>26</v>
      </c>
      <c r="BE460" s="70" t="s">
        <v>26</v>
      </c>
      <c r="BF460" s="70" t="s">
        <v>26</v>
      </c>
      <c r="BG460" s="70" t="s">
        <v>26</v>
      </c>
      <c r="BH460" s="70" t="s">
        <v>26</v>
      </c>
      <c r="BI460" s="70" t="s">
        <v>26</v>
      </c>
      <c r="BJ460" s="70" t="s">
        <v>26</v>
      </c>
      <c r="BK460" s="74">
        <f t="shared" si="227"/>
        <v>2</v>
      </c>
      <c r="BL460" s="75">
        <f t="shared" si="232"/>
        <v>0</v>
      </c>
      <c r="BM460" s="71">
        <v>1</v>
      </c>
      <c r="BN460" s="70" t="s">
        <v>26</v>
      </c>
      <c r="BO460" s="70" t="s">
        <v>26</v>
      </c>
      <c r="BP460" s="70" t="s">
        <v>26</v>
      </c>
      <c r="BQ460" s="70" t="s">
        <v>26</v>
      </c>
      <c r="BR460" s="70" t="s">
        <v>26</v>
      </c>
      <c r="BS460" s="70" t="s">
        <v>26</v>
      </c>
      <c r="BT460" s="70" t="s">
        <v>26</v>
      </c>
      <c r="BU460" s="70" t="s">
        <v>26</v>
      </c>
      <c r="BV460" s="70" t="s">
        <v>26</v>
      </c>
      <c r="BW460" s="74">
        <f t="shared" si="228"/>
        <v>1</v>
      </c>
      <c r="BX460" s="76">
        <f t="shared" si="233"/>
        <v>0</v>
      </c>
      <c r="BY460" s="71">
        <v>0</v>
      </c>
      <c r="BZ460" s="70" t="s">
        <v>26</v>
      </c>
      <c r="CA460" s="70" t="s">
        <v>26</v>
      </c>
      <c r="CB460" s="70" t="s">
        <v>26</v>
      </c>
      <c r="CC460" s="70" t="s">
        <v>26</v>
      </c>
      <c r="CD460" s="70" t="s">
        <v>26</v>
      </c>
      <c r="CE460" s="70" t="s">
        <v>26</v>
      </c>
      <c r="CF460" s="70" t="s">
        <v>26</v>
      </c>
      <c r="CG460" s="70" t="s">
        <v>26</v>
      </c>
      <c r="CH460" s="70" t="s">
        <v>26</v>
      </c>
      <c r="CI460" s="77">
        <f t="shared" si="229"/>
        <v>0</v>
      </c>
      <c r="CJ460" s="76">
        <f t="shared" si="234"/>
        <v>0</v>
      </c>
      <c r="CK460" s="78"/>
      <c r="CL460" s="57"/>
      <c r="CM460" s="57"/>
      <c r="CN460" s="57"/>
      <c r="CO460" s="57"/>
      <c r="CP460" s="57"/>
      <c r="CQ460" s="57"/>
      <c r="CR460" s="57"/>
      <c r="CS460" s="79"/>
      <c r="CT460" s="80"/>
      <c r="CU460" s="81">
        <f t="shared" si="230"/>
        <v>0</v>
      </c>
      <c r="CV460" s="82">
        <f t="shared" si="235"/>
        <v>0</v>
      </c>
      <c r="CW460" s="83" t="e">
        <f>SUMIF(Склад!#REF!,E459,Склад!#REF!)</f>
        <v>#REF!</v>
      </c>
    </row>
    <row r="461" spans="1:101" s="73" customFormat="1" ht="147.94999999999999" customHeight="1" thickBot="1" x14ac:dyDescent="0.3">
      <c r="A461" s="57">
        <v>458</v>
      </c>
      <c r="B461" s="168" t="s">
        <v>140</v>
      </c>
      <c r="C461" s="34" t="s">
        <v>34</v>
      </c>
      <c r="D461" s="34" t="str">
        <f t="shared" si="223"/>
        <v>68971016</v>
      </c>
      <c r="E461" s="33" t="s">
        <v>3995</v>
      </c>
      <c r="F461" s="33">
        <v>6</v>
      </c>
      <c r="G461" s="165" t="str">
        <f>IFERROR(VLOOKUP(VALUE(E461),Склад!#REF!,6,0),"-")</f>
        <v>-</v>
      </c>
      <c r="H461" s="58"/>
      <c r="I461" s="194" t="s">
        <v>4364</v>
      </c>
      <c r="J461" s="59">
        <v>49.6</v>
      </c>
      <c r="K461" s="63">
        <v>129</v>
      </c>
      <c r="L461" s="60"/>
      <c r="M461" s="61"/>
      <c r="N461" s="62"/>
      <c r="O461" s="64"/>
      <c r="P461" s="65"/>
      <c r="Q461" s="66"/>
      <c r="R461" s="67"/>
      <c r="S461" s="65"/>
      <c r="T461" s="66"/>
      <c r="U461" s="68"/>
      <c r="V461" s="69"/>
      <c r="W461" s="65"/>
      <c r="X461" s="66"/>
      <c r="Y461" s="70" t="str">
        <f>_xlfn.XLOOKUP($D461,'[1]Res (3)'!$G:$G,'[1]Res (3)'!P:P,"",0)</f>
        <v>-</v>
      </c>
      <c r="Z461" s="70" t="str">
        <f>_xlfn.XLOOKUP($D461,'[1]Res (3)'!$G:$G,'[1]Res (3)'!Q:Q,"",0)</f>
        <v>-</v>
      </c>
      <c r="AA461" s="70" t="str">
        <f>_xlfn.XLOOKUP($D461,'[1]Res (3)'!$G:$G,'[1]Res (3)'!R:R,"",0)</f>
        <v>-</v>
      </c>
      <c r="AB461" s="70" t="str">
        <f>_xlfn.XLOOKUP($D461,'[1]Res (3)'!$G:$G,'[1]Res (3)'!S:S,"",0)</f>
        <v/>
      </c>
      <c r="AC461" s="70" t="str">
        <f>_xlfn.XLOOKUP($D461,'[1]Res (3)'!$G:$G,'[1]Res (3)'!T:T,"",0)</f>
        <v/>
      </c>
      <c r="AD461" s="70" t="str">
        <f>_xlfn.XLOOKUP($D461,'[1]Res (3)'!$G:$G,'[1]Res (3)'!U:U,"",0)</f>
        <v/>
      </c>
      <c r="AE461" s="70" t="str">
        <f>_xlfn.XLOOKUP($D461,'[1]Res (3)'!$G:$G,'[1]Res (3)'!V:V,"",0)</f>
        <v/>
      </c>
      <c r="AF461" s="70" t="str">
        <f>_xlfn.XLOOKUP($D461,'[1]Res (3)'!$G:$G,'[1]Res (3)'!W:W,"",0)</f>
        <v/>
      </c>
      <c r="AG461" s="70" t="str">
        <f>_xlfn.XLOOKUP($D461,'[1]Res (3)'!$G:$G,'[1]Res (3)'!X:X,"",0)</f>
        <v/>
      </c>
      <c r="AH461" s="70" t="str">
        <f>_xlfn.XLOOKUP($D461,'[1]Res (3)'!$G:$G,'[1]Res (3)'!Y:Y,"",0)</f>
        <v/>
      </c>
      <c r="AI461" s="70" t="str">
        <f>_xlfn.XLOOKUP($D461,'[1]Res (3)'!$G:$G,'[1]Res (3)'!Z:Z,"",0)</f>
        <v/>
      </c>
      <c r="AJ461" s="70" t="str">
        <f>_xlfn.XLOOKUP($D461,'[1]Res (3)'!$G:$G,'[1]Res (3)'!AA:AA,"",0)</f>
        <v/>
      </c>
      <c r="AK461" s="70" t="str">
        <f>_xlfn.XLOOKUP($D461,'[1]Res (3)'!$G:$G,'[1]Res (3)'!AB:AB,"",0)</f>
        <v>-</v>
      </c>
      <c r="AL461" s="71">
        <f t="shared" si="224"/>
        <v>0</v>
      </c>
      <c r="AM461" s="72" t="str">
        <f t="shared" si="225"/>
        <v/>
      </c>
      <c r="AO461" s="71" t="e">
        <f t="shared" si="236"/>
        <v>#VALUE!</v>
      </c>
      <c r="AP461" s="70" t="s">
        <v>26</v>
      </c>
      <c r="AQ461" s="70" t="s">
        <v>26</v>
      </c>
      <c r="AR461" s="70" t="s">
        <v>26</v>
      </c>
      <c r="AS461" s="70" t="s">
        <v>26</v>
      </c>
      <c r="AT461" s="70" t="s">
        <v>26</v>
      </c>
      <c r="AU461" s="70" t="s">
        <v>26</v>
      </c>
      <c r="AV461" s="70" t="s">
        <v>26</v>
      </c>
      <c r="AW461" s="70" t="s">
        <v>26</v>
      </c>
      <c r="AX461" s="70" t="s">
        <v>26</v>
      </c>
      <c r="AY461" s="71" t="e">
        <f t="shared" si="226"/>
        <v>#VALUE!</v>
      </c>
      <c r="AZ461" s="72" t="e">
        <f t="shared" si="231"/>
        <v>#VALUE!</v>
      </c>
      <c r="BA461" s="71">
        <v>3</v>
      </c>
      <c r="BB461" s="70" t="s">
        <v>26</v>
      </c>
      <c r="BC461" s="70" t="s">
        <v>26</v>
      </c>
      <c r="BD461" s="70" t="s">
        <v>26</v>
      </c>
      <c r="BE461" s="70" t="s">
        <v>26</v>
      </c>
      <c r="BF461" s="70" t="s">
        <v>26</v>
      </c>
      <c r="BG461" s="70" t="s">
        <v>26</v>
      </c>
      <c r="BH461" s="70" t="s">
        <v>26</v>
      </c>
      <c r="BI461" s="70" t="s">
        <v>26</v>
      </c>
      <c r="BJ461" s="70" t="s">
        <v>26</v>
      </c>
      <c r="BK461" s="74">
        <f t="shared" si="227"/>
        <v>3</v>
      </c>
      <c r="BL461" s="75">
        <f t="shared" si="232"/>
        <v>0</v>
      </c>
      <c r="BM461" s="71">
        <v>2</v>
      </c>
      <c r="BN461" s="70" t="s">
        <v>26</v>
      </c>
      <c r="BO461" s="70" t="s">
        <v>26</v>
      </c>
      <c r="BP461" s="70" t="s">
        <v>26</v>
      </c>
      <c r="BQ461" s="70" t="s">
        <v>26</v>
      </c>
      <c r="BR461" s="70" t="s">
        <v>26</v>
      </c>
      <c r="BS461" s="70" t="s">
        <v>26</v>
      </c>
      <c r="BT461" s="70" t="s">
        <v>26</v>
      </c>
      <c r="BU461" s="70" t="s">
        <v>26</v>
      </c>
      <c r="BV461" s="70" t="s">
        <v>26</v>
      </c>
      <c r="BW461" s="74">
        <f t="shared" si="228"/>
        <v>2</v>
      </c>
      <c r="BX461" s="76">
        <f t="shared" si="233"/>
        <v>0</v>
      </c>
      <c r="BY461" s="71">
        <v>5</v>
      </c>
      <c r="BZ461" s="70" t="s">
        <v>26</v>
      </c>
      <c r="CA461" s="70" t="s">
        <v>26</v>
      </c>
      <c r="CB461" s="70" t="s">
        <v>26</v>
      </c>
      <c r="CC461" s="70" t="s">
        <v>26</v>
      </c>
      <c r="CD461" s="70" t="s">
        <v>26</v>
      </c>
      <c r="CE461" s="70" t="s">
        <v>26</v>
      </c>
      <c r="CF461" s="70" t="s">
        <v>26</v>
      </c>
      <c r="CG461" s="70" t="s">
        <v>26</v>
      </c>
      <c r="CH461" s="70" t="s">
        <v>26</v>
      </c>
      <c r="CI461" s="77">
        <f t="shared" si="229"/>
        <v>5</v>
      </c>
      <c r="CJ461" s="76">
        <f t="shared" si="234"/>
        <v>0</v>
      </c>
      <c r="CK461" s="78">
        <v>4</v>
      </c>
      <c r="CL461" s="57"/>
      <c r="CM461" s="57"/>
      <c r="CN461" s="57"/>
      <c r="CO461" s="57"/>
      <c r="CP461" s="57"/>
      <c r="CQ461" s="57"/>
      <c r="CR461" s="57"/>
      <c r="CS461" s="79"/>
      <c r="CT461" s="80"/>
      <c r="CU461" s="81">
        <f t="shared" si="230"/>
        <v>4</v>
      </c>
      <c r="CV461" s="82">
        <f t="shared" si="235"/>
        <v>0</v>
      </c>
      <c r="CW461" s="83" t="e">
        <f>SUMIF(Склад!#REF!,E460,Склад!#REF!)</f>
        <v>#REF!</v>
      </c>
    </row>
    <row r="462" spans="1:101" s="73" customFormat="1" ht="147.94999999999999" customHeight="1" thickBot="1" x14ac:dyDescent="0.3">
      <c r="A462" s="34">
        <v>459</v>
      </c>
      <c r="B462" s="168" t="s">
        <v>140</v>
      </c>
      <c r="C462" s="34" t="s">
        <v>4260</v>
      </c>
      <c r="D462" s="34" t="str">
        <f t="shared" si="223"/>
        <v>74971051</v>
      </c>
      <c r="E462" s="33" t="s">
        <v>3996</v>
      </c>
      <c r="F462" s="33">
        <v>1</v>
      </c>
      <c r="G462" s="165" t="str">
        <f>IFERROR(VLOOKUP(VALUE(E462),Склад!#REF!,6,0),"-")</f>
        <v>-</v>
      </c>
      <c r="H462" s="58"/>
      <c r="I462" s="194" t="s">
        <v>4364</v>
      </c>
      <c r="J462" s="59">
        <v>30.4</v>
      </c>
      <c r="K462" s="63">
        <v>79</v>
      </c>
      <c r="L462" s="60"/>
      <c r="M462" s="61"/>
      <c r="N462" s="62"/>
      <c r="O462" s="64"/>
      <c r="P462" s="65"/>
      <c r="Q462" s="66"/>
      <c r="R462" s="67"/>
      <c r="S462" s="65"/>
      <c r="T462" s="66"/>
      <c r="U462" s="68"/>
      <c r="V462" s="69"/>
      <c r="W462" s="65"/>
      <c r="X462" s="66"/>
      <c r="Y462" s="70" t="str">
        <f>_xlfn.XLOOKUP($D462,'[1]Res (3)'!$G:$G,'[1]Res (3)'!P:P,"",0)</f>
        <v/>
      </c>
      <c r="Z462" s="70" t="str">
        <f>_xlfn.XLOOKUP($D462,'[1]Res (3)'!$G:$G,'[1]Res (3)'!Q:Q,"",0)</f>
        <v>-</v>
      </c>
      <c r="AA462" s="70" t="str">
        <f>_xlfn.XLOOKUP($D462,'[1]Res (3)'!$G:$G,'[1]Res (3)'!R:R,"",0)</f>
        <v>-</v>
      </c>
      <c r="AB462" s="70" t="str">
        <f>_xlfn.XLOOKUP($D462,'[1]Res (3)'!$G:$G,'[1]Res (3)'!S:S,"",0)</f>
        <v>-</v>
      </c>
      <c r="AC462" s="70" t="str">
        <f>_xlfn.XLOOKUP($D462,'[1]Res (3)'!$G:$G,'[1]Res (3)'!T:T,"",0)</f>
        <v>-</v>
      </c>
      <c r="AD462" s="70" t="str">
        <f>_xlfn.XLOOKUP($D462,'[1]Res (3)'!$G:$G,'[1]Res (3)'!U:U,"",0)</f>
        <v>-</v>
      </c>
      <c r="AE462" s="70" t="str">
        <f>_xlfn.XLOOKUP($D462,'[1]Res (3)'!$G:$G,'[1]Res (3)'!V:V,"",0)</f>
        <v>-</v>
      </c>
      <c r="AF462" s="70" t="str">
        <f>_xlfn.XLOOKUP($D462,'[1]Res (3)'!$G:$G,'[1]Res (3)'!W:W,"",0)</f>
        <v>-</v>
      </c>
      <c r="AG462" s="70" t="str">
        <f>_xlfn.XLOOKUP($D462,'[1]Res (3)'!$G:$G,'[1]Res (3)'!X:X,"",0)</f>
        <v>-</v>
      </c>
      <c r="AH462" s="70" t="str">
        <f>_xlfn.XLOOKUP($D462,'[1]Res (3)'!$G:$G,'[1]Res (3)'!Y:Y,"",0)</f>
        <v>-</v>
      </c>
      <c r="AI462" s="70" t="str">
        <f>_xlfn.XLOOKUP($D462,'[1]Res (3)'!$G:$G,'[1]Res (3)'!Z:Z,"",0)</f>
        <v>-</v>
      </c>
      <c r="AJ462" s="70" t="str">
        <f>_xlfn.XLOOKUP($D462,'[1]Res (3)'!$G:$G,'[1]Res (3)'!AA:AA,"",0)</f>
        <v>-</v>
      </c>
      <c r="AK462" s="70" t="str">
        <f>_xlfn.XLOOKUP($D462,'[1]Res (3)'!$G:$G,'[1]Res (3)'!AB:AB,"",0)</f>
        <v>-</v>
      </c>
      <c r="AL462" s="71">
        <f t="shared" si="224"/>
        <v>0</v>
      </c>
      <c r="AM462" s="72" t="str">
        <f t="shared" si="225"/>
        <v/>
      </c>
      <c r="AO462" s="71" t="e">
        <f t="shared" si="236"/>
        <v>#VALUE!</v>
      </c>
      <c r="AP462" s="70" t="s">
        <v>26</v>
      </c>
      <c r="AQ462" s="70" t="s">
        <v>26</v>
      </c>
      <c r="AR462" s="70" t="s">
        <v>26</v>
      </c>
      <c r="AS462" s="70" t="s">
        <v>26</v>
      </c>
      <c r="AT462" s="70" t="s">
        <v>26</v>
      </c>
      <c r="AU462" s="70" t="s">
        <v>26</v>
      </c>
      <c r="AV462" s="70" t="s">
        <v>26</v>
      </c>
      <c r="AW462" s="70" t="s">
        <v>26</v>
      </c>
      <c r="AX462" s="70" t="s">
        <v>26</v>
      </c>
      <c r="AY462" s="71" t="e">
        <f t="shared" si="226"/>
        <v>#VALUE!</v>
      </c>
      <c r="AZ462" s="72" t="e">
        <f t="shared" si="231"/>
        <v>#VALUE!</v>
      </c>
      <c r="BA462" s="71">
        <v>3</v>
      </c>
      <c r="BB462" s="70" t="s">
        <v>26</v>
      </c>
      <c r="BC462" s="70" t="s">
        <v>26</v>
      </c>
      <c r="BD462" s="70" t="s">
        <v>26</v>
      </c>
      <c r="BE462" s="70" t="s">
        <v>26</v>
      </c>
      <c r="BF462" s="70" t="s">
        <v>26</v>
      </c>
      <c r="BG462" s="70" t="s">
        <v>26</v>
      </c>
      <c r="BH462" s="70" t="s">
        <v>26</v>
      </c>
      <c r="BI462" s="70" t="s">
        <v>26</v>
      </c>
      <c r="BJ462" s="70" t="s">
        <v>26</v>
      </c>
      <c r="BK462" s="74">
        <f t="shared" si="227"/>
        <v>3</v>
      </c>
      <c r="BL462" s="75">
        <f t="shared" si="232"/>
        <v>0</v>
      </c>
      <c r="BM462" s="71">
        <v>2</v>
      </c>
      <c r="BN462" s="70" t="s">
        <v>26</v>
      </c>
      <c r="BO462" s="70" t="s">
        <v>26</v>
      </c>
      <c r="BP462" s="70" t="s">
        <v>26</v>
      </c>
      <c r="BQ462" s="70" t="s">
        <v>26</v>
      </c>
      <c r="BR462" s="70" t="s">
        <v>26</v>
      </c>
      <c r="BS462" s="70" t="s">
        <v>26</v>
      </c>
      <c r="BT462" s="70" t="s">
        <v>26</v>
      </c>
      <c r="BU462" s="70" t="s">
        <v>26</v>
      </c>
      <c r="BV462" s="70" t="s">
        <v>26</v>
      </c>
      <c r="BW462" s="74">
        <f t="shared" si="228"/>
        <v>2</v>
      </c>
      <c r="BX462" s="76">
        <f t="shared" si="233"/>
        <v>0</v>
      </c>
      <c r="BY462" s="71">
        <v>5</v>
      </c>
      <c r="BZ462" s="70" t="s">
        <v>26</v>
      </c>
      <c r="CA462" s="70" t="s">
        <v>26</v>
      </c>
      <c r="CB462" s="70" t="s">
        <v>26</v>
      </c>
      <c r="CC462" s="70" t="s">
        <v>26</v>
      </c>
      <c r="CD462" s="70" t="s">
        <v>26</v>
      </c>
      <c r="CE462" s="70" t="s">
        <v>26</v>
      </c>
      <c r="CF462" s="70" t="s">
        <v>26</v>
      </c>
      <c r="CG462" s="70" t="s">
        <v>26</v>
      </c>
      <c r="CH462" s="70" t="s">
        <v>26</v>
      </c>
      <c r="CI462" s="77">
        <f t="shared" si="229"/>
        <v>5</v>
      </c>
      <c r="CJ462" s="76">
        <f t="shared" si="234"/>
        <v>0</v>
      </c>
      <c r="CK462" s="78">
        <v>6</v>
      </c>
      <c r="CL462" s="57"/>
      <c r="CM462" s="57"/>
      <c r="CN462" s="57"/>
      <c r="CO462" s="57"/>
      <c r="CP462" s="57"/>
      <c r="CQ462" s="57"/>
      <c r="CR462" s="57"/>
      <c r="CS462" s="79"/>
      <c r="CT462" s="80"/>
      <c r="CU462" s="81">
        <f t="shared" si="230"/>
        <v>6</v>
      </c>
      <c r="CV462" s="82">
        <f t="shared" si="235"/>
        <v>0</v>
      </c>
      <c r="CW462" s="83" t="e">
        <f>SUMIF(Склад!#REF!,E461,Склад!#REF!)</f>
        <v>#REF!</v>
      </c>
    </row>
    <row r="463" spans="1:101" s="73" customFormat="1" ht="80.650000000000006" customHeight="1" thickBot="1" x14ac:dyDescent="0.3">
      <c r="A463" s="57">
        <v>460</v>
      </c>
      <c r="B463" s="168" t="s">
        <v>140</v>
      </c>
      <c r="C463" s="34" t="s">
        <v>4260</v>
      </c>
      <c r="D463" s="34" t="str">
        <f t="shared" si="223"/>
        <v>749710563</v>
      </c>
      <c r="E463" s="33" t="s">
        <v>3996</v>
      </c>
      <c r="F463" s="33">
        <v>63</v>
      </c>
      <c r="G463" s="165" t="str">
        <f>IFERROR(VLOOKUP(VALUE(E463),Склад!#REF!,6,0),"-")</f>
        <v>-</v>
      </c>
      <c r="H463" s="58"/>
      <c r="I463" s="194" t="s">
        <v>4364</v>
      </c>
      <c r="J463" s="59">
        <v>30.4</v>
      </c>
      <c r="K463" s="63">
        <v>79</v>
      </c>
      <c r="L463" s="60"/>
      <c r="M463" s="61"/>
      <c r="N463" s="62"/>
      <c r="O463" s="64"/>
      <c r="P463" s="65"/>
      <c r="Q463" s="66"/>
      <c r="R463" s="67"/>
      <c r="S463" s="65"/>
      <c r="T463" s="66"/>
      <c r="U463" s="68"/>
      <c r="V463" s="69"/>
      <c r="W463" s="65"/>
      <c r="X463" s="66"/>
      <c r="Y463" s="70" t="str">
        <f>_xlfn.XLOOKUP($D463,'[1]Res (3)'!$G:$G,'[1]Res (3)'!P:P,"",0)</f>
        <v/>
      </c>
      <c r="Z463" s="70" t="str">
        <f>_xlfn.XLOOKUP($D463,'[1]Res (3)'!$G:$G,'[1]Res (3)'!Q:Q,"",0)</f>
        <v>-</v>
      </c>
      <c r="AA463" s="70" t="str">
        <f>_xlfn.XLOOKUP($D463,'[1]Res (3)'!$G:$G,'[1]Res (3)'!R:R,"",0)</f>
        <v>-</v>
      </c>
      <c r="AB463" s="70" t="str">
        <f>_xlfn.XLOOKUP($D463,'[1]Res (3)'!$G:$G,'[1]Res (3)'!S:S,"",0)</f>
        <v>-</v>
      </c>
      <c r="AC463" s="70" t="str">
        <f>_xlfn.XLOOKUP($D463,'[1]Res (3)'!$G:$G,'[1]Res (3)'!T:T,"",0)</f>
        <v>-</v>
      </c>
      <c r="AD463" s="70" t="str">
        <f>_xlfn.XLOOKUP($D463,'[1]Res (3)'!$G:$G,'[1]Res (3)'!U:U,"",0)</f>
        <v>-</v>
      </c>
      <c r="AE463" s="70" t="str">
        <f>_xlfn.XLOOKUP($D463,'[1]Res (3)'!$G:$G,'[1]Res (3)'!V:V,"",0)</f>
        <v>-</v>
      </c>
      <c r="AF463" s="70" t="str">
        <f>_xlfn.XLOOKUP($D463,'[1]Res (3)'!$G:$G,'[1]Res (3)'!W:W,"",0)</f>
        <v>-</v>
      </c>
      <c r="AG463" s="70" t="str">
        <f>_xlfn.XLOOKUP($D463,'[1]Res (3)'!$G:$G,'[1]Res (3)'!X:X,"",0)</f>
        <v>-</v>
      </c>
      <c r="AH463" s="70" t="str">
        <f>_xlfn.XLOOKUP($D463,'[1]Res (3)'!$G:$G,'[1]Res (3)'!Y:Y,"",0)</f>
        <v>-</v>
      </c>
      <c r="AI463" s="70" t="str">
        <f>_xlfn.XLOOKUP($D463,'[1]Res (3)'!$G:$G,'[1]Res (3)'!Z:Z,"",0)</f>
        <v>-</v>
      </c>
      <c r="AJ463" s="70" t="str">
        <f>_xlfn.XLOOKUP($D463,'[1]Res (3)'!$G:$G,'[1]Res (3)'!AA:AA,"",0)</f>
        <v>-</v>
      </c>
      <c r="AK463" s="70" t="str">
        <f>_xlfn.XLOOKUP($D463,'[1]Res (3)'!$G:$G,'[1]Res (3)'!AB:AB,"",0)</f>
        <v>-</v>
      </c>
      <c r="AL463" s="71">
        <f t="shared" si="224"/>
        <v>0</v>
      </c>
      <c r="AM463" s="72" t="str">
        <f t="shared" si="225"/>
        <v/>
      </c>
      <c r="AO463" s="71" t="e">
        <f t="shared" si="236"/>
        <v>#VALUE!</v>
      </c>
      <c r="AP463" s="70" t="s">
        <v>26</v>
      </c>
      <c r="AQ463" s="70" t="s">
        <v>26</v>
      </c>
      <c r="AR463" s="70" t="s">
        <v>26</v>
      </c>
      <c r="AS463" s="70" t="s">
        <v>26</v>
      </c>
      <c r="AT463" s="70" t="s">
        <v>26</v>
      </c>
      <c r="AU463" s="70" t="s">
        <v>26</v>
      </c>
      <c r="AV463" s="70" t="s">
        <v>26</v>
      </c>
      <c r="AW463" s="70" t="s">
        <v>26</v>
      </c>
      <c r="AX463" s="70" t="s">
        <v>26</v>
      </c>
      <c r="AY463" s="71" t="e">
        <f t="shared" si="226"/>
        <v>#VALUE!</v>
      </c>
      <c r="AZ463" s="72" t="e">
        <f t="shared" si="231"/>
        <v>#VALUE!</v>
      </c>
      <c r="BA463" s="71">
        <v>0</v>
      </c>
      <c r="BB463" s="70" t="s">
        <v>26</v>
      </c>
      <c r="BC463" s="70" t="s">
        <v>26</v>
      </c>
      <c r="BD463" s="70" t="s">
        <v>26</v>
      </c>
      <c r="BE463" s="70" t="s">
        <v>26</v>
      </c>
      <c r="BF463" s="70" t="s">
        <v>26</v>
      </c>
      <c r="BG463" s="70" t="s">
        <v>26</v>
      </c>
      <c r="BH463" s="70" t="s">
        <v>26</v>
      </c>
      <c r="BI463" s="70" t="s">
        <v>26</v>
      </c>
      <c r="BJ463" s="70" t="s">
        <v>26</v>
      </c>
      <c r="BK463" s="74">
        <f t="shared" si="227"/>
        <v>0</v>
      </c>
      <c r="BL463" s="75">
        <f t="shared" si="232"/>
        <v>0</v>
      </c>
      <c r="BM463" s="71">
        <v>0</v>
      </c>
      <c r="BN463" s="70" t="s">
        <v>26</v>
      </c>
      <c r="BO463" s="70" t="s">
        <v>26</v>
      </c>
      <c r="BP463" s="70" t="s">
        <v>26</v>
      </c>
      <c r="BQ463" s="70" t="s">
        <v>26</v>
      </c>
      <c r="BR463" s="70" t="s">
        <v>26</v>
      </c>
      <c r="BS463" s="70" t="s">
        <v>26</v>
      </c>
      <c r="BT463" s="70" t="s">
        <v>26</v>
      </c>
      <c r="BU463" s="70" t="s">
        <v>26</v>
      </c>
      <c r="BV463" s="70" t="s">
        <v>26</v>
      </c>
      <c r="BW463" s="74">
        <f t="shared" si="228"/>
        <v>0</v>
      </c>
      <c r="BX463" s="76">
        <f t="shared" si="233"/>
        <v>0</v>
      </c>
      <c r="BY463" s="71">
        <v>0</v>
      </c>
      <c r="BZ463" s="70" t="s">
        <v>26</v>
      </c>
      <c r="CA463" s="70" t="s">
        <v>26</v>
      </c>
      <c r="CB463" s="70" t="s">
        <v>26</v>
      </c>
      <c r="CC463" s="70" t="s">
        <v>26</v>
      </c>
      <c r="CD463" s="70" t="s">
        <v>26</v>
      </c>
      <c r="CE463" s="70" t="s">
        <v>26</v>
      </c>
      <c r="CF463" s="70" t="s">
        <v>26</v>
      </c>
      <c r="CG463" s="70" t="s">
        <v>26</v>
      </c>
      <c r="CH463" s="70" t="s">
        <v>26</v>
      </c>
      <c r="CI463" s="77">
        <f t="shared" si="229"/>
        <v>0</v>
      </c>
      <c r="CJ463" s="76">
        <f t="shared" si="234"/>
        <v>0</v>
      </c>
      <c r="CK463" s="78"/>
      <c r="CL463" s="57"/>
      <c r="CM463" s="57"/>
      <c r="CN463" s="57"/>
      <c r="CO463" s="57"/>
      <c r="CP463" s="57"/>
      <c r="CQ463" s="57"/>
      <c r="CR463" s="57"/>
      <c r="CS463" s="79"/>
      <c r="CT463" s="80"/>
      <c r="CU463" s="81">
        <f t="shared" si="230"/>
        <v>0</v>
      </c>
      <c r="CV463" s="82">
        <f t="shared" si="235"/>
        <v>0</v>
      </c>
      <c r="CW463" s="83" t="e">
        <f>SUMIF(Склад!#REF!,E462,Склад!#REF!)</f>
        <v>#REF!</v>
      </c>
    </row>
    <row r="464" spans="1:101" s="73" customFormat="1" ht="147.94999999999999" customHeight="1" thickBot="1" x14ac:dyDescent="0.3">
      <c r="A464" s="34">
        <v>461</v>
      </c>
      <c r="B464" s="168" t="s">
        <v>133</v>
      </c>
      <c r="C464" s="34" t="s">
        <v>35</v>
      </c>
      <c r="D464" s="34" t="str">
        <f t="shared" si="223"/>
        <v>77171046</v>
      </c>
      <c r="E464" s="33" t="s">
        <v>3997</v>
      </c>
      <c r="F464" s="33">
        <v>6</v>
      </c>
      <c r="G464" s="165" t="str">
        <f>IFERROR(VLOOKUP(VALUE(E464),Склад!#REF!,6,0),"-")</f>
        <v>-</v>
      </c>
      <c r="H464" s="58"/>
      <c r="I464" s="194" t="s">
        <v>4364</v>
      </c>
      <c r="J464" s="59">
        <v>30.4</v>
      </c>
      <c r="K464" s="63">
        <v>79</v>
      </c>
      <c r="L464" s="60"/>
      <c r="M464" s="61"/>
      <c r="N464" s="62"/>
      <c r="O464" s="64"/>
      <c r="P464" s="65"/>
      <c r="Q464" s="66"/>
      <c r="R464" s="67"/>
      <c r="S464" s="65"/>
      <c r="T464" s="66"/>
      <c r="U464" s="68"/>
      <c r="V464" s="69"/>
      <c r="W464" s="65"/>
      <c r="X464" s="66"/>
      <c r="Y464" s="70" t="str">
        <f>_xlfn.XLOOKUP($D464,'[1]Res (3)'!$G:$G,'[1]Res (3)'!P:P,"",0)</f>
        <v/>
      </c>
      <c r="Z464" s="70" t="str">
        <f>_xlfn.XLOOKUP($D464,'[1]Res (3)'!$G:$G,'[1]Res (3)'!Q:Q,"",0)</f>
        <v>-</v>
      </c>
      <c r="AA464" s="70" t="str">
        <f>_xlfn.XLOOKUP($D464,'[1]Res (3)'!$G:$G,'[1]Res (3)'!R:R,"",0)</f>
        <v>-</v>
      </c>
      <c r="AB464" s="70" t="str">
        <f>_xlfn.XLOOKUP($D464,'[1]Res (3)'!$G:$G,'[1]Res (3)'!S:S,"",0)</f>
        <v>-</v>
      </c>
      <c r="AC464" s="70" t="str">
        <f>_xlfn.XLOOKUP($D464,'[1]Res (3)'!$G:$G,'[1]Res (3)'!T:T,"",0)</f>
        <v>-</v>
      </c>
      <c r="AD464" s="70" t="str">
        <f>_xlfn.XLOOKUP($D464,'[1]Res (3)'!$G:$G,'[1]Res (3)'!U:U,"",0)</f>
        <v>-</v>
      </c>
      <c r="AE464" s="70" t="str">
        <f>_xlfn.XLOOKUP($D464,'[1]Res (3)'!$G:$G,'[1]Res (3)'!V:V,"",0)</f>
        <v>-</v>
      </c>
      <c r="AF464" s="70" t="str">
        <f>_xlfn.XLOOKUP($D464,'[1]Res (3)'!$G:$G,'[1]Res (3)'!W:W,"",0)</f>
        <v>-</v>
      </c>
      <c r="AG464" s="70" t="str">
        <f>_xlfn.XLOOKUP($D464,'[1]Res (3)'!$G:$G,'[1]Res (3)'!X:X,"",0)</f>
        <v>-</v>
      </c>
      <c r="AH464" s="70" t="str">
        <f>_xlfn.XLOOKUP($D464,'[1]Res (3)'!$G:$G,'[1]Res (3)'!Y:Y,"",0)</f>
        <v>-</v>
      </c>
      <c r="AI464" s="70" t="str">
        <f>_xlfn.XLOOKUP($D464,'[1]Res (3)'!$G:$G,'[1]Res (3)'!Z:Z,"",0)</f>
        <v>-</v>
      </c>
      <c r="AJ464" s="70" t="str">
        <f>_xlfn.XLOOKUP($D464,'[1]Res (3)'!$G:$G,'[1]Res (3)'!AA:AA,"",0)</f>
        <v>-</v>
      </c>
      <c r="AK464" s="70" t="str">
        <f>_xlfn.XLOOKUP($D464,'[1]Res (3)'!$G:$G,'[1]Res (3)'!AB:AB,"",0)</f>
        <v>-</v>
      </c>
      <c r="AL464" s="71">
        <f t="shared" si="224"/>
        <v>0</v>
      </c>
      <c r="AM464" s="72" t="str">
        <f t="shared" si="225"/>
        <v/>
      </c>
      <c r="AO464" s="71" t="e">
        <f t="shared" si="236"/>
        <v>#VALUE!</v>
      </c>
      <c r="AP464" s="70" t="s">
        <v>26</v>
      </c>
      <c r="AQ464" s="70" t="s">
        <v>26</v>
      </c>
      <c r="AR464" s="70" t="s">
        <v>26</v>
      </c>
      <c r="AS464" s="70" t="s">
        <v>26</v>
      </c>
      <c r="AT464" s="70" t="s">
        <v>26</v>
      </c>
      <c r="AU464" s="70" t="s">
        <v>26</v>
      </c>
      <c r="AV464" s="70" t="s">
        <v>26</v>
      </c>
      <c r="AW464" s="70" t="s">
        <v>26</v>
      </c>
      <c r="AX464" s="70" t="s">
        <v>26</v>
      </c>
      <c r="AY464" s="71" t="e">
        <f t="shared" si="226"/>
        <v>#VALUE!</v>
      </c>
      <c r="AZ464" s="72" t="e">
        <f t="shared" si="231"/>
        <v>#VALUE!</v>
      </c>
      <c r="BA464" s="71">
        <v>2</v>
      </c>
      <c r="BB464" s="70" t="s">
        <v>26</v>
      </c>
      <c r="BC464" s="70" t="s">
        <v>26</v>
      </c>
      <c r="BD464" s="70" t="s">
        <v>26</v>
      </c>
      <c r="BE464" s="70" t="s">
        <v>26</v>
      </c>
      <c r="BF464" s="70" t="s">
        <v>26</v>
      </c>
      <c r="BG464" s="70" t="s">
        <v>26</v>
      </c>
      <c r="BH464" s="70" t="s">
        <v>26</v>
      </c>
      <c r="BI464" s="70" t="s">
        <v>26</v>
      </c>
      <c r="BJ464" s="70" t="s">
        <v>26</v>
      </c>
      <c r="BK464" s="74">
        <f t="shared" si="227"/>
        <v>2</v>
      </c>
      <c r="BL464" s="75">
        <f t="shared" si="232"/>
        <v>0</v>
      </c>
      <c r="BM464" s="71">
        <v>1</v>
      </c>
      <c r="BN464" s="70" t="s">
        <v>26</v>
      </c>
      <c r="BO464" s="70" t="s">
        <v>26</v>
      </c>
      <c r="BP464" s="70" t="s">
        <v>26</v>
      </c>
      <c r="BQ464" s="70" t="s">
        <v>26</v>
      </c>
      <c r="BR464" s="70" t="s">
        <v>26</v>
      </c>
      <c r="BS464" s="70" t="s">
        <v>26</v>
      </c>
      <c r="BT464" s="70" t="s">
        <v>26</v>
      </c>
      <c r="BU464" s="70" t="s">
        <v>26</v>
      </c>
      <c r="BV464" s="70" t="s">
        <v>26</v>
      </c>
      <c r="BW464" s="74">
        <f t="shared" si="228"/>
        <v>1</v>
      </c>
      <c r="BX464" s="76">
        <f t="shared" si="233"/>
        <v>0</v>
      </c>
      <c r="BY464" s="71">
        <v>0</v>
      </c>
      <c r="BZ464" s="70" t="s">
        <v>26</v>
      </c>
      <c r="CA464" s="70" t="s">
        <v>26</v>
      </c>
      <c r="CB464" s="70" t="s">
        <v>26</v>
      </c>
      <c r="CC464" s="70" t="s">
        <v>26</v>
      </c>
      <c r="CD464" s="70" t="s">
        <v>26</v>
      </c>
      <c r="CE464" s="70" t="s">
        <v>26</v>
      </c>
      <c r="CF464" s="70" t="s">
        <v>26</v>
      </c>
      <c r="CG464" s="70" t="s">
        <v>26</v>
      </c>
      <c r="CH464" s="70" t="s">
        <v>26</v>
      </c>
      <c r="CI464" s="77">
        <f t="shared" si="229"/>
        <v>0</v>
      </c>
      <c r="CJ464" s="76">
        <f t="shared" si="234"/>
        <v>0</v>
      </c>
      <c r="CK464" s="78">
        <v>4</v>
      </c>
      <c r="CL464" s="57"/>
      <c r="CM464" s="57"/>
      <c r="CN464" s="57"/>
      <c r="CO464" s="57"/>
      <c r="CP464" s="57"/>
      <c r="CQ464" s="57"/>
      <c r="CR464" s="57"/>
      <c r="CS464" s="79"/>
      <c r="CT464" s="80"/>
      <c r="CU464" s="81">
        <f t="shared" si="230"/>
        <v>4</v>
      </c>
      <c r="CV464" s="82">
        <f t="shared" si="235"/>
        <v>0</v>
      </c>
      <c r="CW464" s="83" t="e">
        <f>SUMIF(Склад!#REF!,E463,Склад!#REF!)</f>
        <v>#REF!</v>
      </c>
    </row>
    <row r="465" spans="1:101" s="73" customFormat="1" ht="147.94999999999999" customHeight="1" thickBot="1" x14ac:dyDescent="0.3">
      <c r="A465" s="57">
        <v>462</v>
      </c>
      <c r="B465" s="168" t="s">
        <v>133</v>
      </c>
      <c r="C465" s="34" t="s">
        <v>35</v>
      </c>
      <c r="D465" s="34" t="str">
        <f t="shared" si="223"/>
        <v>77171051</v>
      </c>
      <c r="E465" s="33" t="s">
        <v>3998</v>
      </c>
      <c r="F465" s="33">
        <v>1</v>
      </c>
      <c r="G465" s="165" t="str">
        <f>IFERROR(VLOOKUP(VALUE(E465),Склад!#REF!,6,0),"-")</f>
        <v>-</v>
      </c>
      <c r="H465" s="58"/>
      <c r="I465" s="194" t="s">
        <v>4364</v>
      </c>
      <c r="J465" s="59">
        <v>30.4</v>
      </c>
      <c r="K465" s="63">
        <v>79</v>
      </c>
      <c r="L465" s="60"/>
      <c r="M465" s="61"/>
      <c r="N465" s="62"/>
      <c r="O465" s="64"/>
      <c r="P465" s="65"/>
      <c r="Q465" s="66"/>
      <c r="R465" s="67"/>
      <c r="S465" s="65"/>
      <c r="T465" s="66"/>
      <c r="U465" s="68"/>
      <c r="V465" s="69"/>
      <c r="W465" s="65"/>
      <c r="X465" s="66"/>
      <c r="Y465" s="70" t="str">
        <f>_xlfn.XLOOKUP($D465,'[1]Res (3)'!$G:$G,'[1]Res (3)'!P:P,"",0)</f>
        <v/>
      </c>
      <c r="Z465" s="70" t="str">
        <f>_xlfn.XLOOKUP($D465,'[1]Res (3)'!$G:$G,'[1]Res (3)'!Q:Q,"",0)</f>
        <v>-</v>
      </c>
      <c r="AA465" s="70" t="str">
        <f>_xlfn.XLOOKUP($D465,'[1]Res (3)'!$G:$G,'[1]Res (3)'!R:R,"",0)</f>
        <v>-</v>
      </c>
      <c r="AB465" s="70" t="str">
        <f>_xlfn.XLOOKUP($D465,'[1]Res (3)'!$G:$G,'[1]Res (3)'!S:S,"",0)</f>
        <v>-</v>
      </c>
      <c r="AC465" s="70" t="str">
        <f>_xlfn.XLOOKUP($D465,'[1]Res (3)'!$G:$G,'[1]Res (3)'!T:T,"",0)</f>
        <v>-</v>
      </c>
      <c r="AD465" s="70" t="str">
        <f>_xlfn.XLOOKUP($D465,'[1]Res (3)'!$G:$G,'[1]Res (3)'!U:U,"",0)</f>
        <v>-</v>
      </c>
      <c r="AE465" s="70" t="str">
        <f>_xlfn.XLOOKUP($D465,'[1]Res (3)'!$G:$G,'[1]Res (3)'!V:V,"",0)</f>
        <v>-</v>
      </c>
      <c r="AF465" s="70" t="str">
        <f>_xlfn.XLOOKUP($D465,'[1]Res (3)'!$G:$G,'[1]Res (3)'!W:W,"",0)</f>
        <v>-</v>
      </c>
      <c r="AG465" s="70" t="str">
        <f>_xlfn.XLOOKUP($D465,'[1]Res (3)'!$G:$G,'[1]Res (3)'!X:X,"",0)</f>
        <v>-</v>
      </c>
      <c r="AH465" s="70" t="str">
        <f>_xlfn.XLOOKUP($D465,'[1]Res (3)'!$G:$G,'[1]Res (3)'!Y:Y,"",0)</f>
        <v>-</v>
      </c>
      <c r="AI465" s="70" t="str">
        <f>_xlfn.XLOOKUP($D465,'[1]Res (3)'!$G:$G,'[1]Res (3)'!Z:Z,"",0)</f>
        <v>-</v>
      </c>
      <c r="AJ465" s="70" t="str">
        <f>_xlfn.XLOOKUP($D465,'[1]Res (3)'!$G:$G,'[1]Res (3)'!AA:AA,"",0)</f>
        <v>-</v>
      </c>
      <c r="AK465" s="70" t="str">
        <f>_xlfn.XLOOKUP($D465,'[1]Res (3)'!$G:$G,'[1]Res (3)'!AB:AB,"",0)</f>
        <v>-</v>
      </c>
      <c r="AL465" s="71">
        <f t="shared" si="224"/>
        <v>0</v>
      </c>
      <c r="AM465" s="72" t="str">
        <f t="shared" si="225"/>
        <v/>
      </c>
      <c r="AO465" s="71" t="e">
        <f t="shared" si="236"/>
        <v>#VALUE!</v>
      </c>
      <c r="AP465" s="70" t="s">
        <v>26</v>
      </c>
      <c r="AQ465" s="70" t="s">
        <v>26</v>
      </c>
      <c r="AR465" s="70" t="s">
        <v>26</v>
      </c>
      <c r="AS465" s="70" t="s">
        <v>26</v>
      </c>
      <c r="AT465" s="70" t="s">
        <v>26</v>
      </c>
      <c r="AU465" s="70" t="s">
        <v>26</v>
      </c>
      <c r="AV465" s="70" t="s">
        <v>26</v>
      </c>
      <c r="AW465" s="70" t="s">
        <v>26</v>
      </c>
      <c r="AX465" s="70" t="s">
        <v>26</v>
      </c>
      <c r="AY465" s="71" t="e">
        <f t="shared" si="226"/>
        <v>#VALUE!</v>
      </c>
      <c r="AZ465" s="72" t="e">
        <f t="shared" si="231"/>
        <v>#VALUE!</v>
      </c>
      <c r="BA465" s="71">
        <v>3</v>
      </c>
      <c r="BB465" s="70" t="s">
        <v>26</v>
      </c>
      <c r="BC465" s="70" t="s">
        <v>26</v>
      </c>
      <c r="BD465" s="70" t="s">
        <v>26</v>
      </c>
      <c r="BE465" s="70" t="s">
        <v>26</v>
      </c>
      <c r="BF465" s="70" t="s">
        <v>26</v>
      </c>
      <c r="BG465" s="70" t="s">
        <v>26</v>
      </c>
      <c r="BH465" s="70" t="s">
        <v>26</v>
      </c>
      <c r="BI465" s="70" t="s">
        <v>26</v>
      </c>
      <c r="BJ465" s="70" t="s">
        <v>26</v>
      </c>
      <c r="BK465" s="74">
        <f t="shared" si="227"/>
        <v>3</v>
      </c>
      <c r="BL465" s="75">
        <f t="shared" si="232"/>
        <v>0</v>
      </c>
      <c r="BM465" s="71">
        <v>2</v>
      </c>
      <c r="BN465" s="70" t="s">
        <v>26</v>
      </c>
      <c r="BO465" s="70" t="s">
        <v>26</v>
      </c>
      <c r="BP465" s="70" t="s">
        <v>26</v>
      </c>
      <c r="BQ465" s="70" t="s">
        <v>26</v>
      </c>
      <c r="BR465" s="70" t="s">
        <v>26</v>
      </c>
      <c r="BS465" s="70" t="s">
        <v>26</v>
      </c>
      <c r="BT465" s="70" t="s">
        <v>26</v>
      </c>
      <c r="BU465" s="70" t="s">
        <v>26</v>
      </c>
      <c r="BV465" s="70" t="s">
        <v>26</v>
      </c>
      <c r="BW465" s="74">
        <f t="shared" si="228"/>
        <v>2</v>
      </c>
      <c r="BX465" s="76">
        <f t="shared" si="233"/>
        <v>0</v>
      </c>
      <c r="BY465" s="71">
        <v>5</v>
      </c>
      <c r="BZ465" s="70" t="s">
        <v>26</v>
      </c>
      <c r="CA465" s="70" t="s">
        <v>26</v>
      </c>
      <c r="CB465" s="70" t="s">
        <v>26</v>
      </c>
      <c r="CC465" s="70" t="s">
        <v>26</v>
      </c>
      <c r="CD465" s="70" t="s">
        <v>26</v>
      </c>
      <c r="CE465" s="70" t="s">
        <v>26</v>
      </c>
      <c r="CF465" s="70" t="s">
        <v>26</v>
      </c>
      <c r="CG465" s="70" t="s">
        <v>26</v>
      </c>
      <c r="CH465" s="70" t="s">
        <v>26</v>
      </c>
      <c r="CI465" s="77">
        <f t="shared" si="229"/>
        <v>5</v>
      </c>
      <c r="CJ465" s="76">
        <f t="shared" si="234"/>
        <v>0</v>
      </c>
      <c r="CK465" s="78"/>
      <c r="CL465" s="57"/>
      <c r="CM465" s="57"/>
      <c r="CN465" s="57"/>
      <c r="CO465" s="57"/>
      <c r="CP465" s="57"/>
      <c r="CQ465" s="57"/>
      <c r="CR465" s="57"/>
      <c r="CS465" s="79"/>
      <c r="CT465" s="80"/>
      <c r="CU465" s="81">
        <f t="shared" si="230"/>
        <v>0</v>
      </c>
      <c r="CV465" s="82">
        <f t="shared" si="235"/>
        <v>0</v>
      </c>
      <c r="CW465" s="83" t="e">
        <f>SUMIF(Склад!#REF!,E464,Склад!#REF!)</f>
        <v>#REF!</v>
      </c>
    </row>
    <row r="466" spans="1:101" s="73" customFormat="1" ht="147.94999999999999" customHeight="1" thickBot="1" x14ac:dyDescent="0.3">
      <c r="A466" s="34">
        <v>463</v>
      </c>
      <c r="B466" s="168" t="s">
        <v>128</v>
      </c>
      <c r="C466" s="34" t="s">
        <v>87</v>
      </c>
      <c r="D466" s="34" t="str">
        <f t="shared" si="223"/>
        <v>88271011</v>
      </c>
      <c r="E466" s="33" t="s">
        <v>3999</v>
      </c>
      <c r="F466" s="33">
        <v>1</v>
      </c>
      <c r="G466" s="165" t="str">
        <f>IFERROR(VLOOKUP(VALUE(E466),Склад!#REF!,6,0),"-")</f>
        <v>-</v>
      </c>
      <c r="H466" s="58"/>
      <c r="I466" s="194" t="s">
        <v>4364</v>
      </c>
      <c r="J466" s="59">
        <v>49.6</v>
      </c>
      <c r="K466" s="63">
        <v>129</v>
      </c>
      <c r="L466" s="60"/>
      <c r="M466" s="61"/>
      <c r="N466" s="62"/>
      <c r="O466" s="64"/>
      <c r="P466" s="65"/>
      <c r="Q466" s="66"/>
      <c r="R466" s="67"/>
      <c r="S466" s="65"/>
      <c r="T466" s="66"/>
      <c r="U466" s="68"/>
      <c r="V466" s="69"/>
      <c r="W466" s="65"/>
      <c r="X466" s="66"/>
      <c r="Y466" s="70" t="str">
        <f>_xlfn.XLOOKUP($D466,'[1]Res (3)'!$G:$G,'[1]Res (3)'!P:P,"",0)</f>
        <v>-</v>
      </c>
      <c r="Z466" s="70" t="str">
        <f>_xlfn.XLOOKUP($D466,'[1]Res (3)'!$G:$G,'[1]Res (3)'!Q:Q,"",0)</f>
        <v>-</v>
      </c>
      <c r="AA466" s="70" t="str">
        <f>_xlfn.XLOOKUP($D466,'[1]Res (3)'!$G:$G,'[1]Res (3)'!R:R,"",0)</f>
        <v>-</v>
      </c>
      <c r="AB466" s="70" t="str">
        <f>_xlfn.XLOOKUP($D466,'[1]Res (3)'!$G:$G,'[1]Res (3)'!S:S,"",0)</f>
        <v/>
      </c>
      <c r="AC466" s="70" t="str">
        <f>_xlfn.XLOOKUP($D466,'[1]Res (3)'!$G:$G,'[1]Res (3)'!T:T,"",0)</f>
        <v/>
      </c>
      <c r="AD466" s="70" t="str">
        <f>_xlfn.XLOOKUP($D466,'[1]Res (3)'!$G:$G,'[1]Res (3)'!U:U,"",0)</f>
        <v/>
      </c>
      <c r="AE466" s="70" t="str">
        <f>_xlfn.XLOOKUP($D466,'[1]Res (3)'!$G:$G,'[1]Res (3)'!V:V,"",0)</f>
        <v/>
      </c>
      <c r="AF466" s="70" t="str">
        <f>_xlfn.XLOOKUP($D466,'[1]Res (3)'!$G:$G,'[1]Res (3)'!W:W,"",0)</f>
        <v/>
      </c>
      <c r="AG466" s="70" t="str">
        <f>_xlfn.XLOOKUP($D466,'[1]Res (3)'!$G:$G,'[1]Res (3)'!X:X,"",0)</f>
        <v/>
      </c>
      <c r="AH466" s="70" t="str">
        <f>_xlfn.XLOOKUP($D466,'[1]Res (3)'!$G:$G,'[1]Res (3)'!Y:Y,"",0)</f>
        <v/>
      </c>
      <c r="AI466" s="70" t="str">
        <f>_xlfn.XLOOKUP($D466,'[1]Res (3)'!$G:$G,'[1]Res (3)'!Z:Z,"",0)</f>
        <v/>
      </c>
      <c r="AJ466" s="70" t="str">
        <f>_xlfn.XLOOKUP($D466,'[1]Res (3)'!$G:$G,'[1]Res (3)'!AA:AA,"",0)</f>
        <v/>
      </c>
      <c r="AK466" s="70" t="str">
        <f>_xlfn.XLOOKUP($D466,'[1]Res (3)'!$G:$G,'[1]Res (3)'!AB:AB,"",0)</f>
        <v>-</v>
      </c>
      <c r="AL466" s="71">
        <f t="shared" si="224"/>
        <v>0</v>
      </c>
      <c r="AM466" s="72" t="str">
        <f t="shared" si="225"/>
        <v/>
      </c>
      <c r="AO466" s="71" t="e">
        <f t="shared" si="236"/>
        <v>#VALUE!</v>
      </c>
      <c r="AP466" s="70" t="s">
        <v>26</v>
      </c>
      <c r="AQ466" s="70" t="s">
        <v>26</v>
      </c>
      <c r="AR466" s="70" t="s">
        <v>26</v>
      </c>
      <c r="AS466" s="70" t="s">
        <v>26</v>
      </c>
      <c r="AT466" s="70" t="s">
        <v>26</v>
      </c>
      <c r="AU466" s="70" t="s">
        <v>26</v>
      </c>
      <c r="AV466" s="70" t="s">
        <v>26</v>
      </c>
      <c r="AW466" s="70" t="s">
        <v>26</v>
      </c>
      <c r="AX466" s="70" t="s">
        <v>26</v>
      </c>
      <c r="AY466" s="71" t="e">
        <f t="shared" si="226"/>
        <v>#VALUE!</v>
      </c>
      <c r="AZ466" s="72" t="e">
        <f t="shared" si="231"/>
        <v>#VALUE!</v>
      </c>
      <c r="BA466" s="71">
        <v>0</v>
      </c>
      <c r="BB466" s="70" t="s">
        <v>26</v>
      </c>
      <c r="BC466" s="70" t="s">
        <v>26</v>
      </c>
      <c r="BD466" s="70" t="s">
        <v>26</v>
      </c>
      <c r="BE466" s="70" t="s">
        <v>26</v>
      </c>
      <c r="BF466" s="70" t="s">
        <v>26</v>
      </c>
      <c r="BG466" s="70" t="s">
        <v>26</v>
      </c>
      <c r="BH466" s="70" t="s">
        <v>26</v>
      </c>
      <c r="BI466" s="70" t="s">
        <v>26</v>
      </c>
      <c r="BJ466" s="70" t="s">
        <v>26</v>
      </c>
      <c r="BK466" s="74">
        <f t="shared" si="227"/>
        <v>0</v>
      </c>
      <c r="BL466" s="75">
        <f t="shared" si="232"/>
        <v>0</v>
      </c>
      <c r="BM466" s="71">
        <v>0</v>
      </c>
      <c r="BN466" s="70" t="s">
        <v>26</v>
      </c>
      <c r="BO466" s="70" t="s">
        <v>26</v>
      </c>
      <c r="BP466" s="70" t="s">
        <v>26</v>
      </c>
      <c r="BQ466" s="70" t="s">
        <v>26</v>
      </c>
      <c r="BR466" s="70" t="s">
        <v>26</v>
      </c>
      <c r="BS466" s="70" t="s">
        <v>26</v>
      </c>
      <c r="BT466" s="70" t="s">
        <v>26</v>
      </c>
      <c r="BU466" s="70" t="s">
        <v>26</v>
      </c>
      <c r="BV466" s="70" t="s">
        <v>26</v>
      </c>
      <c r="BW466" s="74">
        <f t="shared" si="228"/>
        <v>0</v>
      </c>
      <c r="BX466" s="76">
        <f t="shared" si="233"/>
        <v>0</v>
      </c>
      <c r="BY466" s="71">
        <v>0</v>
      </c>
      <c r="BZ466" s="70" t="s">
        <v>26</v>
      </c>
      <c r="CA466" s="70" t="s">
        <v>26</v>
      </c>
      <c r="CB466" s="70" t="s">
        <v>26</v>
      </c>
      <c r="CC466" s="70" t="s">
        <v>26</v>
      </c>
      <c r="CD466" s="70" t="s">
        <v>26</v>
      </c>
      <c r="CE466" s="70" t="s">
        <v>26</v>
      </c>
      <c r="CF466" s="70" t="s">
        <v>26</v>
      </c>
      <c r="CG466" s="70" t="s">
        <v>26</v>
      </c>
      <c r="CH466" s="70" t="s">
        <v>26</v>
      </c>
      <c r="CI466" s="77">
        <f t="shared" si="229"/>
        <v>0</v>
      </c>
      <c r="CJ466" s="76">
        <f t="shared" si="234"/>
        <v>0</v>
      </c>
      <c r="CK466" s="78">
        <v>3</v>
      </c>
      <c r="CL466" s="57"/>
      <c r="CM466" s="57"/>
      <c r="CN466" s="57"/>
      <c r="CO466" s="57"/>
      <c r="CP466" s="57"/>
      <c r="CQ466" s="57"/>
      <c r="CR466" s="57"/>
      <c r="CS466" s="79"/>
      <c r="CT466" s="80"/>
      <c r="CU466" s="81">
        <f t="shared" si="230"/>
        <v>3</v>
      </c>
      <c r="CV466" s="82">
        <f t="shared" si="235"/>
        <v>0</v>
      </c>
      <c r="CW466" s="83" t="e">
        <f>SUMIF(Склад!#REF!,E465,Склад!#REF!)</f>
        <v>#REF!</v>
      </c>
    </row>
    <row r="467" spans="1:101" s="73" customFormat="1" ht="147.94999999999999" customHeight="1" thickBot="1" x14ac:dyDescent="0.3">
      <c r="A467" s="57">
        <v>464</v>
      </c>
      <c r="B467" s="168" t="s">
        <v>157</v>
      </c>
      <c r="C467" s="34" t="s">
        <v>115</v>
      </c>
      <c r="D467" s="34" t="str">
        <f t="shared" si="223"/>
        <v>27973011</v>
      </c>
      <c r="E467" s="33" t="s">
        <v>4000</v>
      </c>
      <c r="F467" s="33">
        <v>1</v>
      </c>
      <c r="G467" s="165" t="str">
        <f>IFERROR(VLOOKUP(VALUE(E467),Склад!#REF!,6,0),"-")</f>
        <v>-</v>
      </c>
      <c r="H467" s="58"/>
      <c r="I467" s="194" t="s">
        <v>4365</v>
      </c>
      <c r="J467" s="59">
        <v>61.2</v>
      </c>
      <c r="K467" s="63">
        <v>159</v>
      </c>
      <c r="L467" s="60"/>
      <c r="M467" s="61"/>
      <c r="N467" s="62"/>
      <c r="O467" s="64"/>
      <c r="P467" s="65"/>
      <c r="Q467" s="66"/>
      <c r="R467" s="67"/>
      <c r="S467" s="65"/>
      <c r="T467" s="66"/>
      <c r="U467" s="68"/>
      <c r="V467" s="69"/>
      <c r="W467" s="65"/>
      <c r="X467" s="66"/>
      <c r="Y467" s="70" t="str">
        <f>_xlfn.XLOOKUP($D467,'[1]Res (3)'!$G:$G,'[1]Res (3)'!P:P,"",0)</f>
        <v>-</v>
      </c>
      <c r="Z467" s="70" t="str">
        <f>_xlfn.XLOOKUP($D467,'[1]Res (3)'!$G:$G,'[1]Res (3)'!Q:Q,"",0)</f>
        <v>-</v>
      </c>
      <c r="AA467" s="70" t="str">
        <f>_xlfn.XLOOKUP($D467,'[1]Res (3)'!$G:$G,'[1]Res (3)'!R:R,"",0)</f>
        <v>-</v>
      </c>
      <c r="AB467" s="70" t="str">
        <f>_xlfn.XLOOKUP($D467,'[1]Res (3)'!$G:$G,'[1]Res (3)'!S:S,"",0)</f>
        <v/>
      </c>
      <c r="AC467" s="70" t="str">
        <f>_xlfn.XLOOKUP($D467,'[1]Res (3)'!$G:$G,'[1]Res (3)'!T:T,"",0)</f>
        <v/>
      </c>
      <c r="AD467" s="70" t="str">
        <f>_xlfn.XLOOKUP($D467,'[1]Res (3)'!$G:$G,'[1]Res (3)'!U:U,"",0)</f>
        <v/>
      </c>
      <c r="AE467" s="70" t="str">
        <f>_xlfn.XLOOKUP($D467,'[1]Res (3)'!$G:$G,'[1]Res (3)'!V:V,"",0)</f>
        <v/>
      </c>
      <c r="AF467" s="70" t="str">
        <f>_xlfn.XLOOKUP($D467,'[1]Res (3)'!$G:$G,'[1]Res (3)'!W:W,"",0)</f>
        <v/>
      </c>
      <c r="AG467" s="70" t="str">
        <f>_xlfn.XLOOKUP($D467,'[1]Res (3)'!$G:$G,'[1]Res (3)'!X:X,"",0)</f>
        <v/>
      </c>
      <c r="AH467" s="70" t="str">
        <f>_xlfn.XLOOKUP($D467,'[1]Res (3)'!$G:$G,'[1]Res (3)'!Y:Y,"",0)</f>
        <v/>
      </c>
      <c r="AI467" s="70" t="str">
        <f>_xlfn.XLOOKUP($D467,'[1]Res (3)'!$G:$G,'[1]Res (3)'!Z:Z,"",0)</f>
        <v>-</v>
      </c>
      <c r="AJ467" s="70" t="str">
        <f>_xlfn.XLOOKUP($D467,'[1]Res (3)'!$G:$G,'[1]Res (3)'!AA:AA,"",0)</f>
        <v>-</v>
      </c>
      <c r="AK467" s="70" t="str">
        <f>_xlfn.XLOOKUP($D467,'[1]Res (3)'!$G:$G,'[1]Res (3)'!AB:AB,"",0)</f>
        <v>-</v>
      </c>
      <c r="AL467" s="71">
        <f t="shared" si="224"/>
        <v>0</v>
      </c>
      <c r="AM467" s="72" t="str">
        <f t="shared" si="225"/>
        <v/>
      </c>
      <c r="AO467" s="71" t="e">
        <f t="shared" si="236"/>
        <v>#VALUE!</v>
      </c>
      <c r="AP467" s="70" t="s">
        <v>26</v>
      </c>
      <c r="AQ467" s="70" t="s">
        <v>26</v>
      </c>
      <c r="AR467" s="70" t="s">
        <v>26</v>
      </c>
      <c r="AS467" s="70" t="s">
        <v>26</v>
      </c>
      <c r="AT467" s="70" t="s">
        <v>26</v>
      </c>
      <c r="AU467" s="70" t="s">
        <v>26</v>
      </c>
      <c r="AV467" s="70" t="s">
        <v>26</v>
      </c>
      <c r="AW467" s="70" t="s">
        <v>26</v>
      </c>
      <c r="AX467" s="70" t="s">
        <v>26</v>
      </c>
      <c r="AY467" s="71" t="e">
        <f t="shared" si="226"/>
        <v>#VALUE!</v>
      </c>
      <c r="AZ467" s="72" t="e">
        <f t="shared" si="231"/>
        <v>#VALUE!</v>
      </c>
      <c r="BA467" s="71">
        <v>1</v>
      </c>
      <c r="BB467" s="70" t="s">
        <v>26</v>
      </c>
      <c r="BC467" s="70" t="s">
        <v>26</v>
      </c>
      <c r="BD467" s="70" t="s">
        <v>26</v>
      </c>
      <c r="BE467" s="70" t="s">
        <v>26</v>
      </c>
      <c r="BF467" s="70" t="s">
        <v>26</v>
      </c>
      <c r="BG467" s="70" t="s">
        <v>26</v>
      </c>
      <c r="BH467" s="70" t="s">
        <v>26</v>
      </c>
      <c r="BI467" s="70" t="s">
        <v>26</v>
      </c>
      <c r="BJ467" s="70" t="s">
        <v>26</v>
      </c>
      <c r="BK467" s="74">
        <f t="shared" si="227"/>
        <v>1</v>
      </c>
      <c r="BL467" s="75">
        <f t="shared" si="232"/>
        <v>0</v>
      </c>
      <c r="BM467" s="71">
        <v>1</v>
      </c>
      <c r="BN467" s="70" t="s">
        <v>26</v>
      </c>
      <c r="BO467" s="70" t="s">
        <v>26</v>
      </c>
      <c r="BP467" s="70" t="s">
        <v>26</v>
      </c>
      <c r="BQ467" s="70" t="s">
        <v>26</v>
      </c>
      <c r="BR467" s="70" t="s">
        <v>26</v>
      </c>
      <c r="BS467" s="70" t="s">
        <v>26</v>
      </c>
      <c r="BT467" s="70" t="s">
        <v>26</v>
      </c>
      <c r="BU467" s="70" t="s">
        <v>26</v>
      </c>
      <c r="BV467" s="70" t="s">
        <v>26</v>
      </c>
      <c r="BW467" s="74">
        <f t="shared" si="228"/>
        <v>1</v>
      </c>
      <c r="BX467" s="76">
        <f t="shared" si="233"/>
        <v>0</v>
      </c>
      <c r="BY467" s="71">
        <v>0</v>
      </c>
      <c r="BZ467" s="70" t="s">
        <v>26</v>
      </c>
      <c r="CA467" s="70" t="s">
        <v>26</v>
      </c>
      <c r="CB467" s="70" t="s">
        <v>26</v>
      </c>
      <c r="CC467" s="70" t="s">
        <v>26</v>
      </c>
      <c r="CD467" s="70" t="s">
        <v>26</v>
      </c>
      <c r="CE467" s="70" t="s">
        <v>26</v>
      </c>
      <c r="CF467" s="70" t="s">
        <v>26</v>
      </c>
      <c r="CG467" s="70" t="s">
        <v>26</v>
      </c>
      <c r="CH467" s="70" t="s">
        <v>26</v>
      </c>
      <c r="CI467" s="77">
        <f t="shared" si="229"/>
        <v>0</v>
      </c>
      <c r="CJ467" s="76">
        <f t="shared" si="234"/>
        <v>0</v>
      </c>
      <c r="CK467" s="78"/>
      <c r="CL467" s="57"/>
      <c r="CM467" s="57"/>
      <c r="CN467" s="57"/>
      <c r="CO467" s="57"/>
      <c r="CP467" s="57"/>
      <c r="CQ467" s="57"/>
      <c r="CR467" s="57"/>
      <c r="CS467" s="79"/>
      <c r="CT467" s="80"/>
      <c r="CU467" s="81">
        <f t="shared" si="230"/>
        <v>0</v>
      </c>
      <c r="CV467" s="82">
        <f t="shared" si="235"/>
        <v>0</v>
      </c>
      <c r="CW467" s="83" t="e">
        <f>SUMIF(Склад!#REF!,E466,Склад!#REF!)</f>
        <v>#REF!</v>
      </c>
    </row>
    <row r="468" spans="1:101" s="73" customFormat="1" ht="147.94999999999999" customHeight="1" thickBot="1" x14ac:dyDescent="0.3">
      <c r="A468" s="34">
        <v>465</v>
      </c>
      <c r="B468" s="168" t="s">
        <v>157</v>
      </c>
      <c r="C468" s="34" t="s">
        <v>115</v>
      </c>
      <c r="D468" s="34" t="str">
        <f t="shared" si="223"/>
        <v>27973016</v>
      </c>
      <c r="E468" s="33" t="s">
        <v>4000</v>
      </c>
      <c r="F468" s="33">
        <v>6</v>
      </c>
      <c r="G468" s="165" t="str">
        <f>IFERROR(VLOOKUP(VALUE(E468),Склад!#REF!,6,0),"-")</f>
        <v>-</v>
      </c>
      <c r="H468" s="58"/>
      <c r="I468" s="194" t="s">
        <v>4365</v>
      </c>
      <c r="J468" s="59">
        <v>61.2</v>
      </c>
      <c r="K468" s="63">
        <v>159</v>
      </c>
      <c r="L468" s="60"/>
      <c r="M468" s="61"/>
      <c r="N468" s="62"/>
      <c r="O468" s="64"/>
      <c r="P468" s="65"/>
      <c r="Q468" s="66"/>
      <c r="R468" s="67"/>
      <c r="S468" s="65"/>
      <c r="T468" s="66"/>
      <c r="U468" s="68"/>
      <c r="V468" s="69"/>
      <c r="W468" s="65"/>
      <c r="X468" s="66"/>
      <c r="Y468" s="70" t="str">
        <f>_xlfn.XLOOKUP($D468,'[1]Res (3)'!$G:$G,'[1]Res (3)'!P:P,"",0)</f>
        <v>-</v>
      </c>
      <c r="Z468" s="70" t="str">
        <f>_xlfn.XLOOKUP($D468,'[1]Res (3)'!$G:$G,'[1]Res (3)'!Q:Q,"",0)</f>
        <v>-</v>
      </c>
      <c r="AA468" s="70" t="str">
        <f>_xlfn.XLOOKUP($D468,'[1]Res (3)'!$G:$G,'[1]Res (3)'!R:R,"",0)</f>
        <v>-</v>
      </c>
      <c r="AB468" s="70" t="str">
        <f>_xlfn.XLOOKUP($D468,'[1]Res (3)'!$G:$G,'[1]Res (3)'!S:S,"",0)</f>
        <v/>
      </c>
      <c r="AC468" s="70" t="str">
        <f>_xlfn.XLOOKUP($D468,'[1]Res (3)'!$G:$G,'[1]Res (3)'!T:T,"",0)</f>
        <v/>
      </c>
      <c r="AD468" s="70" t="str">
        <f>_xlfn.XLOOKUP($D468,'[1]Res (3)'!$G:$G,'[1]Res (3)'!U:U,"",0)</f>
        <v/>
      </c>
      <c r="AE468" s="70" t="str">
        <f>_xlfn.XLOOKUP($D468,'[1]Res (3)'!$G:$G,'[1]Res (3)'!V:V,"",0)</f>
        <v/>
      </c>
      <c r="AF468" s="70" t="str">
        <f>_xlfn.XLOOKUP($D468,'[1]Res (3)'!$G:$G,'[1]Res (3)'!W:W,"",0)</f>
        <v/>
      </c>
      <c r="AG468" s="70" t="str">
        <f>_xlfn.XLOOKUP($D468,'[1]Res (3)'!$G:$G,'[1]Res (3)'!X:X,"",0)</f>
        <v/>
      </c>
      <c r="AH468" s="70" t="str">
        <f>_xlfn.XLOOKUP($D468,'[1]Res (3)'!$G:$G,'[1]Res (3)'!Y:Y,"",0)</f>
        <v/>
      </c>
      <c r="AI468" s="70" t="str">
        <f>_xlfn.XLOOKUP($D468,'[1]Res (3)'!$G:$G,'[1]Res (3)'!Z:Z,"",0)</f>
        <v>-</v>
      </c>
      <c r="AJ468" s="70" t="str">
        <f>_xlfn.XLOOKUP($D468,'[1]Res (3)'!$G:$G,'[1]Res (3)'!AA:AA,"",0)</f>
        <v>-</v>
      </c>
      <c r="AK468" s="70" t="str">
        <f>_xlfn.XLOOKUP($D468,'[1]Res (3)'!$G:$G,'[1]Res (3)'!AB:AB,"",0)</f>
        <v>-</v>
      </c>
      <c r="AL468" s="71">
        <f t="shared" si="224"/>
        <v>0</v>
      </c>
      <c r="AM468" s="72" t="str">
        <f t="shared" si="225"/>
        <v/>
      </c>
      <c r="AO468" s="71" t="e">
        <f t="shared" si="236"/>
        <v>#VALUE!</v>
      </c>
      <c r="AP468" s="70" t="s">
        <v>26</v>
      </c>
      <c r="AQ468" s="70" t="s">
        <v>26</v>
      </c>
      <c r="AR468" s="70" t="s">
        <v>26</v>
      </c>
      <c r="AS468" s="70" t="s">
        <v>26</v>
      </c>
      <c r="AT468" s="70" t="s">
        <v>26</v>
      </c>
      <c r="AU468" s="70" t="s">
        <v>26</v>
      </c>
      <c r="AV468" s="70" t="s">
        <v>26</v>
      </c>
      <c r="AW468" s="70" t="s">
        <v>26</v>
      </c>
      <c r="AX468" s="70" t="s">
        <v>26</v>
      </c>
      <c r="AY468" s="71" t="e">
        <f t="shared" si="226"/>
        <v>#VALUE!</v>
      </c>
      <c r="AZ468" s="72" t="e">
        <f t="shared" si="231"/>
        <v>#VALUE!</v>
      </c>
      <c r="BA468" s="71">
        <v>1</v>
      </c>
      <c r="BB468" s="70" t="s">
        <v>26</v>
      </c>
      <c r="BC468" s="70" t="s">
        <v>26</v>
      </c>
      <c r="BD468" s="70" t="s">
        <v>26</v>
      </c>
      <c r="BE468" s="70" t="s">
        <v>26</v>
      </c>
      <c r="BF468" s="70" t="s">
        <v>26</v>
      </c>
      <c r="BG468" s="70" t="s">
        <v>26</v>
      </c>
      <c r="BH468" s="70" t="s">
        <v>26</v>
      </c>
      <c r="BI468" s="70" t="s">
        <v>26</v>
      </c>
      <c r="BJ468" s="70" t="s">
        <v>26</v>
      </c>
      <c r="BK468" s="74">
        <f t="shared" si="227"/>
        <v>1</v>
      </c>
      <c r="BL468" s="75">
        <f t="shared" si="232"/>
        <v>0</v>
      </c>
      <c r="BM468" s="71">
        <v>1</v>
      </c>
      <c r="BN468" s="70" t="s">
        <v>26</v>
      </c>
      <c r="BO468" s="70" t="s">
        <v>26</v>
      </c>
      <c r="BP468" s="70" t="s">
        <v>26</v>
      </c>
      <c r="BQ468" s="70" t="s">
        <v>26</v>
      </c>
      <c r="BR468" s="70" t="s">
        <v>26</v>
      </c>
      <c r="BS468" s="70" t="s">
        <v>26</v>
      </c>
      <c r="BT468" s="70" t="s">
        <v>26</v>
      </c>
      <c r="BU468" s="70" t="s">
        <v>26</v>
      </c>
      <c r="BV468" s="70" t="s">
        <v>26</v>
      </c>
      <c r="BW468" s="74">
        <f t="shared" si="228"/>
        <v>1</v>
      </c>
      <c r="BX468" s="76">
        <f t="shared" si="233"/>
        <v>0</v>
      </c>
      <c r="BY468" s="71">
        <v>0</v>
      </c>
      <c r="BZ468" s="70" t="s">
        <v>26</v>
      </c>
      <c r="CA468" s="70" t="s">
        <v>26</v>
      </c>
      <c r="CB468" s="70" t="s">
        <v>26</v>
      </c>
      <c r="CC468" s="70" t="s">
        <v>26</v>
      </c>
      <c r="CD468" s="70" t="s">
        <v>26</v>
      </c>
      <c r="CE468" s="70" t="s">
        <v>26</v>
      </c>
      <c r="CF468" s="70" t="s">
        <v>26</v>
      </c>
      <c r="CG468" s="70" t="s">
        <v>26</v>
      </c>
      <c r="CH468" s="70" t="s">
        <v>26</v>
      </c>
      <c r="CI468" s="77">
        <f t="shared" si="229"/>
        <v>0</v>
      </c>
      <c r="CJ468" s="76">
        <f t="shared" si="234"/>
        <v>0</v>
      </c>
      <c r="CK468" s="78"/>
      <c r="CL468" s="57"/>
      <c r="CM468" s="57"/>
      <c r="CN468" s="57"/>
      <c r="CO468" s="57"/>
      <c r="CP468" s="57"/>
      <c r="CQ468" s="57"/>
      <c r="CR468" s="57"/>
      <c r="CS468" s="79"/>
      <c r="CT468" s="80"/>
      <c r="CU468" s="81">
        <f t="shared" si="230"/>
        <v>0</v>
      </c>
      <c r="CV468" s="82">
        <f t="shared" si="235"/>
        <v>0</v>
      </c>
      <c r="CW468" s="83" t="e">
        <f>SUMIF(Склад!#REF!,E467,Склад!#REF!)</f>
        <v>#REF!</v>
      </c>
    </row>
    <row r="469" spans="1:101" s="73" customFormat="1" ht="147.94999999999999" customHeight="1" thickBot="1" x14ac:dyDescent="0.3">
      <c r="A469" s="57">
        <v>466</v>
      </c>
      <c r="B469" s="168" t="s">
        <v>148</v>
      </c>
      <c r="C469" s="34" t="s">
        <v>4265</v>
      </c>
      <c r="D469" s="34" t="str">
        <f t="shared" si="223"/>
        <v>18111012</v>
      </c>
      <c r="E469" s="33" t="s">
        <v>4005</v>
      </c>
      <c r="F469" s="33">
        <v>2</v>
      </c>
      <c r="G469" s="165" t="str">
        <f>IFERROR(VLOOKUP(VALUE(E469),Склад!#REF!,6,0),"-")</f>
        <v>-</v>
      </c>
      <c r="H469" s="58"/>
      <c r="I469" s="194" t="s">
        <v>4339</v>
      </c>
      <c r="J469" s="59">
        <v>34.200000000000003</v>
      </c>
      <c r="K469" s="63">
        <v>89</v>
      </c>
      <c r="L469" s="60"/>
      <c r="M469" s="61"/>
      <c r="N469" s="62"/>
      <c r="O469" s="64"/>
      <c r="P469" s="65"/>
      <c r="Q469" s="66"/>
      <c r="R469" s="67"/>
      <c r="S469" s="65"/>
      <c r="T469" s="66"/>
      <c r="U469" s="68"/>
      <c r="V469" s="69"/>
      <c r="W469" s="65"/>
      <c r="X469" s="66"/>
      <c r="Y469" s="70" t="str">
        <f>_xlfn.XLOOKUP($D469,'[1]Res (3)'!$G:$G,'[1]Res (3)'!P:P,"",0)</f>
        <v>-</v>
      </c>
      <c r="Z469" s="70" t="str">
        <f>_xlfn.XLOOKUP($D469,'[1]Res (3)'!$G:$G,'[1]Res (3)'!Q:Q,"",0)</f>
        <v/>
      </c>
      <c r="AA469" s="70" t="str">
        <f>_xlfn.XLOOKUP($D469,'[1]Res (3)'!$G:$G,'[1]Res (3)'!R:R,"",0)</f>
        <v/>
      </c>
      <c r="AB469" s="70" t="str">
        <f>_xlfn.XLOOKUP($D469,'[1]Res (3)'!$G:$G,'[1]Res (3)'!S:S,"",0)</f>
        <v/>
      </c>
      <c r="AC469" s="70" t="str">
        <f>_xlfn.XLOOKUP($D469,'[1]Res (3)'!$G:$G,'[1]Res (3)'!T:T,"",0)</f>
        <v/>
      </c>
      <c r="AD469" s="70" t="str">
        <f>_xlfn.XLOOKUP($D469,'[1]Res (3)'!$G:$G,'[1]Res (3)'!U:U,"",0)</f>
        <v/>
      </c>
      <c r="AE469" s="70" t="str">
        <f>_xlfn.XLOOKUP($D469,'[1]Res (3)'!$G:$G,'[1]Res (3)'!V:V,"",0)</f>
        <v/>
      </c>
      <c r="AF469" s="70" t="str">
        <f>_xlfn.XLOOKUP($D469,'[1]Res (3)'!$G:$G,'[1]Res (3)'!W:W,"",0)</f>
        <v/>
      </c>
      <c r="AG469" s="70" t="str">
        <f>_xlfn.XLOOKUP($D469,'[1]Res (3)'!$G:$G,'[1]Res (3)'!X:X,"",0)</f>
        <v/>
      </c>
      <c r="AH469" s="70" t="str">
        <f>_xlfn.XLOOKUP($D469,'[1]Res (3)'!$G:$G,'[1]Res (3)'!Y:Y,"",0)</f>
        <v/>
      </c>
      <c r="AI469" s="70" t="str">
        <f>_xlfn.XLOOKUP($D469,'[1]Res (3)'!$G:$G,'[1]Res (3)'!Z:Z,"",0)</f>
        <v/>
      </c>
      <c r="AJ469" s="70" t="str">
        <f>_xlfn.XLOOKUP($D469,'[1]Res (3)'!$G:$G,'[1]Res (3)'!AA:AA,"",0)</f>
        <v/>
      </c>
      <c r="AK469" s="70" t="str">
        <f>_xlfn.XLOOKUP($D469,'[1]Res (3)'!$G:$G,'[1]Res (3)'!AB:AB,"",0)</f>
        <v>-</v>
      </c>
      <c r="AL469" s="71">
        <f t="shared" si="224"/>
        <v>0</v>
      </c>
      <c r="AM469" s="72" t="str">
        <f t="shared" si="225"/>
        <v/>
      </c>
      <c r="AO469" s="71" t="e">
        <f t="shared" si="236"/>
        <v>#VALUE!</v>
      </c>
      <c r="AP469" s="70" t="s">
        <v>26</v>
      </c>
      <c r="AQ469" s="70" t="s">
        <v>26</v>
      </c>
      <c r="AR469" s="70" t="s">
        <v>26</v>
      </c>
      <c r="AS469" s="70" t="s">
        <v>26</v>
      </c>
      <c r="AT469" s="70" t="s">
        <v>26</v>
      </c>
      <c r="AU469" s="70" t="s">
        <v>26</v>
      </c>
      <c r="AV469" s="70" t="s">
        <v>26</v>
      </c>
      <c r="AW469" s="70" t="s">
        <v>26</v>
      </c>
      <c r="AX469" s="70" t="s">
        <v>26</v>
      </c>
      <c r="AY469" s="71" t="e">
        <f t="shared" si="226"/>
        <v>#VALUE!</v>
      </c>
      <c r="AZ469" s="72" t="e">
        <f t="shared" si="231"/>
        <v>#VALUE!</v>
      </c>
      <c r="BA469" s="71">
        <v>0</v>
      </c>
      <c r="BB469" s="70" t="s">
        <v>26</v>
      </c>
      <c r="BC469" s="70" t="s">
        <v>26</v>
      </c>
      <c r="BD469" s="70" t="s">
        <v>26</v>
      </c>
      <c r="BE469" s="70" t="s">
        <v>26</v>
      </c>
      <c r="BF469" s="70" t="s">
        <v>26</v>
      </c>
      <c r="BG469" s="70" t="s">
        <v>26</v>
      </c>
      <c r="BH469" s="70" t="s">
        <v>26</v>
      </c>
      <c r="BI469" s="70" t="s">
        <v>26</v>
      </c>
      <c r="BJ469" s="70" t="s">
        <v>26</v>
      </c>
      <c r="BK469" s="74">
        <f t="shared" si="227"/>
        <v>0</v>
      </c>
      <c r="BL469" s="75">
        <f t="shared" si="232"/>
        <v>0</v>
      </c>
      <c r="BM469" s="71">
        <v>0</v>
      </c>
      <c r="BN469" s="70" t="s">
        <v>26</v>
      </c>
      <c r="BO469" s="70" t="s">
        <v>26</v>
      </c>
      <c r="BP469" s="70" t="s">
        <v>26</v>
      </c>
      <c r="BQ469" s="70" t="s">
        <v>26</v>
      </c>
      <c r="BR469" s="70" t="s">
        <v>26</v>
      </c>
      <c r="BS469" s="70" t="s">
        <v>26</v>
      </c>
      <c r="BT469" s="70" t="s">
        <v>26</v>
      </c>
      <c r="BU469" s="70" t="s">
        <v>26</v>
      </c>
      <c r="BV469" s="70" t="s">
        <v>26</v>
      </c>
      <c r="BW469" s="74">
        <f t="shared" si="228"/>
        <v>0</v>
      </c>
      <c r="BX469" s="76">
        <f t="shared" si="233"/>
        <v>0</v>
      </c>
      <c r="BY469" s="71">
        <v>0</v>
      </c>
      <c r="BZ469" s="70" t="s">
        <v>26</v>
      </c>
      <c r="CA469" s="70" t="s">
        <v>26</v>
      </c>
      <c r="CB469" s="70" t="s">
        <v>26</v>
      </c>
      <c r="CC469" s="70" t="s">
        <v>26</v>
      </c>
      <c r="CD469" s="70" t="s">
        <v>26</v>
      </c>
      <c r="CE469" s="70" t="s">
        <v>26</v>
      </c>
      <c r="CF469" s="70" t="s">
        <v>26</v>
      </c>
      <c r="CG469" s="70" t="s">
        <v>26</v>
      </c>
      <c r="CH469" s="70" t="s">
        <v>26</v>
      </c>
      <c r="CI469" s="77">
        <f t="shared" si="229"/>
        <v>0</v>
      </c>
      <c r="CJ469" s="76">
        <f t="shared" si="234"/>
        <v>0</v>
      </c>
      <c r="CK469" s="78"/>
      <c r="CL469" s="57"/>
      <c r="CM469" s="57"/>
      <c r="CN469" s="57"/>
      <c r="CO469" s="57"/>
      <c r="CP469" s="57"/>
      <c r="CQ469" s="57"/>
      <c r="CR469" s="57"/>
      <c r="CS469" s="79"/>
      <c r="CT469" s="80"/>
      <c r="CU469" s="81">
        <f t="shared" si="230"/>
        <v>0</v>
      </c>
      <c r="CV469" s="82">
        <f t="shared" si="235"/>
        <v>0</v>
      </c>
      <c r="CW469" s="83" t="e">
        <f>SUMIF(Склад!#REF!,E468,Склад!#REF!)</f>
        <v>#REF!</v>
      </c>
    </row>
    <row r="470" spans="1:101" s="73" customFormat="1" ht="147.94999999999999" customHeight="1" thickBot="1" x14ac:dyDescent="0.3">
      <c r="A470" s="34">
        <v>467</v>
      </c>
      <c r="B470" s="168" t="s">
        <v>148</v>
      </c>
      <c r="C470" s="34" t="s">
        <v>4265</v>
      </c>
      <c r="D470" s="34" t="str">
        <f t="shared" si="223"/>
        <v>181110161</v>
      </c>
      <c r="E470" s="33" t="s">
        <v>4005</v>
      </c>
      <c r="F470" s="33">
        <v>61</v>
      </c>
      <c r="G470" s="165" t="str">
        <f>IFERROR(VLOOKUP(VALUE(E470),Склад!#REF!,6,0),"-")</f>
        <v>-</v>
      </c>
      <c r="H470" s="58"/>
      <c r="I470" s="194" t="s">
        <v>4339</v>
      </c>
      <c r="J470" s="59">
        <v>34.200000000000003</v>
      </c>
      <c r="K470" s="63">
        <v>89</v>
      </c>
      <c r="L470" s="60"/>
      <c r="M470" s="61"/>
      <c r="N470" s="62"/>
      <c r="O470" s="64"/>
      <c r="P470" s="65"/>
      <c r="Q470" s="66"/>
      <c r="R470" s="67"/>
      <c r="S470" s="65"/>
      <c r="T470" s="66"/>
      <c r="U470" s="68"/>
      <c r="V470" s="69"/>
      <c r="W470" s="65"/>
      <c r="X470" s="66"/>
      <c r="Y470" s="70" t="str">
        <f>_xlfn.XLOOKUP($D470,'[1]Res (3)'!$G:$G,'[1]Res (3)'!P:P,"",0)</f>
        <v>-</v>
      </c>
      <c r="Z470" s="70" t="str">
        <f>_xlfn.XLOOKUP($D470,'[1]Res (3)'!$G:$G,'[1]Res (3)'!Q:Q,"",0)</f>
        <v/>
      </c>
      <c r="AA470" s="70" t="str">
        <f>_xlfn.XLOOKUP($D470,'[1]Res (3)'!$G:$G,'[1]Res (3)'!R:R,"",0)</f>
        <v/>
      </c>
      <c r="AB470" s="70" t="str">
        <f>_xlfn.XLOOKUP($D470,'[1]Res (3)'!$G:$G,'[1]Res (3)'!S:S,"",0)</f>
        <v/>
      </c>
      <c r="AC470" s="70" t="str">
        <f>_xlfn.XLOOKUP($D470,'[1]Res (3)'!$G:$G,'[1]Res (3)'!T:T,"",0)</f>
        <v/>
      </c>
      <c r="AD470" s="70" t="str">
        <f>_xlfn.XLOOKUP($D470,'[1]Res (3)'!$G:$G,'[1]Res (3)'!U:U,"",0)</f>
        <v/>
      </c>
      <c r="AE470" s="70" t="str">
        <f>_xlfn.XLOOKUP($D470,'[1]Res (3)'!$G:$G,'[1]Res (3)'!V:V,"",0)</f>
        <v/>
      </c>
      <c r="AF470" s="70" t="str">
        <f>_xlfn.XLOOKUP($D470,'[1]Res (3)'!$G:$G,'[1]Res (3)'!W:W,"",0)</f>
        <v/>
      </c>
      <c r="AG470" s="70" t="str">
        <f>_xlfn.XLOOKUP($D470,'[1]Res (3)'!$G:$G,'[1]Res (3)'!X:X,"",0)</f>
        <v/>
      </c>
      <c r="AH470" s="70" t="str">
        <f>_xlfn.XLOOKUP($D470,'[1]Res (3)'!$G:$G,'[1]Res (3)'!Y:Y,"",0)</f>
        <v/>
      </c>
      <c r="AI470" s="70" t="str">
        <f>_xlfn.XLOOKUP($D470,'[1]Res (3)'!$G:$G,'[1]Res (3)'!Z:Z,"",0)</f>
        <v/>
      </c>
      <c r="AJ470" s="70" t="str">
        <f>_xlfn.XLOOKUP($D470,'[1]Res (3)'!$G:$G,'[1]Res (3)'!AA:AA,"",0)</f>
        <v/>
      </c>
      <c r="AK470" s="70" t="str">
        <f>_xlfn.XLOOKUP($D470,'[1]Res (3)'!$G:$G,'[1]Res (3)'!AB:AB,"",0)</f>
        <v>-</v>
      </c>
      <c r="AL470" s="71">
        <f t="shared" si="224"/>
        <v>0</v>
      </c>
      <c r="AM470" s="72" t="str">
        <f t="shared" si="225"/>
        <v/>
      </c>
      <c r="AO470" s="71" t="e">
        <f>CK470+Y645-BA470-BM470-BY470</f>
        <v>#VALUE!</v>
      </c>
      <c r="AP470" s="70" t="s">
        <v>26</v>
      </c>
      <c r="AQ470" s="70" t="s">
        <v>26</v>
      </c>
      <c r="AR470" s="70" t="s">
        <v>26</v>
      </c>
      <c r="AS470" s="70" t="s">
        <v>26</v>
      </c>
      <c r="AT470" s="70" t="s">
        <v>26</v>
      </c>
      <c r="AU470" s="70" t="s">
        <v>26</v>
      </c>
      <c r="AV470" s="70" t="s">
        <v>26</v>
      </c>
      <c r="AW470" s="70" t="s">
        <v>26</v>
      </c>
      <c r="AX470" s="70" t="s">
        <v>26</v>
      </c>
      <c r="AY470" s="71" t="e">
        <f t="shared" si="226"/>
        <v>#VALUE!</v>
      </c>
      <c r="AZ470" s="72" t="e">
        <f>AY470*L645</f>
        <v>#VALUE!</v>
      </c>
      <c r="BA470" s="71">
        <v>0</v>
      </c>
      <c r="BB470" s="70" t="s">
        <v>26</v>
      </c>
      <c r="BC470" s="70" t="s">
        <v>26</v>
      </c>
      <c r="BD470" s="70" t="s">
        <v>26</v>
      </c>
      <c r="BE470" s="70" t="s">
        <v>26</v>
      </c>
      <c r="BF470" s="70" t="s">
        <v>26</v>
      </c>
      <c r="BG470" s="70" t="s">
        <v>26</v>
      </c>
      <c r="BH470" s="70" t="s">
        <v>26</v>
      </c>
      <c r="BI470" s="70" t="s">
        <v>26</v>
      </c>
      <c r="BJ470" s="70" t="s">
        <v>26</v>
      </c>
      <c r="BK470" s="74">
        <f t="shared" si="227"/>
        <v>0</v>
      </c>
      <c r="BL470" s="75">
        <f>BK470*L645</f>
        <v>0</v>
      </c>
      <c r="BM470" s="71">
        <v>0</v>
      </c>
      <c r="BN470" s="70" t="s">
        <v>26</v>
      </c>
      <c r="BO470" s="70" t="s">
        <v>26</v>
      </c>
      <c r="BP470" s="70" t="s">
        <v>26</v>
      </c>
      <c r="BQ470" s="70" t="s">
        <v>26</v>
      </c>
      <c r="BR470" s="70" t="s">
        <v>26</v>
      </c>
      <c r="BS470" s="70" t="s">
        <v>26</v>
      </c>
      <c r="BT470" s="70" t="s">
        <v>26</v>
      </c>
      <c r="BU470" s="70" t="s">
        <v>26</v>
      </c>
      <c r="BV470" s="70" t="s">
        <v>26</v>
      </c>
      <c r="BW470" s="74">
        <f t="shared" si="228"/>
        <v>0</v>
      </c>
      <c r="BX470" s="76">
        <f>BW470*L645</f>
        <v>0</v>
      </c>
      <c r="BY470" s="71">
        <v>0</v>
      </c>
      <c r="BZ470" s="70" t="s">
        <v>26</v>
      </c>
      <c r="CA470" s="70" t="s">
        <v>26</v>
      </c>
      <c r="CB470" s="70" t="s">
        <v>26</v>
      </c>
      <c r="CC470" s="70" t="s">
        <v>26</v>
      </c>
      <c r="CD470" s="70" t="s">
        <v>26</v>
      </c>
      <c r="CE470" s="70" t="s">
        <v>26</v>
      </c>
      <c r="CF470" s="70" t="s">
        <v>26</v>
      </c>
      <c r="CG470" s="70" t="s">
        <v>26</v>
      </c>
      <c r="CH470" s="70" t="s">
        <v>26</v>
      </c>
      <c r="CI470" s="77">
        <f t="shared" si="229"/>
        <v>0</v>
      </c>
      <c r="CJ470" s="76">
        <f>CI470*L645</f>
        <v>0</v>
      </c>
      <c r="CK470" s="78"/>
      <c r="CL470" s="57"/>
      <c r="CM470" s="57"/>
      <c r="CN470" s="57"/>
      <c r="CO470" s="57"/>
      <c r="CP470" s="57"/>
      <c r="CQ470" s="57"/>
      <c r="CR470" s="57"/>
      <c r="CS470" s="79"/>
      <c r="CT470" s="80"/>
      <c r="CU470" s="81">
        <f t="shared" si="230"/>
        <v>0</v>
      </c>
      <c r="CV470" s="82">
        <f>IF(AL645&gt;0,1,0)</f>
        <v>0</v>
      </c>
      <c r="CW470" s="83" t="e">
        <f>SUMIF(Склад!#REF!,E645,Склад!#REF!)</f>
        <v>#REF!</v>
      </c>
    </row>
    <row r="471" spans="1:101" s="73" customFormat="1" ht="147.94999999999999" customHeight="1" thickBot="1" x14ac:dyDescent="0.3">
      <c r="A471" s="57">
        <v>468</v>
      </c>
      <c r="B471" s="168" t="s">
        <v>148</v>
      </c>
      <c r="C471" s="34" t="s">
        <v>4265</v>
      </c>
      <c r="D471" s="34" t="str">
        <f t="shared" si="223"/>
        <v>181110171</v>
      </c>
      <c r="E471" s="33" t="s">
        <v>4005</v>
      </c>
      <c r="F471" s="33">
        <v>71</v>
      </c>
      <c r="G471" s="165" t="str">
        <f>IFERROR(VLOOKUP(VALUE(E471),Склад!#REF!,6,0),"-")</f>
        <v>-</v>
      </c>
      <c r="H471" s="58"/>
      <c r="I471" s="194" t="s">
        <v>4339</v>
      </c>
      <c r="J471" s="59">
        <v>34.200000000000003</v>
      </c>
      <c r="K471" s="63">
        <v>89</v>
      </c>
      <c r="L471" s="60"/>
      <c r="M471" s="61"/>
      <c r="N471" s="62"/>
      <c r="O471" s="64"/>
      <c r="P471" s="65"/>
      <c r="Q471" s="66"/>
      <c r="R471" s="67"/>
      <c r="S471" s="65"/>
      <c r="T471" s="66"/>
      <c r="U471" s="68"/>
      <c r="V471" s="69"/>
      <c r="W471" s="65"/>
      <c r="X471" s="66"/>
      <c r="Y471" s="70" t="str">
        <f>_xlfn.XLOOKUP($D471,'[1]Res (3)'!$G:$G,'[1]Res (3)'!P:P,"",0)</f>
        <v>-</v>
      </c>
      <c r="Z471" s="70" t="str">
        <f>_xlfn.XLOOKUP($D471,'[1]Res (3)'!$G:$G,'[1]Res (3)'!Q:Q,"",0)</f>
        <v/>
      </c>
      <c r="AA471" s="70" t="str">
        <f>_xlfn.XLOOKUP($D471,'[1]Res (3)'!$G:$G,'[1]Res (3)'!R:R,"",0)</f>
        <v/>
      </c>
      <c r="AB471" s="70" t="str">
        <f>_xlfn.XLOOKUP($D471,'[1]Res (3)'!$G:$G,'[1]Res (3)'!S:S,"",0)</f>
        <v/>
      </c>
      <c r="AC471" s="70" t="str">
        <f>_xlfn.XLOOKUP($D471,'[1]Res (3)'!$G:$G,'[1]Res (3)'!T:T,"",0)</f>
        <v/>
      </c>
      <c r="AD471" s="70" t="str">
        <f>_xlfn.XLOOKUP($D471,'[1]Res (3)'!$G:$G,'[1]Res (3)'!U:U,"",0)</f>
        <v/>
      </c>
      <c r="AE471" s="70" t="str">
        <f>_xlfn.XLOOKUP($D471,'[1]Res (3)'!$G:$G,'[1]Res (3)'!V:V,"",0)</f>
        <v/>
      </c>
      <c r="AF471" s="70" t="str">
        <f>_xlfn.XLOOKUP($D471,'[1]Res (3)'!$G:$G,'[1]Res (3)'!W:W,"",0)</f>
        <v/>
      </c>
      <c r="AG471" s="70" t="str">
        <f>_xlfn.XLOOKUP($D471,'[1]Res (3)'!$G:$G,'[1]Res (3)'!X:X,"",0)</f>
        <v/>
      </c>
      <c r="AH471" s="70" t="str">
        <f>_xlfn.XLOOKUP($D471,'[1]Res (3)'!$G:$G,'[1]Res (3)'!Y:Y,"",0)</f>
        <v/>
      </c>
      <c r="AI471" s="70" t="str">
        <f>_xlfn.XLOOKUP($D471,'[1]Res (3)'!$G:$G,'[1]Res (3)'!Z:Z,"",0)</f>
        <v/>
      </c>
      <c r="AJ471" s="70" t="str">
        <f>_xlfn.XLOOKUP($D471,'[1]Res (3)'!$G:$G,'[1]Res (3)'!AA:AA,"",0)</f>
        <v/>
      </c>
      <c r="AK471" s="70" t="str">
        <f>_xlfn.XLOOKUP($D471,'[1]Res (3)'!$G:$G,'[1]Res (3)'!AB:AB,"",0)</f>
        <v>-</v>
      </c>
      <c r="AL471" s="71">
        <f t="shared" si="224"/>
        <v>0</v>
      </c>
      <c r="AM471" s="72" t="str">
        <f t="shared" si="225"/>
        <v/>
      </c>
      <c r="AO471" s="71" t="e">
        <f>CK471+Y646-BA471-BM471-BY471</f>
        <v>#VALUE!</v>
      </c>
      <c r="AP471" s="70" t="s">
        <v>26</v>
      </c>
      <c r="AQ471" s="70" t="s">
        <v>26</v>
      </c>
      <c r="AR471" s="70" t="s">
        <v>26</v>
      </c>
      <c r="AS471" s="70" t="s">
        <v>26</v>
      </c>
      <c r="AT471" s="70" t="s">
        <v>26</v>
      </c>
      <c r="AU471" s="70" t="s">
        <v>26</v>
      </c>
      <c r="AV471" s="70" t="s">
        <v>26</v>
      </c>
      <c r="AW471" s="70" t="s">
        <v>26</v>
      </c>
      <c r="AX471" s="70" t="s">
        <v>26</v>
      </c>
      <c r="AY471" s="71" t="e">
        <f t="shared" si="226"/>
        <v>#VALUE!</v>
      </c>
      <c r="AZ471" s="72" t="e">
        <f>AY471*L646</f>
        <v>#VALUE!</v>
      </c>
      <c r="BA471" s="71">
        <v>2</v>
      </c>
      <c r="BB471" s="70" t="s">
        <v>26</v>
      </c>
      <c r="BC471" s="70" t="s">
        <v>26</v>
      </c>
      <c r="BD471" s="70" t="s">
        <v>26</v>
      </c>
      <c r="BE471" s="70" t="s">
        <v>26</v>
      </c>
      <c r="BF471" s="70" t="s">
        <v>26</v>
      </c>
      <c r="BG471" s="70" t="s">
        <v>26</v>
      </c>
      <c r="BH471" s="70" t="s">
        <v>26</v>
      </c>
      <c r="BI471" s="70" t="s">
        <v>26</v>
      </c>
      <c r="BJ471" s="70" t="s">
        <v>26</v>
      </c>
      <c r="BK471" s="74">
        <f t="shared" si="227"/>
        <v>2</v>
      </c>
      <c r="BL471" s="75">
        <f>BK471*L646</f>
        <v>0</v>
      </c>
      <c r="BM471" s="71">
        <v>1</v>
      </c>
      <c r="BN471" s="70" t="s">
        <v>26</v>
      </c>
      <c r="BO471" s="70" t="s">
        <v>26</v>
      </c>
      <c r="BP471" s="70" t="s">
        <v>26</v>
      </c>
      <c r="BQ471" s="70" t="s">
        <v>26</v>
      </c>
      <c r="BR471" s="70" t="s">
        <v>26</v>
      </c>
      <c r="BS471" s="70" t="s">
        <v>26</v>
      </c>
      <c r="BT471" s="70" t="s">
        <v>26</v>
      </c>
      <c r="BU471" s="70" t="s">
        <v>26</v>
      </c>
      <c r="BV471" s="70" t="s">
        <v>26</v>
      </c>
      <c r="BW471" s="74">
        <f t="shared" si="228"/>
        <v>1</v>
      </c>
      <c r="BX471" s="76">
        <f>BW471*L646</f>
        <v>0</v>
      </c>
      <c r="BY471" s="71">
        <v>0</v>
      </c>
      <c r="BZ471" s="70" t="s">
        <v>26</v>
      </c>
      <c r="CA471" s="70" t="s">
        <v>26</v>
      </c>
      <c r="CB471" s="70" t="s">
        <v>26</v>
      </c>
      <c r="CC471" s="70" t="s">
        <v>26</v>
      </c>
      <c r="CD471" s="70" t="s">
        <v>26</v>
      </c>
      <c r="CE471" s="70" t="s">
        <v>26</v>
      </c>
      <c r="CF471" s="70" t="s">
        <v>26</v>
      </c>
      <c r="CG471" s="70" t="s">
        <v>26</v>
      </c>
      <c r="CH471" s="70" t="s">
        <v>26</v>
      </c>
      <c r="CI471" s="77">
        <f t="shared" si="229"/>
        <v>0</v>
      </c>
      <c r="CJ471" s="76">
        <f>CI471*L646</f>
        <v>0</v>
      </c>
      <c r="CK471" s="78"/>
      <c r="CL471" s="57"/>
      <c r="CM471" s="57"/>
      <c r="CN471" s="57"/>
      <c r="CO471" s="57"/>
      <c r="CP471" s="57"/>
      <c r="CQ471" s="57"/>
      <c r="CR471" s="57"/>
      <c r="CS471" s="79"/>
      <c r="CT471" s="80"/>
      <c r="CU471" s="81">
        <f t="shared" si="230"/>
        <v>0</v>
      </c>
      <c r="CV471" s="82">
        <f>IF(AL646&gt;0,1,0)</f>
        <v>0</v>
      </c>
      <c r="CW471" s="83" t="e">
        <f>SUMIF(Склад!#REF!,E646,Склад!#REF!)</f>
        <v>#REF!</v>
      </c>
    </row>
    <row r="472" spans="1:101" s="73" customFormat="1" ht="93" customHeight="1" thickBot="1" x14ac:dyDescent="0.3">
      <c r="A472" s="34">
        <v>469</v>
      </c>
      <c r="B472" s="168" t="s">
        <v>157</v>
      </c>
      <c r="C472" s="34" t="s">
        <v>4266</v>
      </c>
      <c r="D472" s="34" t="str">
        <f t="shared" si="223"/>
        <v>201110112</v>
      </c>
      <c r="E472" s="33" t="s">
        <v>4006</v>
      </c>
      <c r="F472" s="33">
        <v>12</v>
      </c>
      <c r="G472" s="165" t="str">
        <f>IFERROR(VLOOKUP(VALUE(E472),Склад!#REF!,6,0),"-")</f>
        <v>-</v>
      </c>
      <c r="H472" s="58"/>
      <c r="I472" s="194" t="s">
        <v>4339</v>
      </c>
      <c r="J472" s="59">
        <v>38.1</v>
      </c>
      <c r="K472" s="63">
        <v>99</v>
      </c>
      <c r="L472" s="60"/>
      <c r="M472" s="61"/>
      <c r="N472" s="62"/>
      <c r="O472" s="64"/>
      <c r="P472" s="65"/>
      <c r="Q472" s="66"/>
      <c r="R472" s="67"/>
      <c r="S472" s="65"/>
      <c r="T472" s="66"/>
      <c r="U472" s="68"/>
      <c r="V472" s="69"/>
      <c r="W472" s="65"/>
      <c r="X472" s="66"/>
      <c r="Y472" s="70" t="str">
        <f>_xlfn.XLOOKUP($D472,'[1]Res (3)'!$G:$G,'[1]Res (3)'!P:P,"",0)</f>
        <v>-</v>
      </c>
      <c r="Z472" s="70" t="str">
        <f>_xlfn.XLOOKUP($D472,'[1]Res (3)'!$G:$G,'[1]Res (3)'!Q:Q,"",0)</f>
        <v/>
      </c>
      <c r="AA472" s="70" t="str">
        <f>_xlfn.XLOOKUP($D472,'[1]Res (3)'!$G:$G,'[1]Res (3)'!R:R,"",0)</f>
        <v/>
      </c>
      <c r="AB472" s="70" t="str">
        <f>_xlfn.XLOOKUP($D472,'[1]Res (3)'!$G:$G,'[1]Res (3)'!S:S,"",0)</f>
        <v/>
      </c>
      <c r="AC472" s="70" t="str">
        <f>_xlfn.XLOOKUP($D472,'[1]Res (3)'!$G:$G,'[1]Res (3)'!T:T,"",0)</f>
        <v/>
      </c>
      <c r="AD472" s="70" t="str">
        <f>_xlfn.XLOOKUP($D472,'[1]Res (3)'!$G:$G,'[1]Res (3)'!U:U,"",0)</f>
        <v/>
      </c>
      <c r="AE472" s="70" t="str">
        <f>_xlfn.XLOOKUP($D472,'[1]Res (3)'!$G:$G,'[1]Res (3)'!V:V,"",0)</f>
        <v/>
      </c>
      <c r="AF472" s="70" t="str">
        <f>_xlfn.XLOOKUP($D472,'[1]Res (3)'!$G:$G,'[1]Res (3)'!W:W,"",0)</f>
        <v/>
      </c>
      <c r="AG472" s="70" t="str">
        <f>_xlfn.XLOOKUP($D472,'[1]Res (3)'!$G:$G,'[1]Res (3)'!X:X,"",0)</f>
        <v/>
      </c>
      <c r="AH472" s="70" t="str">
        <f>_xlfn.XLOOKUP($D472,'[1]Res (3)'!$G:$G,'[1]Res (3)'!Y:Y,"",0)</f>
        <v/>
      </c>
      <c r="AI472" s="70" t="str">
        <f>_xlfn.XLOOKUP($D472,'[1]Res (3)'!$G:$G,'[1]Res (3)'!Z:Z,"",0)</f>
        <v/>
      </c>
      <c r="AJ472" s="70" t="str">
        <f>_xlfn.XLOOKUP($D472,'[1]Res (3)'!$G:$G,'[1]Res (3)'!AA:AA,"",0)</f>
        <v/>
      </c>
      <c r="AK472" s="70" t="str">
        <f>_xlfn.XLOOKUP($D472,'[1]Res (3)'!$G:$G,'[1]Res (3)'!AB:AB,"",0)</f>
        <v>-</v>
      </c>
      <c r="AL472" s="71">
        <f t="shared" si="224"/>
        <v>0</v>
      </c>
      <c r="AM472" s="72" t="str">
        <f t="shared" si="225"/>
        <v/>
      </c>
      <c r="AO472" s="71" t="e">
        <f>CK472+Y647-BA472-BM472-BY472</f>
        <v>#VALUE!</v>
      </c>
      <c r="AP472" s="70" t="s">
        <v>26</v>
      </c>
      <c r="AQ472" s="70" t="s">
        <v>26</v>
      </c>
      <c r="AR472" s="70" t="s">
        <v>26</v>
      </c>
      <c r="AS472" s="70" t="s">
        <v>26</v>
      </c>
      <c r="AT472" s="70" t="s">
        <v>26</v>
      </c>
      <c r="AU472" s="70" t="s">
        <v>26</v>
      </c>
      <c r="AV472" s="70" t="s">
        <v>26</v>
      </c>
      <c r="AW472" s="70" t="s">
        <v>26</v>
      </c>
      <c r="AX472" s="70" t="s">
        <v>26</v>
      </c>
      <c r="AY472" s="71" t="e">
        <f t="shared" si="226"/>
        <v>#VALUE!</v>
      </c>
      <c r="AZ472" s="72" t="e">
        <f>AY472*L647</f>
        <v>#VALUE!</v>
      </c>
      <c r="BA472" s="71">
        <v>3</v>
      </c>
      <c r="BB472" s="70" t="s">
        <v>26</v>
      </c>
      <c r="BC472" s="70" t="s">
        <v>26</v>
      </c>
      <c r="BD472" s="70" t="s">
        <v>26</v>
      </c>
      <c r="BE472" s="70" t="s">
        <v>26</v>
      </c>
      <c r="BF472" s="70" t="s">
        <v>26</v>
      </c>
      <c r="BG472" s="70" t="s">
        <v>26</v>
      </c>
      <c r="BH472" s="70" t="s">
        <v>26</v>
      </c>
      <c r="BI472" s="70" t="s">
        <v>26</v>
      </c>
      <c r="BJ472" s="70" t="s">
        <v>26</v>
      </c>
      <c r="BK472" s="74">
        <f t="shared" si="227"/>
        <v>3</v>
      </c>
      <c r="BL472" s="75">
        <f>BK472*L647</f>
        <v>0</v>
      </c>
      <c r="BM472" s="71">
        <v>2</v>
      </c>
      <c r="BN472" s="70" t="s">
        <v>26</v>
      </c>
      <c r="BO472" s="70" t="s">
        <v>26</v>
      </c>
      <c r="BP472" s="70" t="s">
        <v>26</v>
      </c>
      <c r="BQ472" s="70" t="s">
        <v>26</v>
      </c>
      <c r="BR472" s="70" t="s">
        <v>26</v>
      </c>
      <c r="BS472" s="70" t="s">
        <v>26</v>
      </c>
      <c r="BT472" s="70" t="s">
        <v>26</v>
      </c>
      <c r="BU472" s="70" t="s">
        <v>26</v>
      </c>
      <c r="BV472" s="70" t="s">
        <v>26</v>
      </c>
      <c r="BW472" s="74">
        <f t="shared" si="228"/>
        <v>2</v>
      </c>
      <c r="BX472" s="76">
        <f>BW472*L647</f>
        <v>0</v>
      </c>
      <c r="BY472" s="71">
        <v>5</v>
      </c>
      <c r="BZ472" s="70" t="s">
        <v>26</v>
      </c>
      <c r="CA472" s="70" t="s">
        <v>26</v>
      </c>
      <c r="CB472" s="70" t="s">
        <v>26</v>
      </c>
      <c r="CC472" s="70" t="s">
        <v>26</v>
      </c>
      <c r="CD472" s="70" t="s">
        <v>26</v>
      </c>
      <c r="CE472" s="70" t="s">
        <v>26</v>
      </c>
      <c r="CF472" s="70" t="s">
        <v>26</v>
      </c>
      <c r="CG472" s="70" t="s">
        <v>26</v>
      </c>
      <c r="CH472" s="70" t="s">
        <v>26</v>
      </c>
      <c r="CI472" s="77">
        <f t="shared" si="229"/>
        <v>5</v>
      </c>
      <c r="CJ472" s="76">
        <f>CI472*L647</f>
        <v>0</v>
      </c>
      <c r="CK472" s="78">
        <v>2</v>
      </c>
      <c r="CL472" s="57"/>
      <c r="CM472" s="57"/>
      <c r="CN472" s="57"/>
      <c r="CO472" s="57"/>
      <c r="CP472" s="57"/>
      <c r="CQ472" s="57"/>
      <c r="CR472" s="57"/>
      <c r="CS472" s="79"/>
      <c r="CT472" s="80"/>
      <c r="CU472" s="81">
        <f t="shared" si="230"/>
        <v>2</v>
      </c>
      <c r="CV472" s="82">
        <f>IF(AL647&gt;0,1,0)</f>
        <v>0</v>
      </c>
      <c r="CW472" s="83" t="e">
        <f>SUMIF(Склад!#REF!,E647,Склад!#REF!)</f>
        <v>#REF!</v>
      </c>
    </row>
    <row r="473" spans="1:101" s="73" customFormat="1" ht="93" customHeight="1" thickBot="1" x14ac:dyDescent="0.3">
      <c r="A473" s="57">
        <v>470</v>
      </c>
      <c r="B473" s="168" t="s">
        <v>157</v>
      </c>
      <c r="C473" s="34" t="s">
        <v>4266</v>
      </c>
      <c r="D473" s="34" t="str">
        <f t="shared" si="223"/>
        <v>201110126</v>
      </c>
      <c r="E473" s="33" t="s">
        <v>4006</v>
      </c>
      <c r="F473" s="33">
        <v>26</v>
      </c>
      <c r="G473" s="165" t="str">
        <f>IFERROR(VLOOKUP(VALUE(E473),Склад!#REF!,6,0),"-")</f>
        <v>-</v>
      </c>
      <c r="H473" s="58"/>
      <c r="I473" s="194" t="s">
        <v>4339</v>
      </c>
      <c r="J473" s="59">
        <v>38.1</v>
      </c>
      <c r="K473" s="63">
        <v>99</v>
      </c>
      <c r="L473" s="60"/>
      <c r="M473" s="61"/>
      <c r="N473" s="62"/>
      <c r="O473" s="64"/>
      <c r="P473" s="65"/>
      <c r="Q473" s="66"/>
      <c r="R473" s="67"/>
      <c r="S473" s="65"/>
      <c r="T473" s="66"/>
      <c r="U473" s="68"/>
      <c r="V473" s="69"/>
      <c r="W473" s="65"/>
      <c r="X473" s="66"/>
      <c r="Y473" s="70" t="str">
        <f>_xlfn.XLOOKUP($D473,'[1]Res (3)'!$G:$G,'[1]Res (3)'!P:P,"",0)</f>
        <v>-</v>
      </c>
      <c r="Z473" s="70" t="str">
        <f>_xlfn.XLOOKUP($D473,'[1]Res (3)'!$G:$G,'[1]Res (3)'!Q:Q,"",0)</f>
        <v/>
      </c>
      <c r="AA473" s="70" t="str">
        <f>_xlfn.XLOOKUP($D473,'[1]Res (3)'!$G:$G,'[1]Res (3)'!R:R,"",0)</f>
        <v/>
      </c>
      <c r="AB473" s="70" t="str">
        <f>_xlfn.XLOOKUP($D473,'[1]Res (3)'!$G:$G,'[1]Res (3)'!S:S,"",0)</f>
        <v/>
      </c>
      <c r="AC473" s="70" t="str">
        <f>_xlfn.XLOOKUP($D473,'[1]Res (3)'!$G:$G,'[1]Res (3)'!T:T,"",0)</f>
        <v/>
      </c>
      <c r="AD473" s="70" t="str">
        <f>_xlfn.XLOOKUP($D473,'[1]Res (3)'!$G:$G,'[1]Res (3)'!U:U,"",0)</f>
        <v/>
      </c>
      <c r="AE473" s="70" t="str">
        <f>_xlfn.XLOOKUP($D473,'[1]Res (3)'!$G:$G,'[1]Res (3)'!V:V,"",0)</f>
        <v/>
      </c>
      <c r="AF473" s="70" t="str">
        <f>_xlfn.XLOOKUP($D473,'[1]Res (3)'!$G:$G,'[1]Res (3)'!W:W,"",0)</f>
        <v/>
      </c>
      <c r="AG473" s="70" t="str">
        <f>_xlfn.XLOOKUP($D473,'[1]Res (3)'!$G:$G,'[1]Res (3)'!X:X,"",0)</f>
        <v/>
      </c>
      <c r="AH473" s="70" t="str">
        <f>_xlfn.XLOOKUP($D473,'[1]Res (3)'!$G:$G,'[1]Res (3)'!Y:Y,"",0)</f>
        <v/>
      </c>
      <c r="AI473" s="70" t="str">
        <f>_xlfn.XLOOKUP($D473,'[1]Res (3)'!$G:$G,'[1]Res (3)'!Z:Z,"",0)</f>
        <v/>
      </c>
      <c r="AJ473" s="70" t="str">
        <f>_xlfn.XLOOKUP($D473,'[1]Res (3)'!$G:$G,'[1]Res (3)'!AA:AA,"",0)</f>
        <v/>
      </c>
      <c r="AK473" s="70" t="str">
        <f>_xlfn.XLOOKUP($D473,'[1]Res (3)'!$G:$G,'[1]Res (3)'!AB:AB,"",0)</f>
        <v>-</v>
      </c>
      <c r="AL473" s="71">
        <f t="shared" si="224"/>
        <v>0</v>
      </c>
      <c r="AM473" s="72" t="str">
        <f t="shared" si="225"/>
        <v/>
      </c>
      <c r="AO473" s="71" t="e">
        <f>CK473+Y648-BA473-BM473-BY473</f>
        <v>#VALUE!</v>
      </c>
      <c r="AP473" s="70" t="s">
        <v>26</v>
      </c>
      <c r="AQ473" s="70" t="s">
        <v>26</v>
      </c>
      <c r="AR473" s="70" t="s">
        <v>26</v>
      </c>
      <c r="AS473" s="70" t="s">
        <v>26</v>
      </c>
      <c r="AT473" s="70" t="s">
        <v>26</v>
      </c>
      <c r="AU473" s="70" t="s">
        <v>26</v>
      </c>
      <c r="AV473" s="70" t="s">
        <v>26</v>
      </c>
      <c r="AW473" s="70" t="s">
        <v>26</v>
      </c>
      <c r="AX473" s="70" t="s">
        <v>26</v>
      </c>
      <c r="AY473" s="71" t="e">
        <f t="shared" si="226"/>
        <v>#VALUE!</v>
      </c>
      <c r="AZ473" s="72" t="e">
        <f>AY473*L648</f>
        <v>#VALUE!</v>
      </c>
      <c r="BA473" s="71">
        <v>3</v>
      </c>
      <c r="BB473" s="70" t="s">
        <v>26</v>
      </c>
      <c r="BC473" s="70" t="s">
        <v>26</v>
      </c>
      <c r="BD473" s="70" t="s">
        <v>26</v>
      </c>
      <c r="BE473" s="70" t="s">
        <v>26</v>
      </c>
      <c r="BF473" s="70" t="s">
        <v>26</v>
      </c>
      <c r="BG473" s="70" t="s">
        <v>26</v>
      </c>
      <c r="BH473" s="70" t="s">
        <v>26</v>
      </c>
      <c r="BI473" s="70" t="s">
        <v>26</v>
      </c>
      <c r="BJ473" s="70" t="s">
        <v>26</v>
      </c>
      <c r="BK473" s="74">
        <f t="shared" si="227"/>
        <v>3</v>
      </c>
      <c r="BL473" s="75">
        <f>BK473*L648</f>
        <v>0</v>
      </c>
      <c r="BM473" s="71">
        <v>2</v>
      </c>
      <c r="BN473" s="70" t="s">
        <v>26</v>
      </c>
      <c r="BO473" s="70" t="s">
        <v>26</v>
      </c>
      <c r="BP473" s="70" t="s">
        <v>26</v>
      </c>
      <c r="BQ473" s="70" t="s">
        <v>26</v>
      </c>
      <c r="BR473" s="70" t="s">
        <v>26</v>
      </c>
      <c r="BS473" s="70" t="s">
        <v>26</v>
      </c>
      <c r="BT473" s="70" t="s">
        <v>26</v>
      </c>
      <c r="BU473" s="70" t="s">
        <v>26</v>
      </c>
      <c r="BV473" s="70" t="s">
        <v>26</v>
      </c>
      <c r="BW473" s="74">
        <f t="shared" si="228"/>
        <v>2</v>
      </c>
      <c r="BX473" s="76">
        <f>BW473*L648</f>
        <v>0</v>
      </c>
      <c r="BY473" s="71">
        <v>0</v>
      </c>
      <c r="BZ473" s="70" t="s">
        <v>26</v>
      </c>
      <c r="CA473" s="70" t="s">
        <v>26</v>
      </c>
      <c r="CB473" s="70" t="s">
        <v>26</v>
      </c>
      <c r="CC473" s="70" t="s">
        <v>26</v>
      </c>
      <c r="CD473" s="70" t="s">
        <v>26</v>
      </c>
      <c r="CE473" s="70" t="s">
        <v>26</v>
      </c>
      <c r="CF473" s="70" t="s">
        <v>26</v>
      </c>
      <c r="CG473" s="70" t="s">
        <v>26</v>
      </c>
      <c r="CH473" s="70" t="s">
        <v>26</v>
      </c>
      <c r="CI473" s="77">
        <f t="shared" si="229"/>
        <v>0</v>
      </c>
      <c r="CJ473" s="76">
        <f>CI473*L648</f>
        <v>0</v>
      </c>
      <c r="CK473" s="78">
        <v>4</v>
      </c>
      <c r="CL473" s="57"/>
      <c r="CM473" s="57"/>
      <c r="CN473" s="57"/>
      <c r="CO473" s="57"/>
      <c r="CP473" s="57"/>
      <c r="CQ473" s="57"/>
      <c r="CR473" s="57"/>
      <c r="CS473" s="79"/>
      <c r="CT473" s="80"/>
      <c r="CU473" s="81">
        <f t="shared" si="230"/>
        <v>4</v>
      </c>
      <c r="CV473" s="82">
        <f>IF(AL648&gt;0,1,0)</f>
        <v>0</v>
      </c>
      <c r="CW473" s="83" t="e">
        <f>SUMIF(Склад!#REF!,E648,Склад!#REF!)</f>
        <v>#REF!</v>
      </c>
    </row>
    <row r="474" spans="1:101" s="73" customFormat="1" ht="87.95" customHeight="1" thickBot="1" x14ac:dyDescent="0.3">
      <c r="A474" s="34">
        <v>471</v>
      </c>
      <c r="B474" s="168" t="s">
        <v>157</v>
      </c>
      <c r="C474" s="34" t="s">
        <v>4266</v>
      </c>
      <c r="D474" s="34" t="str">
        <f t="shared" si="223"/>
        <v>201110171</v>
      </c>
      <c r="E474" s="33" t="s">
        <v>4006</v>
      </c>
      <c r="F474" s="33">
        <v>71</v>
      </c>
      <c r="G474" s="165" t="str">
        <f>IFERROR(VLOOKUP(VALUE(E474),Склад!#REF!,6,0),"-")</f>
        <v>-</v>
      </c>
      <c r="H474" s="58"/>
      <c r="I474" s="194" t="s">
        <v>4339</v>
      </c>
      <c r="J474" s="59">
        <v>38.1</v>
      </c>
      <c r="K474" s="63">
        <v>99</v>
      </c>
      <c r="L474" s="60"/>
      <c r="M474" s="61"/>
      <c r="N474" s="62"/>
      <c r="O474" s="64"/>
      <c r="P474" s="65"/>
      <c r="Q474" s="66"/>
      <c r="R474" s="67"/>
      <c r="S474" s="65"/>
      <c r="T474" s="66"/>
      <c r="U474" s="68"/>
      <c r="V474" s="69"/>
      <c r="W474" s="65"/>
      <c r="X474" s="66"/>
      <c r="Y474" s="70" t="str">
        <f>_xlfn.XLOOKUP($D474,'[1]Res (3)'!$G:$G,'[1]Res (3)'!P:P,"",0)</f>
        <v>-</v>
      </c>
      <c r="Z474" s="70" t="str">
        <f>_xlfn.XLOOKUP($D474,'[1]Res (3)'!$G:$G,'[1]Res (3)'!Q:Q,"",0)</f>
        <v/>
      </c>
      <c r="AA474" s="70" t="str">
        <f>_xlfn.XLOOKUP($D474,'[1]Res (3)'!$G:$G,'[1]Res (3)'!R:R,"",0)</f>
        <v/>
      </c>
      <c r="AB474" s="70" t="str">
        <f>_xlfn.XLOOKUP($D474,'[1]Res (3)'!$G:$G,'[1]Res (3)'!S:S,"",0)</f>
        <v/>
      </c>
      <c r="AC474" s="70" t="str">
        <f>_xlfn.XLOOKUP($D474,'[1]Res (3)'!$G:$G,'[1]Res (3)'!T:T,"",0)</f>
        <v/>
      </c>
      <c r="AD474" s="70" t="str">
        <f>_xlfn.XLOOKUP($D474,'[1]Res (3)'!$G:$G,'[1]Res (3)'!U:U,"",0)</f>
        <v/>
      </c>
      <c r="AE474" s="70" t="str">
        <f>_xlfn.XLOOKUP($D474,'[1]Res (3)'!$G:$G,'[1]Res (3)'!V:V,"",0)</f>
        <v/>
      </c>
      <c r="AF474" s="70" t="str">
        <f>_xlfn.XLOOKUP($D474,'[1]Res (3)'!$G:$G,'[1]Res (3)'!W:W,"",0)</f>
        <v/>
      </c>
      <c r="AG474" s="70" t="str">
        <f>_xlfn.XLOOKUP($D474,'[1]Res (3)'!$G:$G,'[1]Res (3)'!X:X,"",0)</f>
        <v/>
      </c>
      <c r="AH474" s="70" t="str">
        <f>_xlfn.XLOOKUP($D474,'[1]Res (3)'!$G:$G,'[1]Res (3)'!Y:Y,"",0)</f>
        <v/>
      </c>
      <c r="AI474" s="70" t="str">
        <f>_xlfn.XLOOKUP($D474,'[1]Res (3)'!$G:$G,'[1]Res (3)'!Z:Z,"",0)</f>
        <v/>
      </c>
      <c r="AJ474" s="70" t="str">
        <f>_xlfn.XLOOKUP($D474,'[1]Res (3)'!$G:$G,'[1]Res (3)'!AA:AA,"",0)</f>
        <v/>
      </c>
      <c r="AK474" s="70" t="str">
        <f>_xlfn.XLOOKUP($D474,'[1]Res (3)'!$G:$G,'[1]Res (3)'!AB:AB,"",0)</f>
        <v>-</v>
      </c>
      <c r="AL474" s="71">
        <f t="shared" si="224"/>
        <v>0</v>
      </c>
      <c r="AM474" s="72" t="str">
        <f t="shared" si="225"/>
        <v/>
      </c>
      <c r="AO474" s="71" t="e">
        <f>CK474+Y649-BA474-BM474-BY474</f>
        <v>#VALUE!</v>
      </c>
      <c r="AP474" s="70" t="s">
        <v>26</v>
      </c>
      <c r="AQ474" s="70" t="s">
        <v>26</v>
      </c>
      <c r="AR474" s="70" t="s">
        <v>26</v>
      </c>
      <c r="AS474" s="70" t="s">
        <v>26</v>
      </c>
      <c r="AT474" s="70" t="s">
        <v>26</v>
      </c>
      <c r="AU474" s="70" t="s">
        <v>26</v>
      </c>
      <c r="AV474" s="70" t="s">
        <v>26</v>
      </c>
      <c r="AW474" s="70" t="s">
        <v>26</v>
      </c>
      <c r="AX474" s="70" t="s">
        <v>26</v>
      </c>
      <c r="AY474" s="71" t="e">
        <f t="shared" si="226"/>
        <v>#VALUE!</v>
      </c>
      <c r="AZ474" s="72" t="e">
        <f>AY474*L649</f>
        <v>#VALUE!</v>
      </c>
      <c r="BA474" s="71">
        <v>2</v>
      </c>
      <c r="BB474" s="70" t="s">
        <v>26</v>
      </c>
      <c r="BC474" s="70" t="s">
        <v>26</v>
      </c>
      <c r="BD474" s="70" t="s">
        <v>26</v>
      </c>
      <c r="BE474" s="70" t="s">
        <v>26</v>
      </c>
      <c r="BF474" s="70" t="s">
        <v>26</v>
      </c>
      <c r="BG474" s="70" t="s">
        <v>26</v>
      </c>
      <c r="BH474" s="70" t="s">
        <v>26</v>
      </c>
      <c r="BI474" s="70" t="s">
        <v>26</v>
      </c>
      <c r="BJ474" s="70" t="s">
        <v>26</v>
      </c>
      <c r="BK474" s="74">
        <f t="shared" si="227"/>
        <v>2</v>
      </c>
      <c r="BL474" s="75">
        <f>BK474*L649</f>
        <v>0</v>
      </c>
      <c r="BM474" s="71">
        <v>1</v>
      </c>
      <c r="BN474" s="70" t="s">
        <v>26</v>
      </c>
      <c r="BO474" s="70" t="s">
        <v>26</v>
      </c>
      <c r="BP474" s="70" t="s">
        <v>26</v>
      </c>
      <c r="BQ474" s="70" t="s">
        <v>26</v>
      </c>
      <c r="BR474" s="70" t="s">
        <v>26</v>
      </c>
      <c r="BS474" s="70" t="s">
        <v>26</v>
      </c>
      <c r="BT474" s="70" t="s">
        <v>26</v>
      </c>
      <c r="BU474" s="70" t="s">
        <v>26</v>
      </c>
      <c r="BV474" s="70" t="s">
        <v>26</v>
      </c>
      <c r="BW474" s="74">
        <f t="shared" si="228"/>
        <v>1</v>
      </c>
      <c r="BX474" s="76">
        <f>BW474*L649</f>
        <v>0</v>
      </c>
      <c r="BY474" s="71">
        <v>5</v>
      </c>
      <c r="BZ474" s="70" t="s">
        <v>26</v>
      </c>
      <c r="CA474" s="70" t="s">
        <v>26</v>
      </c>
      <c r="CB474" s="70" t="s">
        <v>26</v>
      </c>
      <c r="CC474" s="70" t="s">
        <v>26</v>
      </c>
      <c r="CD474" s="70" t="s">
        <v>26</v>
      </c>
      <c r="CE474" s="70" t="s">
        <v>26</v>
      </c>
      <c r="CF474" s="70" t="s">
        <v>26</v>
      </c>
      <c r="CG474" s="70" t="s">
        <v>26</v>
      </c>
      <c r="CH474" s="70" t="s">
        <v>26</v>
      </c>
      <c r="CI474" s="77">
        <f t="shared" si="229"/>
        <v>5</v>
      </c>
      <c r="CJ474" s="76">
        <f>CI474*L649</f>
        <v>0</v>
      </c>
      <c r="CK474" s="78"/>
      <c r="CL474" s="57"/>
      <c r="CM474" s="57"/>
      <c r="CN474" s="57"/>
      <c r="CO474" s="57"/>
      <c r="CP474" s="57"/>
      <c r="CQ474" s="57"/>
      <c r="CR474" s="57"/>
      <c r="CS474" s="79"/>
      <c r="CT474" s="80"/>
      <c r="CU474" s="81">
        <f t="shared" si="230"/>
        <v>0</v>
      </c>
      <c r="CV474" s="82">
        <f>IF(AL649&gt;0,1,0)</f>
        <v>0</v>
      </c>
      <c r="CW474" s="83" t="e">
        <f>SUMIF(Склад!#REF!,E649,Склад!#REF!)</f>
        <v>#REF!</v>
      </c>
    </row>
    <row r="475" spans="1:101" s="73" customFormat="1" ht="147.94999999999999" customHeight="1" thickBot="1" x14ac:dyDescent="0.3">
      <c r="A475" s="57">
        <v>472</v>
      </c>
      <c r="B475" s="168" t="s">
        <v>157</v>
      </c>
      <c r="C475" s="34" t="s">
        <v>4267</v>
      </c>
      <c r="D475" s="34" t="str">
        <f t="shared" si="223"/>
        <v>25411141</v>
      </c>
      <c r="E475" s="33" t="s">
        <v>4007</v>
      </c>
      <c r="F475" s="33">
        <v>1</v>
      </c>
      <c r="G475" s="165" t="str">
        <f>IFERROR(VLOOKUP(VALUE(E475),Склад!#REF!,6,0),"-")</f>
        <v>-</v>
      </c>
      <c r="H475" s="58"/>
      <c r="I475" s="194" t="s">
        <v>4339</v>
      </c>
      <c r="J475" s="59">
        <v>34.200000000000003</v>
      </c>
      <c r="K475" s="63">
        <v>89</v>
      </c>
      <c r="L475" s="60"/>
      <c r="M475" s="61"/>
      <c r="N475" s="62"/>
      <c r="O475" s="64"/>
      <c r="P475" s="65"/>
      <c r="Q475" s="66"/>
      <c r="R475" s="67"/>
      <c r="S475" s="65"/>
      <c r="T475" s="66"/>
      <c r="U475" s="68"/>
      <c r="V475" s="69"/>
      <c r="W475" s="65"/>
      <c r="X475" s="66"/>
      <c r="Y475" s="70" t="str">
        <f>_xlfn.XLOOKUP($D475,'[1]Res (3)'!$G:$G,'[1]Res (3)'!P:P,"",0)</f>
        <v>-</v>
      </c>
      <c r="Z475" s="70" t="str">
        <f>_xlfn.XLOOKUP($D475,'[1]Res (3)'!$G:$G,'[1]Res (3)'!Q:Q,"",0)</f>
        <v>-</v>
      </c>
      <c r="AA475" s="70" t="str">
        <f>_xlfn.XLOOKUP($D475,'[1]Res (3)'!$G:$G,'[1]Res (3)'!R:R,"",0)</f>
        <v>-</v>
      </c>
      <c r="AB475" s="70" t="str">
        <f>_xlfn.XLOOKUP($D475,'[1]Res (3)'!$G:$G,'[1]Res (3)'!S:S,"",0)</f>
        <v/>
      </c>
      <c r="AC475" s="70" t="str">
        <f>_xlfn.XLOOKUP($D475,'[1]Res (3)'!$G:$G,'[1]Res (3)'!T:T,"",0)</f>
        <v/>
      </c>
      <c r="AD475" s="70" t="str">
        <f>_xlfn.XLOOKUP($D475,'[1]Res (3)'!$G:$G,'[1]Res (3)'!U:U,"",0)</f>
        <v/>
      </c>
      <c r="AE475" s="70" t="str">
        <f>_xlfn.XLOOKUP($D475,'[1]Res (3)'!$G:$G,'[1]Res (3)'!V:V,"",0)</f>
        <v/>
      </c>
      <c r="AF475" s="70" t="str">
        <f>_xlfn.XLOOKUP($D475,'[1]Res (3)'!$G:$G,'[1]Res (3)'!W:W,"",0)</f>
        <v/>
      </c>
      <c r="AG475" s="70" t="str">
        <f>_xlfn.XLOOKUP($D475,'[1]Res (3)'!$G:$G,'[1]Res (3)'!X:X,"",0)</f>
        <v/>
      </c>
      <c r="AH475" s="70" t="str">
        <f>_xlfn.XLOOKUP($D475,'[1]Res (3)'!$G:$G,'[1]Res (3)'!Y:Y,"",0)</f>
        <v/>
      </c>
      <c r="AI475" s="70" t="str">
        <f>_xlfn.XLOOKUP($D475,'[1]Res (3)'!$G:$G,'[1]Res (3)'!Z:Z,"",0)</f>
        <v/>
      </c>
      <c r="AJ475" s="70" t="str">
        <f>_xlfn.XLOOKUP($D475,'[1]Res (3)'!$G:$G,'[1]Res (3)'!AA:AA,"",0)</f>
        <v/>
      </c>
      <c r="AK475" s="70" t="str">
        <f>_xlfn.XLOOKUP($D475,'[1]Res (3)'!$G:$G,'[1]Res (3)'!AB:AB,"",0)</f>
        <v>-</v>
      </c>
      <c r="AL475" s="71">
        <f t="shared" si="224"/>
        <v>0</v>
      </c>
      <c r="AM475" s="72" t="str">
        <f t="shared" si="225"/>
        <v/>
      </c>
      <c r="AO475" s="71" t="e">
        <f t="shared" ref="AO475:AO506" si="237">CK475+Y469-BA475-BM475-BY475</f>
        <v>#VALUE!</v>
      </c>
      <c r="AP475" s="70" t="s">
        <v>26</v>
      </c>
      <c r="AQ475" s="70" t="s">
        <v>26</v>
      </c>
      <c r="AR475" s="70" t="s">
        <v>26</v>
      </c>
      <c r="AS475" s="70" t="s">
        <v>26</v>
      </c>
      <c r="AT475" s="70" t="s">
        <v>26</v>
      </c>
      <c r="AU475" s="70" t="s">
        <v>26</v>
      </c>
      <c r="AV475" s="70" t="s">
        <v>26</v>
      </c>
      <c r="AW475" s="70" t="s">
        <v>26</v>
      </c>
      <c r="AX475" s="70" t="s">
        <v>26</v>
      </c>
      <c r="AY475" s="71" t="e">
        <f t="shared" si="226"/>
        <v>#VALUE!</v>
      </c>
      <c r="AZ475" s="72" t="e">
        <f t="shared" ref="AZ475:AZ506" si="238">AY475*L469</f>
        <v>#VALUE!</v>
      </c>
      <c r="BA475" s="71">
        <v>2</v>
      </c>
      <c r="BB475" s="70" t="s">
        <v>26</v>
      </c>
      <c r="BC475" s="70" t="s">
        <v>26</v>
      </c>
      <c r="BD475" s="70" t="s">
        <v>26</v>
      </c>
      <c r="BE475" s="70" t="s">
        <v>26</v>
      </c>
      <c r="BF475" s="70" t="s">
        <v>26</v>
      </c>
      <c r="BG475" s="70" t="s">
        <v>26</v>
      </c>
      <c r="BH475" s="70" t="s">
        <v>26</v>
      </c>
      <c r="BI475" s="70" t="s">
        <v>26</v>
      </c>
      <c r="BJ475" s="70" t="s">
        <v>26</v>
      </c>
      <c r="BK475" s="74">
        <f t="shared" si="227"/>
        <v>2</v>
      </c>
      <c r="BL475" s="75">
        <f t="shared" ref="BL475:BL506" si="239">BK475*L469</f>
        <v>0</v>
      </c>
      <c r="BM475" s="71">
        <v>1</v>
      </c>
      <c r="BN475" s="70" t="s">
        <v>26</v>
      </c>
      <c r="BO475" s="70" t="s">
        <v>26</v>
      </c>
      <c r="BP475" s="70" t="s">
        <v>26</v>
      </c>
      <c r="BQ475" s="70" t="s">
        <v>26</v>
      </c>
      <c r="BR475" s="70" t="s">
        <v>26</v>
      </c>
      <c r="BS475" s="70" t="s">
        <v>26</v>
      </c>
      <c r="BT475" s="70" t="s">
        <v>26</v>
      </c>
      <c r="BU475" s="70" t="s">
        <v>26</v>
      </c>
      <c r="BV475" s="70" t="s">
        <v>26</v>
      </c>
      <c r="BW475" s="74">
        <f t="shared" si="228"/>
        <v>1</v>
      </c>
      <c r="BX475" s="76">
        <f t="shared" ref="BX475:BX506" si="240">BW475*L469</f>
        <v>0</v>
      </c>
      <c r="BY475" s="71">
        <v>0</v>
      </c>
      <c r="BZ475" s="70" t="s">
        <v>26</v>
      </c>
      <c r="CA475" s="70" t="s">
        <v>26</v>
      </c>
      <c r="CB475" s="70" t="s">
        <v>26</v>
      </c>
      <c r="CC475" s="70" t="s">
        <v>26</v>
      </c>
      <c r="CD475" s="70" t="s">
        <v>26</v>
      </c>
      <c r="CE475" s="70" t="s">
        <v>26</v>
      </c>
      <c r="CF475" s="70" t="s">
        <v>26</v>
      </c>
      <c r="CG475" s="70" t="s">
        <v>26</v>
      </c>
      <c r="CH475" s="70" t="s">
        <v>26</v>
      </c>
      <c r="CI475" s="77">
        <f t="shared" si="229"/>
        <v>0</v>
      </c>
      <c r="CJ475" s="76">
        <f t="shared" ref="CJ475:CJ506" si="241">CI475*L469</f>
        <v>0</v>
      </c>
      <c r="CK475" s="78"/>
      <c r="CL475" s="57"/>
      <c r="CM475" s="57"/>
      <c r="CN475" s="57"/>
      <c r="CO475" s="57"/>
      <c r="CP475" s="57"/>
      <c r="CQ475" s="57"/>
      <c r="CR475" s="57"/>
      <c r="CS475" s="79"/>
      <c r="CT475" s="80"/>
      <c r="CU475" s="81">
        <f t="shared" si="230"/>
        <v>0</v>
      </c>
      <c r="CV475" s="82">
        <f t="shared" ref="CV475:CV506" si="242">IF(AL469&gt;0,1,0)</f>
        <v>0</v>
      </c>
      <c r="CW475" s="83" t="e">
        <f>SUMIF(Склад!#REF!,E469,Склад!#REF!)</f>
        <v>#REF!</v>
      </c>
    </row>
    <row r="476" spans="1:101" s="73" customFormat="1" ht="108.6" customHeight="1" thickBot="1" x14ac:dyDescent="0.3">
      <c r="A476" s="34">
        <v>473</v>
      </c>
      <c r="B476" s="168" t="s">
        <v>157</v>
      </c>
      <c r="C476" s="34" t="s">
        <v>4267</v>
      </c>
      <c r="D476" s="34" t="str">
        <f t="shared" si="223"/>
        <v>254111410</v>
      </c>
      <c r="E476" s="33" t="s">
        <v>4007</v>
      </c>
      <c r="F476" s="33">
        <v>10</v>
      </c>
      <c r="G476" s="165" t="str">
        <f>IFERROR(VLOOKUP(VALUE(E476),Склад!#REF!,6,0),"-")</f>
        <v>-</v>
      </c>
      <c r="H476" s="58"/>
      <c r="I476" s="194" t="s">
        <v>4339</v>
      </c>
      <c r="J476" s="59">
        <v>34.200000000000003</v>
      </c>
      <c r="K476" s="63">
        <v>89</v>
      </c>
      <c r="L476" s="60"/>
      <c r="M476" s="61"/>
      <c r="N476" s="62"/>
      <c r="O476" s="64"/>
      <c r="P476" s="65"/>
      <c r="Q476" s="66"/>
      <c r="R476" s="67"/>
      <c r="S476" s="65"/>
      <c r="T476" s="66"/>
      <c r="U476" s="68"/>
      <c r="V476" s="69"/>
      <c r="W476" s="65"/>
      <c r="X476" s="66"/>
      <c r="Y476" s="70" t="str">
        <f>_xlfn.XLOOKUP($D476,'[1]Res (3)'!$G:$G,'[1]Res (3)'!P:P,"",0)</f>
        <v>-</v>
      </c>
      <c r="Z476" s="70" t="str">
        <f>_xlfn.XLOOKUP($D476,'[1]Res (3)'!$G:$G,'[1]Res (3)'!Q:Q,"",0)</f>
        <v>-</v>
      </c>
      <c r="AA476" s="70" t="str">
        <f>_xlfn.XLOOKUP($D476,'[1]Res (3)'!$G:$G,'[1]Res (3)'!R:R,"",0)</f>
        <v>-</v>
      </c>
      <c r="AB476" s="70" t="str">
        <f>_xlfn.XLOOKUP($D476,'[1]Res (3)'!$G:$G,'[1]Res (3)'!S:S,"",0)</f>
        <v/>
      </c>
      <c r="AC476" s="70" t="str">
        <f>_xlfn.XLOOKUP($D476,'[1]Res (3)'!$G:$G,'[1]Res (3)'!T:T,"",0)</f>
        <v/>
      </c>
      <c r="AD476" s="70" t="str">
        <f>_xlfn.XLOOKUP($D476,'[1]Res (3)'!$G:$G,'[1]Res (3)'!U:U,"",0)</f>
        <v/>
      </c>
      <c r="AE476" s="70" t="str">
        <f>_xlfn.XLOOKUP($D476,'[1]Res (3)'!$G:$G,'[1]Res (3)'!V:V,"",0)</f>
        <v/>
      </c>
      <c r="AF476" s="70" t="str">
        <f>_xlfn.XLOOKUP($D476,'[1]Res (3)'!$G:$G,'[1]Res (3)'!W:W,"",0)</f>
        <v/>
      </c>
      <c r="AG476" s="70" t="str">
        <f>_xlfn.XLOOKUP($D476,'[1]Res (3)'!$G:$G,'[1]Res (3)'!X:X,"",0)</f>
        <v/>
      </c>
      <c r="AH476" s="70" t="str">
        <f>_xlfn.XLOOKUP($D476,'[1]Res (3)'!$G:$G,'[1]Res (3)'!Y:Y,"",0)</f>
        <v/>
      </c>
      <c r="AI476" s="70" t="str">
        <f>_xlfn.XLOOKUP($D476,'[1]Res (3)'!$G:$G,'[1]Res (3)'!Z:Z,"",0)</f>
        <v/>
      </c>
      <c r="AJ476" s="70" t="str">
        <f>_xlfn.XLOOKUP($D476,'[1]Res (3)'!$G:$G,'[1]Res (3)'!AA:AA,"",0)</f>
        <v/>
      </c>
      <c r="AK476" s="70" t="str">
        <f>_xlfn.XLOOKUP($D476,'[1]Res (3)'!$G:$G,'[1]Res (3)'!AB:AB,"",0)</f>
        <v>-</v>
      </c>
      <c r="AL476" s="71">
        <f t="shared" si="224"/>
        <v>0</v>
      </c>
      <c r="AM476" s="72" t="str">
        <f t="shared" si="225"/>
        <v/>
      </c>
      <c r="AO476" s="71" t="e">
        <f t="shared" si="237"/>
        <v>#VALUE!</v>
      </c>
      <c r="AP476" s="70" t="s">
        <v>26</v>
      </c>
      <c r="AQ476" s="70" t="s">
        <v>26</v>
      </c>
      <c r="AR476" s="70" t="s">
        <v>26</v>
      </c>
      <c r="AS476" s="70" t="s">
        <v>26</v>
      </c>
      <c r="AT476" s="70" t="s">
        <v>26</v>
      </c>
      <c r="AU476" s="70" t="s">
        <v>26</v>
      </c>
      <c r="AV476" s="70" t="s">
        <v>26</v>
      </c>
      <c r="AW476" s="70" t="s">
        <v>26</v>
      </c>
      <c r="AX476" s="70" t="s">
        <v>26</v>
      </c>
      <c r="AY476" s="71" t="e">
        <f t="shared" si="226"/>
        <v>#VALUE!</v>
      </c>
      <c r="AZ476" s="72" t="e">
        <f t="shared" si="238"/>
        <v>#VALUE!</v>
      </c>
      <c r="BA476" s="71">
        <v>2</v>
      </c>
      <c r="BB476" s="70" t="s">
        <v>26</v>
      </c>
      <c r="BC476" s="70" t="s">
        <v>26</v>
      </c>
      <c r="BD476" s="70" t="s">
        <v>26</v>
      </c>
      <c r="BE476" s="70" t="s">
        <v>26</v>
      </c>
      <c r="BF476" s="70" t="s">
        <v>26</v>
      </c>
      <c r="BG476" s="70" t="s">
        <v>26</v>
      </c>
      <c r="BH476" s="70" t="s">
        <v>26</v>
      </c>
      <c r="BI476" s="70" t="s">
        <v>26</v>
      </c>
      <c r="BJ476" s="70" t="s">
        <v>26</v>
      </c>
      <c r="BK476" s="74">
        <f t="shared" si="227"/>
        <v>2</v>
      </c>
      <c r="BL476" s="75">
        <f t="shared" si="239"/>
        <v>0</v>
      </c>
      <c r="BM476" s="71">
        <v>1</v>
      </c>
      <c r="BN476" s="70" t="s">
        <v>26</v>
      </c>
      <c r="BO476" s="70" t="s">
        <v>26</v>
      </c>
      <c r="BP476" s="70" t="s">
        <v>26</v>
      </c>
      <c r="BQ476" s="70" t="s">
        <v>26</v>
      </c>
      <c r="BR476" s="70" t="s">
        <v>26</v>
      </c>
      <c r="BS476" s="70" t="s">
        <v>26</v>
      </c>
      <c r="BT476" s="70" t="s">
        <v>26</v>
      </c>
      <c r="BU476" s="70" t="s">
        <v>26</v>
      </c>
      <c r="BV476" s="70" t="s">
        <v>26</v>
      </c>
      <c r="BW476" s="74">
        <f t="shared" si="228"/>
        <v>1</v>
      </c>
      <c r="BX476" s="76">
        <f t="shared" si="240"/>
        <v>0</v>
      </c>
      <c r="BY476" s="71">
        <v>5</v>
      </c>
      <c r="BZ476" s="70" t="s">
        <v>26</v>
      </c>
      <c r="CA476" s="70" t="s">
        <v>26</v>
      </c>
      <c r="CB476" s="70" t="s">
        <v>26</v>
      </c>
      <c r="CC476" s="70" t="s">
        <v>26</v>
      </c>
      <c r="CD476" s="70" t="s">
        <v>26</v>
      </c>
      <c r="CE476" s="70" t="s">
        <v>26</v>
      </c>
      <c r="CF476" s="70" t="s">
        <v>26</v>
      </c>
      <c r="CG476" s="70" t="s">
        <v>26</v>
      </c>
      <c r="CH476" s="70" t="s">
        <v>26</v>
      </c>
      <c r="CI476" s="77">
        <f t="shared" si="229"/>
        <v>5</v>
      </c>
      <c r="CJ476" s="76">
        <f t="shared" si="241"/>
        <v>0</v>
      </c>
      <c r="CK476" s="78">
        <v>5</v>
      </c>
      <c r="CL476" s="57"/>
      <c r="CM476" s="57"/>
      <c r="CN476" s="57"/>
      <c r="CO476" s="57"/>
      <c r="CP476" s="57"/>
      <c r="CQ476" s="57"/>
      <c r="CR476" s="57"/>
      <c r="CS476" s="79"/>
      <c r="CT476" s="80"/>
      <c r="CU476" s="81">
        <f t="shared" si="230"/>
        <v>5</v>
      </c>
      <c r="CV476" s="82">
        <f t="shared" si="242"/>
        <v>0</v>
      </c>
      <c r="CW476" s="83" t="e">
        <f>SUMIF(Склад!#REF!,E470,Склад!#REF!)</f>
        <v>#REF!</v>
      </c>
    </row>
    <row r="477" spans="1:101" s="73" customFormat="1" ht="147.94999999999999" customHeight="1" thickBot="1" x14ac:dyDescent="0.3">
      <c r="A477" s="57">
        <v>474</v>
      </c>
      <c r="B477" s="168" t="s">
        <v>157</v>
      </c>
      <c r="C477" s="34" t="s">
        <v>4267</v>
      </c>
      <c r="D477" s="34" t="str">
        <f t="shared" si="223"/>
        <v>254111461</v>
      </c>
      <c r="E477" s="33" t="s">
        <v>4007</v>
      </c>
      <c r="F477" s="33">
        <v>61</v>
      </c>
      <c r="G477" s="165" t="str">
        <f>IFERROR(VLOOKUP(VALUE(E477),Склад!#REF!,6,0),"-")</f>
        <v>-</v>
      </c>
      <c r="H477" s="58"/>
      <c r="I477" s="194" t="s">
        <v>4339</v>
      </c>
      <c r="J477" s="59">
        <v>34.200000000000003</v>
      </c>
      <c r="K477" s="63">
        <v>89</v>
      </c>
      <c r="L477" s="60"/>
      <c r="M477" s="61"/>
      <c r="N477" s="62"/>
      <c r="O477" s="64"/>
      <c r="P477" s="65"/>
      <c r="Q477" s="66"/>
      <c r="R477" s="67"/>
      <c r="S477" s="65"/>
      <c r="T477" s="66"/>
      <c r="U477" s="68"/>
      <c r="V477" s="69"/>
      <c r="W477" s="65"/>
      <c r="X477" s="66"/>
      <c r="Y477" s="70" t="str">
        <f>_xlfn.XLOOKUP($D477,'[1]Res (3)'!$G:$G,'[1]Res (3)'!P:P,"",0)</f>
        <v>-</v>
      </c>
      <c r="Z477" s="70" t="str">
        <f>_xlfn.XLOOKUP($D477,'[1]Res (3)'!$G:$G,'[1]Res (3)'!Q:Q,"",0)</f>
        <v>-</v>
      </c>
      <c r="AA477" s="70" t="str">
        <f>_xlfn.XLOOKUP($D477,'[1]Res (3)'!$G:$G,'[1]Res (3)'!R:R,"",0)</f>
        <v>-</v>
      </c>
      <c r="AB477" s="70" t="str">
        <f>_xlfn.XLOOKUP($D477,'[1]Res (3)'!$G:$G,'[1]Res (3)'!S:S,"",0)</f>
        <v/>
      </c>
      <c r="AC477" s="70" t="str">
        <f>_xlfn.XLOOKUP($D477,'[1]Res (3)'!$G:$G,'[1]Res (3)'!T:T,"",0)</f>
        <v/>
      </c>
      <c r="AD477" s="70" t="str">
        <f>_xlfn.XLOOKUP($D477,'[1]Res (3)'!$G:$G,'[1]Res (3)'!U:U,"",0)</f>
        <v/>
      </c>
      <c r="AE477" s="70" t="str">
        <f>_xlfn.XLOOKUP($D477,'[1]Res (3)'!$G:$G,'[1]Res (3)'!V:V,"",0)</f>
        <v/>
      </c>
      <c r="AF477" s="70" t="str">
        <f>_xlfn.XLOOKUP($D477,'[1]Res (3)'!$G:$G,'[1]Res (3)'!W:W,"",0)</f>
        <v/>
      </c>
      <c r="AG477" s="70" t="str">
        <f>_xlfn.XLOOKUP($D477,'[1]Res (3)'!$G:$G,'[1]Res (3)'!X:X,"",0)</f>
        <v/>
      </c>
      <c r="AH477" s="70" t="str">
        <f>_xlfn.XLOOKUP($D477,'[1]Res (3)'!$G:$G,'[1]Res (3)'!Y:Y,"",0)</f>
        <v/>
      </c>
      <c r="AI477" s="70" t="str">
        <f>_xlfn.XLOOKUP($D477,'[1]Res (3)'!$G:$G,'[1]Res (3)'!Z:Z,"",0)</f>
        <v/>
      </c>
      <c r="AJ477" s="70" t="str">
        <f>_xlfn.XLOOKUP($D477,'[1]Res (3)'!$G:$G,'[1]Res (3)'!AA:AA,"",0)</f>
        <v/>
      </c>
      <c r="AK477" s="70" t="str">
        <f>_xlfn.XLOOKUP($D477,'[1]Res (3)'!$G:$G,'[1]Res (3)'!AB:AB,"",0)</f>
        <v>-</v>
      </c>
      <c r="AL477" s="71">
        <f t="shared" si="224"/>
        <v>0</v>
      </c>
      <c r="AM477" s="72" t="str">
        <f t="shared" si="225"/>
        <v/>
      </c>
      <c r="AO477" s="71" t="e">
        <f t="shared" si="237"/>
        <v>#VALUE!</v>
      </c>
      <c r="AP477" s="70" t="s">
        <v>26</v>
      </c>
      <c r="AQ477" s="70" t="s">
        <v>26</v>
      </c>
      <c r="AR477" s="70" t="s">
        <v>26</v>
      </c>
      <c r="AS477" s="70" t="s">
        <v>26</v>
      </c>
      <c r="AT477" s="70" t="s">
        <v>26</v>
      </c>
      <c r="AU477" s="70" t="s">
        <v>26</v>
      </c>
      <c r="AV477" s="70" t="s">
        <v>26</v>
      </c>
      <c r="AW477" s="70" t="s">
        <v>26</v>
      </c>
      <c r="AX477" s="70" t="s">
        <v>26</v>
      </c>
      <c r="AY477" s="71" t="e">
        <f t="shared" si="226"/>
        <v>#VALUE!</v>
      </c>
      <c r="AZ477" s="72" t="e">
        <f t="shared" si="238"/>
        <v>#VALUE!</v>
      </c>
      <c r="BA477" s="71">
        <v>1</v>
      </c>
      <c r="BB477" s="70" t="s">
        <v>26</v>
      </c>
      <c r="BC477" s="70" t="s">
        <v>26</v>
      </c>
      <c r="BD477" s="70" t="s">
        <v>26</v>
      </c>
      <c r="BE477" s="70" t="s">
        <v>26</v>
      </c>
      <c r="BF477" s="70" t="s">
        <v>26</v>
      </c>
      <c r="BG477" s="70" t="s">
        <v>26</v>
      </c>
      <c r="BH477" s="70" t="s">
        <v>26</v>
      </c>
      <c r="BI477" s="70" t="s">
        <v>26</v>
      </c>
      <c r="BJ477" s="70" t="s">
        <v>26</v>
      </c>
      <c r="BK477" s="74">
        <f t="shared" si="227"/>
        <v>1</v>
      </c>
      <c r="BL477" s="75">
        <f t="shared" si="239"/>
        <v>0</v>
      </c>
      <c r="BM477" s="71">
        <v>1</v>
      </c>
      <c r="BN477" s="70" t="s">
        <v>26</v>
      </c>
      <c r="BO477" s="70" t="s">
        <v>26</v>
      </c>
      <c r="BP477" s="70" t="s">
        <v>26</v>
      </c>
      <c r="BQ477" s="70" t="s">
        <v>26</v>
      </c>
      <c r="BR477" s="70" t="s">
        <v>26</v>
      </c>
      <c r="BS477" s="70" t="s">
        <v>26</v>
      </c>
      <c r="BT477" s="70" t="s">
        <v>26</v>
      </c>
      <c r="BU477" s="70" t="s">
        <v>26</v>
      </c>
      <c r="BV477" s="70" t="s">
        <v>26</v>
      </c>
      <c r="BW477" s="74">
        <f t="shared" si="228"/>
        <v>1</v>
      </c>
      <c r="BX477" s="76">
        <f t="shared" si="240"/>
        <v>0</v>
      </c>
      <c r="BY477" s="71">
        <v>0</v>
      </c>
      <c r="BZ477" s="70" t="s">
        <v>26</v>
      </c>
      <c r="CA477" s="70" t="s">
        <v>26</v>
      </c>
      <c r="CB477" s="70" t="s">
        <v>26</v>
      </c>
      <c r="CC477" s="70" t="s">
        <v>26</v>
      </c>
      <c r="CD477" s="70" t="s">
        <v>26</v>
      </c>
      <c r="CE477" s="70" t="s">
        <v>26</v>
      </c>
      <c r="CF477" s="70" t="s">
        <v>26</v>
      </c>
      <c r="CG477" s="70" t="s">
        <v>26</v>
      </c>
      <c r="CH477" s="70" t="s">
        <v>26</v>
      </c>
      <c r="CI477" s="77">
        <f t="shared" si="229"/>
        <v>0</v>
      </c>
      <c r="CJ477" s="76">
        <f t="shared" si="241"/>
        <v>0</v>
      </c>
      <c r="CK477" s="78"/>
      <c r="CL477" s="57"/>
      <c r="CM477" s="57"/>
      <c r="CN477" s="57"/>
      <c r="CO477" s="57"/>
      <c r="CP477" s="57"/>
      <c r="CQ477" s="57"/>
      <c r="CR477" s="57"/>
      <c r="CS477" s="79"/>
      <c r="CT477" s="80"/>
      <c r="CU477" s="81">
        <f t="shared" si="230"/>
        <v>0</v>
      </c>
      <c r="CV477" s="82">
        <f t="shared" si="242"/>
        <v>0</v>
      </c>
      <c r="CW477" s="83" t="e">
        <f>SUMIF(Склад!#REF!,E471,Склад!#REF!)</f>
        <v>#REF!</v>
      </c>
    </row>
    <row r="478" spans="1:101" s="73" customFormat="1" ht="147.94999999999999" customHeight="1" thickBot="1" x14ac:dyDescent="0.3">
      <c r="A478" s="34">
        <v>475</v>
      </c>
      <c r="B478" s="168" t="s">
        <v>157</v>
      </c>
      <c r="C478" s="34" t="s">
        <v>4267</v>
      </c>
      <c r="D478" s="34" t="str">
        <f t="shared" si="223"/>
        <v>254111471</v>
      </c>
      <c r="E478" s="33" t="s">
        <v>4007</v>
      </c>
      <c r="F478" s="33">
        <v>71</v>
      </c>
      <c r="G478" s="165" t="str">
        <f>IFERROR(VLOOKUP(VALUE(E478),Склад!#REF!,6,0),"-")</f>
        <v>-</v>
      </c>
      <c r="H478" s="58"/>
      <c r="I478" s="194" t="s">
        <v>4339</v>
      </c>
      <c r="J478" s="59">
        <v>34.200000000000003</v>
      </c>
      <c r="K478" s="63">
        <v>89</v>
      </c>
      <c r="L478" s="60"/>
      <c r="M478" s="61"/>
      <c r="N478" s="62"/>
      <c r="O478" s="64"/>
      <c r="P478" s="65"/>
      <c r="Q478" s="66"/>
      <c r="R478" s="67"/>
      <c r="S478" s="65"/>
      <c r="T478" s="66"/>
      <c r="U478" s="68"/>
      <c r="V478" s="69"/>
      <c r="W478" s="65"/>
      <c r="X478" s="66"/>
      <c r="Y478" s="70" t="str">
        <f>_xlfn.XLOOKUP($D478,'[1]Res (3)'!$G:$G,'[1]Res (3)'!P:P,"",0)</f>
        <v>-</v>
      </c>
      <c r="Z478" s="70" t="str">
        <f>_xlfn.XLOOKUP($D478,'[1]Res (3)'!$G:$G,'[1]Res (3)'!Q:Q,"",0)</f>
        <v>-</v>
      </c>
      <c r="AA478" s="70" t="str">
        <f>_xlfn.XLOOKUP($D478,'[1]Res (3)'!$G:$G,'[1]Res (3)'!R:R,"",0)</f>
        <v>-</v>
      </c>
      <c r="AB478" s="70" t="str">
        <f>_xlfn.XLOOKUP($D478,'[1]Res (3)'!$G:$G,'[1]Res (3)'!S:S,"",0)</f>
        <v/>
      </c>
      <c r="AC478" s="70" t="str">
        <f>_xlfn.XLOOKUP($D478,'[1]Res (3)'!$G:$G,'[1]Res (3)'!T:T,"",0)</f>
        <v/>
      </c>
      <c r="AD478" s="70" t="str">
        <f>_xlfn.XLOOKUP($D478,'[1]Res (3)'!$G:$G,'[1]Res (3)'!U:U,"",0)</f>
        <v/>
      </c>
      <c r="AE478" s="70" t="str">
        <f>_xlfn.XLOOKUP($D478,'[1]Res (3)'!$G:$G,'[1]Res (3)'!V:V,"",0)</f>
        <v/>
      </c>
      <c r="AF478" s="70" t="str">
        <f>_xlfn.XLOOKUP($D478,'[1]Res (3)'!$G:$G,'[1]Res (3)'!W:W,"",0)</f>
        <v/>
      </c>
      <c r="AG478" s="70" t="str">
        <f>_xlfn.XLOOKUP($D478,'[1]Res (3)'!$G:$G,'[1]Res (3)'!X:X,"",0)</f>
        <v/>
      </c>
      <c r="AH478" s="70" t="str">
        <f>_xlfn.XLOOKUP($D478,'[1]Res (3)'!$G:$G,'[1]Res (3)'!Y:Y,"",0)</f>
        <v/>
      </c>
      <c r="AI478" s="70" t="str">
        <f>_xlfn.XLOOKUP($D478,'[1]Res (3)'!$G:$G,'[1]Res (3)'!Z:Z,"",0)</f>
        <v/>
      </c>
      <c r="AJ478" s="70" t="str">
        <f>_xlfn.XLOOKUP($D478,'[1]Res (3)'!$G:$G,'[1]Res (3)'!AA:AA,"",0)</f>
        <v/>
      </c>
      <c r="AK478" s="70" t="str">
        <f>_xlfn.XLOOKUP($D478,'[1]Res (3)'!$G:$G,'[1]Res (3)'!AB:AB,"",0)</f>
        <v>-</v>
      </c>
      <c r="AL478" s="71">
        <f t="shared" si="224"/>
        <v>0</v>
      </c>
      <c r="AM478" s="72" t="str">
        <f t="shared" si="225"/>
        <v/>
      </c>
      <c r="AO478" s="71" t="e">
        <f t="shared" si="237"/>
        <v>#VALUE!</v>
      </c>
      <c r="AP478" s="70" t="s">
        <v>26</v>
      </c>
      <c r="AQ478" s="70" t="s">
        <v>26</v>
      </c>
      <c r="AR478" s="70" t="s">
        <v>26</v>
      </c>
      <c r="AS478" s="70" t="s">
        <v>26</v>
      </c>
      <c r="AT478" s="70" t="s">
        <v>26</v>
      </c>
      <c r="AU478" s="70" t="s">
        <v>26</v>
      </c>
      <c r="AV478" s="70" t="s">
        <v>26</v>
      </c>
      <c r="AW478" s="70" t="s">
        <v>26</v>
      </c>
      <c r="AX478" s="70" t="s">
        <v>26</v>
      </c>
      <c r="AY478" s="71" t="e">
        <f t="shared" si="226"/>
        <v>#VALUE!</v>
      </c>
      <c r="AZ478" s="72" t="e">
        <f t="shared" si="238"/>
        <v>#VALUE!</v>
      </c>
      <c r="BA478" s="71">
        <v>1</v>
      </c>
      <c r="BB478" s="70" t="s">
        <v>26</v>
      </c>
      <c r="BC478" s="70" t="s">
        <v>26</v>
      </c>
      <c r="BD478" s="70" t="s">
        <v>26</v>
      </c>
      <c r="BE478" s="70" t="s">
        <v>26</v>
      </c>
      <c r="BF478" s="70" t="s">
        <v>26</v>
      </c>
      <c r="BG478" s="70" t="s">
        <v>26</v>
      </c>
      <c r="BH478" s="70" t="s">
        <v>26</v>
      </c>
      <c r="BI478" s="70" t="s">
        <v>26</v>
      </c>
      <c r="BJ478" s="70" t="s">
        <v>26</v>
      </c>
      <c r="BK478" s="74">
        <f t="shared" si="227"/>
        <v>1</v>
      </c>
      <c r="BL478" s="75">
        <f t="shared" si="239"/>
        <v>0</v>
      </c>
      <c r="BM478" s="71">
        <v>1</v>
      </c>
      <c r="BN478" s="70" t="s">
        <v>26</v>
      </c>
      <c r="BO478" s="70" t="s">
        <v>26</v>
      </c>
      <c r="BP478" s="70" t="s">
        <v>26</v>
      </c>
      <c r="BQ478" s="70" t="s">
        <v>26</v>
      </c>
      <c r="BR478" s="70" t="s">
        <v>26</v>
      </c>
      <c r="BS478" s="70" t="s">
        <v>26</v>
      </c>
      <c r="BT478" s="70" t="s">
        <v>26</v>
      </c>
      <c r="BU478" s="70" t="s">
        <v>26</v>
      </c>
      <c r="BV478" s="70" t="s">
        <v>26</v>
      </c>
      <c r="BW478" s="74">
        <f t="shared" si="228"/>
        <v>1</v>
      </c>
      <c r="BX478" s="76">
        <f t="shared" si="240"/>
        <v>0</v>
      </c>
      <c r="BY478" s="71">
        <v>0</v>
      </c>
      <c r="BZ478" s="70" t="s">
        <v>26</v>
      </c>
      <c r="CA478" s="70" t="s">
        <v>26</v>
      </c>
      <c r="CB478" s="70" t="s">
        <v>26</v>
      </c>
      <c r="CC478" s="70" t="s">
        <v>26</v>
      </c>
      <c r="CD478" s="70" t="s">
        <v>26</v>
      </c>
      <c r="CE478" s="70" t="s">
        <v>26</v>
      </c>
      <c r="CF478" s="70" t="s">
        <v>26</v>
      </c>
      <c r="CG478" s="70" t="s">
        <v>26</v>
      </c>
      <c r="CH478" s="70" t="s">
        <v>26</v>
      </c>
      <c r="CI478" s="77">
        <f t="shared" si="229"/>
        <v>0</v>
      </c>
      <c r="CJ478" s="76">
        <f t="shared" si="241"/>
        <v>0</v>
      </c>
      <c r="CK478" s="78"/>
      <c r="CL478" s="57"/>
      <c r="CM478" s="57"/>
      <c r="CN478" s="57"/>
      <c r="CO478" s="57"/>
      <c r="CP478" s="57"/>
      <c r="CQ478" s="57"/>
      <c r="CR478" s="57"/>
      <c r="CS478" s="79"/>
      <c r="CT478" s="80"/>
      <c r="CU478" s="81">
        <f t="shared" si="230"/>
        <v>0</v>
      </c>
      <c r="CV478" s="82">
        <f t="shared" si="242"/>
        <v>0</v>
      </c>
      <c r="CW478" s="83" t="e">
        <f>SUMIF(Склад!#REF!,E472,Склад!#REF!)</f>
        <v>#REF!</v>
      </c>
    </row>
    <row r="479" spans="1:101" s="73" customFormat="1" ht="147.94999999999999" customHeight="1" thickBot="1" x14ac:dyDescent="0.3">
      <c r="A479" s="57">
        <v>476</v>
      </c>
      <c r="B479" s="168" t="s">
        <v>157</v>
      </c>
      <c r="C479" s="34" t="s">
        <v>4267</v>
      </c>
      <c r="D479" s="34" t="str">
        <f t="shared" si="223"/>
        <v>254111476</v>
      </c>
      <c r="E479" s="33" t="s">
        <v>4007</v>
      </c>
      <c r="F479" s="33">
        <v>76</v>
      </c>
      <c r="G479" s="165" t="str">
        <f>IFERROR(VLOOKUP(VALUE(E479),Склад!#REF!,6,0),"-")</f>
        <v>-</v>
      </c>
      <c r="H479" s="58"/>
      <c r="I479" s="194" t="s">
        <v>4339</v>
      </c>
      <c r="J479" s="59">
        <v>34.200000000000003</v>
      </c>
      <c r="K479" s="63">
        <v>89</v>
      </c>
      <c r="L479" s="60"/>
      <c r="M479" s="61"/>
      <c r="N479" s="62"/>
      <c r="O479" s="64"/>
      <c r="P479" s="65"/>
      <c r="Q479" s="66"/>
      <c r="R479" s="67"/>
      <c r="S479" s="65"/>
      <c r="T479" s="66"/>
      <c r="U479" s="68"/>
      <c r="V479" s="69"/>
      <c r="W479" s="65"/>
      <c r="X479" s="66"/>
      <c r="Y479" s="70" t="str">
        <f>_xlfn.XLOOKUP($D479,'[1]Res (3)'!$G:$G,'[1]Res (3)'!P:P,"",0)</f>
        <v>-</v>
      </c>
      <c r="Z479" s="70" t="str">
        <f>_xlfn.XLOOKUP($D479,'[1]Res (3)'!$G:$G,'[1]Res (3)'!Q:Q,"",0)</f>
        <v>-</v>
      </c>
      <c r="AA479" s="70" t="str">
        <f>_xlfn.XLOOKUP($D479,'[1]Res (3)'!$G:$G,'[1]Res (3)'!R:R,"",0)</f>
        <v>-</v>
      </c>
      <c r="AB479" s="70" t="str">
        <f>_xlfn.XLOOKUP($D479,'[1]Res (3)'!$G:$G,'[1]Res (3)'!S:S,"",0)</f>
        <v/>
      </c>
      <c r="AC479" s="70" t="str">
        <f>_xlfn.XLOOKUP($D479,'[1]Res (3)'!$G:$G,'[1]Res (3)'!T:T,"",0)</f>
        <v/>
      </c>
      <c r="AD479" s="70" t="str">
        <f>_xlfn.XLOOKUP($D479,'[1]Res (3)'!$G:$G,'[1]Res (3)'!U:U,"",0)</f>
        <v/>
      </c>
      <c r="AE479" s="70" t="str">
        <f>_xlfn.XLOOKUP($D479,'[1]Res (3)'!$G:$G,'[1]Res (3)'!V:V,"",0)</f>
        <v/>
      </c>
      <c r="AF479" s="70" t="str">
        <f>_xlfn.XLOOKUP($D479,'[1]Res (3)'!$G:$G,'[1]Res (3)'!W:W,"",0)</f>
        <v/>
      </c>
      <c r="AG479" s="70" t="str">
        <f>_xlfn.XLOOKUP($D479,'[1]Res (3)'!$G:$G,'[1]Res (3)'!X:X,"",0)</f>
        <v/>
      </c>
      <c r="AH479" s="70" t="str">
        <f>_xlfn.XLOOKUP($D479,'[1]Res (3)'!$G:$G,'[1]Res (3)'!Y:Y,"",0)</f>
        <v/>
      </c>
      <c r="AI479" s="70" t="str">
        <f>_xlfn.XLOOKUP($D479,'[1]Res (3)'!$G:$G,'[1]Res (3)'!Z:Z,"",0)</f>
        <v/>
      </c>
      <c r="AJ479" s="70" t="str">
        <f>_xlfn.XLOOKUP($D479,'[1]Res (3)'!$G:$G,'[1]Res (3)'!AA:AA,"",0)</f>
        <v/>
      </c>
      <c r="AK479" s="70" t="str">
        <f>_xlfn.XLOOKUP($D479,'[1]Res (3)'!$G:$G,'[1]Res (3)'!AB:AB,"",0)</f>
        <v>-</v>
      </c>
      <c r="AL479" s="71">
        <f t="shared" si="224"/>
        <v>0</v>
      </c>
      <c r="AM479" s="72" t="str">
        <f t="shared" si="225"/>
        <v/>
      </c>
      <c r="AO479" s="71" t="e">
        <f t="shared" si="237"/>
        <v>#VALUE!</v>
      </c>
      <c r="AP479" s="70" t="s">
        <v>26</v>
      </c>
      <c r="AQ479" s="70" t="s">
        <v>26</v>
      </c>
      <c r="AR479" s="70" t="s">
        <v>26</v>
      </c>
      <c r="AS479" s="70" t="s">
        <v>26</v>
      </c>
      <c r="AT479" s="70" t="s">
        <v>26</v>
      </c>
      <c r="AU479" s="70" t="s">
        <v>26</v>
      </c>
      <c r="AV479" s="70" t="s">
        <v>26</v>
      </c>
      <c r="AW479" s="70" t="s">
        <v>26</v>
      </c>
      <c r="AX479" s="70" t="s">
        <v>26</v>
      </c>
      <c r="AY479" s="71" t="e">
        <f t="shared" si="226"/>
        <v>#VALUE!</v>
      </c>
      <c r="AZ479" s="72" t="e">
        <f t="shared" si="238"/>
        <v>#VALUE!</v>
      </c>
      <c r="BA479" s="71">
        <v>0</v>
      </c>
      <c r="BB479" s="70" t="s">
        <v>26</v>
      </c>
      <c r="BC479" s="70" t="s">
        <v>26</v>
      </c>
      <c r="BD479" s="70" t="s">
        <v>26</v>
      </c>
      <c r="BE479" s="70" t="s">
        <v>26</v>
      </c>
      <c r="BF479" s="70" t="s">
        <v>26</v>
      </c>
      <c r="BG479" s="70" t="s">
        <v>26</v>
      </c>
      <c r="BH479" s="70" t="s">
        <v>26</v>
      </c>
      <c r="BI479" s="70" t="s">
        <v>26</v>
      </c>
      <c r="BJ479" s="70" t="s">
        <v>26</v>
      </c>
      <c r="BK479" s="74">
        <f t="shared" si="227"/>
        <v>0</v>
      </c>
      <c r="BL479" s="75">
        <f t="shared" si="239"/>
        <v>0</v>
      </c>
      <c r="BM479" s="71">
        <v>0</v>
      </c>
      <c r="BN479" s="70" t="s">
        <v>26</v>
      </c>
      <c r="BO479" s="70" t="s">
        <v>26</v>
      </c>
      <c r="BP479" s="70" t="s">
        <v>26</v>
      </c>
      <c r="BQ479" s="70" t="s">
        <v>26</v>
      </c>
      <c r="BR479" s="70" t="s">
        <v>26</v>
      </c>
      <c r="BS479" s="70" t="s">
        <v>26</v>
      </c>
      <c r="BT479" s="70" t="s">
        <v>26</v>
      </c>
      <c r="BU479" s="70" t="s">
        <v>26</v>
      </c>
      <c r="BV479" s="70" t="s">
        <v>26</v>
      </c>
      <c r="BW479" s="74">
        <f t="shared" si="228"/>
        <v>0</v>
      </c>
      <c r="BX479" s="76">
        <f t="shared" si="240"/>
        <v>0</v>
      </c>
      <c r="BY479" s="71">
        <v>0</v>
      </c>
      <c r="BZ479" s="70" t="s">
        <v>26</v>
      </c>
      <c r="CA479" s="70" t="s">
        <v>26</v>
      </c>
      <c r="CB479" s="70" t="s">
        <v>26</v>
      </c>
      <c r="CC479" s="70" t="s">
        <v>26</v>
      </c>
      <c r="CD479" s="70" t="s">
        <v>26</v>
      </c>
      <c r="CE479" s="70" t="s">
        <v>26</v>
      </c>
      <c r="CF479" s="70" t="s">
        <v>26</v>
      </c>
      <c r="CG479" s="70" t="s">
        <v>26</v>
      </c>
      <c r="CH479" s="70" t="s">
        <v>26</v>
      </c>
      <c r="CI479" s="77">
        <f t="shared" si="229"/>
        <v>0</v>
      </c>
      <c r="CJ479" s="76">
        <f t="shared" si="241"/>
        <v>0</v>
      </c>
      <c r="CK479" s="78"/>
      <c r="CL479" s="57"/>
      <c r="CM479" s="57"/>
      <c r="CN479" s="57"/>
      <c r="CO479" s="57"/>
      <c r="CP479" s="57"/>
      <c r="CQ479" s="57"/>
      <c r="CR479" s="57"/>
      <c r="CS479" s="79"/>
      <c r="CT479" s="80"/>
      <c r="CU479" s="81">
        <f t="shared" si="230"/>
        <v>0</v>
      </c>
      <c r="CV479" s="82">
        <f t="shared" si="242"/>
        <v>0</v>
      </c>
      <c r="CW479" s="83" t="e">
        <f>SUMIF(Склад!#REF!,E473,Склад!#REF!)</f>
        <v>#REF!</v>
      </c>
    </row>
    <row r="480" spans="1:101" s="73" customFormat="1" ht="147.94999999999999" customHeight="1" thickBot="1" x14ac:dyDescent="0.3">
      <c r="A480" s="34">
        <v>477</v>
      </c>
      <c r="B480" s="168" t="s">
        <v>148</v>
      </c>
      <c r="C480" s="34" t="s">
        <v>4265</v>
      </c>
      <c r="D480" s="34" t="str">
        <f t="shared" si="223"/>
        <v>28111011</v>
      </c>
      <c r="E480" s="33" t="s">
        <v>4008</v>
      </c>
      <c r="F480" s="33">
        <v>1</v>
      </c>
      <c r="G480" s="165" t="str">
        <f>IFERROR(VLOOKUP(VALUE(E480),Склад!#REF!,6,0),"-")</f>
        <v>-</v>
      </c>
      <c r="H480" s="58"/>
      <c r="I480" s="194" t="s">
        <v>4339</v>
      </c>
      <c r="J480" s="59">
        <v>34.200000000000003</v>
      </c>
      <c r="K480" s="63">
        <v>89</v>
      </c>
      <c r="L480" s="60"/>
      <c r="M480" s="61"/>
      <c r="N480" s="62"/>
      <c r="O480" s="64"/>
      <c r="P480" s="65"/>
      <c r="Q480" s="66"/>
      <c r="R480" s="67"/>
      <c r="S480" s="65"/>
      <c r="T480" s="66"/>
      <c r="U480" s="68"/>
      <c r="V480" s="69"/>
      <c r="W480" s="65"/>
      <c r="X480" s="66"/>
      <c r="Y480" s="70" t="str">
        <f>_xlfn.XLOOKUP($D480,'[1]Res (3)'!$G:$G,'[1]Res (3)'!P:P,"",0)</f>
        <v>-</v>
      </c>
      <c r="Z480" s="70" t="str">
        <f>_xlfn.XLOOKUP($D480,'[1]Res (3)'!$G:$G,'[1]Res (3)'!Q:Q,"",0)</f>
        <v/>
      </c>
      <c r="AA480" s="70" t="str">
        <f>_xlfn.XLOOKUP($D480,'[1]Res (3)'!$G:$G,'[1]Res (3)'!R:R,"",0)</f>
        <v/>
      </c>
      <c r="AB480" s="70" t="str">
        <f>_xlfn.XLOOKUP($D480,'[1]Res (3)'!$G:$G,'[1]Res (3)'!S:S,"",0)</f>
        <v/>
      </c>
      <c r="AC480" s="70" t="str">
        <f>_xlfn.XLOOKUP($D480,'[1]Res (3)'!$G:$G,'[1]Res (3)'!T:T,"",0)</f>
        <v/>
      </c>
      <c r="AD480" s="70" t="str">
        <f>_xlfn.XLOOKUP($D480,'[1]Res (3)'!$G:$G,'[1]Res (3)'!U:U,"",0)</f>
        <v/>
      </c>
      <c r="AE480" s="70" t="str">
        <f>_xlfn.XLOOKUP($D480,'[1]Res (3)'!$G:$G,'[1]Res (3)'!V:V,"",0)</f>
        <v/>
      </c>
      <c r="AF480" s="70" t="str">
        <f>_xlfn.XLOOKUP($D480,'[1]Res (3)'!$G:$G,'[1]Res (3)'!W:W,"",0)</f>
        <v/>
      </c>
      <c r="AG480" s="70" t="str">
        <f>_xlfn.XLOOKUP($D480,'[1]Res (3)'!$G:$G,'[1]Res (3)'!X:X,"",0)</f>
        <v/>
      </c>
      <c r="AH480" s="70" t="str">
        <f>_xlfn.XLOOKUP($D480,'[1]Res (3)'!$G:$G,'[1]Res (3)'!Y:Y,"",0)</f>
        <v/>
      </c>
      <c r="AI480" s="70" t="str">
        <f>_xlfn.XLOOKUP($D480,'[1]Res (3)'!$G:$G,'[1]Res (3)'!Z:Z,"",0)</f>
        <v/>
      </c>
      <c r="AJ480" s="70" t="str">
        <f>_xlfn.XLOOKUP($D480,'[1]Res (3)'!$G:$G,'[1]Res (3)'!AA:AA,"",0)</f>
        <v/>
      </c>
      <c r="AK480" s="70" t="str">
        <f>_xlfn.XLOOKUP($D480,'[1]Res (3)'!$G:$G,'[1]Res (3)'!AB:AB,"",0)</f>
        <v>-</v>
      </c>
      <c r="AL480" s="71">
        <f t="shared" si="224"/>
        <v>0</v>
      </c>
      <c r="AM480" s="72" t="str">
        <f t="shared" si="225"/>
        <v/>
      </c>
      <c r="AO480" s="71" t="e">
        <f t="shared" si="237"/>
        <v>#VALUE!</v>
      </c>
      <c r="AP480" s="70" t="s">
        <v>26</v>
      </c>
      <c r="AQ480" s="70" t="s">
        <v>26</v>
      </c>
      <c r="AR480" s="70" t="s">
        <v>26</v>
      </c>
      <c r="AS480" s="70" t="s">
        <v>26</v>
      </c>
      <c r="AT480" s="70" t="s">
        <v>26</v>
      </c>
      <c r="AU480" s="70" t="s">
        <v>26</v>
      </c>
      <c r="AV480" s="70" t="s">
        <v>26</v>
      </c>
      <c r="AW480" s="70" t="s">
        <v>26</v>
      </c>
      <c r="AX480" s="70" t="s">
        <v>26</v>
      </c>
      <c r="AY480" s="71" t="e">
        <f t="shared" si="226"/>
        <v>#VALUE!</v>
      </c>
      <c r="AZ480" s="72" t="e">
        <f t="shared" si="238"/>
        <v>#VALUE!</v>
      </c>
      <c r="BA480" s="71">
        <v>0</v>
      </c>
      <c r="BB480" s="70" t="s">
        <v>26</v>
      </c>
      <c r="BC480" s="70" t="s">
        <v>26</v>
      </c>
      <c r="BD480" s="70" t="s">
        <v>26</v>
      </c>
      <c r="BE480" s="70" t="s">
        <v>26</v>
      </c>
      <c r="BF480" s="70" t="s">
        <v>26</v>
      </c>
      <c r="BG480" s="70" t="s">
        <v>26</v>
      </c>
      <c r="BH480" s="70" t="s">
        <v>26</v>
      </c>
      <c r="BI480" s="70" t="s">
        <v>26</v>
      </c>
      <c r="BJ480" s="70" t="s">
        <v>26</v>
      </c>
      <c r="BK480" s="74">
        <f t="shared" si="227"/>
        <v>0</v>
      </c>
      <c r="BL480" s="75">
        <f t="shared" si="239"/>
        <v>0</v>
      </c>
      <c r="BM480" s="71">
        <v>0</v>
      </c>
      <c r="BN480" s="70" t="s">
        <v>26</v>
      </c>
      <c r="BO480" s="70" t="s">
        <v>26</v>
      </c>
      <c r="BP480" s="70" t="s">
        <v>26</v>
      </c>
      <c r="BQ480" s="70" t="s">
        <v>26</v>
      </c>
      <c r="BR480" s="70" t="s">
        <v>26</v>
      </c>
      <c r="BS480" s="70" t="s">
        <v>26</v>
      </c>
      <c r="BT480" s="70" t="s">
        <v>26</v>
      </c>
      <c r="BU480" s="70" t="s">
        <v>26</v>
      </c>
      <c r="BV480" s="70" t="s">
        <v>26</v>
      </c>
      <c r="BW480" s="74">
        <f t="shared" si="228"/>
        <v>0</v>
      </c>
      <c r="BX480" s="76">
        <f t="shared" si="240"/>
        <v>0</v>
      </c>
      <c r="BY480" s="71">
        <v>0</v>
      </c>
      <c r="BZ480" s="70" t="s">
        <v>26</v>
      </c>
      <c r="CA480" s="70" t="s">
        <v>26</v>
      </c>
      <c r="CB480" s="70" t="s">
        <v>26</v>
      </c>
      <c r="CC480" s="70" t="s">
        <v>26</v>
      </c>
      <c r="CD480" s="70" t="s">
        <v>26</v>
      </c>
      <c r="CE480" s="70" t="s">
        <v>26</v>
      </c>
      <c r="CF480" s="70" t="s">
        <v>26</v>
      </c>
      <c r="CG480" s="70" t="s">
        <v>26</v>
      </c>
      <c r="CH480" s="70" t="s">
        <v>26</v>
      </c>
      <c r="CI480" s="77">
        <f t="shared" si="229"/>
        <v>0</v>
      </c>
      <c r="CJ480" s="76">
        <f t="shared" si="241"/>
        <v>0</v>
      </c>
      <c r="CK480" s="78"/>
      <c r="CL480" s="57"/>
      <c r="CM480" s="57"/>
      <c r="CN480" s="57"/>
      <c r="CO480" s="57"/>
      <c r="CP480" s="57"/>
      <c r="CQ480" s="57"/>
      <c r="CR480" s="57"/>
      <c r="CS480" s="79"/>
      <c r="CT480" s="80"/>
      <c r="CU480" s="81">
        <f t="shared" si="230"/>
        <v>0</v>
      </c>
      <c r="CV480" s="82">
        <f t="shared" si="242"/>
        <v>0</v>
      </c>
      <c r="CW480" s="83" t="e">
        <f>SUMIF(Склад!#REF!,E474,Склад!#REF!)</f>
        <v>#REF!</v>
      </c>
    </row>
    <row r="481" spans="1:101" s="73" customFormat="1" ht="94.15" customHeight="1" thickBot="1" x14ac:dyDescent="0.3">
      <c r="A481" s="57">
        <v>478</v>
      </c>
      <c r="B481" s="168" t="s">
        <v>148</v>
      </c>
      <c r="C481" s="34" t="s">
        <v>4265</v>
      </c>
      <c r="D481" s="34" t="str">
        <f t="shared" si="223"/>
        <v>281110110</v>
      </c>
      <c r="E481" s="33" t="s">
        <v>4008</v>
      </c>
      <c r="F481" s="33">
        <v>10</v>
      </c>
      <c r="G481" s="165" t="str">
        <f>IFERROR(VLOOKUP(VALUE(E481),Склад!#REF!,6,0),"-")</f>
        <v>-</v>
      </c>
      <c r="H481" s="58"/>
      <c r="I481" s="194" t="s">
        <v>4339</v>
      </c>
      <c r="J481" s="59">
        <v>34.200000000000003</v>
      </c>
      <c r="K481" s="63">
        <v>89</v>
      </c>
      <c r="L481" s="60"/>
      <c r="M481" s="61"/>
      <c r="N481" s="62"/>
      <c r="O481" s="64"/>
      <c r="P481" s="65"/>
      <c r="Q481" s="66"/>
      <c r="R481" s="67"/>
      <c r="S481" s="65"/>
      <c r="T481" s="66"/>
      <c r="U481" s="68"/>
      <c r="V481" s="69"/>
      <c r="W481" s="65"/>
      <c r="X481" s="66"/>
      <c r="Y481" s="70" t="str">
        <f>_xlfn.XLOOKUP($D481,'[1]Res (3)'!$G:$G,'[1]Res (3)'!P:P,"",0)</f>
        <v>-</v>
      </c>
      <c r="Z481" s="70" t="str">
        <f>_xlfn.XLOOKUP($D481,'[1]Res (3)'!$G:$G,'[1]Res (3)'!Q:Q,"",0)</f>
        <v/>
      </c>
      <c r="AA481" s="70" t="str">
        <f>_xlfn.XLOOKUP($D481,'[1]Res (3)'!$G:$G,'[1]Res (3)'!R:R,"",0)</f>
        <v/>
      </c>
      <c r="AB481" s="70" t="str">
        <f>_xlfn.XLOOKUP($D481,'[1]Res (3)'!$G:$G,'[1]Res (3)'!S:S,"",0)</f>
        <v/>
      </c>
      <c r="AC481" s="70" t="str">
        <f>_xlfn.XLOOKUP($D481,'[1]Res (3)'!$G:$G,'[1]Res (3)'!T:T,"",0)</f>
        <v/>
      </c>
      <c r="AD481" s="70" t="str">
        <f>_xlfn.XLOOKUP($D481,'[1]Res (3)'!$G:$G,'[1]Res (3)'!U:U,"",0)</f>
        <v/>
      </c>
      <c r="AE481" s="70" t="str">
        <f>_xlfn.XLOOKUP($D481,'[1]Res (3)'!$G:$G,'[1]Res (3)'!V:V,"",0)</f>
        <v/>
      </c>
      <c r="AF481" s="70" t="str">
        <f>_xlfn.XLOOKUP($D481,'[1]Res (3)'!$G:$G,'[1]Res (3)'!W:W,"",0)</f>
        <v/>
      </c>
      <c r="AG481" s="70" t="str">
        <f>_xlfn.XLOOKUP($D481,'[1]Res (3)'!$G:$G,'[1]Res (3)'!X:X,"",0)</f>
        <v/>
      </c>
      <c r="AH481" s="70" t="str">
        <f>_xlfn.XLOOKUP($D481,'[1]Res (3)'!$G:$G,'[1]Res (3)'!Y:Y,"",0)</f>
        <v/>
      </c>
      <c r="AI481" s="70" t="str">
        <f>_xlfn.XLOOKUP($D481,'[1]Res (3)'!$G:$G,'[1]Res (3)'!Z:Z,"",0)</f>
        <v/>
      </c>
      <c r="AJ481" s="70" t="str">
        <f>_xlfn.XLOOKUP($D481,'[1]Res (3)'!$G:$G,'[1]Res (3)'!AA:AA,"",0)</f>
        <v/>
      </c>
      <c r="AK481" s="70" t="str">
        <f>_xlfn.XLOOKUP($D481,'[1]Res (3)'!$G:$G,'[1]Res (3)'!AB:AB,"",0)</f>
        <v>-</v>
      </c>
      <c r="AL481" s="71">
        <f t="shared" si="224"/>
        <v>0</v>
      </c>
      <c r="AM481" s="72" t="str">
        <f t="shared" si="225"/>
        <v/>
      </c>
      <c r="AO481" s="71" t="e">
        <f t="shared" si="237"/>
        <v>#VALUE!</v>
      </c>
      <c r="AP481" s="70" t="s">
        <v>26</v>
      </c>
      <c r="AQ481" s="70" t="s">
        <v>26</v>
      </c>
      <c r="AR481" s="70" t="s">
        <v>26</v>
      </c>
      <c r="AS481" s="70" t="s">
        <v>26</v>
      </c>
      <c r="AT481" s="70" t="s">
        <v>26</v>
      </c>
      <c r="AU481" s="70" t="s">
        <v>26</v>
      </c>
      <c r="AV481" s="70" t="s">
        <v>26</v>
      </c>
      <c r="AW481" s="70" t="s">
        <v>26</v>
      </c>
      <c r="AX481" s="70" t="s">
        <v>26</v>
      </c>
      <c r="AY481" s="71" t="e">
        <f t="shared" si="226"/>
        <v>#VALUE!</v>
      </c>
      <c r="AZ481" s="72" t="e">
        <f t="shared" si="238"/>
        <v>#VALUE!</v>
      </c>
      <c r="BA481" s="71">
        <v>2</v>
      </c>
      <c r="BB481" s="70" t="s">
        <v>26</v>
      </c>
      <c r="BC481" s="70" t="s">
        <v>26</v>
      </c>
      <c r="BD481" s="70" t="s">
        <v>26</v>
      </c>
      <c r="BE481" s="70" t="s">
        <v>26</v>
      </c>
      <c r="BF481" s="70" t="s">
        <v>26</v>
      </c>
      <c r="BG481" s="70" t="s">
        <v>26</v>
      </c>
      <c r="BH481" s="70" t="s">
        <v>26</v>
      </c>
      <c r="BI481" s="70" t="s">
        <v>26</v>
      </c>
      <c r="BJ481" s="70" t="s">
        <v>26</v>
      </c>
      <c r="BK481" s="74">
        <f t="shared" si="227"/>
        <v>2</v>
      </c>
      <c r="BL481" s="75">
        <f t="shared" si="239"/>
        <v>0</v>
      </c>
      <c r="BM481" s="71">
        <v>1</v>
      </c>
      <c r="BN481" s="70" t="s">
        <v>26</v>
      </c>
      <c r="BO481" s="70" t="s">
        <v>26</v>
      </c>
      <c r="BP481" s="70" t="s">
        <v>26</v>
      </c>
      <c r="BQ481" s="70" t="s">
        <v>26</v>
      </c>
      <c r="BR481" s="70" t="s">
        <v>26</v>
      </c>
      <c r="BS481" s="70" t="s">
        <v>26</v>
      </c>
      <c r="BT481" s="70" t="s">
        <v>26</v>
      </c>
      <c r="BU481" s="70" t="s">
        <v>26</v>
      </c>
      <c r="BV481" s="70" t="s">
        <v>26</v>
      </c>
      <c r="BW481" s="74">
        <f t="shared" si="228"/>
        <v>1</v>
      </c>
      <c r="BX481" s="76">
        <f t="shared" si="240"/>
        <v>0</v>
      </c>
      <c r="BY481" s="71">
        <v>0</v>
      </c>
      <c r="BZ481" s="70" t="s">
        <v>26</v>
      </c>
      <c r="CA481" s="70" t="s">
        <v>26</v>
      </c>
      <c r="CB481" s="70" t="s">
        <v>26</v>
      </c>
      <c r="CC481" s="70" t="s">
        <v>26</v>
      </c>
      <c r="CD481" s="70" t="s">
        <v>26</v>
      </c>
      <c r="CE481" s="70" t="s">
        <v>26</v>
      </c>
      <c r="CF481" s="70" t="s">
        <v>26</v>
      </c>
      <c r="CG481" s="70" t="s">
        <v>26</v>
      </c>
      <c r="CH481" s="70" t="s">
        <v>26</v>
      </c>
      <c r="CI481" s="77">
        <f t="shared" si="229"/>
        <v>0</v>
      </c>
      <c r="CJ481" s="76">
        <f t="shared" si="241"/>
        <v>0</v>
      </c>
      <c r="CK481" s="78"/>
      <c r="CL481" s="57"/>
      <c r="CM481" s="57"/>
      <c r="CN481" s="57"/>
      <c r="CO481" s="57"/>
      <c r="CP481" s="57"/>
      <c r="CQ481" s="57"/>
      <c r="CR481" s="57"/>
      <c r="CS481" s="79"/>
      <c r="CT481" s="80"/>
      <c r="CU481" s="81">
        <f t="shared" si="230"/>
        <v>0</v>
      </c>
      <c r="CV481" s="82">
        <f t="shared" si="242"/>
        <v>0</v>
      </c>
      <c r="CW481" s="83" t="e">
        <f>SUMIF(Склад!#REF!,E475,Склад!#REF!)</f>
        <v>#REF!</v>
      </c>
    </row>
    <row r="482" spans="1:101" s="73" customFormat="1" ht="147.94999999999999" customHeight="1" thickBot="1" x14ac:dyDescent="0.3">
      <c r="A482" s="34">
        <v>479</v>
      </c>
      <c r="B482" s="168" t="s">
        <v>148</v>
      </c>
      <c r="C482" s="34" t="s">
        <v>4265</v>
      </c>
      <c r="D482" s="34" t="str">
        <f t="shared" si="223"/>
        <v>28111012</v>
      </c>
      <c r="E482" s="33" t="s">
        <v>4008</v>
      </c>
      <c r="F482" s="33">
        <v>2</v>
      </c>
      <c r="G482" s="165" t="str">
        <f>IFERROR(VLOOKUP(VALUE(E482),Склад!#REF!,6,0),"-")</f>
        <v>-</v>
      </c>
      <c r="H482" s="58"/>
      <c r="I482" s="194" t="s">
        <v>4339</v>
      </c>
      <c r="J482" s="59">
        <v>34.200000000000003</v>
      </c>
      <c r="K482" s="63">
        <v>89</v>
      </c>
      <c r="L482" s="60"/>
      <c r="M482" s="61"/>
      <c r="N482" s="62"/>
      <c r="O482" s="64"/>
      <c r="P482" s="65"/>
      <c r="Q482" s="66"/>
      <c r="R482" s="67"/>
      <c r="S482" s="65"/>
      <c r="T482" s="66"/>
      <c r="U482" s="68"/>
      <c r="V482" s="69"/>
      <c r="W482" s="65"/>
      <c r="X482" s="66"/>
      <c r="Y482" s="70" t="str">
        <f>_xlfn.XLOOKUP($D482,'[1]Res (3)'!$G:$G,'[1]Res (3)'!P:P,"",0)</f>
        <v>-</v>
      </c>
      <c r="Z482" s="70" t="str">
        <f>_xlfn.XLOOKUP($D482,'[1]Res (3)'!$G:$G,'[1]Res (3)'!Q:Q,"",0)</f>
        <v/>
      </c>
      <c r="AA482" s="70" t="str">
        <f>_xlfn.XLOOKUP($D482,'[1]Res (3)'!$G:$G,'[1]Res (3)'!R:R,"",0)</f>
        <v/>
      </c>
      <c r="AB482" s="70" t="str">
        <f>_xlfn.XLOOKUP($D482,'[1]Res (3)'!$G:$G,'[1]Res (3)'!S:S,"",0)</f>
        <v/>
      </c>
      <c r="AC482" s="70" t="str">
        <f>_xlfn.XLOOKUP($D482,'[1]Res (3)'!$G:$G,'[1]Res (3)'!T:T,"",0)</f>
        <v/>
      </c>
      <c r="AD482" s="70" t="str">
        <f>_xlfn.XLOOKUP($D482,'[1]Res (3)'!$G:$G,'[1]Res (3)'!U:U,"",0)</f>
        <v/>
      </c>
      <c r="AE482" s="70" t="str">
        <f>_xlfn.XLOOKUP($D482,'[1]Res (3)'!$G:$G,'[1]Res (3)'!V:V,"",0)</f>
        <v/>
      </c>
      <c r="AF482" s="70" t="str">
        <f>_xlfn.XLOOKUP($D482,'[1]Res (3)'!$G:$G,'[1]Res (3)'!W:W,"",0)</f>
        <v/>
      </c>
      <c r="AG482" s="70" t="str">
        <f>_xlfn.XLOOKUP($D482,'[1]Res (3)'!$G:$G,'[1]Res (3)'!X:X,"",0)</f>
        <v/>
      </c>
      <c r="AH482" s="70" t="str">
        <f>_xlfn.XLOOKUP($D482,'[1]Res (3)'!$G:$G,'[1]Res (3)'!Y:Y,"",0)</f>
        <v/>
      </c>
      <c r="AI482" s="70" t="str">
        <f>_xlfn.XLOOKUP($D482,'[1]Res (3)'!$G:$G,'[1]Res (3)'!Z:Z,"",0)</f>
        <v/>
      </c>
      <c r="AJ482" s="70" t="str">
        <f>_xlfn.XLOOKUP($D482,'[1]Res (3)'!$G:$G,'[1]Res (3)'!AA:AA,"",0)</f>
        <v/>
      </c>
      <c r="AK482" s="70" t="str">
        <f>_xlfn.XLOOKUP($D482,'[1]Res (3)'!$G:$G,'[1]Res (3)'!AB:AB,"",0)</f>
        <v>-</v>
      </c>
      <c r="AL482" s="71">
        <f t="shared" si="224"/>
        <v>0</v>
      </c>
      <c r="AM482" s="72" t="str">
        <f t="shared" si="225"/>
        <v/>
      </c>
      <c r="AO482" s="71" t="e">
        <f t="shared" si="237"/>
        <v>#VALUE!</v>
      </c>
      <c r="AP482" s="70" t="s">
        <v>26</v>
      </c>
      <c r="AQ482" s="70" t="s">
        <v>26</v>
      </c>
      <c r="AR482" s="70" t="s">
        <v>26</v>
      </c>
      <c r="AS482" s="70" t="s">
        <v>26</v>
      </c>
      <c r="AT482" s="70" t="s">
        <v>26</v>
      </c>
      <c r="AU482" s="70" t="s">
        <v>26</v>
      </c>
      <c r="AV482" s="70" t="s">
        <v>26</v>
      </c>
      <c r="AW482" s="70" t="s">
        <v>26</v>
      </c>
      <c r="AX482" s="70" t="s">
        <v>26</v>
      </c>
      <c r="AY482" s="71" t="e">
        <f t="shared" si="226"/>
        <v>#VALUE!</v>
      </c>
      <c r="AZ482" s="72" t="e">
        <f t="shared" si="238"/>
        <v>#VALUE!</v>
      </c>
      <c r="BA482" s="71">
        <v>3</v>
      </c>
      <c r="BB482" s="70" t="s">
        <v>26</v>
      </c>
      <c r="BC482" s="70" t="s">
        <v>26</v>
      </c>
      <c r="BD482" s="70" t="s">
        <v>26</v>
      </c>
      <c r="BE482" s="70" t="s">
        <v>26</v>
      </c>
      <c r="BF482" s="70" t="s">
        <v>26</v>
      </c>
      <c r="BG482" s="70" t="s">
        <v>26</v>
      </c>
      <c r="BH482" s="70" t="s">
        <v>26</v>
      </c>
      <c r="BI482" s="70" t="s">
        <v>26</v>
      </c>
      <c r="BJ482" s="70" t="s">
        <v>26</v>
      </c>
      <c r="BK482" s="74">
        <f t="shared" si="227"/>
        <v>3</v>
      </c>
      <c r="BL482" s="75">
        <f t="shared" si="239"/>
        <v>0</v>
      </c>
      <c r="BM482" s="71">
        <v>2</v>
      </c>
      <c r="BN482" s="70" t="s">
        <v>26</v>
      </c>
      <c r="BO482" s="70" t="s">
        <v>26</v>
      </c>
      <c r="BP482" s="70" t="s">
        <v>26</v>
      </c>
      <c r="BQ482" s="70" t="s">
        <v>26</v>
      </c>
      <c r="BR482" s="70" t="s">
        <v>26</v>
      </c>
      <c r="BS482" s="70" t="s">
        <v>26</v>
      </c>
      <c r="BT482" s="70" t="s">
        <v>26</v>
      </c>
      <c r="BU482" s="70" t="s">
        <v>26</v>
      </c>
      <c r="BV482" s="70" t="s">
        <v>26</v>
      </c>
      <c r="BW482" s="74">
        <f t="shared" si="228"/>
        <v>2</v>
      </c>
      <c r="BX482" s="76">
        <f t="shared" si="240"/>
        <v>0</v>
      </c>
      <c r="BY482" s="71">
        <v>5</v>
      </c>
      <c r="BZ482" s="70" t="s">
        <v>26</v>
      </c>
      <c r="CA482" s="70" t="s">
        <v>26</v>
      </c>
      <c r="CB482" s="70" t="s">
        <v>26</v>
      </c>
      <c r="CC482" s="70" t="s">
        <v>26</v>
      </c>
      <c r="CD482" s="70" t="s">
        <v>26</v>
      </c>
      <c r="CE482" s="70" t="s">
        <v>26</v>
      </c>
      <c r="CF482" s="70" t="s">
        <v>26</v>
      </c>
      <c r="CG482" s="70" t="s">
        <v>26</v>
      </c>
      <c r="CH482" s="70" t="s">
        <v>26</v>
      </c>
      <c r="CI482" s="77">
        <f t="shared" si="229"/>
        <v>5</v>
      </c>
      <c r="CJ482" s="76">
        <f t="shared" si="241"/>
        <v>0</v>
      </c>
      <c r="CK482" s="78"/>
      <c r="CL482" s="57"/>
      <c r="CM482" s="57"/>
      <c r="CN482" s="57"/>
      <c r="CO482" s="57"/>
      <c r="CP482" s="57"/>
      <c r="CQ482" s="57"/>
      <c r="CR482" s="57"/>
      <c r="CS482" s="79"/>
      <c r="CT482" s="80"/>
      <c r="CU482" s="81">
        <f t="shared" si="230"/>
        <v>0</v>
      </c>
      <c r="CV482" s="82">
        <f t="shared" si="242"/>
        <v>0</v>
      </c>
      <c r="CW482" s="83" t="e">
        <f>SUMIF(Склад!#REF!,E476,Склад!#REF!)</f>
        <v>#REF!</v>
      </c>
    </row>
    <row r="483" spans="1:101" s="73" customFormat="1" ht="147.94999999999999" customHeight="1" thickBot="1" x14ac:dyDescent="0.3">
      <c r="A483" s="57">
        <v>480</v>
      </c>
      <c r="B483" s="168" t="s">
        <v>148</v>
      </c>
      <c r="C483" s="34" t="s">
        <v>4265</v>
      </c>
      <c r="D483" s="34" t="str">
        <f t="shared" si="223"/>
        <v>281110161</v>
      </c>
      <c r="E483" s="33" t="s">
        <v>4008</v>
      </c>
      <c r="F483" s="33">
        <v>61</v>
      </c>
      <c r="G483" s="165" t="str">
        <f>IFERROR(VLOOKUP(VALUE(E483),Склад!#REF!,6,0),"-")</f>
        <v>-</v>
      </c>
      <c r="H483" s="58"/>
      <c r="I483" s="194" t="s">
        <v>4339</v>
      </c>
      <c r="J483" s="59">
        <v>34.200000000000003</v>
      </c>
      <c r="K483" s="63">
        <v>89</v>
      </c>
      <c r="L483" s="60"/>
      <c r="M483" s="61"/>
      <c r="N483" s="62"/>
      <c r="O483" s="64"/>
      <c r="P483" s="65"/>
      <c r="Q483" s="66"/>
      <c r="R483" s="67"/>
      <c r="S483" s="65"/>
      <c r="T483" s="66"/>
      <c r="U483" s="68"/>
      <c r="V483" s="69"/>
      <c r="W483" s="65"/>
      <c r="X483" s="66"/>
      <c r="Y483" s="70" t="str">
        <f>_xlfn.XLOOKUP($D483,'[1]Res (3)'!$G:$G,'[1]Res (3)'!P:P,"",0)</f>
        <v>-</v>
      </c>
      <c r="Z483" s="70" t="str">
        <f>_xlfn.XLOOKUP($D483,'[1]Res (3)'!$G:$G,'[1]Res (3)'!Q:Q,"",0)</f>
        <v/>
      </c>
      <c r="AA483" s="70" t="str">
        <f>_xlfn.XLOOKUP($D483,'[1]Res (3)'!$G:$G,'[1]Res (3)'!R:R,"",0)</f>
        <v/>
      </c>
      <c r="AB483" s="70" t="str">
        <f>_xlfn.XLOOKUP($D483,'[1]Res (3)'!$G:$G,'[1]Res (3)'!S:S,"",0)</f>
        <v/>
      </c>
      <c r="AC483" s="70" t="str">
        <f>_xlfn.XLOOKUP($D483,'[1]Res (3)'!$G:$G,'[1]Res (3)'!T:T,"",0)</f>
        <v/>
      </c>
      <c r="AD483" s="70" t="str">
        <f>_xlfn.XLOOKUP($D483,'[1]Res (3)'!$G:$G,'[1]Res (3)'!U:U,"",0)</f>
        <v/>
      </c>
      <c r="AE483" s="70" t="str">
        <f>_xlfn.XLOOKUP($D483,'[1]Res (3)'!$G:$G,'[1]Res (3)'!V:V,"",0)</f>
        <v/>
      </c>
      <c r="AF483" s="70" t="str">
        <f>_xlfn.XLOOKUP($D483,'[1]Res (3)'!$G:$G,'[1]Res (3)'!W:W,"",0)</f>
        <v/>
      </c>
      <c r="AG483" s="70" t="str">
        <f>_xlfn.XLOOKUP($D483,'[1]Res (3)'!$G:$G,'[1]Res (3)'!X:X,"",0)</f>
        <v/>
      </c>
      <c r="AH483" s="70" t="str">
        <f>_xlfn.XLOOKUP($D483,'[1]Res (3)'!$G:$G,'[1]Res (3)'!Y:Y,"",0)</f>
        <v/>
      </c>
      <c r="AI483" s="70" t="str">
        <f>_xlfn.XLOOKUP($D483,'[1]Res (3)'!$G:$G,'[1]Res (3)'!Z:Z,"",0)</f>
        <v/>
      </c>
      <c r="AJ483" s="70" t="str">
        <f>_xlfn.XLOOKUP($D483,'[1]Res (3)'!$G:$G,'[1]Res (3)'!AA:AA,"",0)</f>
        <v/>
      </c>
      <c r="AK483" s="70" t="str">
        <f>_xlfn.XLOOKUP($D483,'[1]Res (3)'!$G:$G,'[1]Res (3)'!AB:AB,"",0)</f>
        <v>-</v>
      </c>
      <c r="AL483" s="71">
        <f t="shared" si="224"/>
        <v>0</v>
      </c>
      <c r="AM483" s="72" t="str">
        <f t="shared" si="225"/>
        <v/>
      </c>
      <c r="AO483" s="71" t="e">
        <f t="shared" si="237"/>
        <v>#VALUE!</v>
      </c>
      <c r="AP483" s="70" t="s">
        <v>26</v>
      </c>
      <c r="AQ483" s="70" t="s">
        <v>26</v>
      </c>
      <c r="AR483" s="70" t="s">
        <v>26</v>
      </c>
      <c r="AS483" s="70" t="s">
        <v>26</v>
      </c>
      <c r="AT483" s="70" t="s">
        <v>26</v>
      </c>
      <c r="AU483" s="70" t="s">
        <v>26</v>
      </c>
      <c r="AV483" s="70" t="s">
        <v>26</v>
      </c>
      <c r="AW483" s="70" t="s">
        <v>26</v>
      </c>
      <c r="AX483" s="70" t="s">
        <v>26</v>
      </c>
      <c r="AY483" s="71" t="e">
        <f t="shared" si="226"/>
        <v>#VALUE!</v>
      </c>
      <c r="AZ483" s="72" t="e">
        <f t="shared" si="238"/>
        <v>#VALUE!</v>
      </c>
      <c r="BA483" s="71">
        <v>3</v>
      </c>
      <c r="BB483" s="70" t="s">
        <v>26</v>
      </c>
      <c r="BC483" s="70" t="s">
        <v>26</v>
      </c>
      <c r="BD483" s="70" t="s">
        <v>26</v>
      </c>
      <c r="BE483" s="70" t="s">
        <v>26</v>
      </c>
      <c r="BF483" s="70" t="s">
        <v>26</v>
      </c>
      <c r="BG483" s="70" t="s">
        <v>26</v>
      </c>
      <c r="BH483" s="70" t="s">
        <v>26</v>
      </c>
      <c r="BI483" s="70" t="s">
        <v>26</v>
      </c>
      <c r="BJ483" s="70" t="s">
        <v>26</v>
      </c>
      <c r="BK483" s="74">
        <f t="shared" si="227"/>
        <v>3</v>
      </c>
      <c r="BL483" s="75">
        <f t="shared" si="239"/>
        <v>0</v>
      </c>
      <c r="BM483" s="71">
        <v>2</v>
      </c>
      <c r="BN483" s="70" t="s">
        <v>26</v>
      </c>
      <c r="BO483" s="70" t="s">
        <v>26</v>
      </c>
      <c r="BP483" s="70" t="s">
        <v>26</v>
      </c>
      <c r="BQ483" s="70" t="s">
        <v>26</v>
      </c>
      <c r="BR483" s="70" t="s">
        <v>26</v>
      </c>
      <c r="BS483" s="70" t="s">
        <v>26</v>
      </c>
      <c r="BT483" s="70" t="s">
        <v>26</v>
      </c>
      <c r="BU483" s="70" t="s">
        <v>26</v>
      </c>
      <c r="BV483" s="70" t="s">
        <v>26</v>
      </c>
      <c r="BW483" s="74">
        <f t="shared" si="228"/>
        <v>2</v>
      </c>
      <c r="BX483" s="76">
        <f t="shared" si="240"/>
        <v>0</v>
      </c>
      <c r="BY483" s="71">
        <v>5</v>
      </c>
      <c r="BZ483" s="70" t="s">
        <v>26</v>
      </c>
      <c r="CA483" s="70" t="s">
        <v>26</v>
      </c>
      <c r="CB483" s="70" t="s">
        <v>26</v>
      </c>
      <c r="CC483" s="70" t="s">
        <v>26</v>
      </c>
      <c r="CD483" s="70" t="s">
        <v>26</v>
      </c>
      <c r="CE483" s="70" t="s">
        <v>26</v>
      </c>
      <c r="CF483" s="70" t="s">
        <v>26</v>
      </c>
      <c r="CG483" s="70" t="s">
        <v>26</v>
      </c>
      <c r="CH483" s="70" t="s">
        <v>26</v>
      </c>
      <c r="CI483" s="77">
        <f t="shared" si="229"/>
        <v>5</v>
      </c>
      <c r="CJ483" s="76">
        <f t="shared" si="241"/>
        <v>0</v>
      </c>
      <c r="CK483" s="78"/>
      <c r="CL483" s="57"/>
      <c r="CM483" s="57"/>
      <c r="CN483" s="57"/>
      <c r="CO483" s="57"/>
      <c r="CP483" s="57"/>
      <c r="CQ483" s="57"/>
      <c r="CR483" s="57"/>
      <c r="CS483" s="79"/>
      <c r="CT483" s="80"/>
      <c r="CU483" s="81">
        <f t="shared" si="230"/>
        <v>0</v>
      </c>
      <c r="CV483" s="82">
        <f t="shared" si="242"/>
        <v>0</v>
      </c>
      <c r="CW483" s="83" t="e">
        <f>SUMIF(Склад!#REF!,E477,Склад!#REF!)</f>
        <v>#REF!</v>
      </c>
    </row>
    <row r="484" spans="1:101" s="73" customFormat="1" ht="147.94999999999999" customHeight="1" thickBot="1" x14ac:dyDescent="0.3">
      <c r="A484" s="34">
        <v>481</v>
      </c>
      <c r="B484" s="168" t="s">
        <v>148</v>
      </c>
      <c r="C484" s="34" t="s">
        <v>4265</v>
      </c>
      <c r="D484" s="34" t="str">
        <f t="shared" si="223"/>
        <v>281110171</v>
      </c>
      <c r="E484" s="33" t="s">
        <v>4008</v>
      </c>
      <c r="F484" s="33">
        <v>71</v>
      </c>
      <c r="G484" s="165" t="str">
        <f>IFERROR(VLOOKUP(VALUE(E484),Склад!#REF!,6,0),"-")</f>
        <v>-</v>
      </c>
      <c r="H484" s="58"/>
      <c r="I484" s="194" t="s">
        <v>4339</v>
      </c>
      <c r="J484" s="59">
        <v>34.200000000000003</v>
      </c>
      <c r="K484" s="63">
        <v>89</v>
      </c>
      <c r="L484" s="60"/>
      <c r="M484" s="61"/>
      <c r="N484" s="62"/>
      <c r="O484" s="64"/>
      <c r="P484" s="65"/>
      <c r="Q484" s="66"/>
      <c r="R484" s="67"/>
      <c r="S484" s="65"/>
      <c r="T484" s="66"/>
      <c r="U484" s="68"/>
      <c r="V484" s="69"/>
      <c r="W484" s="65"/>
      <c r="X484" s="66"/>
      <c r="Y484" s="70" t="str">
        <f>_xlfn.XLOOKUP($D484,'[1]Res (3)'!$G:$G,'[1]Res (3)'!P:P,"",0)</f>
        <v>-</v>
      </c>
      <c r="Z484" s="70" t="str">
        <f>_xlfn.XLOOKUP($D484,'[1]Res (3)'!$G:$G,'[1]Res (3)'!Q:Q,"",0)</f>
        <v/>
      </c>
      <c r="AA484" s="70" t="str">
        <f>_xlfn.XLOOKUP($D484,'[1]Res (3)'!$G:$G,'[1]Res (3)'!R:R,"",0)</f>
        <v/>
      </c>
      <c r="AB484" s="70" t="str">
        <f>_xlfn.XLOOKUP($D484,'[1]Res (3)'!$G:$G,'[1]Res (3)'!S:S,"",0)</f>
        <v/>
      </c>
      <c r="AC484" s="70" t="str">
        <f>_xlfn.XLOOKUP($D484,'[1]Res (3)'!$G:$G,'[1]Res (3)'!T:T,"",0)</f>
        <v/>
      </c>
      <c r="AD484" s="70" t="str">
        <f>_xlfn.XLOOKUP($D484,'[1]Res (3)'!$G:$G,'[1]Res (3)'!U:U,"",0)</f>
        <v/>
      </c>
      <c r="AE484" s="70" t="str">
        <f>_xlfn.XLOOKUP($D484,'[1]Res (3)'!$G:$G,'[1]Res (3)'!V:V,"",0)</f>
        <v/>
      </c>
      <c r="AF484" s="70" t="str">
        <f>_xlfn.XLOOKUP($D484,'[1]Res (3)'!$G:$G,'[1]Res (3)'!W:W,"",0)</f>
        <v/>
      </c>
      <c r="AG484" s="70" t="str">
        <f>_xlfn.XLOOKUP($D484,'[1]Res (3)'!$G:$G,'[1]Res (3)'!X:X,"",0)</f>
        <v/>
      </c>
      <c r="AH484" s="70" t="str">
        <f>_xlfn.XLOOKUP($D484,'[1]Res (3)'!$G:$G,'[1]Res (3)'!Y:Y,"",0)</f>
        <v/>
      </c>
      <c r="AI484" s="70" t="str">
        <f>_xlfn.XLOOKUP($D484,'[1]Res (3)'!$G:$G,'[1]Res (3)'!Z:Z,"",0)</f>
        <v/>
      </c>
      <c r="AJ484" s="70" t="str">
        <f>_xlfn.XLOOKUP($D484,'[1]Res (3)'!$G:$G,'[1]Res (3)'!AA:AA,"",0)</f>
        <v/>
      </c>
      <c r="AK484" s="70" t="str">
        <f>_xlfn.XLOOKUP($D484,'[1]Res (3)'!$G:$G,'[1]Res (3)'!AB:AB,"",0)</f>
        <v>-</v>
      </c>
      <c r="AL484" s="71">
        <f t="shared" si="224"/>
        <v>0</v>
      </c>
      <c r="AM484" s="72" t="str">
        <f t="shared" si="225"/>
        <v/>
      </c>
      <c r="AO484" s="71" t="e">
        <f t="shared" si="237"/>
        <v>#VALUE!</v>
      </c>
      <c r="AP484" s="70" t="s">
        <v>26</v>
      </c>
      <c r="AQ484" s="70" t="s">
        <v>26</v>
      </c>
      <c r="AR484" s="70" t="s">
        <v>26</v>
      </c>
      <c r="AS484" s="70" t="s">
        <v>26</v>
      </c>
      <c r="AT484" s="70" t="s">
        <v>26</v>
      </c>
      <c r="AU484" s="70" t="s">
        <v>26</v>
      </c>
      <c r="AV484" s="70" t="s">
        <v>26</v>
      </c>
      <c r="AW484" s="70" t="s">
        <v>26</v>
      </c>
      <c r="AX484" s="70" t="s">
        <v>26</v>
      </c>
      <c r="AY484" s="71" t="e">
        <f t="shared" si="226"/>
        <v>#VALUE!</v>
      </c>
      <c r="AZ484" s="72" t="e">
        <f t="shared" si="238"/>
        <v>#VALUE!</v>
      </c>
      <c r="BA484" s="71">
        <v>2</v>
      </c>
      <c r="BB484" s="70" t="s">
        <v>26</v>
      </c>
      <c r="BC484" s="70" t="s">
        <v>26</v>
      </c>
      <c r="BD484" s="70" t="s">
        <v>26</v>
      </c>
      <c r="BE484" s="70" t="s">
        <v>26</v>
      </c>
      <c r="BF484" s="70" t="s">
        <v>26</v>
      </c>
      <c r="BG484" s="70" t="s">
        <v>26</v>
      </c>
      <c r="BH484" s="70" t="s">
        <v>26</v>
      </c>
      <c r="BI484" s="70" t="s">
        <v>26</v>
      </c>
      <c r="BJ484" s="70" t="s">
        <v>26</v>
      </c>
      <c r="BK484" s="74">
        <f t="shared" si="227"/>
        <v>2</v>
      </c>
      <c r="BL484" s="75">
        <f t="shared" si="239"/>
        <v>0</v>
      </c>
      <c r="BM484" s="71">
        <v>1</v>
      </c>
      <c r="BN484" s="70" t="s">
        <v>26</v>
      </c>
      <c r="BO484" s="70" t="s">
        <v>26</v>
      </c>
      <c r="BP484" s="70" t="s">
        <v>26</v>
      </c>
      <c r="BQ484" s="70" t="s">
        <v>26</v>
      </c>
      <c r="BR484" s="70" t="s">
        <v>26</v>
      </c>
      <c r="BS484" s="70" t="s">
        <v>26</v>
      </c>
      <c r="BT484" s="70" t="s">
        <v>26</v>
      </c>
      <c r="BU484" s="70" t="s">
        <v>26</v>
      </c>
      <c r="BV484" s="70" t="s">
        <v>26</v>
      </c>
      <c r="BW484" s="74">
        <f t="shared" si="228"/>
        <v>1</v>
      </c>
      <c r="BX484" s="76">
        <f t="shared" si="240"/>
        <v>0</v>
      </c>
      <c r="BY484" s="71">
        <v>0</v>
      </c>
      <c r="BZ484" s="70" t="s">
        <v>26</v>
      </c>
      <c r="CA484" s="70" t="s">
        <v>26</v>
      </c>
      <c r="CB484" s="70" t="s">
        <v>26</v>
      </c>
      <c r="CC484" s="70" t="s">
        <v>26</v>
      </c>
      <c r="CD484" s="70" t="s">
        <v>26</v>
      </c>
      <c r="CE484" s="70" t="s">
        <v>26</v>
      </c>
      <c r="CF484" s="70" t="s">
        <v>26</v>
      </c>
      <c r="CG484" s="70" t="s">
        <v>26</v>
      </c>
      <c r="CH484" s="70" t="s">
        <v>26</v>
      </c>
      <c r="CI484" s="77">
        <f t="shared" si="229"/>
        <v>0</v>
      </c>
      <c r="CJ484" s="76">
        <f t="shared" si="241"/>
        <v>0</v>
      </c>
      <c r="CK484" s="78"/>
      <c r="CL484" s="57"/>
      <c r="CM484" s="57"/>
      <c r="CN484" s="57"/>
      <c r="CO484" s="57"/>
      <c r="CP484" s="57"/>
      <c r="CQ484" s="57"/>
      <c r="CR484" s="57"/>
      <c r="CS484" s="79"/>
      <c r="CT484" s="80"/>
      <c r="CU484" s="81">
        <f t="shared" si="230"/>
        <v>0</v>
      </c>
      <c r="CV484" s="82">
        <f t="shared" si="242"/>
        <v>0</v>
      </c>
      <c r="CW484" s="83" t="e">
        <f>SUMIF(Склад!#REF!,E478,Склад!#REF!)</f>
        <v>#REF!</v>
      </c>
    </row>
    <row r="485" spans="1:101" s="73" customFormat="1" ht="147.94999999999999" customHeight="1" thickBot="1" x14ac:dyDescent="0.3">
      <c r="A485" s="57">
        <v>482</v>
      </c>
      <c r="B485" s="168" t="s">
        <v>148</v>
      </c>
      <c r="C485" s="34" t="s">
        <v>4265</v>
      </c>
      <c r="D485" s="34" t="str">
        <f t="shared" si="223"/>
        <v>281110176</v>
      </c>
      <c r="E485" s="33" t="s">
        <v>4008</v>
      </c>
      <c r="F485" s="33">
        <v>76</v>
      </c>
      <c r="G485" s="165" t="str">
        <f>IFERROR(VLOOKUP(VALUE(E485),Склад!#REF!,6,0),"-")</f>
        <v>-</v>
      </c>
      <c r="H485" s="58"/>
      <c r="I485" s="194" t="s">
        <v>4339</v>
      </c>
      <c r="J485" s="59">
        <v>34.200000000000003</v>
      </c>
      <c r="K485" s="63">
        <v>89</v>
      </c>
      <c r="L485" s="60"/>
      <c r="M485" s="61"/>
      <c r="N485" s="62"/>
      <c r="O485" s="64"/>
      <c r="P485" s="65"/>
      <c r="Q485" s="66"/>
      <c r="R485" s="67"/>
      <c r="S485" s="65"/>
      <c r="T485" s="66"/>
      <c r="U485" s="68"/>
      <c r="V485" s="69"/>
      <c r="W485" s="65"/>
      <c r="X485" s="66"/>
      <c r="Y485" s="70" t="str">
        <f>_xlfn.XLOOKUP($D485,'[1]Res (3)'!$G:$G,'[1]Res (3)'!P:P,"",0)</f>
        <v>-</v>
      </c>
      <c r="Z485" s="70" t="str">
        <f>_xlfn.XLOOKUP($D485,'[1]Res (3)'!$G:$G,'[1]Res (3)'!Q:Q,"",0)</f>
        <v/>
      </c>
      <c r="AA485" s="70" t="str">
        <f>_xlfn.XLOOKUP($D485,'[1]Res (3)'!$G:$G,'[1]Res (3)'!R:R,"",0)</f>
        <v/>
      </c>
      <c r="AB485" s="70" t="str">
        <f>_xlfn.XLOOKUP($D485,'[1]Res (3)'!$G:$G,'[1]Res (3)'!S:S,"",0)</f>
        <v/>
      </c>
      <c r="AC485" s="70" t="str">
        <f>_xlfn.XLOOKUP($D485,'[1]Res (3)'!$G:$G,'[1]Res (3)'!T:T,"",0)</f>
        <v/>
      </c>
      <c r="AD485" s="70" t="str">
        <f>_xlfn.XLOOKUP($D485,'[1]Res (3)'!$G:$G,'[1]Res (3)'!U:U,"",0)</f>
        <v/>
      </c>
      <c r="AE485" s="70" t="str">
        <f>_xlfn.XLOOKUP($D485,'[1]Res (3)'!$G:$G,'[1]Res (3)'!V:V,"",0)</f>
        <v/>
      </c>
      <c r="AF485" s="70" t="str">
        <f>_xlfn.XLOOKUP($D485,'[1]Res (3)'!$G:$G,'[1]Res (3)'!W:W,"",0)</f>
        <v/>
      </c>
      <c r="AG485" s="70" t="str">
        <f>_xlfn.XLOOKUP($D485,'[1]Res (3)'!$G:$G,'[1]Res (3)'!X:X,"",0)</f>
        <v/>
      </c>
      <c r="AH485" s="70" t="str">
        <f>_xlfn.XLOOKUP($D485,'[1]Res (3)'!$G:$G,'[1]Res (3)'!Y:Y,"",0)</f>
        <v/>
      </c>
      <c r="AI485" s="70" t="str">
        <f>_xlfn.XLOOKUP($D485,'[1]Res (3)'!$G:$G,'[1]Res (3)'!Z:Z,"",0)</f>
        <v/>
      </c>
      <c r="AJ485" s="70" t="str">
        <f>_xlfn.XLOOKUP($D485,'[1]Res (3)'!$G:$G,'[1]Res (3)'!AA:AA,"",0)</f>
        <v/>
      </c>
      <c r="AK485" s="70" t="str">
        <f>_xlfn.XLOOKUP($D485,'[1]Res (3)'!$G:$G,'[1]Res (3)'!AB:AB,"",0)</f>
        <v>-</v>
      </c>
      <c r="AL485" s="71">
        <f t="shared" si="224"/>
        <v>0</v>
      </c>
      <c r="AM485" s="72" t="str">
        <f t="shared" si="225"/>
        <v/>
      </c>
      <c r="AO485" s="71" t="e">
        <f t="shared" si="237"/>
        <v>#VALUE!</v>
      </c>
      <c r="AP485" s="70" t="s">
        <v>26</v>
      </c>
      <c r="AQ485" s="70" t="s">
        <v>26</v>
      </c>
      <c r="AR485" s="70" t="s">
        <v>26</v>
      </c>
      <c r="AS485" s="70" t="s">
        <v>26</v>
      </c>
      <c r="AT485" s="70" t="s">
        <v>26</v>
      </c>
      <c r="AU485" s="70" t="s">
        <v>26</v>
      </c>
      <c r="AV485" s="70" t="s">
        <v>26</v>
      </c>
      <c r="AW485" s="70" t="s">
        <v>26</v>
      </c>
      <c r="AX485" s="70" t="s">
        <v>26</v>
      </c>
      <c r="AY485" s="71" t="e">
        <f t="shared" si="226"/>
        <v>#VALUE!</v>
      </c>
      <c r="AZ485" s="72" t="e">
        <f t="shared" si="238"/>
        <v>#VALUE!</v>
      </c>
      <c r="BA485" s="71">
        <v>2</v>
      </c>
      <c r="BB485" s="70" t="s">
        <v>26</v>
      </c>
      <c r="BC485" s="70" t="s">
        <v>26</v>
      </c>
      <c r="BD485" s="70" t="s">
        <v>26</v>
      </c>
      <c r="BE485" s="70" t="s">
        <v>26</v>
      </c>
      <c r="BF485" s="70" t="s">
        <v>26</v>
      </c>
      <c r="BG485" s="70" t="s">
        <v>26</v>
      </c>
      <c r="BH485" s="70" t="s">
        <v>26</v>
      </c>
      <c r="BI485" s="70" t="s">
        <v>26</v>
      </c>
      <c r="BJ485" s="70" t="s">
        <v>26</v>
      </c>
      <c r="BK485" s="74">
        <f t="shared" si="227"/>
        <v>2</v>
      </c>
      <c r="BL485" s="75">
        <f t="shared" si="239"/>
        <v>0</v>
      </c>
      <c r="BM485" s="71">
        <v>1</v>
      </c>
      <c r="BN485" s="70" t="s">
        <v>26</v>
      </c>
      <c r="BO485" s="70" t="s">
        <v>26</v>
      </c>
      <c r="BP485" s="70" t="s">
        <v>26</v>
      </c>
      <c r="BQ485" s="70" t="s">
        <v>26</v>
      </c>
      <c r="BR485" s="70" t="s">
        <v>26</v>
      </c>
      <c r="BS485" s="70" t="s">
        <v>26</v>
      </c>
      <c r="BT485" s="70" t="s">
        <v>26</v>
      </c>
      <c r="BU485" s="70" t="s">
        <v>26</v>
      </c>
      <c r="BV485" s="70" t="s">
        <v>26</v>
      </c>
      <c r="BW485" s="74">
        <f t="shared" si="228"/>
        <v>1</v>
      </c>
      <c r="BX485" s="76">
        <f t="shared" si="240"/>
        <v>0</v>
      </c>
      <c r="BY485" s="71">
        <v>5</v>
      </c>
      <c r="BZ485" s="70" t="s">
        <v>26</v>
      </c>
      <c r="CA485" s="70" t="s">
        <v>26</v>
      </c>
      <c r="CB485" s="70" t="s">
        <v>26</v>
      </c>
      <c r="CC485" s="70" t="s">
        <v>26</v>
      </c>
      <c r="CD485" s="70" t="s">
        <v>26</v>
      </c>
      <c r="CE485" s="70" t="s">
        <v>26</v>
      </c>
      <c r="CF485" s="70" t="s">
        <v>26</v>
      </c>
      <c r="CG485" s="70" t="s">
        <v>26</v>
      </c>
      <c r="CH485" s="70" t="s">
        <v>26</v>
      </c>
      <c r="CI485" s="77">
        <f t="shared" si="229"/>
        <v>5</v>
      </c>
      <c r="CJ485" s="76">
        <f t="shared" si="241"/>
        <v>0</v>
      </c>
      <c r="CK485" s="78"/>
      <c r="CL485" s="57"/>
      <c r="CM485" s="57"/>
      <c r="CN485" s="57"/>
      <c r="CO485" s="57"/>
      <c r="CP485" s="57"/>
      <c r="CQ485" s="57"/>
      <c r="CR485" s="57"/>
      <c r="CS485" s="79"/>
      <c r="CT485" s="80"/>
      <c r="CU485" s="81">
        <f t="shared" si="230"/>
        <v>0</v>
      </c>
      <c r="CV485" s="82">
        <f t="shared" si="242"/>
        <v>0</v>
      </c>
      <c r="CW485" s="83" t="e">
        <f>SUMIF(Склад!#REF!,E479,Склад!#REF!)</f>
        <v>#REF!</v>
      </c>
    </row>
    <row r="486" spans="1:101" s="73" customFormat="1" ht="67.5" customHeight="1" thickBot="1" x14ac:dyDescent="0.3">
      <c r="A486" s="34">
        <v>483</v>
      </c>
      <c r="B486" s="168" t="s">
        <v>140</v>
      </c>
      <c r="C486" s="34" t="s">
        <v>4268</v>
      </c>
      <c r="D486" s="34" t="str">
        <f t="shared" si="223"/>
        <v>61211031</v>
      </c>
      <c r="E486" s="33" t="s">
        <v>4009</v>
      </c>
      <c r="F486" s="33">
        <v>1</v>
      </c>
      <c r="G486" s="165" t="str">
        <f>IFERROR(VLOOKUP(VALUE(E486),Склад!#REF!,6,0),"-")</f>
        <v>-</v>
      </c>
      <c r="H486" s="58"/>
      <c r="I486" s="194" t="s">
        <v>4339</v>
      </c>
      <c r="J486" s="59">
        <v>30.4</v>
      </c>
      <c r="K486" s="63">
        <v>79</v>
      </c>
      <c r="L486" s="60"/>
      <c r="M486" s="61"/>
      <c r="N486" s="62"/>
      <c r="O486" s="64"/>
      <c r="P486" s="65"/>
      <c r="Q486" s="66"/>
      <c r="R486" s="67"/>
      <c r="S486" s="65"/>
      <c r="T486" s="66"/>
      <c r="U486" s="68"/>
      <c r="V486" s="69"/>
      <c r="W486" s="65"/>
      <c r="X486" s="66"/>
      <c r="Y486" s="70" t="str">
        <f>_xlfn.XLOOKUP($D486,'[1]Res (3)'!$G:$G,'[1]Res (3)'!P:P,"",0)</f>
        <v>-</v>
      </c>
      <c r="Z486" s="70" t="str">
        <f>_xlfn.XLOOKUP($D486,'[1]Res (3)'!$G:$G,'[1]Res (3)'!Q:Q,"",0)</f>
        <v>-</v>
      </c>
      <c r="AA486" s="70" t="str">
        <f>_xlfn.XLOOKUP($D486,'[1]Res (3)'!$G:$G,'[1]Res (3)'!R:R,"",0)</f>
        <v>-</v>
      </c>
      <c r="AB486" s="70" t="str">
        <f>_xlfn.XLOOKUP($D486,'[1]Res (3)'!$G:$G,'[1]Res (3)'!S:S,"",0)</f>
        <v/>
      </c>
      <c r="AC486" s="70" t="str">
        <f>_xlfn.XLOOKUP($D486,'[1]Res (3)'!$G:$G,'[1]Res (3)'!T:T,"",0)</f>
        <v/>
      </c>
      <c r="AD486" s="70" t="str">
        <f>_xlfn.XLOOKUP($D486,'[1]Res (3)'!$G:$G,'[1]Res (3)'!U:U,"",0)</f>
        <v/>
      </c>
      <c r="AE486" s="70" t="str">
        <f>_xlfn.XLOOKUP($D486,'[1]Res (3)'!$G:$G,'[1]Res (3)'!V:V,"",0)</f>
        <v/>
      </c>
      <c r="AF486" s="70" t="str">
        <f>_xlfn.XLOOKUP($D486,'[1]Res (3)'!$G:$G,'[1]Res (3)'!W:W,"",0)</f>
        <v/>
      </c>
      <c r="AG486" s="70" t="str">
        <f>_xlfn.XLOOKUP($D486,'[1]Res (3)'!$G:$G,'[1]Res (3)'!X:X,"",0)</f>
        <v/>
      </c>
      <c r="AH486" s="70" t="str">
        <f>_xlfn.XLOOKUP($D486,'[1]Res (3)'!$G:$G,'[1]Res (3)'!Y:Y,"",0)</f>
        <v/>
      </c>
      <c r="AI486" s="70" t="str">
        <f>_xlfn.XLOOKUP($D486,'[1]Res (3)'!$G:$G,'[1]Res (3)'!Z:Z,"",0)</f>
        <v/>
      </c>
      <c r="AJ486" s="70" t="str">
        <f>_xlfn.XLOOKUP($D486,'[1]Res (3)'!$G:$G,'[1]Res (3)'!AA:AA,"",0)</f>
        <v/>
      </c>
      <c r="AK486" s="70" t="str">
        <f>_xlfn.XLOOKUP($D486,'[1]Res (3)'!$G:$G,'[1]Res (3)'!AB:AB,"",0)</f>
        <v>-</v>
      </c>
      <c r="AL486" s="71">
        <f t="shared" si="224"/>
        <v>0</v>
      </c>
      <c r="AM486" s="72" t="str">
        <f t="shared" si="225"/>
        <v/>
      </c>
      <c r="AO486" s="71" t="e">
        <f t="shared" si="237"/>
        <v>#VALUE!</v>
      </c>
      <c r="AP486" s="70" t="s">
        <v>26</v>
      </c>
      <c r="AQ486" s="70" t="s">
        <v>26</v>
      </c>
      <c r="AR486" s="70" t="s">
        <v>26</v>
      </c>
      <c r="AS486" s="70" t="s">
        <v>26</v>
      </c>
      <c r="AT486" s="70" t="s">
        <v>26</v>
      </c>
      <c r="AU486" s="70" t="s">
        <v>26</v>
      </c>
      <c r="AV486" s="70" t="s">
        <v>26</v>
      </c>
      <c r="AW486" s="70" t="s">
        <v>26</v>
      </c>
      <c r="AX486" s="70" t="s">
        <v>26</v>
      </c>
      <c r="AY486" s="71" t="e">
        <f t="shared" si="226"/>
        <v>#VALUE!</v>
      </c>
      <c r="AZ486" s="72" t="e">
        <f t="shared" si="238"/>
        <v>#VALUE!</v>
      </c>
      <c r="BA486" s="71">
        <v>2</v>
      </c>
      <c r="BB486" s="70" t="s">
        <v>26</v>
      </c>
      <c r="BC486" s="70" t="s">
        <v>26</v>
      </c>
      <c r="BD486" s="70" t="s">
        <v>26</v>
      </c>
      <c r="BE486" s="70" t="s">
        <v>26</v>
      </c>
      <c r="BF486" s="70" t="s">
        <v>26</v>
      </c>
      <c r="BG486" s="70" t="s">
        <v>26</v>
      </c>
      <c r="BH486" s="70" t="s">
        <v>26</v>
      </c>
      <c r="BI486" s="70" t="s">
        <v>26</v>
      </c>
      <c r="BJ486" s="70" t="s">
        <v>26</v>
      </c>
      <c r="BK486" s="74">
        <f t="shared" si="227"/>
        <v>2</v>
      </c>
      <c r="BL486" s="75">
        <f t="shared" si="239"/>
        <v>0</v>
      </c>
      <c r="BM486" s="71">
        <v>1</v>
      </c>
      <c r="BN486" s="70" t="s">
        <v>26</v>
      </c>
      <c r="BO486" s="70" t="s">
        <v>26</v>
      </c>
      <c r="BP486" s="70" t="s">
        <v>26</v>
      </c>
      <c r="BQ486" s="70" t="s">
        <v>26</v>
      </c>
      <c r="BR486" s="70" t="s">
        <v>26</v>
      </c>
      <c r="BS486" s="70" t="s">
        <v>26</v>
      </c>
      <c r="BT486" s="70" t="s">
        <v>26</v>
      </c>
      <c r="BU486" s="70" t="s">
        <v>26</v>
      </c>
      <c r="BV486" s="70" t="s">
        <v>26</v>
      </c>
      <c r="BW486" s="74">
        <f t="shared" si="228"/>
        <v>1</v>
      </c>
      <c r="BX486" s="76">
        <f t="shared" si="240"/>
        <v>0</v>
      </c>
      <c r="BY486" s="71">
        <v>0</v>
      </c>
      <c r="BZ486" s="70" t="s">
        <v>26</v>
      </c>
      <c r="CA486" s="70" t="s">
        <v>26</v>
      </c>
      <c r="CB486" s="70" t="s">
        <v>26</v>
      </c>
      <c r="CC486" s="70" t="s">
        <v>26</v>
      </c>
      <c r="CD486" s="70" t="s">
        <v>26</v>
      </c>
      <c r="CE486" s="70" t="s">
        <v>26</v>
      </c>
      <c r="CF486" s="70" t="s">
        <v>26</v>
      </c>
      <c r="CG486" s="70" t="s">
        <v>26</v>
      </c>
      <c r="CH486" s="70" t="s">
        <v>26</v>
      </c>
      <c r="CI486" s="77">
        <f t="shared" si="229"/>
        <v>0</v>
      </c>
      <c r="CJ486" s="76">
        <f t="shared" si="241"/>
        <v>0</v>
      </c>
      <c r="CK486" s="78"/>
      <c r="CL486" s="57"/>
      <c r="CM486" s="57"/>
      <c r="CN486" s="57"/>
      <c r="CO486" s="57"/>
      <c r="CP486" s="57"/>
      <c r="CQ486" s="57"/>
      <c r="CR486" s="57"/>
      <c r="CS486" s="79"/>
      <c r="CT486" s="80"/>
      <c r="CU486" s="81">
        <f t="shared" si="230"/>
        <v>0</v>
      </c>
      <c r="CV486" s="82">
        <f t="shared" si="242"/>
        <v>0</v>
      </c>
      <c r="CW486" s="83" t="e">
        <f>SUMIF(Склад!#REF!,E480,Склад!#REF!)</f>
        <v>#REF!</v>
      </c>
    </row>
    <row r="487" spans="1:101" s="73" customFormat="1" ht="66.400000000000006" customHeight="1" thickBot="1" x14ac:dyDescent="0.3">
      <c r="A487" s="57">
        <v>484</v>
      </c>
      <c r="B487" s="168" t="s">
        <v>140</v>
      </c>
      <c r="C487" s="34" t="s">
        <v>4268</v>
      </c>
      <c r="D487" s="34" t="str">
        <f t="shared" si="223"/>
        <v>612110310</v>
      </c>
      <c r="E487" s="33" t="s">
        <v>4009</v>
      </c>
      <c r="F487" s="33">
        <v>10</v>
      </c>
      <c r="G487" s="165" t="str">
        <f>IFERROR(VLOOKUP(VALUE(E487),Склад!#REF!,6,0),"-")</f>
        <v>-</v>
      </c>
      <c r="H487" s="58"/>
      <c r="I487" s="194" t="s">
        <v>4339</v>
      </c>
      <c r="J487" s="59">
        <v>30.4</v>
      </c>
      <c r="K487" s="63">
        <v>79</v>
      </c>
      <c r="L487" s="60"/>
      <c r="M487" s="61"/>
      <c r="N487" s="62"/>
      <c r="O487" s="64"/>
      <c r="P487" s="65"/>
      <c r="Q487" s="66"/>
      <c r="R487" s="67"/>
      <c r="S487" s="65"/>
      <c r="T487" s="66"/>
      <c r="U487" s="68"/>
      <c r="V487" s="69"/>
      <c r="W487" s="65"/>
      <c r="X487" s="66"/>
      <c r="Y487" s="70" t="str">
        <f>_xlfn.XLOOKUP($D487,'[1]Res (3)'!$G:$G,'[1]Res (3)'!P:P,"",0)</f>
        <v>-</v>
      </c>
      <c r="Z487" s="70" t="str">
        <f>_xlfn.XLOOKUP($D487,'[1]Res (3)'!$G:$G,'[1]Res (3)'!Q:Q,"",0)</f>
        <v>-</v>
      </c>
      <c r="AA487" s="70" t="str">
        <f>_xlfn.XLOOKUP($D487,'[1]Res (3)'!$G:$G,'[1]Res (3)'!R:R,"",0)</f>
        <v>-</v>
      </c>
      <c r="AB487" s="70" t="str">
        <f>_xlfn.XLOOKUP($D487,'[1]Res (3)'!$G:$G,'[1]Res (3)'!S:S,"",0)</f>
        <v/>
      </c>
      <c r="AC487" s="70" t="str">
        <f>_xlfn.XLOOKUP($D487,'[1]Res (3)'!$G:$G,'[1]Res (3)'!T:T,"",0)</f>
        <v/>
      </c>
      <c r="AD487" s="70" t="str">
        <f>_xlfn.XLOOKUP($D487,'[1]Res (3)'!$G:$G,'[1]Res (3)'!U:U,"",0)</f>
        <v/>
      </c>
      <c r="AE487" s="70" t="str">
        <f>_xlfn.XLOOKUP($D487,'[1]Res (3)'!$G:$G,'[1]Res (3)'!V:V,"",0)</f>
        <v/>
      </c>
      <c r="AF487" s="70" t="str">
        <f>_xlfn.XLOOKUP($D487,'[1]Res (3)'!$G:$G,'[1]Res (3)'!W:W,"",0)</f>
        <v/>
      </c>
      <c r="AG487" s="70" t="str">
        <f>_xlfn.XLOOKUP($D487,'[1]Res (3)'!$G:$G,'[1]Res (3)'!X:X,"",0)</f>
        <v/>
      </c>
      <c r="AH487" s="70" t="str">
        <f>_xlfn.XLOOKUP($D487,'[1]Res (3)'!$G:$G,'[1]Res (3)'!Y:Y,"",0)</f>
        <v/>
      </c>
      <c r="AI487" s="70" t="str">
        <f>_xlfn.XLOOKUP($D487,'[1]Res (3)'!$G:$G,'[1]Res (3)'!Z:Z,"",0)</f>
        <v/>
      </c>
      <c r="AJ487" s="70" t="str">
        <f>_xlfn.XLOOKUP($D487,'[1]Res (3)'!$G:$G,'[1]Res (3)'!AA:AA,"",0)</f>
        <v/>
      </c>
      <c r="AK487" s="70" t="str">
        <f>_xlfn.XLOOKUP($D487,'[1]Res (3)'!$G:$G,'[1]Res (3)'!AB:AB,"",0)</f>
        <v>-</v>
      </c>
      <c r="AL487" s="71">
        <f t="shared" si="224"/>
        <v>0</v>
      </c>
      <c r="AM487" s="72" t="str">
        <f t="shared" si="225"/>
        <v/>
      </c>
      <c r="AO487" s="71" t="e">
        <f t="shared" si="237"/>
        <v>#VALUE!</v>
      </c>
      <c r="AP487" s="70" t="s">
        <v>26</v>
      </c>
      <c r="AQ487" s="70" t="s">
        <v>26</v>
      </c>
      <c r="AR487" s="70" t="s">
        <v>26</v>
      </c>
      <c r="AS487" s="70" t="s">
        <v>26</v>
      </c>
      <c r="AT487" s="70" t="s">
        <v>26</v>
      </c>
      <c r="AU487" s="70" t="s">
        <v>26</v>
      </c>
      <c r="AV487" s="70" t="s">
        <v>26</v>
      </c>
      <c r="AW487" s="70" t="s">
        <v>26</v>
      </c>
      <c r="AX487" s="70" t="s">
        <v>26</v>
      </c>
      <c r="AY487" s="71" t="e">
        <f t="shared" si="226"/>
        <v>#VALUE!</v>
      </c>
      <c r="AZ487" s="72" t="e">
        <f t="shared" si="238"/>
        <v>#VALUE!</v>
      </c>
      <c r="BA487" s="71">
        <v>1</v>
      </c>
      <c r="BB487" s="70" t="s">
        <v>26</v>
      </c>
      <c r="BC487" s="70" t="s">
        <v>26</v>
      </c>
      <c r="BD487" s="70" t="s">
        <v>26</v>
      </c>
      <c r="BE487" s="70" t="s">
        <v>26</v>
      </c>
      <c r="BF487" s="70" t="s">
        <v>26</v>
      </c>
      <c r="BG487" s="70" t="s">
        <v>26</v>
      </c>
      <c r="BH487" s="70" t="s">
        <v>26</v>
      </c>
      <c r="BI487" s="70" t="s">
        <v>26</v>
      </c>
      <c r="BJ487" s="70" t="s">
        <v>26</v>
      </c>
      <c r="BK487" s="74">
        <f t="shared" si="227"/>
        <v>1</v>
      </c>
      <c r="BL487" s="75">
        <f t="shared" si="239"/>
        <v>0</v>
      </c>
      <c r="BM487" s="71">
        <v>1</v>
      </c>
      <c r="BN487" s="70" t="s">
        <v>26</v>
      </c>
      <c r="BO487" s="70" t="s">
        <v>26</v>
      </c>
      <c r="BP487" s="70" t="s">
        <v>26</v>
      </c>
      <c r="BQ487" s="70" t="s">
        <v>26</v>
      </c>
      <c r="BR487" s="70" t="s">
        <v>26</v>
      </c>
      <c r="BS487" s="70" t="s">
        <v>26</v>
      </c>
      <c r="BT487" s="70" t="s">
        <v>26</v>
      </c>
      <c r="BU487" s="70" t="s">
        <v>26</v>
      </c>
      <c r="BV487" s="70" t="s">
        <v>26</v>
      </c>
      <c r="BW487" s="74">
        <f t="shared" si="228"/>
        <v>1</v>
      </c>
      <c r="BX487" s="76">
        <f t="shared" si="240"/>
        <v>0</v>
      </c>
      <c r="BY487" s="71">
        <v>0</v>
      </c>
      <c r="BZ487" s="70" t="s">
        <v>26</v>
      </c>
      <c r="CA487" s="70" t="s">
        <v>26</v>
      </c>
      <c r="CB487" s="70" t="s">
        <v>26</v>
      </c>
      <c r="CC487" s="70" t="s">
        <v>26</v>
      </c>
      <c r="CD487" s="70" t="s">
        <v>26</v>
      </c>
      <c r="CE487" s="70" t="s">
        <v>26</v>
      </c>
      <c r="CF487" s="70" t="s">
        <v>26</v>
      </c>
      <c r="CG487" s="70" t="s">
        <v>26</v>
      </c>
      <c r="CH487" s="70" t="s">
        <v>26</v>
      </c>
      <c r="CI487" s="77">
        <f t="shared" si="229"/>
        <v>0</v>
      </c>
      <c r="CJ487" s="76">
        <f t="shared" si="241"/>
        <v>0</v>
      </c>
      <c r="CK487" s="78"/>
      <c r="CL487" s="57"/>
      <c r="CM487" s="57"/>
      <c r="CN487" s="57"/>
      <c r="CO487" s="57"/>
      <c r="CP487" s="57"/>
      <c r="CQ487" s="57"/>
      <c r="CR487" s="57"/>
      <c r="CS487" s="79"/>
      <c r="CT487" s="80"/>
      <c r="CU487" s="81">
        <f t="shared" si="230"/>
        <v>0</v>
      </c>
      <c r="CV487" s="82">
        <f t="shared" si="242"/>
        <v>0</v>
      </c>
      <c r="CW487" s="83" t="e">
        <f>SUMIF(Склад!#REF!,E481,Склад!#REF!)</f>
        <v>#REF!</v>
      </c>
    </row>
    <row r="488" spans="1:101" s="73" customFormat="1" ht="66.2" customHeight="1" thickBot="1" x14ac:dyDescent="0.3">
      <c r="A488" s="34">
        <v>485</v>
      </c>
      <c r="B488" s="168" t="s">
        <v>140</v>
      </c>
      <c r="C488" s="34" t="s">
        <v>4268</v>
      </c>
      <c r="D488" s="34" t="str">
        <f t="shared" si="223"/>
        <v>61211032</v>
      </c>
      <c r="E488" s="33" t="s">
        <v>4009</v>
      </c>
      <c r="F488" s="33">
        <v>2</v>
      </c>
      <c r="G488" s="165" t="str">
        <f>IFERROR(VLOOKUP(VALUE(E488),Склад!#REF!,6,0),"-")</f>
        <v>-</v>
      </c>
      <c r="H488" s="58"/>
      <c r="I488" s="194" t="s">
        <v>4339</v>
      </c>
      <c r="J488" s="59">
        <v>30.4</v>
      </c>
      <c r="K488" s="63">
        <v>79</v>
      </c>
      <c r="L488" s="60"/>
      <c r="M488" s="61"/>
      <c r="N488" s="62"/>
      <c r="O488" s="64"/>
      <c r="P488" s="65"/>
      <c r="Q488" s="66"/>
      <c r="R488" s="67"/>
      <c r="S488" s="65"/>
      <c r="T488" s="66"/>
      <c r="U488" s="68"/>
      <c r="V488" s="69"/>
      <c r="W488" s="65"/>
      <c r="X488" s="66"/>
      <c r="Y488" s="70" t="str">
        <f>_xlfn.XLOOKUP($D488,'[1]Res (3)'!$G:$G,'[1]Res (3)'!P:P,"",0)</f>
        <v>-</v>
      </c>
      <c r="Z488" s="70" t="str">
        <f>_xlfn.XLOOKUP($D488,'[1]Res (3)'!$G:$G,'[1]Res (3)'!Q:Q,"",0)</f>
        <v>-</v>
      </c>
      <c r="AA488" s="70" t="str">
        <f>_xlfn.XLOOKUP($D488,'[1]Res (3)'!$G:$G,'[1]Res (3)'!R:R,"",0)</f>
        <v>-</v>
      </c>
      <c r="AB488" s="70" t="str">
        <f>_xlfn.XLOOKUP($D488,'[1]Res (3)'!$G:$G,'[1]Res (3)'!S:S,"",0)</f>
        <v/>
      </c>
      <c r="AC488" s="70" t="str">
        <f>_xlfn.XLOOKUP($D488,'[1]Res (3)'!$G:$G,'[1]Res (3)'!T:T,"",0)</f>
        <v/>
      </c>
      <c r="AD488" s="70" t="str">
        <f>_xlfn.XLOOKUP($D488,'[1]Res (3)'!$G:$G,'[1]Res (3)'!U:U,"",0)</f>
        <v/>
      </c>
      <c r="AE488" s="70" t="str">
        <f>_xlfn.XLOOKUP($D488,'[1]Res (3)'!$G:$G,'[1]Res (3)'!V:V,"",0)</f>
        <v/>
      </c>
      <c r="AF488" s="70" t="str">
        <f>_xlfn.XLOOKUP($D488,'[1]Res (3)'!$G:$G,'[1]Res (3)'!W:W,"",0)</f>
        <v/>
      </c>
      <c r="AG488" s="70" t="str">
        <f>_xlfn.XLOOKUP($D488,'[1]Res (3)'!$G:$G,'[1]Res (3)'!X:X,"",0)</f>
        <v/>
      </c>
      <c r="AH488" s="70" t="str">
        <f>_xlfn.XLOOKUP($D488,'[1]Res (3)'!$G:$G,'[1]Res (3)'!Y:Y,"",0)</f>
        <v/>
      </c>
      <c r="AI488" s="70" t="str">
        <f>_xlfn.XLOOKUP($D488,'[1]Res (3)'!$G:$G,'[1]Res (3)'!Z:Z,"",0)</f>
        <v/>
      </c>
      <c r="AJ488" s="70" t="str">
        <f>_xlfn.XLOOKUP($D488,'[1]Res (3)'!$G:$G,'[1]Res (3)'!AA:AA,"",0)</f>
        <v/>
      </c>
      <c r="AK488" s="70" t="str">
        <f>_xlfn.XLOOKUP($D488,'[1]Res (3)'!$G:$G,'[1]Res (3)'!AB:AB,"",0)</f>
        <v>-</v>
      </c>
      <c r="AL488" s="71">
        <f t="shared" si="224"/>
        <v>0</v>
      </c>
      <c r="AM488" s="72" t="str">
        <f t="shared" si="225"/>
        <v/>
      </c>
      <c r="AO488" s="71" t="e">
        <f t="shared" si="237"/>
        <v>#VALUE!</v>
      </c>
      <c r="AP488" s="70" t="s">
        <v>26</v>
      </c>
      <c r="AQ488" s="70" t="s">
        <v>26</v>
      </c>
      <c r="AR488" s="70" t="s">
        <v>26</v>
      </c>
      <c r="AS488" s="70" t="s">
        <v>26</v>
      </c>
      <c r="AT488" s="70" t="s">
        <v>26</v>
      </c>
      <c r="AU488" s="70" t="s">
        <v>26</v>
      </c>
      <c r="AV488" s="70" t="s">
        <v>26</v>
      </c>
      <c r="AW488" s="70" t="s">
        <v>26</v>
      </c>
      <c r="AX488" s="70" t="s">
        <v>26</v>
      </c>
      <c r="AY488" s="71" t="e">
        <f t="shared" si="226"/>
        <v>#VALUE!</v>
      </c>
      <c r="AZ488" s="72" t="e">
        <f t="shared" si="238"/>
        <v>#VALUE!</v>
      </c>
      <c r="BA488" s="71">
        <v>1</v>
      </c>
      <c r="BB488" s="70" t="s">
        <v>26</v>
      </c>
      <c r="BC488" s="70" t="s">
        <v>26</v>
      </c>
      <c r="BD488" s="70" t="s">
        <v>26</v>
      </c>
      <c r="BE488" s="70" t="s">
        <v>26</v>
      </c>
      <c r="BF488" s="70" t="s">
        <v>26</v>
      </c>
      <c r="BG488" s="70" t="s">
        <v>26</v>
      </c>
      <c r="BH488" s="70" t="s">
        <v>26</v>
      </c>
      <c r="BI488" s="70" t="s">
        <v>26</v>
      </c>
      <c r="BJ488" s="70" t="s">
        <v>26</v>
      </c>
      <c r="BK488" s="74">
        <f t="shared" si="227"/>
        <v>1</v>
      </c>
      <c r="BL488" s="75">
        <f t="shared" si="239"/>
        <v>0</v>
      </c>
      <c r="BM488" s="71">
        <v>1</v>
      </c>
      <c r="BN488" s="70" t="s">
        <v>26</v>
      </c>
      <c r="BO488" s="70" t="s">
        <v>26</v>
      </c>
      <c r="BP488" s="70" t="s">
        <v>26</v>
      </c>
      <c r="BQ488" s="70" t="s">
        <v>26</v>
      </c>
      <c r="BR488" s="70" t="s">
        <v>26</v>
      </c>
      <c r="BS488" s="70" t="s">
        <v>26</v>
      </c>
      <c r="BT488" s="70" t="s">
        <v>26</v>
      </c>
      <c r="BU488" s="70" t="s">
        <v>26</v>
      </c>
      <c r="BV488" s="70" t="s">
        <v>26</v>
      </c>
      <c r="BW488" s="74">
        <f t="shared" si="228"/>
        <v>1</v>
      </c>
      <c r="BX488" s="76">
        <f t="shared" si="240"/>
        <v>0</v>
      </c>
      <c r="BY488" s="71">
        <v>0</v>
      </c>
      <c r="BZ488" s="70" t="s">
        <v>26</v>
      </c>
      <c r="CA488" s="70" t="s">
        <v>26</v>
      </c>
      <c r="CB488" s="70" t="s">
        <v>26</v>
      </c>
      <c r="CC488" s="70" t="s">
        <v>26</v>
      </c>
      <c r="CD488" s="70" t="s">
        <v>26</v>
      </c>
      <c r="CE488" s="70" t="s">
        <v>26</v>
      </c>
      <c r="CF488" s="70" t="s">
        <v>26</v>
      </c>
      <c r="CG488" s="70" t="s">
        <v>26</v>
      </c>
      <c r="CH488" s="70" t="s">
        <v>26</v>
      </c>
      <c r="CI488" s="77">
        <f t="shared" si="229"/>
        <v>0</v>
      </c>
      <c r="CJ488" s="76">
        <f t="shared" si="241"/>
        <v>0</v>
      </c>
      <c r="CK488" s="78"/>
      <c r="CL488" s="57"/>
      <c r="CM488" s="57"/>
      <c r="CN488" s="57"/>
      <c r="CO488" s="57"/>
      <c r="CP488" s="57"/>
      <c r="CQ488" s="57"/>
      <c r="CR488" s="57"/>
      <c r="CS488" s="79"/>
      <c r="CT488" s="80"/>
      <c r="CU488" s="81">
        <f t="shared" si="230"/>
        <v>0</v>
      </c>
      <c r="CV488" s="82">
        <f t="shared" si="242"/>
        <v>0</v>
      </c>
      <c r="CW488" s="83" t="e">
        <f>SUMIF(Склад!#REF!,E482,Склад!#REF!)</f>
        <v>#REF!</v>
      </c>
    </row>
    <row r="489" spans="1:101" s="73" customFormat="1" ht="66.400000000000006" customHeight="1" thickBot="1" x14ac:dyDescent="0.3">
      <c r="A489" s="57">
        <v>486</v>
      </c>
      <c r="B489" s="168" t="s">
        <v>140</v>
      </c>
      <c r="C489" s="34" t="s">
        <v>4268</v>
      </c>
      <c r="D489" s="34" t="str">
        <f t="shared" si="223"/>
        <v>612110361</v>
      </c>
      <c r="E489" s="33" t="s">
        <v>4009</v>
      </c>
      <c r="F489" s="33">
        <v>61</v>
      </c>
      <c r="G489" s="165" t="str">
        <f>IFERROR(VLOOKUP(VALUE(E489),Склад!#REF!,6,0),"-")</f>
        <v>-</v>
      </c>
      <c r="H489" s="58"/>
      <c r="I489" s="194" t="s">
        <v>4339</v>
      </c>
      <c r="J489" s="59">
        <v>30.4</v>
      </c>
      <c r="K489" s="63">
        <v>79</v>
      </c>
      <c r="L489" s="60"/>
      <c r="M489" s="61"/>
      <c r="N489" s="62"/>
      <c r="O489" s="64"/>
      <c r="P489" s="65"/>
      <c r="Q489" s="66"/>
      <c r="R489" s="67"/>
      <c r="S489" s="65"/>
      <c r="T489" s="66"/>
      <c r="U489" s="68"/>
      <c r="V489" s="69"/>
      <c r="W489" s="65"/>
      <c r="X489" s="66"/>
      <c r="Y489" s="70" t="str">
        <f>_xlfn.XLOOKUP($D489,'[1]Res (3)'!$G:$G,'[1]Res (3)'!P:P,"",0)</f>
        <v>-</v>
      </c>
      <c r="Z489" s="70" t="str">
        <f>_xlfn.XLOOKUP($D489,'[1]Res (3)'!$G:$G,'[1]Res (3)'!Q:Q,"",0)</f>
        <v>-</v>
      </c>
      <c r="AA489" s="70" t="str">
        <f>_xlfn.XLOOKUP($D489,'[1]Res (3)'!$G:$G,'[1]Res (3)'!R:R,"",0)</f>
        <v>-</v>
      </c>
      <c r="AB489" s="70" t="str">
        <f>_xlfn.XLOOKUP($D489,'[1]Res (3)'!$G:$G,'[1]Res (3)'!S:S,"",0)</f>
        <v/>
      </c>
      <c r="AC489" s="70" t="str">
        <f>_xlfn.XLOOKUP($D489,'[1]Res (3)'!$G:$G,'[1]Res (3)'!T:T,"",0)</f>
        <v/>
      </c>
      <c r="AD489" s="70" t="str">
        <f>_xlfn.XLOOKUP($D489,'[1]Res (3)'!$G:$G,'[1]Res (3)'!U:U,"",0)</f>
        <v/>
      </c>
      <c r="AE489" s="70" t="str">
        <f>_xlfn.XLOOKUP($D489,'[1]Res (3)'!$G:$G,'[1]Res (3)'!V:V,"",0)</f>
        <v/>
      </c>
      <c r="AF489" s="70" t="str">
        <f>_xlfn.XLOOKUP($D489,'[1]Res (3)'!$G:$G,'[1]Res (3)'!W:W,"",0)</f>
        <v/>
      </c>
      <c r="AG489" s="70" t="str">
        <f>_xlfn.XLOOKUP($D489,'[1]Res (3)'!$G:$G,'[1]Res (3)'!X:X,"",0)</f>
        <v/>
      </c>
      <c r="AH489" s="70" t="str">
        <f>_xlfn.XLOOKUP($D489,'[1]Res (3)'!$G:$G,'[1]Res (3)'!Y:Y,"",0)</f>
        <v/>
      </c>
      <c r="AI489" s="70" t="str">
        <f>_xlfn.XLOOKUP($D489,'[1]Res (3)'!$G:$G,'[1]Res (3)'!Z:Z,"",0)</f>
        <v/>
      </c>
      <c r="AJ489" s="70" t="str">
        <f>_xlfn.XLOOKUP($D489,'[1]Res (3)'!$G:$G,'[1]Res (3)'!AA:AA,"",0)</f>
        <v/>
      </c>
      <c r="AK489" s="70" t="str">
        <f>_xlfn.XLOOKUP($D489,'[1]Res (3)'!$G:$G,'[1]Res (3)'!AB:AB,"",0)</f>
        <v>-</v>
      </c>
      <c r="AL489" s="71">
        <f t="shared" si="224"/>
        <v>0</v>
      </c>
      <c r="AM489" s="72" t="str">
        <f t="shared" si="225"/>
        <v/>
      </c>
      <c r="AO489" s="71" t="e">
        <f t="shared" si="237"/>
        <v>#VALUE!</v>
      </c>
      <c r="AP489" s="70" t="s">
        <v>26</v>
      </c>
      <c r="AQ489" s="70" t="s">
        <v>26</v>
      </c>
      <c r="AR489" s="70" t="s">
        <v>26</v>
      </c>
      <c r="AS489" s="70" t="s">
        <v>26</v>
      </c>
      <c r="AT489" s="70" t="s">
        <v>26</v>
      </c>
      <c r="AU489" s="70" t="s">
        <v>26</v>
      </c>
      <c r="AV489" s="70" t="s">
        <v>26</v>
      </c>
      <c r="AW489" s="70" t="s">
        <v>26</v>
      </c>
      <c r="AX489" s="70" t="s">
        <v>26</v>
      </c>
      <c r="AY489" s="71" t="e">
        <f t="shared" si="226"/>
        <v>#VALUE!</v>
      </c>
      <c r="AZ489" s="72" t="e">
        <f t="shared" si="238"/>
        <v>#VALUE!</v>
      </c>
      <c r="BA489" s="71">
        <v>0</v>
      </c>
      <c r="BB489" s="70" t="s">
        <v>26</v>
      </c>
      <c r="BC489" s="70" t="s">
        <v>26</v>
      </c>
      <c r="BD489" s="70" t="s">
        <v>26</v>
      </c>
      <c r="BE489" s="70" t="s">
        <v>26</v>
      </c>
      <c r="BF489" s="70" t="s">
        <v>26</v>
      </c>
      <c r="BG489" s="70" t="s">
        <v>26</v>
      </c>
      <c r="BH489" s="70" t="s">
        <v>26</v>
      </c>
      <c r="BI489" s="70" t="s">
        <v>26</v>
      </c>
      <c r="BJ489" s="70" t="s">
        <v>26</v>
      </c>
      <c r="BK489" s="74">
        <f t="shared" si="227"/>
        <v>0</v>
      </c>
      <c r="BL489" s="75">
        <f t="shared" si="239"/>
        <v>0</v>
      </c>
      <c r="BM489" s="71">
        <v>0</v>
      </c>
      <c r="BN489" s="70" t="s">
        <v>26</v>
      </c>
      <c r="BO489" s="70" t="s">
        <v>26</v>
      </c>
      <c r="BP489" s="70" t="s">
        <v>26</v>
      </c>
      <c r="BQ489" s="70" t="s">
        <v>26</v>
      </c>
      <c r="BR489" s="70" t="s">
        <v>26</v>
      </c>
      <c r="BS489" s="70" t="s">
        <v>26</v>
      </c>
      <c r="BT489" s="70" t="s">
        <v>26</v>
      </c>
      <c r="BU489" s="70" t="s">
        <v>26</v>
      </c>
      <c r="BV489" s="70" t="s">
        <v>26</v>
      </c>
      <c r="BW489" s="74">
        <f t="shared" si="228"/>
        <v>0</v>
      </c>
      <c r="BX489" s="76">
        <f t="shared" si="240"/>
        <v>0</v>
      </c>
      <c r="BY489" s="71">
        <v>0</v>
      </c>
      <c r="BZ489" s="70" t="s">
        <v>26</v>
      </c>
      <c r="CA489" s="70" t="s">
        <v>26</v>
      </c>
      <c r="CB489" s="70" t="s">
        <v>26</v>
      </c>
      <c r="CC489" s="70" t="s">
        <v>26</v>
      </c>
      <c r="CD489" s="70" t="s">
        <v>26</v>
      </c>
      <c r="CE489" s="70" t="s">
        <v>26</v>
      </c>
      <c r="CF489" s="70" t="s">
        <v>26</v>
      </c>
      <c r="CG489" s="70" t="s">
        <v>26</v>
      </c>
      <c r="CH489" s="70" t="s">
        <v>26</v>
      </c>
      <c r="CI489" s="77">
        <f t="shared" si="229"/>
        <v>0</v>
      </c>
      <c r="CJ489" s="76">
        <f t="shared" si="241"/>
        <v>0</v>
      </c>
      <c r="CK489" s="78"/>
      <c r="CL489" s="57"/>
      <c r="CM489" s="57"/>
      <c r="CN489" s="57"/>
      <c r="CO489" s="57"/>
      <c r="CP489" s="57"/>
      <c r="CQ489" s="57"/>
      <c r="CR489" s="57"/>
      <c r="CS489" s="79"/>
      <c r="CT489" s="80"/>
      <c r="CU489" s="81">
        <f t="shared" si="230"/>
        <v>0</v>
      </c>
      <c r="CV489" s="82">
        <f t="shared" si="242"/>
        <v>0</v>
      </c>
      <c r="CW489" s="83" t="e">
        <f>SUMIF(Склад!#REF!,E483,Склад!#REF!)</f>
        <v>#REF!</v>
      </c>
    </row>
    <row r="490" spans="1:101" s="73" customFormat="1" ht="65.099999999999994" customHeight="1" thickBot="1" x14ac:dyDescent="0.3">
      <c r="A490" s="34">
        <v>487</v>
      </c>
      <c r="B490" s="168" t="s">
        <v>140</v>
      </c>
      <c r="C490" s="34" t="s">
        <v>4268</v>
      </c>
      <c r="D490" s="34" t="str">
        <f t="shared" si="223"/>
        <v>612110371</v>
      </c>
      <c r="E490" s="33" t="s">
        <v>4009</v>
      </c>
      <c r="F490" s="33">
        <v>71</v>
      </c>
      <c r="G490" s="165" t="str">
        <f>IFERROR(VLOOKUP(VALUE(E490),Склад!#REF!,6,0),"-")</f>
        <v>-</v>
      </c>
      <c r="H490" s="58"/>
      <c r="I490" s="194" t="s">
        <v>4339</v>
      </c>
      <c r="J490" s="59">
        <v>30.4</v>
      </c>
      <c r="K490" s="63">
        <v>79</v>
      </c>
      <c r="L490" s="60"/>
      <c r="M490" s="61"/>
      <c r="N490" s="62"/>
      <c r="O490" s="64"/>
      <c r="P490" s="65"/>
      <c r="Q490" s="66"/>
      <c r="R490" s="67"/>
      <c r="S490" s="65"/>
      <c r="T490" s="66"/>
      <c r="U490" s="68"/>
      <c r="V490" s="69"/>
      <c r="W490" s="65"/>
      <c r="X490" s="66"/>
      <c r="Y490" s="70" t="str">
        <f>_xlfn.XLOOKUP($D490,'[1]Res (3)'!$G:$G,'[1]Res (3)'!P:P,"",0)</f>
        <v>-</v>
      </c>
      <c r="Z490" s="70" t="str">
        <f>_xlfn.XLOOKUP($D490,'[1]Res (3)'!$G:$G,'[1]Res (3)'!Q:Q,"",0)</f>
        <v>-</v>
      </c>
      <c r="AA490" s="70" t="str">
        <f>_xlfn.XLOOKUP($D490,'[1]Res (3)'!$G:$G,'[1]Res (3)'!R:R,"",0)</f>
        <v>-</v>
      </c>
      <c r="AB490" s="70" t="str">
        <f>_xlfn.XLOOKUP($D490,'[1]Res (3)'!$G:$G,'[1]Res (3)'!S:S,"",0)</f>
        <v/>
      </c>
      <c r="AC490" s="70" t="str">
        <f>_xlfn.XLOOKUP($D490,'[1]Res (3)'!$G:$G,'[1]Res (3)'!T:T,"",0)</f>
        <v/>
      </c>
      <c r="AD490" s="70" t="str">
        <f>_xlfn.XLOOKUP($D490,'[1]Res (3)'!$G:$G,'[1]Res (3)'!U:U,"",0)</f>
        <v/>
      </c>
      <c r="AE490" s="70" t="str">
        <f>_xlfn.XLOOKUP($D490,'[1]Res (3)'!$G:$G,'[1]Res (3)'!V:V,"",0)</f>
        <v/>
      </c>
      <c r="AF490" s="70" t="str">
        <f>_xlfn.XLOOKUP($D490,'[1]Res (3)'!$G:$G,'[1]Res (3)'!W:W,"",0)</f>
        <v/>
      </c>
      <c r="AG490" s="70" t="str">
        <f>_xlfn.XLOOKUP($D490,'[1]Res (3)'!$G:$G,'[1]Res (3)'!X:X,"",0)</f>
        <v/>
      </c>
      <c r="AH490" s="70" t="str">
        <f>_xlfn.XLOOKUP($D490,'[1]Res (3)'!$G:$G,'[1]Res (3)'!Y:Y,"",0)</f>
        <v/>
      </c>
      <c r="AI490" s="70" t="str">
        <f>_xlfn.XLOOKUP($D490,'[1]Res (3)'!$G:$G,'[1]Res (3)'!Z:Z,"",0)</f>
        <v/>
      </c>
      <c r="AJ490" s="70" t="str">
        <f>_xlfn.XLOOKUP($D490,'[1]Res (3)'!$G:$G,'[1]Res (3)'!AA:AA,"",0)</f>
        <v/>
      </c>
      <c r="AK490" s="70" t="str">
        <f>_xlfn.XLOOKUP($D490,'[1]Res (3)'!$G:$G,'[1]Res (3)'!AB:AB,"",0)</f>
        <v>-</v>
      </c>
      <c r="AL490" s="71">
        <f t="shared" si="224"/>
        <v>0</v>
      </c>
      <c r="AM490" s="72" t="str">
        <f t="shared" si="225"/>
        <v/>
      </c>
      <c r="AO490" s="71" t="e">
        <f t="shared" si="237"/>
        <v>#VALUE!</v>
      </c>
      <c r="AP490" s="70" t="s">
        <v>26</v>
      </c>
      <c r="AQ490" s="70" t="s">
        <v>26</v>
      </c>
      <c r="AR490" s="70" t="s">
        <v>26</v>
      </c>
      <c r="AS490" s="70" t="s">
        <v>26</v>
      </c>
      <c r="AT490" s="70" t="s">
        <v>26</v>
      </c>
      <c r="AU490" s="70" t="s">
        <v>26</v>
      </c>
      <c r="AV490" s="70" t="s">
        <v>26</v>
      </c>
      <c r="AW490" s="70" t="s">
        <v>26</v>
      </c>
      <c r="AX490" s="70" t="s">
        <v>26</v>
      </c>
      <c r="AY490" s="71" t="e">
        <f t="shared" si="226"/>
        <v>#VALUE!</v>
      </c>
      <c r="AZ490" s="72" t="e">
        <f t="shared" si="238"/>
        <v>#VALUE!</v>
      </c>
      <c r="BA490" s="71">
        <v>0</v>
      </c>
      <c r="BB490" s="70" t="s">
        <v>26</v>
      </c>
      <c r="BC490" s="70" t="s">
        <v>26</v>
      </c>
      <c r="BD490" s="70" t="s">
        <v>26</v>
      </c>
      <c r="BE490" s="70" t="s">
        <v>26</v>
      </c>
      <c r="BF490" s="70" t="s">
        <v>26</v>
      </c>
      <c r="BG490" s="70" t="s">
        <v>26</v>
      </c>
      <c r="BH490" s="70" t="s">
        <v>26</v>
      </c>
      <c r="BI490" s="70" t="s">
        <v>26</v>
      </c>
      <c r="BJ490" s="70" t="s">
        <v>26</v>
      </c>
      <c r="BK490" s="74">
        <f t="shared" si="227"/>
        <v>0</v>
      </c>
      <c r="BL490" s="75">
        <f t="shared" si="239"/>
        <v>0</v>
      </c>
      <c r="BM490" s="71">
        <v>0</v>
      </c>
      <c r="BN490" s="70" t="s">
        <v>26</v>
      </c>
      <c r="BO490" s="70" t="s">
        <v>26</v>
      </c>
      <c r="BP490" s="70" t="s">
        <v>26</v>
      </c>
      <c r="BQ490" s="70" t="s">
        <v>26</v>
      </c>
      <c r="BR490" s="70" t="s">
        <v>26</v>
      </c>
      <c r="BS490" s="70" t="s">
        <v>26</v>
      </c>
      <c r="BT490" s="70" t="s">
        <v>26</v>
      </c>
      <c r="BU490" s="70" t="s">
        <v>26</v>
      </c>
      <c r="BV490" s="70" t="s">
        <v>26</v>
      </c>
      <c r="BW490" s="74">
        <f t="shared" si="228"/>
        <v>0</v>
      </c>
      <c r="BX490" s="76">
        <f t="shared" si="240"/>
        <v>0</v>
      </c>
      <c r="BY490" s="71">
        <v>0</v>
      </c>
      <c r="BZ490" s="70" t="s">
        <v>26</v>
      </c>
      <c r="CA490" s="70" t="s">
        <v>26</v>
      </c>
      <c r="CB490" s="70" t="s">
        <v>26</v>
      </c>
      <c r="CC490" s="70" t="s">
        <v>26</v>
      </c>
      <c r="CD490" s="70" t="s">
        <v>26</v>
      </c>
      <c r="CE490" s="70" t="s">
        <v>26</v>
      </c>
      <c r="CF490" s="70" t="s">
        <v>26</v>
      </c>
      <c r="CG490" s="70" t="s">
        <v>26</v>
      </c>
      <c r="CH490" s="70" t="s">
        <v>26</v>
      </c>
      <c r="CI490" s="77">
        <f t="shared" si="229"/>
        <v>0</v>
      </c>
      <c r="CJ490" s="76">
        <f t="shared" si="241"/>
        <v>0</v>
      </c>
      <c r="CK490" s="78"/>
      <c r="CL490" s="57"/>
      <c r="CM490" s="57"/>
      <c r="CN490" s="57"/>
      <c r="CO490" s="57"/>
      <c r="CP490" s="57"/>
      <c r="CQ490" s="57"/>
      <c r="CR490" s="57"/>
      <c r="CS490" s="79"/>
      <c r="CT490" s="80"/>
      <c r="CU490" s="81">
        <f t="shared" si="230"/>
        <v>0</v>
      </c>
      <c r="CV490" s="82">
        <f t="shared" si="242"/>
        <v>0</v>
      </c>
      <c r="CW490" s="83" t="e">
        <f>SUMIF(Склад!#REF!,E484,Склад!#REF!)</f>
        <v>#REF!</v>
      </c>
    </row>
    <row r="491" spans="1:101" s="73" customFormat="1" ht="73.349999999999994" customHeight="1" thickBot="1" x14ac:dyDescent="0.3">
      <c r="A491" s="57">
        <v>488</v>
      </c>
      <c r="B491" s="168" t="s">
        <v>140</v>
      </c>
      <c r="C491" s="34" t="s">
        <v>4268</v>
      </c>
      <c r="D491" s="34" t="str">
        <f t="shared" si="223"/>
        <v>612110376</v>
      </c>
      <c r="E491" s="33" t="s">
        <v>4009</v>
      </c>
      <c r="F491" s="33">
        <v>76</v>
      </c>
      <c r="G491" s="165" t="str">
        <f>IFERROR(VLOOKUP(VALUE(E491),Склад!#REF!,6,0),"-")</f>
        <v>-</v>
      </c>
      <c r="H491" s="58"/>
      <c r="I491" s="194" t="s">
        <v>4339</v>
      </c>
      <c r="J491" s="59">
        <v>30.4</v>
      </c>
      <c r="K491" s="63">
        <v>79</v>
      </c>
      <c r="L491" s="60"/>
      <c r="M491" s="61"/>
      <c r="N491" s="62"/>
      <c r="O491" s="64"/>
      <c r="P491" s="65"/>
      <c r="Q491" s="66"/>
      <c r="R491" s="67"/>
      <c r="S491" s="65"/>
      <c r="T491" s="66"/>
      <c r="U491" s="68"/>
      <c r="V491" s="69"/>
      <c r="W491" s="65"/>
      <c r="X491" s="66"/>
      <c r="Y491" s="70" t="str">
        <f>_xlfn.XLOOKUP($D491,'[1]Res (3)'!$G:$G,'[1]Res (3)'!P:P,"",0)</f>
        <v>-</v>
      </c>
      <c r="Z491" s="70" t="str">
        <f>_xlfn.XLOOKUP($D491,'[1]Res (3)'!$G:$G,'[1]Res (3)'!Q:Q,"",0)</f>
        <v>-</v>
      </c>
      <c r="AA491" s="70" t="str">
        <f>_xlfn.XLOOKUP($D491,'[1]Res (3)'!$G:$G,'[1]Res (3)'!R:R,"",0)</f>
        <v>-</v>
      </c>
      <c r="AB491" s="70" t="str">
        <f>_xlfn.XLOOKUP($D491,'[1]Res (3)'!$G:$G,'[1]Res (3)'!S:S,"",0)</f>
        <v/>
      </c>
      <c r="AC491" s="70" t="str">
        <f>_xlfn.XLOOKUP($D491,'[1]Res (3)'!$G:$G,'[1]Res (3)'!T:T,"",0)</f>
        <v/>
      </c>
      <c r="AD491" s="70" t="str">
        <f>_xlfn.XLOOKUP($D491,'[1]Res (3)'!$G:$G,'[1]Res (3)'!U:U,"",0)</f>
        <v/>
      </c>
      <c r="AE491" s="70" t="str">
        <f>_xlfn.XLOOKUP($D491,'[1]Res (3)'!$G:$G,'[1]Res (3)'!V:V,"",0)</f>
        <v/>
      </c>
      <c r="AF491" s="70" t="str">
        <f>_xlfn.XLOOKUP($D491,'[1]Res (3)'!$G:$G,'[1]Res (3)'!W:W,"",0)</f>
        <v/>
      </c>
      <c r="AG491" s="70" t="str">
        <f>_xlfn.XLOOKUP($D491,'[1]Res (3)'!$G:$G,'[1]Res (3)'!X:X,"",0)</f>
        <v/>
      </c>
      <c r="AH491" s="70" t="str">
        <f>_xlfn.XLOOKUP($D491,'[1]Res (3)'!$G:$G,'[1]Res (3)'!Y:Y,"",0)</f>
        <v/>
      </c>
      <c r="AI491" s="70" t="str">
        <f>_xlfn.XLOOKUP($D491,'[1]Res (3)'!$G:$G,'[1]Res (3)'!Z:Z,"",0)</f>
        <v/>
      </c>
      <c r="AJ491" s="70" t="str">
        <f>_xlfn.XLOOKUP($D491,'[1]Res (3)'!$G:$G,'[1]Res (3)'!AA:AA,"",0)</f>
        <v/>
      </c>
      <c r="AK491" s="70" t="str">
        <f>_xlfn.XLOOKUP($D491,'[1]Res (3)'!$G:$G,'[1]Res (3)'!AB:AB,"",0)</f>
        <v>-</v>
      </c>
      <c r="AL491" s="71">
        <f t="shared" si="224"/>
        <v>0</v>
      </c>
      <c r="AM491" s="72" t="str">
        <f t="shared" si="225"/>
        <v/>
      </c>
      <c r="AO491" s="71" t="e">
        <f t="shared" si="237"/>
        <v>#VALUE!</v>
      </c>
      <c r="AP491" s="70" t="s">
        <v>26</v>
      </c>
      <c r="AQ491" s="70" t="s">
        <v>26</v>
      </c>
      <c r="AR491" s="70" t="s">
        <v>26</v>
      </c>
      <c r="AS491" s="70" t="s">
        <v>26</v>
      </c>
      <c r="AT491" s="70" t="s">
        <v>26</v>
      </c>
      <c r="AU491" s="70" t="s">
        <v>26</v>
      </c>
      <c r="AV491" s="70" t="s">
        <v>26</v>
      </c>
      <c r="AW491" s="70" t="s">
        <v>26</v>
      </c>
      <c r="AX491" s="70" t="s">
        <v>26</v>
      </c>
      <c r="AY491" s="71" t="e">
        <f t="shared" si="226"/>
        <v>#VALUE!</v>
      </c>
      <c r="AZ491" s="72" t="e">
        <f t="shared" si="238"/>
        <v>#VALUE!</v>
      </c>
      <c r="BA491" s="71">
        <v>0</v>
      </c>
      <c r="BB491" s="70" t="s">
        <v>26</v>
      </c>
      <c r="BC491" s="70" t="s">
        <v>26</v>
      </c>
      <c r="BD491" s="70" t="s">
        <v>26</v>
      </c>
      <c r="BE491" s="70" t="s">
        <v>26</v>
      </c>
      <c r="BF491" s="70" t="s">
        <v>26</v>
      </c>
      <c r="BG491" s="70" t="s">
        <v>26</v>
      </c>
      <c r="BH491" s="70" t="s">
        <v>26</v>
      </c>
      <c r="BI491" s="70" t="s">
        <v>26</v>
      </c>
      <c r="BJ491" s="70" t="s">
        <v>26</v>
      </c>
      <c r="BK491" s="74">
        <f t="shared" si="227"/>
        <v>0</v>
      </c>
      <c r="BL491" s="75">
        <f t="shared" si="239"/>
        <v>0</v>
      </c>
      <c r="BM491" s="71">
        <v>0</v>
      </c>
      <c r="BN491" s="70" t="s">
        <v>26</v>
      </c>
      <c r="BO491" s="70" t="s">
        <v>26</v>
      </c>
      <c r="BP491" s="70" t="s">
        <v>26</v>
      </c>
      <c r="BQ491" s="70" t="s">
        <v>26</v>
      </c>
      <c r="BR491" s="70" t="s">
        <v>26</v>
      </c>
      <c r="BS491" s="70" t="s">
        <v>26</v>
      </c>
      <c r="BT491" s="70" t="s">
        <v>26</v>
      </c>
      <c r="BU491" s="70" t="s">
        <v>26</v>
      </c>
      <c r="BV491" s="70" t="s">
        <v>26</v>
      </c>
      <c r="BW491" s="74">
        <f t="shared" si="228"/>
        <v>0</v>
      </c>
      <c r="BX491" s="76">
        <f t="shared" si="240"/>
        <v>0</v>
      </c>
      <c r="BY491" s="71">
        <v>0</v>
      </c>
      <c r="BZ491" s="70" t="s">
        <v>26</v>
      </c>
      <c r="CA491" s="70" t="s">
        <v>26</v>
      </c>
      <c r="CB491" s="70" t="s">
        <v>26</v>
      </c>
      <c r="CC491" s="70" t="s">
        <v>26</v>
      </c>
      <c r="CD491" s="70" t="s">
        <v>26</v>
      </c>
      <c r="CE491" s="70" t="s">
        <v>26</v>
      </c>
      <c r="CF491" s="70" t="s">
        <v>26</v>
      </c>
      <c r="CG491" s="70" t="s">
        <v>26</v>
      </c>
      <c r="CH491" s="70" t="s">
        <v>26</v>
      </c>
      <c r="CI491" s="77">
        <f t="shared" si="229"/>
        <v>0</v>
      </c>
      <c r="CJ491" s="76">
        <f t="shared" si="241"/>
        <v>0</v>
      </c>
      <c r="CK491" s="78"/>
      <c r="CL491" s="57"/>
      <c r="CM491" s="57"/>
      <c r="CN491" s="57"/>
      <c r="CO491" s="57"/>
      <c r="CP491" s="57"/>
      <c r="CQ491" s="57"/>
      <c r="CR491" s="57"/>
      <c r="CS491" s="79"/>
      <c r="CT491" s="80"/>
      <c r="CU491" s="81">
        <f t="shared" si="230"/>
        <v>0</v>
      </c>
      <c r="CV491" s="82">
        <f t="shared" si="242"/>
        <v>0</v>
      </c>
      <c r="CW491" s="83" t="e">
        <f>SUMIF(Склад!#REF!,E485,Склад!#REF!)</f>
        <v>#REF!</v>
      </c>
    </row>
    <row r="492" spans="1:101" s="73" customFormat="1" ht="147.94999999999999" customHeight="1" thickBot="1" x14ac:dyDescent="0.3">
      <c r="A492" s="34">
        <v>489</v>
      </c>
      <c r="B492" s="168" t="s">
        <v>140</v>
      </c>
      <c r="C492" s="34" t="s">
        <v>4269</v>
      </c>
      <c r="D492" s="34" t="str">
        <f t="shared" si="223"/>
        <v>66111071</v>
      </c>
      <c r="E492" s="33" t="s">
        <v>4010</v>
      </c>
      <c r="F492" s="33">
        <v>1</v>
      </c>
      <c r="G492" s="165" t="str">
        <f>IFERROR(VLOOKUP(VALUE(E492),Склад!#REF!,6,0),"-")</f>
        <v>-</v>
      </c>
      <c r="H492" s="58"/>
      <c r="I492" s="194" t="s">
        <v>4339</v>
      </c>
      <c r="J492" s="59">
        <v>26.5</v>
      </c>
      <c r="K492" s="63">
        <v>69</v>
      </c>
      <c r="L492" s="60"/>
      <c r="M492" s="61"/>
      <c r="N492" s="62"/>
      <c r="O492" s="64"/>
      <c r="P492" s="65"/>
      <c r="Q492" s="66"/>
      <c r="R492" s="67"/>
      <c r="S492" s="65"/>
      <c r="T492" s="66"/>
      <c r="U492" s="68"/>
      <c r="V492" s="69"/>
      <c r="W492" s="65"/>
      <c r="X492" s="66"/>
      <c r="Y492" s="70" t="str">
        <f>_xlfn.XLOOKUP($D492,'[1]Res (3)'!$G:$G,'[1]Res (3)'!P:P,"",0)</f>
        <v>-</v>
      </c>
      <c r="Z492" s="70" t="str">
        <f>_xlfn.XLOOKUP($D492,'[1]Res (3)'!$G:$G,'[1]Res (3)'!Q:Q,"",0)</f>
        <v>-</v>
      </c>
      <c r="AA492" s="70" t="str">
        <f>_xlfn.XLOOKUP($D492,'[1]Res (3)'!$G:$G,'[1]Res (3)'!R:R,"",0)</f>
        <v>-</v>
      </c>
      <c r="AB492" s="70" t="str">
        <f>_xlfn.XLOOKUP($D492,'[1]Res (3)'!$G:$G,'[1]Res (3)'!S:S,"",0)</f>
        <v/>
      </c>
      <c r="AC492" s="70" t="str">
        <f>_xlfn.XLOOKUP($D492,'[1]Res (3)'!$G:$G,'[1]Res (3)'!T:T,"",0)</f>
        <v/>
      </c>
      <c r="AD492" s="70" t="str">
        <f>_xlfn.XLOOKUP($D492,'[1]Res (3)'!$G:$G,'[1]Res (3)'!U:U,"",0)</f>
        <v/>
      </c>
      <c r="AE492" s="70" t="str">
        <f>_xlfn.XLOOKUP($D492,'[1]Res (3)'!$G:$G,'[1]Res (3)'!V:V,"",0)</f>
        <v/>
      </c>
      <c r="AF492" s="70" t="str">
        <f>_xlfn.XLOOKUP($D492,'[1]Res (3)'!$G:$G,'[1]Res (3)'!W:W,"",0)</f>
        <v/>
      </c>
      <c r="AG492" s="70" t="str">
        <f>_xlfn.XLOOKUP($D492,'[1]Res (3)'!$G:$G,'[1]Res (3)'!X:X,"",0)</f>
        <v/>
      </c>
      <c r="AH492" s="70" t="str">
        <f>_xlfn.XLOOKUP($D492,'[1]Res (3)'!$G:$G,'[1]Res (3)'!Y:Y,"",0)</f>
        <v/>
      </c>
      <c r="AI492" s="70" t="str">
        <f>_xlfn.XLOOKUP($D492,'[1]Res (3)'!$G:$G,'[1]Res (3)'!Z:Z,"",0)</f>
        <v/>
      </c>
      <c r="AJ492" s="70" t="str">
        <f>_xlfn.XLOOKUP($D492,'[1]Res (3)'!$G:$G,'[1]Res (3)'!AA:AA,"",0)</f>
        <v/>
      </c>
      <c r="AK492" s="70" t="str">
        <f>_xlfn.XLOOKUP($D492,'[1]Res (3)'!$G:$G,'[1]Res (3)'!AB:AB,"",0)</f>
        <v>-</v>
      </c>
      <c r="AL492" s="71">
        <f t="shared" si="224"/>
        <v>0</v>
      </c>
      <c r="AM492" s="72" t="str">
        <f t="shared" si="225"/>
        <v/>
      </c>
      <c r="AO492" s="71" t="e">
        <f t="shared" si="237"/>
        <v>#VALUE!</v>
      </c>
      <c r="AP492" s="70" t="s">
        <v>26</v>
      </c>
      <c r="AQ492" s="70" t="s">
        <v>26</v>
      </c>
      <c r="AR492" s="70" t="s">
        <v>26</v>
      </c>
      <c r="AS492" s="70" t="s">
        <v>26</v>
      </c>
      <c r="AT492" s="70" t="s">
        <v>26</v>
      </c>
      <c r="AU492" s="70" t="s">
        <v>26</v>
      </c>
      <c r="AV492" s="70" t="s">
        <v>26</v>
      </c>
      <c r="AW492" s="70" t="s">
        <v>26</v>
      </c>
      <c r="AX492" s="70" t="s">
        <v>26</v>
      </c>
      <c r="AY492" s="71" t="e">
        <f t="shared" si="226"/>
        <v>#VALUE!</v>
      </c>
      <c r="AZ492" s="72" t="e">
        <f t="shared" si="238"/>
        <v>#VALUE!</v>
      </c>
      <c r="BA492" s="71">
        <v>0</v>
      </c>
      <c r="BB492" s="70" t="s">
        <v>26</v>
      </c>
      <c r="BC492" s="70" t="s">
        <v>26</v>
      </c>
      <c r="BD492" s="70" t="s">
        <v>26</v>
      </c>
      <c r="BE492" s="70" t="s">
        <v>26</v>
      </c>
      <c r="BF492" s="70" t="s">
        <v>26</v>
      </c>
      <c r="BG492" s="70" t="s">
        <v>26</v>
      </c>
      <c r="BH492" s="70" t="s">
        <v>26</v>
      </c>
      <c r="BI492" s="70" t="s">
        <v>26</v>
      </c>
      <c r="BJ492" s="70" t="s">
        <v>26</v>
      </c>
      <c r="BK492" s="74">
        <f t="shared" si="227"/>
        <v>0</v>
      </c>
      <c r="BL492" s="75">
        <f t="shared" si="239"/>
        <v>0</v>
      </c>
      <c r="BM492" s="71">
        <v>0</v>
      </c>
      <c r="BN492" s="70" t="s">
        <v>26</v>
      </c>
      <c r="BO492" s="70" t="s">
        <v>26</v>
      </c>
      <c r="BP492" s="70" t="s">
        <v>26</v>
      </c>
      <c r="BQ492" s="70" t="s">
        <v>26</v>
      </c>
      <c r="BR492" s="70" t="s">
        <v>26</v>
      </c>
      <c r="BS492" s="70" t="s">
        <v>26</v>
      </c>
      <c r="BT492" s="70" t="s">
        <v>26</v>
      </c>
      <c r="BU492" s="70" t="s">
        <v>26</v>
      </c>
      <c r="BV492" s="70" t="s">
        <v>26</v>
      </c>
      <c r="BW492" s="74">
        <f t="shared" si="228"/>
        <v>0</v>
      </c>
      <c r="BX492" s="76">
        <f t="shared" si="240"/>
        <v>0</v>
      </c>
      <c r="BY492" s="71">
        <v>0</v>
      </c>
      <c r="BZ492" s="70" t="s">
        <v>26</v>
      </c>
      <c r="CA492" s="70" t="s">
        <v>26</v>
      </c>
      <c r="CB492" s="70" t="s">
        <v>26</v>
      </c>
      <c r="CC492" s="70" t="s">
        <v>26</v>
      </c>
      <c r="CD492" s="70" t="s">
        <v>26</v>
      </c>
      <c r="CE492" s="70" t="s">
        <v>26</v>
      </c>
      <c r="CF492" s="70" t="s">
        <v>26</v>
      </c>
      <c r="CG492" s="70" t="s">
        <v>26</v>
      </c>
      <c r="CH492" s="70" t="s">
        <v>26</v>
      </c>
      <c r="CI492" s="77">
        <f t="shared" si="229"/>
        <v>0</v>
      </c>
      <c r="CJ492" s="76">
        <f t="shared" si="241"/>
        <v>0</v>
      </c>
      <c r="CK492" s="78"/>
      <c r="CL492" s="57"/>
      <c r="CM492" s="57"/>
      <c r="CN492" s="57"/>
      <c r="CO492" s="57"/>
      <c r="CP492" s="57"/>
      <c r="CQ492" s="57"/>
      <c r="CR492" s="57"/>
      <c r="CS492" s="79"/>
      <c r="CT492" s="80"/>
      <c r="CU492" s="81">
        <f t="shared" si="230"/>
        <v>0</v>
      </c>
      <c r="CV492" s="82">
        <f t="shared" si="242"/>
        <v>0</v>
      </c>
      <c r="CW492" s="83" t="e">
        <f>SUMIF(Склад!#REF!,E486,Склад!#REF!)</f>
        <v>#REF!</v>
      </c>
    </row>
    <row r="493" spans="1:101" s="73" customFormat="1" ht="75.2" customHeight="1" thickBot="1" x14ac:dyDescent="0.3">
      <c r="A493" s="57">
        <v>490</v>
      </c>
      <c r="B493" s="168" t="s">
        <v>140</v>
      </c>
      <c r="C493" s="34" t="s">
        <v>4269</v>
      </c>
      <c r="D493" s="34" t="str">
        <f t="shared" si="223"/>
        <v>661110710</v>
      </c>
      <c r="E493" s="33" t="s">
        <v>4010</v>
      </c>
      <c r="F493" s="33">
        <v>10</v>
      </c>
      <c r="G493" s="165" t="str">
        <f>IFERROR(VLOOKUP(VALUE(E493),Склад!#REF!,6,0),"-")</f>
        <v>-</v>
      </c>
      <c r="H493" s="58"/>
      <c r="I493" s="194" t="s">
        <v>4339</v>
      </c>
      <c r="J493" s="59">
        <v>26.5</v>
      </c>
      <c r="K493" s="63">
        <v>69</v>
      </c>
      <c r="L493" s="60"/>
      <c r="M493" s="61"/>
      <c r="N493" s="62"/>
      <c r="O493" s="64"/>
      <c r="P493" s="65"/>
      <c r="Q493" s="66"/>
      <c r="R493" s="67"/>
      <c r="S493" s="65"/>
      <c r="T493" s="66"/>
      <c r="U493" s="68"/>
      <c r="V493" s="69"/>
      <c r="W493" s="65"/>
      <c r="X493" s="66"/>
      <c r="Y493" s="70" t="str">
        <f>_xlfn.XLOOKUP($D493,'[1]Res (3)'!$G:$G,'[1]Res (3)'!P:P,"",0)</f>
        <v>-</v>
      </c>
      <c r="Z493" s="70" t="str">
        <f>_xlfn.XLOOKUP($D493,'[1]Res (3)'!$G:$G,'[1]Res (3)'!Q:Q,"",0)</f>
        <v>-</v>
      </c>
      <c r="AA493" s="70" t="str">
        <f>_xlfn.XLOOKUP($D493,'[1]Res (3)'!$G:$G,'[1]Res (3)'!R:R,"",0)</f>
        <v>-</v>
      </c>
      <c r="AB493" s="70" t="str">
        <f>_xlfn.XLOOKUP($D493,'[1]Res (3)'!$G:$G,'[1]Res (3)'!S:S,"",0)</f>
        <v/>
      </c>
      <c r="AC493" s="70" t="str">
        <f>_xlfn.XLOOKUP($D493,'[1]Res (3)'!$G:$G,'[1]Res (3)'!T:T,"",0)</f>
        <v/>
      </c>
      <c r="AD493" s="70" t="str">
        <f>_xlfn.XLOOKUP($D493,'[1]Res (3)'!$G:$G,'[1]Res (3)'!U:U,"",0)</f>
        <v/>
      </c>
      <c r="AE493" s="70" t="str">
        <f>_xlfn.XLOOKUP($D493,'[1]Res (3)'!$G:$G,'[1]Res (3)'!V:V,"",0)</f>
        <v/>
      </c>
      <c r="AF493" s="70" t="str">
        <f>_xlfn.XLOOKUP($D493,'[1]Res (3)'!$G:$G,'[1]Res (3)'!W:W,"",0)</f>
        <v/>
      </c>
      <c r="AG493" s="70" t="str">
        <f>_xlfn.XLOOKUP($D493,'[1]Res (3)'!$G:$G,'[1]Res (3)'!X:X,"",0)</f>
        <v/>
      </c>
      <c r="AH493" s="70" t="str">
        <f>_xlfn.XLOOKUP($D493,'[1]Res (3)'!$G:$G,'[1]Res (3)'!Y:Y,"",0)</f>
        <v/>
      </c>
      <c r="AI493" s="70" t="str">
        <f>_xlfn.XLOOKUP($D493,'[1]Res (3)'!$G:$G,'[1]Res (3)'!Z:Z,"",0)</f>
        <v/>
      </c>
      <c r="AJ493" s="70" t="str">
        <f>_xlfn.XLOOKUP($D493,'[1]Res (3)'!$G:$G,'[1]Res (3)'!AA:AA,"",0)</f>
        <v/>
      </c>
      <c r="AK493" s="70" t="str">
        <f>_xlfn.XLOOKUP($D493,'[1]Res (3)'!$G:$G,'[1]Res (3)'!AB:AB,"",0)</f>
        <v>-</v>
      </c>
      <c r="AL493" s="71">
        <f t="shared" si="224"/>
        <v>0</v>
      </c>
      <c r="AM493" s="72" t="str">
        <f t="shared" si="225"/>
        <v/>
      </c>
      <c r="AO493" s="71" t="e">
        <f t="shared" si="237"/>
        <v>#VALUE!</v>
      </c>
      <c r="AP493" s="70" t="s">
        <v>26</v>
      </c>
      <c r="AQ493" s="70" t="s">
        <v>26</v>
      </c>
      <c r="AR493" s="70" t="s">
        <v>26</v>
      </c>
      <c r="AS493" s="70" t="s">
        <v>26</v>
      </c>
      <c r="AT493" s="70" t="s">
        <v>26</v>
      </c>
      <c r="AU493" s="70" t="s">
        <v>26</v>
      </c>
      <c r="AV493" s="70" t="s">
        <v>26</v>
      </c>
      <c r="AW493" s="70" t="s">
        <v>26</v>
      </c>
      <c r="AX493" s="70" t="s">
        <v>26</v>
      </c>
      <c r="AY493" s="71" t="e">
        <f t="shared" si="226"/>
        <v>#VALUE!</v>
      </c>
      <c r="AZ493" s="72" t="e">
        <f t="shared" si="238"/>
        <v>#VALUE!</v>
      </c>
      <c r="BA493" s="71">
        <v>0</v>
      </c>
      <c r="BB493" s="70" t="s">
        <v>26</v>
      </c>
      <c r="BC493" s="70" t="s">
        <v>26</v>
      </c>
      <c r="BD493" s="70" t="s">
        <v>26</v>
      </c>
      <c r="BE493" s="70" t="s">
        <v>26</v>
      </c>
      <c r="BF493" s="70" t="s">
        <v>26</v>
      </c>
      <c r="BG493" s="70" t="s">
        <v>26</v>
      </c>
      <c r="BH493" s="70" t="s">
        <v>26</v>
      </c>
      <c r="BI493" s="70" t="s">
        <v>26</v>
      </c>
      <c r="BJ493" s="70" t="s">
        <v>26</v>
      </c>
      <c r="BK493" s="74">
        <f t="shared" si="227"/>
        <v>0</v>
      </c>
      <c r="BL493" s="75">
        <f t="shared" si="239"/>
        <v>0</v>
      </c>
      <c r="BM493" s="71">
        <v>0</v>
      </c>
      <c r="BN493" s="70" t="s">
        <v>26</v>
      </c>
      <c r="BO493" s="70" t="s">
        <v>26</v>
      </c>
      <c r="BP493" s="70" t="s">
        <v>26</v>
      </c>
      <c r="BQ493" s="70" t="s">
        <v>26</v>
      </c>
      <c r="BR493" s="70" t="s">
        <v>26</v>
      </c>
      <c r="BS493" s="70" t="s">
        <v>26</v>
      </c>
      <c r="BT493" s="70" t="s">
        <v>26</v>
      </c>
      <c r="BU493" s="70" t="s">
        <v>26</v>
      </c>
      <c r="BV493" s="70" t="s">
        <v>26</v>
      </c>
      <c r="BW493" s="74">
        <f t="shared" si="228"/>
        <v>0</v>
      </c>
      <c r="BX493" s="76">
        <f t="shared" si="240"/>
        <v>0</v>
      </c>
      <c r="BY493" s="71">
        <v>0</v>
      </c>
      <c r="BZ493" s="70" t="s">
        <v>26</v>
      </c>
      <c r="CA493" s="70" t="s">
        <v>26</v>
      </c>
      <c r="CB493" s="70" t="s">
        <v>26</v>
      </c>
      <c r="CC493" s="70" t="s">
        <v>26</v>
      </c>
      <c r="CD493" s="70" t="s">
        <v>26</v>
      </c>
      <c r="CE493" s="70" t="s">
        <v>26</v>
      </c>
      <c r="CF493" s="70" t="s">
        <v>26</v>
      </c>
      <c r="CG493" s="70" t="s">
        <v>26</v>
      </c>
      <c r="CH493" s="70" t="s">
        <v>26</v>
      </c>
      <c r="CI493" s="77">
        <f t="shared" si="229"/>
        <v>0</v>
      </c>
      <c r="CJ493" s="76">
        <f t="shared" si="241"/>
        <v>0</v>
      </c>
      <c r="CK493" s="78"/>
      <c r="CL493" s="57"/>
      <c r="CM493" s="57"/>
      <c r="CN493" s="57"/>
      <c r="CO493" s="57"/>
      <c r="CP493" s="57"/>
      <c r="CQ493" s="57"/>
      <c r="CR493" s="57"/>
      <c r="CS493" s="79"/>
      <c r="CT493" s="80"/>
      <c r="CU493" s="81">
        <f t="shared" si="230"/>
        <v>0</v>
      </c>
      <c r="CV493" s="82">
        <f t="shared" si="242"/>
        <v>0</v>
      </c>
      <c r="CW493" s="83" t="e">
        <f>SUMIF(Склад!#REF!,E487,Склад!#REF!)</f>
        <v>#REF!</v>
      </c>
    </row>
    <row r="494" spans="1:101" s="73" customFormat="1" ht="147.94999999999999" customHeight="1" thickBot="1" x14ac:dyDescent="0.3">
      <c r="A494" s="34">
        <v>491</v>
      </c>
      <c r="B494" s="168" t="s">
        <v>140</v>
      </c>
      <c r="C494" s="34" t="s">
        <v>4269</v>
      </c>
      <c r="D494" s="34" t="str">
        <f t="shared" si="223"/>
        <v>66111072</v>
      </c>
      <c r="E494" s="33" t="s">
        <v>4010</v>
      </c>
      <c r="F494" s="33">
        <v>2</v>
      </c>
      <c r="G494" s="165" t="str">
        <f>IFERROR(VLOOKUP(VALUE(E494),Склад!#REF!,6,0),"-")</f>
        <v>-</v>
      </c>
      <c r="H494" s="58"/>
      <c r="I494" s="194" t="s">
        <v>4339</v>
      </c>
      <c r="J494" s="59">
        <v>26.5</v>
      </c>
      <c r="K494" s="63">
        <v>69</v>
      </c>
      <c r="L494" s="60"/>
      <c r="M494" s="61"/>
      <c r="N494" s="62"/>
      <c r="O494" s="64"/>
      <c r="P494" s="65"/>
      <c r="Q494" s="66"/>
      <c r="R494" s="67"/>
      <c r="S494" s="65"/>
      <c r="T494" s="66"/>
      <c r="U494" s="68"/>
      <c r="V494" s="69"/>
      <c r="W494" s="65"/>
      <c r="X494" s="66"/>
      <c r="Y494" s="70" t="str">
        <f>_xlfn.XLOOKUP($D494,'[1]Res (3)'!$G:$G,'[1]Res (3)'!P:P,"",0)</f>
        <v>-</v>
      </c>
      <c r="Z494" s="70" t="str">
        <f>_xlfn.XLOOKUP($D494,'[1]Res (3)'!$G:$G,'[1]Res (3)'!Q:Q,"",0)</f>
        <v>-</v>
      </c>
      <c r="AA494" s="70" t="str">
        <f>_xlfn.XLOOKUP($D494,'[1]Res (3)'!$G:$G,'[1]Res (3)'!R:R,"",0)</f>
        <v>-</v>
      </c>
      <c r="AB494" s="70" t="str">
        <f>_xlfn.XLOOKUP($D494,'[1]Res (3)'!$G:$G,'[1]Res (3)'!S:S,"",0)</f>
        <v/>
      </c>
      <c r="AC494" s="70" t="str">
        <f>_xlfn.XLOOKUP($D494,'[1]Res (3)'!$G:$G,'[1]Res (3)'!T:T,"",0)</f>
        <v/>
      </c>
      <c r="AD494" s="70" t="str">
        <f>_xlfn.XLOOKUP($D494,'[1]Res (3)'!$G:$G,'[1]Res (3)'!U:U,"",0)</f>
        <v/>
      </c>
      <c r="AE494" s="70" t="str">
        <f>_xlfn.XLOOKUP($D494,'[1]Res (3)'!$G:$G,'[1]Res (3)'!V:V,"",0)</f>
        <v/>
      </c>
      <c r="AF494" s="70" t="str">
        <f>_xlfn.XLOOKUP($D494,'[1]Res (3)'!$G:$G,'[1]Res (3)'!W:W,"",0)</f>
        <v/>
      </c>
      <c r="AG494" s="70" t="str">
        <f>_xlfn.XLOOKUP($D494,'[1]Res (3)'!$G:$G,'[1]Res (3)'!X:X,"",0)</f>
        <v/>
      </c>
      <c r="AH494" s="70" t="str">
        <f>_xlfn.XLOOKUP($D494,'[1]Res (3)'!$G:$G,'[1]Res (3)'!Y:Y,"",0)</f>
        <v/>
      </c>
      <c r="AI494" s="70" t="str">
        <f>_xlfn.XLOOKUP($D494,'[1]Res (3)'!$G:$G,'[1]Res (3)'!Z:Z,"",0)</f>
        <v/>
      </c>
      <c r="AJ494" s="70" t="str">
        <f>_xlfn.XLOOKUP($D494,'[1]Res (3)'!$G:$G,'[1]Res (3)'!AA:AA,"",0)</f>
        <v/>
      </c>
      <c r="AK494" s="70" t="str">
        <f>_xlfn.XLOOKUP($D494,'[1]Res (3)'!$G:$G,'[1]Res (3)'!AB:AB,"",0)</f>
        <v>-</v>
      </c>
      <c r="AL494" s="71">
        <f t="shared" si="224"/>
        <v>0</v>
      </c>
      <c r="AM494" s="72" t="str">
        <f t="shared" si="225"/>
        <v/>
      </c>
      <c r="AO494" s="71" t="e">
        <f t="shared" si="237"/>
        <v>#VALUE!</v>
      </c>
      <c r="AP494" s="70" t="s">
        <v>26</v>
      </c>
      <c r="AQ494" s="70" t="s">
        <v>26</v>
      </c>
      <c r="AR494" s="70" t="s">
        <v>26</v>
      </c>
      <c r="AS494" s="70" t="s">
        <v>26</v>
      </c>
      <c r="AT494" s="70" t="s">
        <v>26</v>
      </c>
      <c r="AU494" s="70" t="s">
        <v>26</v>
      </c>
      <c r="AV494" s="70" t="s">
        <v>26</v>
      </c>
      <c r="AW494" s="70" t="s">
        <v>26</v>
      </c>
      <c r="AX494" s="70" t="s">
        <v>26</v>
      </c>
      <c r="AY494" s="71" t="e">
        <f t="shared" si="226"/>
        <v>#VALUE!</v>
      </c>
      <c r="AZ494" s="72" t="e">
        <f t="shared" si="238"/>
        <v>#VALUE!</v>
      </c>
      <c r="BA494" s="71">
        <v>0</v>
      </c>
      <c r="BB494" s="70" t="s">
        <v>26</v>
      </c>
      <c r="BC494" s="70" t="s">
        <v>26</v>
      </c>
      <c r="BD494" s="70" t="s">
        <v>26</v>
      </c>
      <c r="BE494" s="70" t="s">
        <v>26</v>
      </c>
      <c r="BF494" s="70" t="s">
        <v>26</v>
      </c>
      <c r="BG494" s="70" t="s">
        <v>26</v>
      </c>
      <c r="BH494" s="70" t="s">
        <v>26</v>
      </c>
      <c r="BI494" s="70" t="s">
        <v>26</v>
      </c>
      <c r="BJ494" s="70" t="s">
        <v>26</v>
      </c>
      <c r="BK494" s="74">
        <f t="shared" si="227"/>
        <v>0</v>
      </c>
      <c r="BL494" s="75">
        <f t="shared" si="239"/>
        <v>0</v>
      </c>
      <c r="BM494" s="71">
        <v>0</v>
      </c>
      <c r="BN494" s="70" t="s">
        <v>26</v>
      </c>
      <c r="BO494" s="70" t="s">
        <v>26</v>
      </c>
      <c r="BP494" s="70" t="s">
        <v>26</v>
      </c>
      <c r="BQ494" s="70" t="s">
        <v>26</v>
      </c>
      <c r="BR494" s="70" t="s">
        <v>26</v>
      </c>
      <c r="BS494" s="70" t="s">
        <v>26</v>
      </c>
      <c r="BT494" s="70" t="s">
        <v>26</v>
      </c>
      <c r="BU494" s="70" t="s">
        <v>26</v>
      </c>
      <c r="BV494" s="70" t="s">
        <v>26</v>
      </c>
      <c r="BW494" s="74">
        <f t="shared" si="228"/>
        <v>0</v>
      </c>
      <c r="BX494" s="76">
        <f t="shared" si="240"/>
        <v>0</v>
      </c>
      <c r="BY494" s="71">
        <v>0</v>
      </c>
      <c r="BZ494" s="70" t="s">
        <v>26</v>
      </c>
      <c r="CA494" s="70" t="s">
        <v>26</v>
      </c>
      <c r="CB494" s="70" t="s">
        <v>26</v>
      </c>
      <c r="CC494" s="70" t="s">
        <v>26</v>
      </c>
      <c r="CD494" s="70" t="s">
        <v>26</v>
      </c>
      <c r="CE494" s="70" t="s">
        <v>26</v>
      </c>
      <c r="CF494" s="70" t="s">
        <v>26</v>
      </c>
      <c r="CG494" s="70" t="s">
        <v>26</v>
      </c>
      <c r="CH494" s="70" t="s">
        <v>26</v>
      </c>
      <c r="CI494" s="77">
        <f t="shared" si="229"/>
        <v>0</v>
      </c>
      <c r="CJ494" s="76">
        <f t="shared" si="241"/>
        <v>0</v>
      </c>
      <c r="CK494" s="78"/>
      <c r="CL494" s="57"/>
      <c r="CM494" s="57"/>
      <c r="CN494" s="57"/>
      <c r="CO494" s="57"/>
      <c r="CP494" s="57"/>
      <c r="CQ494" s="57"/>
      <c r="CR494" s="57"/>
      <c r="CS494" s="79"/>
      <c r="CT494" s="80"/>
      <c r="CU494" s="81">
        <f t="shared" si="230"/>
        <v>0</v>
      </c>
      <c r="CV494" s="82">
        <f t="shared" si="242"/>
        <v>0</v>
      </c>
      <c r="CW494" s="83" t="e">
        <f>SUMIF(Склад!#REF!,E488,Склад!#REF!)</f>
        <v>#REF!</v>
      </c>
    </row>
    <row r="495" spans="1:101" s="73" customFormat="1" ht="69.95" customHeight="1" thickBot="1" x14ac:dyDescent="0.3">
      <c r="A495" s="57">
        <v>492</v>
      </c>
      <c r="B495" s="168" t="s">
        <v>140</v>
      </c>
      <c r="C495" s="34" t="s">
        <v>4269</v>
      </c>
      <c r="D495" s="34" t="str">
        <f t="shared" si="223"/>
        <v>66111076</v>
      </c>
      <c r="E495" s="33" t="s">
        <v>4010</v>
      </c>
      <c r="F495" s="33">
        <v>6</v>
      </c>
      <c r="G495" s="165" t="str">
        <f>IFERROR(VLOOKUP(VALUE(E495),Склад!#REF!,6,0),"-")</f>
        <v>-</v>
      </c>
      <c r="H495" s="58"/>
      <c r="I495" s="194" t="s">
        <v>4339</v>
      </c>
      <c r="J495" s="59">
        <v>26.5</v>
      </c>
      <c r="K495" s="63">
        <v>69</v>
      </c>
      <c r="L495" s="60"/>
      <c r="M495" s="61"/>
      <c r="N495" s="62"/>
      <c r="O495" s="64"/>
      <c r="P495" s="65"/>
      <c r="Q495" s="66"/>
      <c r="R495" s="67"/>
      <c r="S495" s="65"/>
      <c r="T495" s="66"/>
      <c r="U495" s="68"/>
      <c r="V495" s="69"/>
      <c r="W495" s="65"/>
      <c r="X495" s="66"/>
      <c r="Y495" s="70" t="str">
        <f>_xlfn.XLOOKUP($D495,'[1]Res (3)'!$G:$G,'[1]Res (3)'!P:P,"",0)</f>
        <v>-</v>
      </c>
      <c r="Z495" s="70" t="str">
        <f>_xlfn.XLOOKUP($D495,'[1]Res (3)'!$G:$G,'[1]Res (3)'!Q:Q,"",0)</f>
        <v>-</v>
      </c>
      <c r="AA495" s="70" t="str">
        <f>_xlfn.XLOOKUP($D495,'[1]Res (3)'!$G:$G,'[1]Res (3)'!R:R,"",0)</f>
        <v>-</v>
      </c>
      <c r="AB495" s="70" t="str">
        <f>_xlfn.XLOOKUP($D495,'[1]Res (3)'!$G:$G,'[1]Res (3)'!S:S,"",0)</f>
        <v/>
      </c>
      <c r="AC495" s="70" t="str">
        <f>_xlfn.XLOOKUP($D495,'[1]Res (3)'!$G:$G,'[1]Res (3)'!T:T,"",0)</f>
        <v/>
      </c>
      <c r="AD495" s="70" t="str">
        <f>_xlfn.XLOOKUP($D495,'[1]Res (3)'!$G:$G,'[1]Res (3)'!U:U,"",0)</f>
        <v/>
      </c>
      <c r="AE495" s="70" t="str">
        <f>_xlfn.XLOOKUP($D495,'[1]Res (3)'!$G:$G,'[1]Res (3)'!V:V,"",0)</f>
        <v/>
      </c>
      <c r="AF495" s="70" t="str">
        <f>_xlfn.XLOOKUP($D495,'[1]Res (3)'!$G:$G,'[1]Res (3)'!W:W,"",0)</f>
        <v/>
      </c>
      <c r="AG495" s="70" t="str">
        <f>_xlfn.XLOOKUP($D495,'[1]Res (3)'!$G:$G,'[1]Res (3)'!X:X,"",0)</f>
        <v/>
      </c>
      <c r="AH495" s="70" t="str">
        <f>_xlfn.XLOOKUP($D495,'[1]Res (3)'!$G:$G,'[1]Res (3)'!Y:Y,"",0)</f>
        <v/>
      </c>
      <c r="AI495" s="70" t="str">
        <f>_xlfn.XLOOKUP($D495,'[1]Res (3)'!$G:$G,'[1]Res (3)'!Z:Z,"",0)</f>
        <v/>
      </c>
      <c r="AJ495" s="70" t="str">
        <f>_xlfn.XLOOKUP($D495,'[1]Res (3)'!$G:$G,'[1]Res (3)'!AA:AA,"",0)</f>
        <v/>
      </c>
      <c r="AK495" s="70" t="str">
        <f>_xlfn.XLOOKUP($D495,'[1]Res (3)'!$G:$G,'[1]Res (3)'!AB:AB,"",0)</f>
        <v>-</v>
      </c>
      <c r="AL495" s="71">
        <f t="shared" si="224"/>
        <v>0</v>
      </c>
      <c r="AM495" s="72" t="str">
        <f t="shared" si="225"/>
        <v/>
      </c>
      <c r="AO495" s="71" t="e">
        <f t="shared" si="237"/>
        <v>#VALUE!</v>
      </c>
      <c r="AP495" s="70" t="s">
        <v>26</v>
      </c>
      <c r="AQ495" s="70" t="s">
        <v>26</v>
      </c>
      <c r="AR495" s="70" t="s">
        <v>26</v>
      </c>
      <c r="AS495" s="70" t="s">
        <v>26</v>
      </c>
      <c r="AT495" s="70" t="s">
        <v>26</v>
      </c>
      <c r="AU495" s="70" t="s">
        <v>26</v>
      </c>
      <c r="AV495" s="70" t="s">
        <v>26</v>
      </c>
      <c r="AW495" s="70" t="s">
        <v>26</v>
      </c>
      <c r="AX495" s="70" t="s">
        <v>26</v>
      </c>
      <c r="AY495" s="71" t="e">
        <f t="shared" si="226"/>
        <v>#VALUE!</v>
      </c>
      <c r="AZ495" s="72" t="e">
        <f t="shared" si="238"/>
        <v>#VALUE!</v>
      </c>
      <c r="BA495" s="71">
        <v>0</v>
      </c>
      <c r="BB495" s="70" t="s">
        <v>26</v>
      </c>
      <c r="BC495" s="70" t="s">
        <v>26</v>
      </c>
      <c r="BD495" s="70" t="s">
        <v>26</v>
      </c>
      <c r="BE495" s="70" t="s">
        <v>26</v>
      </c>
      <c r="BF495" s="70" t="s">
        <v>26</v>
      </c>
      <c r="BG495" s="70" t="s">
        <v>26</v>
      </c>
      <c r="BH495" s="70" t="s">
        <v>26</v>
      </c>
      <c r="BI495" s="70" t="s">
        <v>26</v>
      </c>
      <c r="BJ495" s="70" t="s">
        <v>26</v>
      </c>
      <c r="BK495" s="74">
        <f t="shared" si="227"/>
        <v>0</v>
      </c>
      <c r="BL495" s="75">
        <f t="shared" si="239"/>
        <v>0</v>
      </c>
      <c r="BM495" s="71">
        <v>0</v>
      </c>
      <c r="BN495" s="70" t="s">
        <v>26</v>
      </c>
      <c r="BO495" s="70" t="s">
        <v>26</v>
      </c>
      <c r="BP495" s="70" t="s">
        <v>26</v>
      </c>
      <c r="BQ495" s="70" t="s">
        <v>26</v>
      </c>
      <c r="BR495" s="70" t="s">
        <v>26</v>
      </c>
      <c r="BS495" s="70" t="s">
        <v>26</v>
      </c>
      <c r="BT495" s="70" t="s">
        <v>26</v>
      </c>
      <c r="BU495" s="70" t="s">
        <v>26</v>
      </c>
      <c r="BV495" s="70" t="s">
        <v>26</v>
      </c>
      <c r="BW495" s="74">
        <f t="shared" si="228"/>
        <v>0</v>
      </c>
      <c r="BX495" s="76">
        <f t="shared" si="240"/>
        <v>0</v>
      </c>
      <c r="BY495" s="71">
        <v>0</v>
      </c>
      <c r="BZ495" s="70" t="s">
        <v>26</v>
      </c>
      <c r="CA495" s="70" t="s">
        <v>26</v>
      </c>
      <c r="CB495" s="70" t="s">
        <v>26</v>
      </c>
      <c r="CC495" s="70" t="s">
        <v>26</v>
      </c>
      <c r="CD495" s="70" t="s">
        <v>26</v>
      </c>
      <c r="CE495" s="70" t="s">
        <v>26</v>
      </c>
      <c r="CF495" s="70" t="s">
        <v>26</v>
      </c>
      <c r="CG495" s="70" t="s">
        <v>26</v>
      </c>
      <c r="CH495" s="70" t="s">
        <v>26</v>
      </c>
      <c r="CI495" s="77">
        <f t="shared" si="229"/>
        <v>0</v>
      </c>
      <c r="CJ495" s="76">
        <f t="shared" si="241"/>
        <v>0</v>
      </c>
      <c r="CK495" s="78"/>
      <c r="CL495" s="57"/>
      <c r="CM495" s="57"/>
      <c r="CN495" s="57"/>
      <c r="CO495" s="57"/>
      <c r="CP495" s="57"/>
      <c r="CQ495" s="57"/>
      <c r="CR495" s="57"/>
      <c r="CS495" s="79"/>
      <c r="CT495" s="80"/>
      <c r="CU495" s="81">
        <f t="shared" si="230"/>
        <v>0</v>
      </c>
      <c r="CV495" s="82">
        <f t="shared" si="242"/>
        <v>0</v>
      </c>
      <c r="CW495" s="83" t="e">
        <f>SUMIF(Склад!#REF!,E489,Склад!#REF!)</f>
        <v>#REF!</v>
      </c>
    </row>
    <row r="496" spans="1:101" s="73" customFormat="1" ht="147.94999999999999" customHeight="1" thickBot="1" x14ac:dyDescent="0.3">
      <c r="A496" s="34">
        <v>493</v>
      </c>
      <c r="B496" s="168" t="s">
        <v>140</v>
      </c>
      <c r="C496" s="34" t="s">
        <v>4269</v>
      </c>
      <c r="D496" s="34" t="str">
        <f t="shared" si="223"/>
        <v>661110761</v>
      </c>
      <c r="E496" s="33" t="s">
        <v>4010</v>
      </c>
      <c r="F496" s="33">
        <v>61</v>
      </c>
      <c r="G496" s="165" t="str">
        <f>IFERROR(VLOOKUP(VALUE(E496),Склад!#REF!,6,0),"-")</f>
        <v>-</v>
      </c>
      <c r="H496" s="58"/>
      <c r="I496" s="194" t="s">
        <v>4339</v>
      </c>
      <c r="J496" s="59">
        <v>26.5</v>
      </c>
      <c r="K496" s="63">
        <v>69</v>
      </c>
      <c r="L496" s="60"/>
      <c r="M496" s="61"/>
      <c r="N496" s="62"/>
      <c r="O496" s="64"/>
      <c r="P496" s="65"/>
      <c r="Q496" s="66"/>
      <c r="R496" s="67"/>
      <c r="S496" s="65"/>
      <c r="T496" s="66"/>
      <c r="U496" s="68"/>
      <c r="V496" s="69"/>
      <c r="W496" s="65"/>
      <c r="X496" s="66"/>
      <c r="Y496" s="70" t="str">
        <f>_xlfn.XLOOKUP($D496,'[1]Res (3)'!$G:$G,'[1]Res (3)'!P:P,"",0)</f>
        <v>-</v>
      </c>
      <c r="Z496" s="70" t="str">
        <f>_xlfn.XLOOKUP($D496,'[1]Res (3)'!$G:$G,'[1]Res (3)'!Q:Q,"",0)</f>
        <v>-</v>
      </c>
      <c r="AA496" s="70" t="str">
        <f>_xlfn.XLOOKUP($D496,'[1]Res (3)'!$G:$G,'[1]Res (3)'!R:R,"",0)</f>
        <v>-</v>
      </c>
      <c r="AB496" s="70" t="str">
        <f>_xlfn.XLOOKUP($D496,'[1]Res (3)'!$G:$G,'[1]Res (3)'!S:S,"",0)</f>
        <v/>
      </c>
      <c r="AC496" s="70" t="str">
        <f>_xlfn.XLOOKUP($D496,'[1]Res (3)'!$G:$G,'[1]Res (3)'!T:T,"",0)</f>
        <v/>
      </c>
      <c r="AD496" s="70" t="str">
        <f>_xlfn.XLOOKUP($D496,'[1]Res (3)'!$G:$G,'[1]Res (3)'!U:U,"",0)</f>
        <v/>
      </c>
      <c r="AE496" s="70" t="str">
        <f>_xlfn.XLOOKUP($D496,'[1]Res (3)'!$G:$G,'[1]Res (3)'!V:V,"",0)</f>
        <v/>
      </c>
      <c r="AF496" s="70" t="str">
        <f>_xlfn.XLOOKUP($D496,'[1]Res (3)'!$G:$G,'[1]Res (3)'!W:W,"",0)</f>
        <v/>
      </c>
      <c r="AG496" s="70" t="str">
        <f>_xlfn.XLOOKUP($D496,'[1]Res (3)'!$G:$G,'[1]Res (3)'!X:X,"",0)</f>
        <v/>
      </c>
      <c r="AH496" s="70" t="str">
        <f>_xlfn.XLOOKUP($D496,'[1]Res (3)'!$G:$G,'[1]Res (3)'!Y:Y,"",0)</f>
        <v/>
      </c>
      <c r="AI496" s="70" t="str">
        <f>_xlfn.XLOOKUP($D496,'[1]Res (3)'!$G:$G,'[1]Res (3)'!Z:Z,"",0)</f>
        <v/>
      </c>
      <c r="AJ496" s="70" t="str">
        <f>_xlfn.XLOOKUP($D496,'[1]Res (3)'!$G:$G,'[1]Res (3)'!AA:AA,"",0)</f>
        <v/>
      </c>
      <c r="AK496" s="70" t="str">
        <f>_xlfn.XLOOKUP($D496,'[1]Res (3)'!$G:$G,'[1]Res (3)'!AB:AB,"",0)</f>
        <v>-</v>
      </c>
      <c r="AL496" s="71">
        <f t="shared" si="224"/>
        <v>0</v>
      </c>
      <c r="AM496" s="72" t="str">
        <f t="shared" si="225"/>
        <v/>
      </c>
      <c r="AO496" s="71" t="e">
        <f t="shared" si="237"/>
        <v>#VALUE!</v>
      </c>
      <c r="AP496" s="70" t="s">
        <v>26</v>
      </c>
      <c r="AQ496" s="70" t="s">
        <v>26</v>
      </c>
      <c r="AR496" s="70" t="s">
        <v>26</v>
      </c>
      <c r="AS496" s="70" t="s">
        <v>26</v>
      </c>
      <c r="AT496" s="70" t="s">
        <v>26</v>
      </c>
      <c r="AU496" s="70" t="s">
        <v>26</v>
      </c>
      <c r="AV496" s="70" t="s">
        <v>26</v>
      </c>
      <c r="AW496" s="70" t="s">
        <v>26</v>
      </c>
      <c r="AX496" s="70" t="s">
        <v>26</v>
      </c>
      <c r="AY496" s="71" t="e">
        <f t="shared" si="226"/>
        <v>#VALUE!</v>
      </c>
      <c r="AZ496" s="72" t="e">
        <f t="shared" si="238"/>
        <v>#VALUE!</v>
      </c>
      <c r="BA496" s="71">
        <v>0</v>
      </c>
      <c r="BB496" s="70" t="s">
        <v>26</v>
      </c>
      <c r="BC496" s="70" t="s">
        <v>26</v>
      </c>
      <c r="BD496" s="70" t="s">
        <v>26</v>
      </c>
      <c r="BE496" s="70" t="s">
        <v>26</v>
      </c>
      <c r="BF496" s="70" t="s">
        <v>26</v>
      </c>
      <c r="BG496" s="70" t="s">
        <v>26</v>
      </c>
      <c r="BH496" s="70" t="s">
        <v>26</v>
      </c>
      <c r="BI496" s="70" t="s">
        <v>26</v>
      </c>
      <c r="BJ496" s="70" t="s">
        <v>26</v>
      </c>
      <c r="BK496" s="74">
        <f t="shared" si="227"/>
        <v>0</v>
      </c>
      <c r="BL496" s="75">
        <f t="shared" si="239"/>
        <v>0</v>
      </c>
      <c r="BM496" s="71">
        <v>0</v>
      </c>
      <c r="BN496" s="70" t="s">
        <v>26</v>
      </c>
      <c r="BO496" s="70" t="s">
        <v>26</v>
      </c>
      <c r="BP496" s="70" t="s">
        <v>26</v>
      </c>
      <c r="BQ496" s="70" t="s">
        <v>26</v>
      </c>
      <c r="BR496" s="70" t="s">
        <v>26</v>
      </c>
      <c r="BS496" s="70" t="s">
        <v>26</v>
      </c>
      <c r="BT496" s="70" t="s">
        <v>26</v>
      </c>
      <c r="BU496" s="70" t="s">
        <v>26</v>
      </c>
      <c r="BV496" s="70" t="s">
        <v>26</v>
      </c>
      <c r="BW496" s="74">
        <f t="shared" si="228"/>
        <v>0</v>
      </c>
      <c r="BX496" s="76">
        <f t="shared" si="240"/>
        <v>0</v>
      </c>
      <c r="BY496" s="71">
        <v>0</v>
      </c>
      <c r="BZ496" s="70" t="s">
        <v>26</v>
      </c>
      <c r="CA496" s="70" t="s">
        <v>26</v>
      </c>
      <c r="CB496" s="70" t="s">
        <v>26</v>
      </c>
      <c r="CC496" s="70" t="s">
        <v>26</v>
      </c>
      <c r="CD496" s="70" t="s">
        <v>26</v>
      </c>
      <c r="CE496" s="70" t="s">
        <v>26</v>
      </c>
      <c r="CF496" s="70" t="s">
        <v>26</v>
      </c>
      <c r="CG496" s="70" t="s">
        <v>26</v>
      </c>
      <c r="CH496" s="70" t="s">
        <v>26</v>
      </c>
      <c r="CI496" s="77">
        <f t="shared" si="229"/>
        <v>0</v>
      </c>
      <c r="CJ496" s="76">
        <f t="shared" si="241"/>
        <v>0</v>
      </c>
      <c r="CK496" s="78"/>
      <c r="CL496" s="57"/>
      <c r="CM496" s="57"/>
      <c r="CN496" s="57"/>
      <c r="CO496" s="57"/>
      <c r="CP496" s="57"/>
      <c r="CQ496" s="57"/>
      <c r="CR496" s="57"/>
      <c r="CS496" s="79"/>
      <c r="CT496" s="80"/>
      <c r="CU496" s="81">
        <f t="shared" si="230"/>
        <v>0</v>
      </c>
      <c r="CV496" s="82">
        <f t="shared" si="242"/>
        <v>0</v>
      </c>
      <c r="CW496" s="83" t="e">
        <f>SUMIF(Склад!#REF!,E490,Склад!#REF!)</f>
        <v>#REF!</v>
      </c>
    </row>
    <row r="497" spans="1:101" s="73" customFormat="1" ht="63.6" customHeight="1" thickBot="1" x14ac:dyDescent="0.3">
      <c r="A497" s="57">
        <v>494</v>
      </c>
      <c r="B497" s="168" t="s">
        <v>140</v>
      </c>
      <c r="C497" s="34" t="s">
        <v>4269</v>
      </c>
      <c r="D497" s="34" t="str">
        <f t="shared" si="223"/>
        <v>661110771</v>
      </c>
      <c r="E497" s="33" t="s">
        <v>4010</v>
      </c>
      <c r="F497" s="33">
        <v>71</v>
      </c>
      <c r="G497" s="165" t="str">
        <f>IFERROR(VLOOKUP(VALUE(E497),Склад!#REF!,6,0),"-")</f>
        <v>-</v>
      </c>
      <c r="H497" s="58"/>
      <c r="I497" s="194" t="s">
        <v>4339</v>
      </c>
      <c r="J497" s="59">
        <v>26.5</v>
      </c>
      <c r="K497" s="63">
        <v>69</v>
      </c>
      <c r="L497" s="60"/>
      <c r="M497" s="61"/>
      <c r="N497" s="62"/>
      <c r="O497" s="64"/>
      <c r="P497" s="65"/>
      <c r="Q497" s="66"/>
      <c r="R497" s="67"/>
      <c r="S497" s="65"/>
      <c r="T497" s="66"/>
      <c r="U497" s="68"/>
      <c r="V497" s="69"/>
      <c r="W497" s="65"/>
      <c r="X497" s="66"/>
      <c r="Y497" s="70" t="str">
        <f>_xlfn.XLOOKUP($D497,'[1]Res (3)'!$G:$G,'[1]Res (3)'!P:P,"",0)</f>
        <v>-</v>
      </c>
      <c r="Z497" s="70" t="str">
        <f>_xlfn.XLOOKUP($D497,'[1]Res (3)'!$G:$G,'[1]Res (3)'!Q:Q,"",0)</f>
        <v>-</v>
      </c>
      <c r="AA497" s="70" t="str">
        <f>_xlfn.XLOOKUP($D497,'[1]Res (3)'!$G:$G,'[1]Res (3)'!R:R,"",0)</f>
        <v>-</v>
      </c>
      <c r="AB497" s="70" t="str">
        <f>_xlfn.XLOOKUP($D497,'[1]Res (3)'!$G:$G,'[1]Res (3)'!S:S,"",0)</f>
        <v/>
      </c>
      <c r="AC497" s="70" t="str">
        <f>_xlfn.XLOOKUP($D497,'[1]Res (3)'!$G:$G,'[1]Res (3)'!T:T,"",0)</f>
        <v/>
      </c>
      <c r="AD497" s="70" t="str">
        <f>_xlfn.XLOOKUP($D497,'[1]Res (3)'!$G:$G,'[1]Res (3)'!U:U,"",0)</f>
        <v/>
      </c>
      <c r="AE497" s="70" t="str">
        <f>_xlfn.XLOOKUP($D497,'[1]Res (3)'!$G:$G,'[1]Res (3)'!V:V,"",0)</f>
        <v/>
      </c>
      <c r="AF497" s="70" t="str">
        <f>_xlfn.XLOOKUP($D497,'[1]Res (3)'!$G:$G,'[1]Res (3)'!W:W,"",0)</f>
        <v/>
      </c>
      <c r="AG497" s="70" t="str">
        <f>_xlfn.XLOOKUP($D497,'[1]Res (3)'!$G:$G,'[1]Res (3)'!X:X,"",0)</f>
        <v/>
      </c>
      <c r="AH497" s="70" t="str">
        <f>_xlfn.XLOOKUP($D497,'[1]Res (3)'!$G:$G,'[1]Res (3)'!Y:Y,"",0)</f>
        <v/>
      </c>
      <c r="AI497" s="70" t="str">
        <f>_xlfn.XLOOKUP($D497,'[1]Res (3)'!$G:$G,'[1]Res (3)'!Z:Z,"",0)</f>
        <v/>
      </c>
      <c r="AJ497" s="70" t="str">
        <f>_xlfn.XLOOKUP($D497,'[1]Res (3)'!$G:$G,'[1]Res (3)'!AA:AA,"",0)</f>
        <v/>
      </c>
      <c r="AK497" s="70" t="str">
        <f>_xlfn.XLOOKUP($D497,'[1]Res (3)'!$G:$G,'[1]Res (3)'!AB:AB,"",0)</f>
        <v>-</v>
      </c>
      <c r="AL497" s="71">
        <f t="shared" si="224"/>
        <v>0</v>
      </c>
      <c r="AM497" s="72" t="str">
        <f t="shared" si="225"/>
        <v/>
      </c>
      <c r="AO497" s="71" t="e">
        <f t="shared" si="237"/>
        <v>#VALUE!</v>
      </c>
      <c r="AP497" s="70" t="s">
        <v>26</v>
      </c>
      <c r="AQ497" s="70" t="s">
        <v>26</v>
      </c>
      <c r="AR497" s="70" t="s">
        <v>26</v>
      </c>
      <c r="AS497" s="70" t="s">
        <v>26</v>
      </c>
      <c r="AT497" s="70" t="s">
        <v>26</v>
      </c>
      <c r="AU497" s="70" t="s">
        <v>26</v>
      </c>
      <c r="AV497" s="70" t="s">
        <v>26</v>
      </c>
      <c r="AW497" s="70" t="s">
        <v>26</v>
      </c>
      <c r="AX497" s="70" t="s">
        <v>26</v>
      </c>
      <c r="AY497" s="71" t="e">
        <f t="shared" si="226"/>
        <v>#VALUE!</v>
      </c>
      <c r="AZ497" s="72" t="e">
        <f t="shared" si="238"/>
        <v>#VALUE!</v>
      </c>
      <c r="BA497" s="71">
        <v>0</v>
      </c>
      <c r="BB497" s="70" t="s">
        <v>26</v>
      </c>
      <c r="BC497" s="70" t="s">
        <v>26</v>
      </c>
      <c r="BD497" s="70" t="s">
        <v>26</v>
      </c>
      <c r="BE497" s="70" t="s">
        <v>26</v>
      </c>
      <c r="BF497" s="70" t="s">
        <v>26</v>
      </c>
      <c r="BG497" s="70" t="s">
        <v>26</v>
      </c>
      <c r="BH497" s="70" t="s">
        <v>26</v>
      </c>
      <c r="BI497" s="70" t="s">
        <v>26</v>
      </c>
      <c r="BJ497" s="70" t="s">
        <v>26</v>
      </c>
      <c r="BK497" s="74">
        <f t="shared" si="227"/>
        <v>0</v>
      </c>
      <c r="BL497" s="75">
        <f t="shared" si="239"/>
        <v>0</v>
      </c>
      <c r="BM497" s="71">
        <v>0</v>
      </c>
      <c r="BN497" s="70" t="s">
        <v>26</v>
      </c>
      <c r="BO497" s="70" t="s">
        <v>26</v>
      </c>
      <c r="BP497" s="70" t="s">
        <v>26</v>
      </c>
      <c r="BQ497" s="70" t="s">
        <v>26</v>
      </c>
      <c r="BR497" s="70" t="s">
        <v>26</v>
      </c>
      <c r="BS497" s="70" t="s">
        <v>26</v>
      </c>
      <c r="BT497" s="70" t="s">
        <v>26</v>
      </c>
      <c r="BU497" s="70" t="s">
        <v>26</v>
      </c>
      <c r="BV497" s="70" t="s">
        <v>26</v>
      </c>
      <c r="BW497" s="74">
        <f t="shared" si="228"/>
        <v>0</v>
      </c>
      <c r="BX497" s="76">
        <f t="shared" si="240"/>
        <v>0</v>
      </c>
      <c r="BY497" s="71">
        <v>0</v>
      </c>
      <c r="BZ497" s="70" t="s">
        <v>26</v>
      </c>
      <c r="CA497" s="70" t="s">
        <v>26</v>
      </c>
      <c r="CB497" s="70" t="s">
        <v>26</v>
      </c>
      <c r="CC497" s="70" t="s">
        <v>26</v>
      </c>
      <c r="CD497" s="70" t="s">
        <v>26</v>
      </c>
      <c r="CE497" s="70" t="s">
        <v>26</v>
      </c>
      <c r="CF497" s="70" t="s">
        <v>26</v>
      </c>
      <c r="CG497" s="70" t="s">
        <v>26</v>
      </c>
      <c r="CH497" s="70" t="s">
        <v>26</v>
      </c>
      <c r="CI497" s="77">
        <f t="shared" si="229"/>
        <v>0</v>
      </c>
      <c r="CJ497" s="76">
        <f t="shared" si="241"/>
        <v>0</v>
      </c>
      <c r="CK497" s="78"/>
      <c r="CL497" s="57"/>
      <c r="CM497" s="57"/>
      <c r="CN497" s="57"/>
      <c r="CO497" s="57"/>
      <c r="CP497" s="57"/>
      <c r="CQ497" s="57"/>
      <c r="CR497" s="57"/>
      <c r="CS497" s="79"/>
      <c r="CT497" s="80"/>
      <c r="CU497" s="81">
        <f t="shared" si="230"/>
        <v>0</v>
      </c>
      <c r="CV497" s="82">
        <f t="shared" si="242"/>
        <v>0</v>
      </c>
      <c r="CW497" s="83" t="e">
        <f>SUMIF(Склад!#REF!,E491,Склад!#REF!)</f>
        <v>#REF!</v>
      </c>
    </row>
    <row r="498" spans="1:101" s="73" customFormat="1" ht="147.94999999999999" customHeight="1" thickBot="1" x14ac:dyDescent="0.3">
      <c r="A498" s="34">
        <v>495</v>
      </c>
      <c r="B498" s="168" t="s">
        <v>140</v>
      </c>
      <c r="C498" s="34" t="s">
        <v>4269</v>
      </c>
      <c r="D498" s="34" t="str">
        <f t="shared" si="223"/>
        <v>661110776</v>
      </c>
      <c r="E498" s="33" t="s">
        <v>4010</v>
      </c>
      <c r="F498" s="33">
        <v>76</v>
      </c>
      <c r="G498" s="165" t="str">
        <f>IFERROR(VLOOKUP(VALUE(E498),Склад!#REF!,6,0),"-")</f>
        <v>-</v>
      </c>
      <c r="H498" s="58"/>
      <c r="I498" s="194" t="s">
        <v>4339</v>
      </c>
      <c r="J498" s="59">
        <v>26.5</v>
      </c>
      <c r="K498" s="63">
        <v>69</v>
      </c>
      <c r="L498" s="60"/>
      <c r="M498" s="61"/>
      <c r="N498" s="62"/>
      <c r="O498" s="64"/>
      <c r="P498" s="65"/>
      <c r="Q498" s="66"/>
      <c r="R498" s="67"/>
      <c r="S498" s="65"/>
      <c r="T498" s="66"/>
      <c r="U498" s="68"/>
      <c r="V498" s="69"/>
      <c r="W498" s="65"/>
      <c r="X498" s="66"/>
      <c r="Y498" s="70" t="str">
        <f>_xlfn.XLOOKUP($D498,'[1]Res (3)'!$G:$G,'[1]Res (3)'!P:P,"",0)</f>
        <v>-</v>
      </c>
      <c r="Z498" s="70" t="str">
        <f>_xlfn.XLOOKUP($D498,'[1]Res (3)'!$G:$G,'[1]Res (3)'!Q:Q,"",0)</f>
        <v>-</v>
      </c>
      <c r="AA498" s="70" t="str">
        <f>_xlfn.XLOOKUP($D498,'[1]Res (3)'!$G:$G,'[1]Res (3)'!R:R,"",0)</f>
        <v>-</v>
      </c>
      <c r="AB498" s="70" t="str">
        <f>_xlfn.XLOOKUP($D498,'[1]Res (3)'!$G:$G,'[1]Res (3)'!S:S,"",0)</f>
        <v/>
      </c>
      <c r="AC498" s="70" t="str">
        <f>_xlfn.XLOOKUP($D498,'[1]Res (3)'!$G:$G,'[1]Res (3)'!T:T,"",0)</f>
        <v/>
      </c>
      <c r="AD498" s="70" t="str">
        <f>_xlfn.XLOOKUP($D498,'[1]Res (3)'!$G:$G,'[1]Res (3)'!U:U,"",0)</f>
        <v/>
      </c>
      <c r="AE498" s="70" t="str">
        <f>_xlfn.XLOOKUP($D498,'[1]Res (3)'!$G:$G,'[1]Res (3)'!V:V,"",0)</f>
        <v/>
      </c>
      <c r="AF498" s="70" t="str">
        <f>_xlfn.XLOOKUP($D498,'[1]Res (3)'!$G:$G,'[1]Res (3)'!W:W,"",0)</f>
        <v/>
      </c>
      <c r="AG498" s="70" t="str">
        <f>_xlfn.XLOOKUP($D498,'[1]Res (3)'!$G:$G,'[1]Res (3)'!X:X,"",0)</f>
        <v/>
      </c>
      <c r="AH498" s="70" t="str">
        <f>_xlfn.XLOOKUP($D498,'[1]Res (3)'!$G:$G,'[1]Res (3)'!Y:Y,"",0)</f>
        <v/>
      </c>
      <c r="AI498" s="70" t="str">
        <f>_xlfn.XLOOKUP($D498,'[1]Res (3)'!$G:$G,'[1]Res (3)'!Z:Z,"",0)</f>
        <v/>
      </c>
      <c r="AJ498" s="70" t="str">
        <f>_xlfn.XLOOKUP($D498,'[1]Res (3)'!$G:$G,'[1]Res (3)'!AA:AA,"",0)</f>
        <v/>
      </c>
      <c r="AK498" s="70" t="str">
        <f>_xlfn.XLOOKUP($D498,'[1]Res (3)'!$G:$G,'[1]Res (3)'!AB:AB,"",0)</f>
        <v>-</v>
      </c>
      <c r="AL498" s="71">
        <f t="shared" si="224"/>
        <v>0</v>
      </c>
      <c r="AM498" s="72" t="str">
        <f t="shared" si="225"/>
        <v/>
      </c>
      <c r="AO498" s="71" t="e">
        <f t="shared" si="237"/>
        <v>#VALUE!</v>
      </c>
      <c r="AP498" s="70" t="s">
        <v>26</v>
      </c>
      <c r="AQ498" s="70" t="s">
        <v>26</v>
      </c>
      <c r="AR498" s="70" t="s">
        <v>26</v>
      </c>
      <c r="AS498" s="70" t="s">
        <v>26</v>
      </c>
      <c r="AT498" s="70" t="s">
        <v>26</v>
      </c>
      <c r="AU498" s="70" t="s">
        <v>26</v>
      </c>
      <c r="AV498" s="70" t="s">
        <v>26</v>
      </c>
      <c r="AW498" s="70" t="s">
        <v>26</v>
      </c>
      <c r="AX498" s="70" t="s">
        <v>26</v>
      </c>
      <c r="AY498" s="71" t="e">
        <f t="shared" si="226"/>
        <v>#VALUE!</v>
      </c>
      <c r="AZ498" s="72" t="e">
        <f t="shared" si="238"/>
        <v>#VALUE!</v>
      </c>
      <c r="BA498" s="71">
        <v>2</v>
      </c>
      <c r="BB498" s="70" t="s">
        <v>26</v>
      </c>
      <c r="BC498" s="70" t="s">
        <v>26</v>
      </c>
      <c r="BD498" s="70" t="s">
        <v>26</v>
      </c>
      <c r="BE498" s="70" t="s">
        <v>26</v>
      </c>
      <c r="BF498" s="70" t="s">
        <v>26</v>
      </c>
      <c r="BG498" s="70" t="s">
        <v>26</v>
      </c>
      <c r="BH498" s="70" t="s">
        <v>26</v>
      </c>
      <c r="BI498" s="70" t="s">
        <v>26</v>
      </c>
      <c r="BJ498" s="70" t="s">
        <v>26</v>
      </c>
      <c r="BK498" s="74">
        <f t="shared" si="227"/>
        <v>2</v>
      </c>
      <c r="BL498" s="75">
        <f t="shared" si="239"/>
        <v>0</v>
      </c>
      <c r="BM498" s="71">
        <v>2</v>
      </c>
      <c r="BN498" s="70" t="s">
        <v>26</v>
      </c>
      <c r="BO498" s="70" t="s">
        <v>26</v>
      </c>
      <c r="BP498" s="70" t="s">
        <v>26</v>
      </c>
      <c r="BQ498" s="70" t="s">
        <v>26</v>
      </c>
      <c r="BR498" s="70" t="s">
        <v>26</v>
      </c>
      <c r="BS498" s="70" t="s">
        <v>26</v>
      </c>
      <c r="BT498" s="70" t="s">
        <v>26</v>
      </c>
      <c r="BU498" s="70" t="s">
        <v>26</v>
      </c>
      <c r="BV498" s="70" t="s">
        <v>26</v>
      </c>
      <c r="BW498" s="74">
        <f t="shared" si="228"/>
        <v>2</v>
      </c>
      <c r="BX498" s="76">
        <f t="shared" si="240"/>
        <v>0</v>
      </c>
      <c r="BY498" s="71">
        <v>5</v>
      </c>
      <c r="BZ498" s="70" t="s">
        <v>26</v>
      </c>
      <c r="CA498" s="70" t="s">
        <v>26</v>
      </c>
      <c r="CB498" s="70" t="s">
        <v>26</v>
      </c>
      <c r="CC498" s="70" t="s">
        <v>26</v>
      </c>
      <c r="CD498" s="70" t="s">
        <v>26</v>
      </c>
      <c r="CE498" s="70" t="s">
        <v>26</v>
      </c>
      <c r="CF498" s="70" t="s">
        <v>26</v>
      </c>
      <c r="CG498" s="70" t="s">
        <v>26</v>
      </c>
      <c r="CH498" s="70" t="s">
        <v>26</v>
      </c>
      <c r="CI498" s="77">
        <f t="shared" si="229"/>
        <v>5</v>
      </c>
      <c r="CJ498" s="76">
        <f t="shared" si="241"/>
        <v>0</v>
      </c>
      <c r="CK498" s="78"/>
      <c r="CL498" s="57"/>
      <c r="CM498" s="57"/>
      <c r="CN498" s="57"/>
      <c r="CO498" s="57"/>
      <c r="CP498" s="57"/>
      <c r="CQ498" s="57"/>
      <c r="CR498" s="57"/>
      <c r="CS498" s="79"/>
      <c r="CT498" s="80"/>
      <c r="CU498" s="81">
        <f t="shared" si="230"/>
        <v>0</v>
      </c>
      <c r="CV498" s="82">
        <f t="shared" si="242"/>
        <v>0</v>
      </c>
      <c r="CW498" s="83" t="e">
        <f>SUMIF(Склад!#REF!,E492,Склад!#REF!)</f>
        <v>#REF!</v>
      </c>
    </row>
    <row r="499" spans="1:101" s="73" customFormat="1" ht="147.94999999999999" customHeight="1" thickBot="1" x14ac:dyDescent="0.3">
      <c r="A499" s="57">
        <v>496</v>
      </c>
      <c r="B499" s="168" t="s">
        <v>140</v>
      </c>
      <c r="C499" s="34" t="s">
        <v>4270</v>
      </c>
      <c r="D499" s="34" t="str">
        <f t="shared" si="223"/>
        <v>68411061</v>
      </c>
      <c r="E499" s="33" t="s">
        <v>4011</v>
      </c>
      <c r="F499" s="33">
        <v>1</v>
      </c>
      <c r="G499" s="165" t="str">
        <f>IFERROR(VLOOKUP(VALUE(E499),Склад!#REF!,6,0),"-")</f>
        <v>-</v>
      </c>
      <c r="H499" s="58"/>
      <c r="I499" s="194" t="s">
        <v>4339</v>
      </c>
      <c r="J499" s="59">
        <v>30.4</v>
      </c>
      <c r="K499" s="63">
        <v>79</v>
      </c>
      <c r="L499" s="60"/>
      <c r="M499" s="61"/>
      <c r="N499" s="62"/>
      <c r="O499" s="64"/>
      <c r="P499" s="65"/>
      <c r="Q499" s="66"/>
      <c r="R499" s="67"/>
      <c r="S499" s="65"/>
      <c r="T499" s="66"/>
      <c r="U499" s="68"/>
      <c r="V499" s="69"/>
      <c r="W499" s="65"/>
      <c r="X499" s="66"/>
      <c r="Y499" s="70" t="str">
        <f>_xlfn.XLOOKUP($D499,'[1]Res (3)'!$G:$G,'[1]Res (3)'!P:P,"",0)</f>
        <v>-</v>
      </c>
      <c r="Z499" s="70" t="str">
        <f>_xlfn.XLOOKUP($D499,'[1]Res (3)'!$G:$G,'[1]Res (3)'!Q:Q,"",0)</f>
        <v/>
      </c>
      <c r="AA499" s="70" t="str">
        <f>_xlfn.XLOOKUP($D499,'[1]Res (3)'!$G:$G,'[1]Res (3)'!R:R,"",0)</f>
        <v/>
      </c>
      <c r="AB499" s="70" t="str">
        <f>_xlfn.XLOOKUP($D499,'[1]Res (3)'!$G:$G,'[1]Res (3)'!S:S,"",0)</f>
        <v/>
      </c>
      <c r="AC499" s="70" t="str">
        <f>_xlfn.XLOOKUP($D499,'[1]Res (3)'!$G:$G,'[1]Res (3)'!T:T,"",0)</f>
        <v/>
      </c>
      <c r="AD499" s="70" t="str">
        <f>_xlfn.XLOOKUP($D499,'[1]Res (3)'!$G:$G,'[1]Res (3)'!U:U,"",0)</f>
        <v/>
      </c>
      <c r="AE499" s="70" t="str">
        <f>_xlfn.XLOOKUP($D499,'[1]Res (3)'!$G:$G,'[1]Res (3)'!V:V,"",0)</f>
        <v/>
      </c>
      <c r="AF499" s="70" t="str">
        <f>_xlfn.XLOOKUP($D499,'[1]Res (3)'!$G:$G,'[1]Res (3)'!W:W,"",0)</f>
        <v/>
      </c>
      <c r="AG499" s="70" t="str">
        <f>_xlfn.XLOOKUP($D499,'[1]Res (3)'!$G:$G,'[1]Res (3)'!X:X,"",0)</f>
        <v/>
      </c>
      <c r="AH499" s="70" t="str">
        <f>_xlfn.XLOOKUP($D499,'[1]Res (3)'!$G:$G,'[1]Res (3)'!Y:Y,"",0)</f>
        <v/>
      </c>
      <c r="AI499" s="70" t="str">
        <f>_xlfn.XLOOKUP($D499,'[1]Res (3)'!$G:$G,'[1]Res (3)'!Z:Z,"",0)</f>
        <v/>
      </c>
      <c r="AJ499" s="70" t="str">
        <f>_xlfn.XLOOKUP($D499,'[1]Res (3)'!$G:$G,'[1]Res (3)'!AA:AA,"",0)</f>
        <v/>
      </c>
      <c r="AK499" s="70" t="str">
        <f>_xlfn.XLOOKUP($D499,'[1]Res (3)'!$G:$G,'[1]Res (3)'!AB:AB,"",0)</f>
        <v>-</v>
      </c>
      <c r="AL499" s="71">
        <f t="shared" si="224"/>
        <v>0</v>
      </c>
      <c r="AM499" s="72" t="str">
        <f t="shared" si="225"/>
        <v/>
      </c>
      <c r="AO499" s="71" t="e">
        <f t="shared" si="237"/>
        <v>#VALUE!</v>
      </c>
      <c r="AP499" s="70" t="s">
        <v>26</v>
      </c>
      <c r="AQ499" s="70" t="s">
        <v>26</v>
      </c>
      <c r="AR499" s="70" t="s">
        <v>26</v>
      </c>
      <c r="AS499" s="70" t="s">
        <v>26</v>
      </c>
      <c r="AT499" s="70" t="s">
        <v>26</v>
      </c>
      <c r="AU499" s="70" t="s">
        <v>26</v>
      </c>
      <c r="AV499" s="70" t="s">
        <v>26</v>
      </c>
      <c r="AW499" s="70" t="s">
        <v>26</v>
      </c>
      <c r="AX499" s="70" t="s">
        <v>26</v>
      </c>
      <c r="AY499" s="71" t="e">
        <f t="shared" si="226"/>
        <v>#VALUE!</v>
      </c>
      <c r="AZ499" s="72" t="e">
        <f t="shared" si="238"/>
        <v>#VALUE!</v>
      </c>
      <c r="BA499" s="71">
        <v>2</v>
      </c>
      <c r="BB499" s="70" t="s">
        <v>26</v>
      </c>
      <c r="BC499" s="70" t="s">
        <v>26</v>
      </c>
      <c r="BD499" s="70" t="s">
        <v>26</v>
      </c>
      <c r="BE499" s="70" t="s">
        <v>26</v>
      </c>
      <c r="BF499" s="70" t="s">
        <v>26</v>
      </c>
      <c r="BG499" s="70" t="s">
        <v>26</v>
      </c>
      <c r="BH499" s="70" t="s">
        <v>26</v>
      </c>
      <c r="BI499" s="70" t="s">
        <v>26</v>
      </c>
      <c r="BJ499" s="70" t="s">
        <v>26</v>
      </c>
      <c r="BK499" s="74">
        <f t="shared" si="227"/>
        <v>2</v>
      </c>
      <c r="BL499" s="75">
        <f t="shared" si="239"/>
        <v>0</v>
      </c>
      <c r="BM499" s="71">
        <v>2</v>
      </c>
      <c r="BN499" s="70" t="s">
        <v>26</v>
      </c>
      <c r="BO499" s="70" t="s">
        <v>26</v>
      </c>
      <c r="BP499" s="70" t="s">
        <v>26</v>
      </c>
      <c r="BQ499" s="70" t="s">
        <v>26</v>
      </c>
      <c r="BR499" s="70" t="s">
        <v>26</v>
      </c>
      <c r="BS499" s="70" t="s">
        <v>26</v>
      </c>
      <c r="BT499" s="70" t="s">
        <v>26</v>
      </c>
      <c r="BU499" s="70" t="s">
        <v>26</v>
      </c>
      <c r="BV499" s="70" t="s">
        <v>26</v>
      </c>
      <c r="BW499" s="74">
        <f t="shared" si="228"/>
        <v>2</v>
      </c>
      <c r="BX499" s="76">
        <f t="shared" si="240"/>
        <v>0</v>
      </c>
      <c r="BY499" s="71">
        <v>5</v>
      </c>
      <c r="BZ499" s="70" t="s">
        <v>26</v>
      </c>
      <c r="CA499" s="70" t="s">
        <v>26</v>
      </c>
      <c r="CB499" s="70" t="s">
        <v>26</v>
      </c>
      <c r="CC499" s="70" t="s">
        <v>26</v>
      </c>
      <c r="CD499" s="70" t="s">
        <v>26</v>
      </c>
      <c r="CE499" s="70" t="s">
        <v>26</v>
      </c>
      <c r="CF499" s="70" t="s">
        <v>26</v>
      </c>
      <c r="CG499" s="70" t="s">
        <v>26</v>
      </c>
      <c r="CH499" s="70" t="s">
        <v>26</v>
      </c>
      <c r="CI499" s="77">
        <f t="shared" si="229"/>
        <v>5</v>
      </c>
      <c r="CJ499" s="76">
        <f t="shared" si="241"/>
        <v>0</v>
      </c>
      <c r="CK499" s="78"/>
      <c r="CL499" s="57"/>
      <c r="CM499" s="57"/>
      <c r="CN499" s="57"/>
      <c r="CO499" s="57"/>
      <c r="CP499" s="57"/>
      <c r="CQ499" s="57"/>
      <c r="CR499" s="57"/>
      <c r="CS499" s="79"/>
      <c r="CT499" s="80"/>
      <c r="CU499" s="81">
        <f t="shared" si="230"/>
        <v>0</v>
      </c>
      <c r="CV499" s="82">
        <f t="shared" si="242"/>
        <v>0</v>
      </c>
      <c r="CW499" s="83" t="e">
        <f>SUMIF(Склад!#REF!,E493,Склад!#REF!)</f>
        <v>#REF!</v>
      </c>
    </row>
    <row r="500" spans="1:101" s="73" customFormat="1" ht="71.25" customHeight="1" thickBot="1" x14ac:dyDescent="0.3">
      <c r="A500" s="34">
        <v>497</v>
      </c>
      <c r="B500" s="168" t="s">
        <v>140</v>
      </c>
      <c r="C500" s="34" t="s">
        <v>4270</v>
      </c>
      <c r="D500" s="34" t="str">
        <f t="shared" si="223"/>
        <v>684110610</v>
      </c>
      <c r="E500" s="33" t="s">
        <v>4011</v>
      </c>
      <c r="F500" s="33">
        <v>10</v>
      </c>
      <c r="G500" s="165" t="str">
        <f>IFERROR(VLOOKUP(VALUE(E500),Склад!#REF!,6,0),"-")</f>
        <v>-</v>
      </c>
      <c r="H500" s="58"/>
      <c r="I500" s="194" t="s">
        <v>4339</v>
      </c>
      <c r="J500" s="59">
        <v>30.4</v>
      </c>
      <c r="K500" s="63">
        <v>79</v>
      </c>
      <c r="L500" s="60"/>
      <c r="M500" s="61"/>
      <c r="N500" s="62"/>
      <c r="O500" s="64"/>
      <c r="P500" s="65"/>
      <c r="Q500" s="66"/>
      <c r="R500" s="67"/>
      <c r="S500" s="65"/>
      <c r="T500" s="66"/>
      <c r="U500" s="68"/>
      <c r="V500" s="69"/>
      <c r="W500" s="65"/>
      <c r="X500" s="66"/>
      <c r="Y500" s="70" t="str">
        <f>_xlfn.XLOOKUP($D500,'[1]Res (3)'!$G:$G,'[1]Res (3)'!P:P,"",0)</f>
        <v>-</v>
      </c>
      <c r="Z500" s="70" t="str">
        <f>_xlfn.XLOOKUP($D500,'[1]Res (3)'!$G:$G,'[1]Res (3)'!Q:Q,"",0)</f>
        <v/>
      </c>
      <c r="AA500" s="70" t="str">
        <f>_xlfn.XLOOKUP($D500,'[1]Res (3)'!$G:$G,'[1]Res (3)'!R:R,"",0)</f>
        <v/>
      </c>
      <c r="AB500" s="70" t="str">
        <f>_xlfn.XLOOKUP($D500,'[1]Res (3)'!$G:$G,'[1]Res (3)'!S:S,"",0)</f>
        <v/>
      </c>
      <c r="AC500" s="70" t="str">
        <f>_xlfn.XLOOKUP($D500,'[1]Res (3)'!$G:$G,'[1]Res (3)'!T:T,"",0)</f>
        <v/>
      </c>
      <c r="AD500" s="70" t="str">
        <f>_xlfn.XLOOKUP($D500,'[1]Res (3)'!$G:$G,'[1]Res (3)'!U:U,"",0)</f>
        <v/>
      </c>
      <c r="AE500" s="70" t="str">
        <f>_xlfn.XLOOKUP($D500,'[1]Res (3)'!$G:$G,'[1]Res (3)'!V:V,"",0)</f>
        <v/>
      </c>
      <c r="AF500" s="70" t="str">
        <f>_xlfn.XLOOKUP($D500,'[1]Res (3)'!$G:$G,'[1]Res (3)'!W:W,"",0)</f>
        <v/>
      </c>
      <c r="AG500" s="70" t="str">
        <f>_xlfn.XLOOKUP($D500,'[1]Res (3)'!$G:$G,'[1]Res (3)'!X:X,"",0)</f>
        <v/>
      </c>
      <c r="AH500" s="70" t="str">
        <f>_xlfn.XLOOKUP($D500,'[1]Res (3)'!$G:$G,'[1]Res (3)'!Y:Y,"",0)</f>
        <v/>
      </c>
      <c r="AI500" s="70" t="str">
        <f>_xlfn.XLOOKUP($D500,'[1]Res (3)'!$G:$G,'[1]Res (3)'!Z:Z,"",0)</f>
        <v/>
      </c>
      <c r="AJ500" s="70" t="str">
        <f>_xlfn.XLOOKUP($D500,'[1]Res (3)'!$G:$G,'[1]Res (3)'!AA:AA,"",0)</f>
        <v/>
      </c>
      <c r="AK500" s="70" t="str">
        <f>_xlfn.XLOOKUP($D500,'[1]Res (3)'!$G:$G,'[1]Res (3)'!AB:AB,"",0)</f>
        <v>-</v>
      </c>
      <c r="AL500" s="71">
        <f t="shared" si="224"/>
        <v>0</v>
      </c>
      <c r="AM500" s="72" t="str">
        <f t="shared" si="225"/>
        <v/>
      </c>
      <c r="AO500" s="71" t="e">
        <f t="shared" si="237"/>
        <v>#VALUE!</v>
      </c>
      <c r="AP500" s="70" t="s">
        <v>26</v>
      </c>
      <c r="AQ500" s="70" t="s">
        <v>26</v>
      </c>
      <c r="AR500" s="70" t="s">
        <v>26</v>
      </c>
      <c r="AS500" s="70" t="s">
        <v>26</v>
      </c>
      <c r="AT500" s="70" t="s">
        <v>26</v>
      </c>
      <c r="AU500" s="70" t="s">
        <v>26</v>
      </c>
      <c r="AV500" s="70" t="s">
        <v>26</v>
      </c>
      <c r="AW500" s="70" t="s">
        <v>26</v>
      </c>
      <c r="AX500" s="70" t="s">
        <v>26</v>
      </c>
      <c r="AY500" s="71" t="e">
        <f t="shared" si="226"/>
        <v>#VALUE!</v>
      </c>
      <c r="AZ500" s="72" t="e">
        <f t="shared" si="238"/>
        <v>#VALUE!</v>
      </c>
      <c r="BA500" s="71">
        <v>2</v>
      </c>
      <c r="BB500" s="70" t="s">
        <v>26</v>
      </c>
      <c r="BC500" s="70" t="s">
        <v>26</v>
      </c>
      <c r="BD500" s="70" t="s">
        <v>26</v>
      </c>
      <c r="BE500" s="70" t="s">
        <v>26</v>
      </c>
      <c r="BF500" s="70" t="s">
        <v>26</v>
      </c>
      <c r="BG500" s="70" t="s">
        <v>26</v>
      </c>
      <c r="BH500" s="70" t="s">
        <v>26</v>
      </c>
      <c r="BI500" s="70" t="s">
        <v>26</v>
      </c>
      <c r="BJ500" s="70" t="s">
        <v>26</v>
      </c>
      <c r="BK500" s="74">
        <f t="shared" si="227"/>
        <v>2</v>
      </c>
      <c r="BL500" s="75">
        <f t="shared" si="239"/>
        <v>0</v>
      </c>
      <c r="BM500" s="71">
        <v>2</v>
      </c>
      <c r="BN500" s="70" t="s">
        <v>26</v>
      </c>
      <c r="BO500" s="70" t="s">
        <v>26</v>
      </c>
      <c r="BP500" s="70" t="s">
        <v>26</v>
      </c>
      <c r="BQ500" s="70" t="s">
        <v>26</v>
      </c>
      <c r="BR500" s="70" t="s">
        <v>26</v>
      </c>
      <c r="BS500" s="70" t="s">
        <v>26</v>
      </c>
      <c r="BT500" s="70" t="s">
        <v>26</v>
      </c>
      <c r="BU500" s="70" t="s">
        <v>26</v>
      </c>
      <c r="BV500" s="70" t="s">
        <v>26</v>
      </c>
      <c r="BW500" s="74">
        <f t="shared" si="228"/>
        <v>2</v>
      </c>
      <c r="BX500" s="76">
        <f t="shared" si="240"/>
        <v>0</v>
      </c>
      <c r="BY500" s="71">
        <v>5</v>
      </c>
      <c r="BZ500" s="70" t="s">
        <v>26</v>
      </c>
      <c r="CA500" s="70" t="s">
        <v>26</v>
      </c>
      <c r="CB500" s="70" t="s">
        <v>26</v>
      </c>
      <c r="CC500" s="70" t="s">
        <v>26</v>
      </c>
      <c r="CD500" s="70" t="s">
        <v>26</v>
      </c>
      <c r="CE500" s="70" t="s">
        <v>26</v>
      </c>
      <c r="CF500" s="70" t="s">
        <v>26</v>
      </c>
      <c r="CG500" s="70" t="s">
        <v>26</v>
      </c>
      <c r="CH500" s="70" t="s">
        <v>26</v>
      </c>
      <c r="CI500" s="77">
        <f t="shared" si="229"/>
        <v>5</v>
      </c>
      <c r="CJ500" s="76">
        <f t="shared" si="241"/>
        <v>0</v>
      </c>
      <c r="CK500" s="78"/>
      <c r="CL500" s="57"/>
      <c r="CM500" s="57"/>
      <c r="CN500" s="57"/>
      <c r="CO500" s="57"/>
      <c r="CP500" s="57"/>
      <c r="CQ500" s="57"/>
      <c r="CR500" s="57"/>
      <c r="CS500" s="79"/>
      <c r="CT500" s="80"/>
      <c r="CU500" s="81">
        <f t="shared" si="230"/>
        <v>0</v>
      </c>
      <c r="CV500" s="82">
        <f t="shared" si="242"/>
        <v>0</v>
      </c>
      <c r="CW500" s="83" t="e">
        <f>SUMIF(Склад!#REF!,E494,Склад!#REF!)</f>
        <v>#REF!</v>
      </c>
    </row>
    <row r="501" spans="1:101" s="73" customFormat="1" ht="147.94999999999999" customHeight="1" thickBot="1" x14ac:dyDescent="0.3">
      <c r="A501" s="57">
        <v>498</v>
      </c>
      <c r="B501" s="168" t="s">
        <v>140</v>
      </c>
      <c r="C501" s="34" t="s">
        <v>4270</v>
      </c>
      <c r="D501" s="34" t="str">
        <f t="shared" si="223"/>
        <v>68411062</v>
      </c>
      <c r="E501" s="33" t="s">
        <v>4011</v>
      </c>
      <c r="F501" s="33">
        <v>2</v>
      </c>
      <c r="G501" s="165" t="str">
        <f>IFERROR(VLOOKUP(VALUE(E501),Склад!#REF!,6,0),"-")</f>
        <v>-</v>
      </c>
      <c r="H501" s="58"/>
      <c r="I501" s="194" t="s">
        <v>4339</v>
      </c>
      <c r="J501" s="59">
        <v>30.4</v>
      </c>
      <c r="K501" s="63">
        <v>79</v>
      </c>
      <c r="L501" s="60"/>
      <c r="M501" s="61"/>
      <c r="N501" s="62"/>
      <c r="O501" s="64"/>
      <c r="P501" s="65"/>
      <c r="Q501" s="66"/>
      <c r="R501" s="67"/>
      <c r="S501" s="65"/>
      <c r="T501" s="66"/>
      <c r="U501" s="68"/>
      <c r="V501" s="69"/>
      <c r="W501" s="65"/>
      <c r="X501" s="66"/>
      <c r="Y501" s="70" t="str">
        <f>_xlfn.XLOOKUP($D501,'[1]Res (3)'!$G:$G,'[1]Res (3)'!P:P,"",0)</f>
        <v>-</v>
      </c>
      <c r="Z501" s="70" t="str">
        <f>_xlfn.XLOOKUP($D501,'[1]Res (3)'!$G:$G,'[1]Res (3)'!Q:Q,"",0)</f>
        <v/>
      </c>
      <c r="AA501" s="70" t="str">
        <f>_xlfn.XLOOKUP($D501,'[1]Res (3)'!$G:$G,'[1]Res (3)'!R:R,"",0)</f>
        <v/>
      </c>
      <c r="AB501" s="70" t="str">
        <f>_xlfn.XLOOKUP($D501,'[1]Res (3)'!$G:$G,'[1]Res (3)'!S:S,"",0)</f>
        <v/>
      </c>
      <c r="AC501" s="70" t="str">
        <f>_xlfn.XLOOKUP($D501,'[1]Res (3)'!$G:$G,'[1]Res (3)'!T:T,"",0)</f>
        <v/>
      </c>
      <c r="AD501" s="70" t="str">
        <f>_xlfn.XLOOKUP($D501,'[1]Res (3)'!$G:$G,'[1]Res (3)'!U:U,"",0)</f>
        <v/>
      </c>
      <c r="AE501" s="70" t="str">
        <f>_xlfn.XLOOKUP($D501,'[1]Res (3)'!$G:$G,'[1]Res (3)'!V:V,"",0)</f>
        <v/>
      </c>
      <c r="AF501" s="70" t="str">
        <f>_xlfn.XLOOKUP($D501,'[1]Res (3)'!$G:$G,'[1]Res (3)'!W:W,"",0)</f>
        <v/>
      </c>
      <c r="AG501" s="70" t="str">
        <f>_xlfn.XLOOKUP($D501,'[1]Res (3)'!$G:$G,'[1]Res (3)'!X:X,"",0)</f>
        <v/>
      </c>
      <c r="AH501" s="70" t="str">
        <f>_xlfn.XLOOKUP($D501,'[1]Res (3)'!$G:$G,'[1]Res (3)'!Y:Y,"",0)</f>
        <v/>
      </c>
      <c r="AI501" s="70" t="str">
        <f>_xlfn.XLOOKUP($D501,'[1]Res (3)'!$G:$G,'[1]Res (3)'!Z:Z,"",0)</f>
        <v/>
      </c>
      <c r="AJ501" s="70" t="str">
        <f>_xlfn.XLOOKUP($D501,'[1]Res (3)'!$G:$G,'[1]Res (3)'!AA:AA,"",0)</f>
        <v/>
      </c>
      <c r="AK501" s="70" t="str">
        <f>_xlfn.XLOOKUP($D501,'[1]Res (3)'!$G:$G,'[1]Res (3)'!AB:AB,"",0)</f>
        <v>-</v>
      </c>
      <c r="AL501" s="71">
        <f t="shared" si="224"/>
        <v>0</v>
      </c>
      <c r="AM501" s="72" t="str">
        <f t="shared" si="225"/>
        <v/>
      </c>
      <c r="AO501" s="71" t="e">
        <f t="shared" si="237"/>
        <v>#VALUE!</v>
      </c>
      <c r="AP501" s="70" t="s">
        <v>26</v>
      </c>
      <c r="AQ501" s="70" t="s">
        <v>26</v>
      </c>
      <c r="AR501" s="70" t="s">
        <v>26</v>
      </c>
      <c r="AS501" s="70" t="s">
        <v>26</v>
      </c>
      <c r="AT501" s="70" t="s">
        <v>26</v>
      </c>
      <c r="AU501" s="70" t="s">
        <v>26</v>
      </c>
      <c r="AV501" s="70" t="s">
        <v>26</v>
      </c>
      <c r="AW501" s="70" t="s">
        <v>26</v>
      </c>
      <c r="AX501" s="70" t="s">
        <v>26</v>
      </c>
      <c r="AY501" s="71" t="e">
        <f t="shared" si="226"/>
        <v>#VALUE!</v>
      </c>
      <c r="AZ501" s="72" t="e">
        <f t="shared" si="238"/>
        <v>#VALUE!</v>
      </c>
      <c r="BA501" s="71">
        <v>2</v>
      </c>
      <c r="BB501" s="70" t="s">
        <v>26</v>
      </c>
      <c r="BC501" s="70" t="s">
        <v>26</v>
      </c>
      <c r="BD501" s="70" t="s">
        <v>26</v>
      </c>
      <c r="BE501" s="70" t="s">
        <v>26</v>
      </c>
      <c r="BF501" s="70" t="s">
        <v>26</v>
      </c>
      <c r="BG501" s="70" t="s">
        <v>26</v>
      </c>
      <c r="BH501" s="70" t="s">
        <v>26</v>
      </c>
      <c r="BI501" s="70" t="s">
        <v>26</v>
      </c>
      <c r="BJ501" s="70" t="s">
        <v>26</v>
      </c>
      <c r="BK501" s="74">
        <f t="shared" si="227"/>
        <v>2</v>
      </c>
      <c r="BL501" s="75">
        <f t="shared" si="239"/>
        <v>0</v>
      </c>
      <c r="BM501" s="71">
        <v>1</v>
      </c>
      <c r="BN501" s="70" t="s">
        <v>26</v>
      </c>
      <c r="BO501" s="70" t="s">
        <v>26</v>
      </c>
      <c r="BP501" s="70" t="s">
        <v>26</v>
      </c>
      <c r="BQ501" s="70" t="s">
        <v>26</v>
      </c>
      <c r="BR501" s="70" t="s">
        <v>26</v>
      </c>
      <c r="BS501" s="70" t="s">
        <v>26</v>
      </c>
      <c r="BT501" s="70" t="s">
        <v>26</v>
      </c>
      <c r="BU501" s="70" t="s">
        <v>26</v>
      </c>
      <c r="BV501" s="70" t="s">
        <v>26</v>
      </c>
      <c r="BW501" s="74">
        <f t="shared" si="228"/>
        <v>1</v>
      </c>
      <c r="BX501" s="76">
        <f t="shared" si="240"/>
        <v>0</v>
      </c>
      <c r="BY501" s="71">
        <v>0</v>
      </c>
      <c r="BZ501" s="70" t="s">
        <v>26</v>
      </c>
      <c r="CA501" s="70" t="s">
        <v>26</v>
      </c>
      <c r="CB501" s="70" t="s">
        <v>26</v>
      </c>
      <c r="CC501" s="70" t="s">
        <v>26</v>
      </c>
      <c r="CD501" s="70" t="s">
        <v>26</v>
      </c>
      <c r="CE501" s="70" t="s">
        <v>26</v>
      </c>
      <c r="CF501" s="70" t="s">
        <v>26</v>
      </c>
      <c r="CG501" s="70" t="s">
        <v>26</v>
      </c>
      <c r="CH501" s="70" t="s">
        <v>26</v>
      </c>
      <c r="CI501" s="77">
        <f t="shared" si="229"/>
        <v>0</v>
      </c>
      <c r="CJ501" s="76">
        <f t="shared" si="241"/>
        <v>0</v>
      </c>
      <c r="CK501" s="78">
        <v>8</v>
      </c>
      <c r="CL501" s="57"/>
      <c r="CM501" s="57"/>
      <c r="CN501" s="57"/>
      <c r="CO501" s="57"/>
      <c r="CP501" s="57"/>
      <c r="CQ501" s="57"/>
      <c r="CR501" s="57"/>
      <c r="CS501" s="79"/>
      <c r="CT501" s="80"/>
      <c r="CU501" s="81">
        <f t="shared" si="230"/>
        <v>8</v>
      </c>
      <c r="CV501" s="82">
        <f t="shared" si="242"/>
        <v>0</v>
      </c>
      <c r="CW501" s="83" t="e">
        <f>SUMIF(Склад!#REF!,E495,Склад!#REF!)</f>
        <v>#REF!</v>
      </c>
    </row>
    <row r="502" spans="1:101" s="73" customFormat="1" ht="66" customHeight="1" thickBot="1" x14ac:dyDescent="0.3">
      <c r="A502" s="34">
        <v>499</v>
      </c>
      <c r="B502" s="168" t="s">
        <v>140</v>
      </c>
      <c r="C502" s="34" t="s">
        <v>4270</v>
      </c>
      <c r="D502" s="34" t="str">
        <f t="shared" si="223"/>
        <v>68411066</v>
      </c>
      <c r="E502" s="33" t="s">
        <v>4011</v>
      </c>
      <c r="F502" s="33">
        <v>6</v>
      </c>
      <c r="G502" s="165" t="str">
        <f>IFERROR(VLOOKUP(VALUE(E502),Склад!#REF!,6,0),"-")</f>
        <v>-</v>
      </c>
      <c r="H502" s="58"/>
      <c r="I502" s="194" t="s">
        <v>4339</v>
      </c>
      <c r="J502" s="59">
        <v>30.4</v>
      </c>
      <c r="K502" s="63">
        <v>79</v>
      </c>
      <c r="L502" s="60"/>
      <c r="M502" s="61"/>
      <c r="N502" s="62"/>
      <c r="O502" s="64"/>
      <c r="P502" s="65"/>
      <c r="Q502" s="66"/>
      <c r="R502" s="67"/>
      <c r="S502" s="65"/>
      <c r="T502" s="66"/>
      <c r="U502" s="68"/>
      <c r="V502" s="69"/>
      <c r="W502" s="65"/>
      <c r="X502" s="66"/>
      <c r="Y502" s="70" t="str">
        <f>_xlfn.XLOOKUP($D502,'[1]Res (3)'!$G:$G,'[1]Res (3)'!P:P,"",0)</f>
        <v>-</v>
      </c>
      <c r="Z502" s="70" t="str">
        <f>_xlfn.XLOOKUP($D502,'[1]Res (3)'!$G:$G,'[1]Res (3)'!Q:Q,"",0)</f>
        <v/>
      </c>
      <c r="AA502" s="70" t="str">
        <f>_xlfn.XLOOKUP($D502,'[1]Res (3)'!$G:$G,'[1]Res (3)'!R:R,"",0)</f>
        <v/>
      </c>
      <c r="AB502" s="70" t="str">
        <f>_xlfn.XLOOKUP($D502,'[1]Res (3)'!$G:$G,'[1]Res (3)'!S:S,"",0)</f>
        <v/>
      </c>
      <c r="AC502" s="70" t="str">
        <f>_xlfn.XLOOKUP($D502,'[1]Res (3)'!$G:$G,'[1]Res (3)'!T:T,"",0)</f>
        <v/>
      </c>
      <c r="AD502" s="70" t="str">
        <f>_xlfn.XLOOKUP($D502,'[1]Res (3)'!$G:$G,'[1]Res (3)'!U:U,"",0)</f>
        <v/>
      </c>
      <c r="AE502" s="70" t="str">
        <f>_xlfn.XLOOKUP($D502,'[1]Res (3)'!$G:$G,'[1]Res (3)'!V:V,"",0)</f>
        <v/>
      </c>
      <c r="AF502" s="70" t="str">
        <f>_xlfn.XLOOKUP($D502,'[1]Res (3)'!$G:$G,'[1]Res (3)'!W:W,"",0)</f>
        <v/>
      </c>
      <c r="AG502" s="70" t="str">
        <f>_xlfn.XLOOKUP($D502,'[1]Res (3)'!$G:$G,'[1]Res (3)'!X:X,"",0)</f>
        <v/>
      </c>
      <c r="AH502" s="70" t="str">
        <f>_xlfn.XLOOKUP($D502,'[1]Res (3)'!$G:$G,'[1]Res (3)'!Y:Y,"",0)</f>
        <v/>
      </c>
      <c r="AI502" s="70" t="str">
        <f>_xlfn.XLOOKUP($D502,'[1]Res (3)'!$G:$G,'[1]Res (3)'!Z:Z,"",0)</f>
        <v/>
      </c>
      <c r="AJ502" s="70" t="str">
        <f>_xlfn.XLOOKUP($D502,'[1]Res (3)'!$G:$G,'[1]Res (3)'!AA:AA,"",0)</f>
        <v/>
      </c>
      <c r="AK502" s="70" t="str">
        <f>_xlfn.XLOOKUP($D502,'[1]Res (3)'!$G:$G,'[1]Res (3)'!AB:AB,"",0)</f>
        <v>-</v>
      </c>
      <c r="AL502" s="71">
        <f t="shared" si="224"/>
        <v>0</v>
      </c>
      <c r="AM502" s="72" t="str">
        <f t="shared" si="225"/>
        <v/>
      </c>
      <c r="AO502" s="71" t="e">
        <f t="shared" si="237"/>
        <v>#VALUE!</v>
      </c>
      <c r="AP502" s="70" t="s">
        <v>26</v>
      </c>
      <c r="AQ502" s="70" t="s">
        <v>26</v>
      </c>
      <c r="AR502" s="70" t="s">
        <v>26</v>
      </c>
      <c r="AS502" s="70" t="s">
        <v>26</v>
      </c>
      <c r="AT502" s="70" t="s">
        <v>26</v>
      </c>
      <c r="AU502" s="70" t="s">
        <v>26</v>
      </c>
      <c r="AV502" s="70" t="s">
        <v>26</v>
      </c>
      <c r="AW502" s="70" t="s">
        <v>26</v>
      </c>
      <c r="AX502" s="70" t="s">
        <v>26</v>
      </c>
      <c r="AY502" s="71" t="e">
        <f t="shared" si="226"/>
        <v>#VALUE!</v>
      </c>
      <c r="AZ502" s="72" t="e">
        <f t="shared" si="238"/>
        <v>#VALUE!</v>
      </c>
      <c r="BA502" s="71">
        <v>2</v>
      </c>
      <c r="BB502" s="70" t="s">
        <v>26</v>
      </c>
      <c r="BC502" s="70" t="s">
        <v>26</v>
      </c>
      <c r="BD502" s="70" t="s">
        <v>26</v>
      </c>
      <c r="BE502" s="70" t="s">
        <v>26</v>
      </c>
      <c r="BF502" s="70" t="s">
        <v>26</v>
      </c>
      <c r="BG502" s="70" t="s">
        <v>26</v>
      </c>
      <c r="BH502" s="70" t="s">
        <v>26</v>
      </c>
      <c r="BI502" s="70" t="s">
        <v>26</v>
      </c>
      <c r="BJ502" s="70" t="s">
        <v>26</v>
      </c>
      <c r="BK502" s="74">
        <f t="shared" si="227"/>
        <v>2</v>
      </c>
      <c r="BL502" s="75">
        <f t="shared" si="239"/>
        <v>0</v>
      </c>
      <c r="BM502" s="71">
        <v>1</v>
      </c>
      <c r="BN502" s="70" t="s">
        <v>26</v>
      </c>
      <c r="BO502" s="70" t="s">
        <v>26</v>
      </c>
      <c r="BP502" s="70" t="s">
        <v>26</v>
      </c>
      <c r="BQ502" s="70" t="s">
        <v>26</v>
      </c>
      <c r="BR502" s="70" t="s">
        <v>26</v>
      </c>
      <c r="BS502" s="70" t="s">
        <v>26</v>
      </c>
      <c r="BT502" s="70" t="s">
        <v>26</v>
      </c>
      <c r="BU502" s="70" t="s">
        <v>26</v>
      </c>
      <c r="BV502" s="70" t="s">
        <v>26</v>
      </c>
      <c r="BW502" s="74">
        <f t="shared" si="228"/>
        <v>1</v>
      </c>
      <c r="BX502" s="76">
        <f t="shared" si="240"/>
        <v>0</v>
      </c>
      <c r="BY502" s="71">
        <v>0</v>
      </c>
      <c r="BZ502" s="70" t="s">
        <v>26</v>
      </c>
      <c r="CA502" s="70" t="s">
        <v>26</v>
      </c>
      <c r="CB502" s="70" t="s">
        <v>26</v>
      </c>
      <c r="CC502" s="70" t="s">
        <v>26</v>
      </c>
      <c r="CD502" s="70" t="s">
        <v>26</v>
      </c>
      <c r="CE502" s="70" t="s">
        <v>26</v>
      </c>
      <c r="CF502" s="70" t="s">
        <v>26</v>
      </c>
      <c r="CG502" s="70" t="s">
        <v>26</v>
      </c>
      <c r="CH502" s="70" t="s">
        <v>26</v>
      </c>
      <c r="CI502" s="77">
        <f t="shared" si="229"/>
        <v>0</v>
      </c>
      <c r="CJ502" s="76">
        <f t="shared" si="241"/>
        <v>0</v>
      </c>
      <c r="CK502" s="78">
        <v>8</v>
      </c>
      <c r="CL502" s="57"/>
      <c r="CM502" s="57"/>
      <c r="CN502" s="57"/>
      <c r="CO502" s="57"/>
      <c r="CP502" s="57"/>
      <c r="CQ502" s="57"/>
      <c r="CR502" s="57"/>
      <c r="CS502" s="79"/>
      <c r="CT502" s="80"/>
      <c r="CU502" s="81">
        <f t="shared" si="230"/>
        <v>8</v>
      </c>
      <c r="CV502" s="82">
        <f t="shared" si="242"/>
        <v>0</v>
      </c>
      <c r="CW502" s="83" t="e">
        <f>SUMIF(Склад!#REF!,E496,Склад!#REF!)</f>
        <v>#REF!</v>
      </c>
    </row>
    <row r="503" spans="1:101" s="73" customFormat="1" ht="147.94999999999999" customHeight="1" thickBot="1" x14ac:dyDescent="0.3">
      <c r="A503" s="57">
        <v>500</v>
      </c>
      <c r="B503" s="168" t="s">
        <v>140</v>
      </c>
      <c r="C503" s="34" t="s">
        <v>4270</v>
      </c>
      <c r="D503" s="34" t="str">
        <f t="shared" si="223"/>
        <v>684110661</v>
      </c>
      <c r="E503" s="33" t="s">
        <v>4011</v>
      </c>
      <c r="F503" s="33">
        <v>61</v>
      </c>
      <c r="G503" s="165" t="str">
        <f>IFERROR(VLOOKUP(VALUE(E503),Склад!#REF!,6,0),"-")</f>
        <v>-</v>
      </c>
      <c r="H503" s="58"/>
      <c r="I503" s="194" t="s">
        <v>4339</v>
      </c>
      <c r="J503" s="59">
        <v>30.4</v>
      </c>
      <c r="K503" s="63">
        <v>79</v>
      </c>
      <c r="L503" s="60"/>
      <c r="M503" s="61"/>
      <c r="N503" s="62"/>
      <c r="O503" s="64"/>
      <c r="P503" s="65"/>
      <c r="Q503" s="66"/>
      <c r="R503" s="67"/>
      <c r="S503" s="65"/>
      <c r="T503" s="66"/>
      <c r="U503" s="68"/>
      <c r="V503" s="69"/>
      <c r="W503" s="65"/>
      <c r="X503" s="66"/>
      <c r="Y503" s="70" t="str">
        <f>_xlfn.XLOOKUP($D503,'[1]Res (3)'!$G:$G,'[1]Res (3)'!P:P,"",0)</f>
        <v>-</v>
      </c>
      <c r="Z503" s="70" t="str">
        <f>_xlfn.XLOOKUP($D503,'[1]Res (3)'!$G:$G,'[1]Res (3)'!Q:Q,"",0)</f>
        <v/>
      </c>
      <c r="AA503" s="70" t="str">
        <f>_xlfn.XLOOKUP($D503,'[1]Res (3)'!$G:$G,'[1]Res (3)'!R:R,"",0)</f>
        <v/>
      </c>
      <c r="AB503" s="70" t="str">
        <f>_xlfn.XLOOKUP($D503,'[1]Res (3)'!$G:$G,'[1]Res (3)'!S:S,"",0)</f>
        <v/>
      </c>
      <c r="AC503" s="70" t="str">
        <f>_xlfn.XLOOKUP($D503,'[1]Res (3)'!$G:$G,'[1]Res (3)'!T:T,"",0)</f>
        <v/>
      </c>
      <c r="AD503" s="70" t="str">
        <f>_xlfn.XLOOKUP($D503,'[1]Res (3)'!$G:$G,'[1]Res (3)'!U:U,"",0)</f>
        <v/>
      </c>
      <c r="AE503" s="70" t="str">
        <f>_xlfn.XLOOKUP($D503,'[1]Res (3)'!$G:$G,'[1]Res (3)'!V:V,"",0)</f>
        <v/>
      </c>
      <c r="AF503" s="70" t="str">
        <f>_xlfn.XLOOKUP($D503,'[1]Res (3)'!$G:$G,'[1]Res (3)'!W:W,"",0)</f>
        <v/>
      </c>
      <c r="AG503" s="70" t="str">
        <f>_xlfn.XLOOKUP($D503,'[1]Res (3)'!$G:$G,'[1]Res (3)'!X:X,"",0)</f>
        <v/>
      </c>
      <c r="AH503" s="70" t="str">
        <f>_xlfn.XLOOKUP($D503,'[1]Res (3)'!$G:$G,'[1]Res (3)'!Y:Y,"",0)</f>
        <v/>
      </c>
      <c r="AI503" s="70" t="str">
        <f>_xlfn.XLOOKUP($D503,'[1]Res (3)'!$G:$G,'[1]Res (3)'!Z:Z,"",0)</f>
        <v/>
      </c>
      <c r="AJ503" s="70" t="str">
        <f>_xlfn.XLOOKUP($D503,'[1]Res (3)'!$G:$G,'[1]Res (3)'!AA:AA,"",0)</f>
        <v/>
      </c>
      <c r="AK503" s="70" t="str">
        <f>_xlfn.XLOOKUP($D503,'[1]Res (3)'!$G:$G,'[1]Res (3)'!AB:AB,"",0)</f>
        <v>-</v>
      </c>
      <c r="AL503" s="71">
        <f t="shared" si="224"/>
        <v>0</v>
      </c>
      <c r="AM503" s="72" t="str">
        <f t="shared" si="225"/>
        <v/>
      </c>
      <c r="AO503" s="71" t="e">
        <f t="shared" si="237"/>
        <v>#VALUE!</v>
      </c>
      <c r="AP503" s="70" t="s">
        <v>26</v>
      </c>
      <c r="AQ503" s="70" t="s">
        <v>26</v>
      </c>
      <c r="AR503" s="70" t="s">
        <v>26</v>
      </c>
      <c r="AS503" s="70" t="s">
        <v>26</v>
      </c>
      <c r="AT503" s="70" t="s">
        <v>26</v>
      </c>
      <c r="AU503" s="70" t="s">
        <v>26</v>
      </c>
      <c r="AV503" s="70" t="s">
        <v>26</v>
      </c>
      <c r="AW503" s="70" t="s">
        <v>26</v>
      </c>
      <c r="AX503" s="70" t="s">
        <v>26</v>
      </c>
      <c r="AY503" s="71" t="e">
        <f t="shared" si="226"/>
        <v>#VALUE!</v>
      </c>
      <c r="AZ503" s="72" t="e">
        <f t="shared" si="238"/>
        <v>#VALUE!</v>
      </c>
      <c r="BA503" s="71">
        <v>2</v>
      </c>
      <c r="BB503" s="70" t="s">
        <v>26</v>
      </c>
      <c r="BC503" s="70" t="s">
        <v>26</v>
      </c>
      <c r="BD503" s="70" t="s">
        <v>26</v>
      </c>
      <c r="BE503" s="70" t="s">
        <v>26</v>
      </c>
      <c r="BF503" s="70" t="s">
        <v>26</v>
      </c>
      <c r="BG503" s="70" t="s">
        <v>26</v>
      </c>
      <c r="BH503" s="70" t="s">
        <v>26</v>
      </c>
      <c r="BI503" s="70" t="s">
        <v>26</v>
      </c>
      <c r="BJ503" s="70" t="s">
        <v>26</v>
      </c>
      <c r="BK503" s="74">
        <f t="shared" si="227"/>
        <v>2</v>
      </c>
      <c r="BL503" s="75">
        <f t="shared" si="239"/>
        <v>0</v>
      </c>
      <c r="BM503" s="71">
        <v>1</v>
      </c>
      <c r="BN503" s="70" t="s">
        <v>26</v>
      </c>
      <c r="BO503" s="70" t="s">
        <v>26</v>
      </c>
      <c r="BP503" s="70" t="s">
        <v>26</v>
      </c>
      <c r="BQ503" s="70" t="s">
        <v>26</v>
      </c>
      <c r="BR503" s="70" t="s">
        <v>26</v>
      </c>
      <c r="BS503" s="70" t="s">
        <v>26</v>
      </c>
      <c r="BT503" s="70" t="s">
        <v>26</v>
      </c>
      <c r="BU503" s="70" t="s">
        <v>26</v>
      </c>
      <c r="BV503" s="70" t="s">
        <v>26</v>
      </c>
      <c r="BW503" s="74">
        <f t="shared" si="228"/>
        <v>1</v>
      </c>
      <c r="BX503" s="76">
        <f t="shared" si="240"/>
        <v>0</v>
      </c>
      <c r="BY503" s="71">
        <v>0</v>
      </c>
      <c r="BZ503" s="70" t="s">
        <v>26</v>
      </c>
      <c r="CA503" s="70" t="s">
        <v>26</v>
      </c>
      <c r="CB503" s="70" t="s">
        <v>26</v>
      </c>
      <c r="CC503" s="70" t="s">
        <v>26</v>
      </c>
      <c r="CD503" s="70" t="s">
        <v>26</v>
      </c>
      <c r="CE503" s="70" t="s">
        <v>26</v>
      </c>
      <c r="CF503" s="70" t="s">
        <v>26</v>
      </c>
      <c r="CG503" s="70" t="s">
        <v>26</v>
      </c>
      <c r="CH503" s="70" t="s">
        <v>26</v>
      </c>
      <c r="CI503" s="77">
        <f t="shared" si="229"/>
        <v>0</v>
      </c>
      <c r="CJ503" s="76">
        <f t="shared" si="241"/>
        <v>0</v>
      </c>
      <c r="CK503" s="78"/>
      <c r="CL503" s="57"/>
      <c r="CM503" s="57"/>
      <c r="CN503" s="57"/>
      <c r="CO503" s="57"/>
      <c r="CP503" s="57"/>
      <c r="CQ503" s="57"/>
      <c r="CR503" s="57"/>
      <c r="CS503" s="79"/>
      <c r="CT503" s="80"/>
      <c r="CU503" s="81">
        <f t="shared" si="230"/>
        <v>0</v>
      </c>
      <c r="CV503" s="82">
        <f t="shared" si="242"/>
        <v>0</v>
      </c>
      <c r="CW503" s="83" t="e">
        <f>SUMIF(Склад!#REF!,E497,Склад!#REF!)</f>
        <v>#REF!</v>
      </c>
    </row>
    <row r="504" spans="1:101" s="73" customFormat="1" ht="74.849999999999994" customHeight="1" thickBot="1" x14ac:dyDescent="0.3">
      <c r="A504" s="34">
        <v>501</v>
      </c>
      <c r="B504" s="168" t="s">
        <v>140</v>
      </c>
      <c r="C504" s="34" t="s">
        <v>4270</v>
      </c>
      <c r="D504" s="34" t="str">
        <f t="shared" si="223"/>
        <v>684110671</v>
      </c>
      <c r="E504" s="33" t="s">
        <v>4011</v>
      </c>
      <c r="F504" s="33">
        <v>71</v>
      </c>
      <c r="G504" s="165" t="str">
        <f>IFERROR(VLOOKUP(VALUE(E504),Склад!#REF!,6,0),"-")</f>
        <v>-</v>
      </c>
      <c r="H504" s="58"/>
      <c r="I504" s="194" t="s">
        <v>4339</v>
      </c>
      <c r="J504" s="59">
        <v>30.4</v>
      </c>
      <c r="K504" s="63">
        <v>79</v>
      </c>
      <c r="L504" s="60"/>
      <c r="M504" s="61"/>
      <c r="N504" s="62"/>
      <c r="O504" s="64"/>
      <c r="P504" s="65"/>
      <c r="Q504" s="66"/>
      <c r="R504" s="67"/>
      <c r="S504" s="65"/>
      <c r="T504" s="66"/>
      <c r="U504" s="68"/>
      <c r="V504" s="69"/>
      <c r="W504" s="65"/>
      <c r="X504" s="66"/>
      <c r="Y504" s="70" t="str">
        <f>_xlfn.XLOOKUP($D504,'[1]Res (3)'!$G:$G,'[1]Res (3)'!P:P,"",0)</f>
        <v>-</v>
      </c>
      <c r="Z504" s="70" t="str">
        <f>_xlfn.XLOOKUP($D504,'[1]Res (3)'!$G:$G,'[1]Res (3)'!Q:Q,"",0)</f>
        <v/>
      </c>
      <c r="AA504" s="70" t="str">
        <f>_xlfn.XLOOKUP($D504,'[1]Res (3)'!$G:$G,'[1]Res (3)'!R:R,"",0)</f>
        <v/>
      </c>
      <c r="AB504" s="70" t="str">
        <f>_xlfn.XLOOKUP($D504,'[1]Res (3)'!$G:$G,'[1]Res (3)'!S:S,"",0)</f>
        <v/>
      </c>
      <c r="AC504" s="70" t="str">
        <f>_xlfn.XLOOKUP($D504,'[1]Res (3)'!$G:$G,'[1]Res (3)'!T:T,"",0)</f>
        <v/>
      </c>
      <c r="AD504" s="70" t="str">
        <f>_xlfn.XLOOKUP($D504,'[1]Res (3)'!$G:$G,'[1]Res (3)'!U:U,"",0)</f>
        <v/>
      </c>
      <c r="AE504" s="70" t="str">
        <f>_xlfn.XLOOKUP($D504,'[1]Res (3)'!$G:$G,'[1]Res (3)'!V:V,"",0)</f>
        <v/>
      </c>
      <c r="AF504" s="70" t="str">
        <f>_xlfn.XLOOKUP($D504,'[1]Res (3)'!$G:$G,'[1]Res (3)'!W:W,"",0)</f>
        <v/>
      </c>
      <c r="AG504" s="70" t="str">
        <f>_xlfn.XLOOKUP($D504,'[1]Res (3)'!$G:$G,'[1]Res (3)'!X:X,"",0)</f>
        <v/>
      </c>
      <c r="AH504" s="70" t="str">
        <f>_xlfn.XLOOKUP($D504,'[1]Res (3)'!$G:$G,'[1]Res (3)'!Y:Y,"",0)</f>
        <v/>
      </c>
      <c r="AI504" s="70" t="str">
        <f>_xlfn.XLOOKUP($D504,'[1]Res (3)'!$G:$G,'[1]Res (3)'!Z:Z,"",0)</f>
        <v/>
      </c>
      <c r="AJ504" s="70" t="str">
        <f>_xlfn.XLOOKUP($D504,'[1]Res (3)'!$G:$G,'[1]Res (3)'!AA:AA,"",0)</f>
        <v/>
      </c>
      <c r="AK504" s="70" t="str">
        <f>_xlfn.XLOOKUP($D504,'[1]Res (3)'!$G:$G,'[1]Res (3)'!AB:AB,"",0)</f>
        <v>-</v>
      </c>
      <c r="AL504" s="71">
        <f t="shared" si="224"/>
        <v>0</v>
      </c>
      <c r="AM504" s="72" t="str">
        <f t="shared" si="225"/>
        <v/>
      </c>
      <c r="AO504" s="71" t="e">
        <f t="shared" si="237"/>
        <v>#VALUE!</v>
      </c>
      <c r="AP504" s="70" t="s">
        <v>26</v>
      </c>
      <c r="AQ504" s="70" t="s">
        <v>26</v>
      </c>
      <c r="AR504" s="70" t="s">
        <v>26</v>
      </c>
      <c r="AS504" s="70" t="s">
        <v>26</v>
      </c>
      <c r="AT504" s="70" t="s">
        <v>26</v>
      </c>
      <c r="AU504" s="70" t="s">
        <v>26</v>
      </c>
      <c r="AV504" s="70" t="s">
        <v>26</v>
      </c>
      <c r="AW504" s="70" t="s">
        <v>26</v>
      </c>
      <c r="AX504" s="70" t="s">
        <v>26</v>
      </c>
      <c r="AY504" s="71" t="e">
        <f t="shared" si="226"/>
        <v>#VALUE!</v>
      </c>
      <c r="AZ504" s="72" t="e">
        <f t="shared" si="238"/>
        <v>#VALUE!</v>
      </c>
      <c r="BA504" s="71">
        <v>2</v>
      </c>
      <c r="BB504" s="70" t="s">
        <v>26</v>
      </c>
      <c r="BC504" s="70" t="s">
        <v>26</v>
      </c>
      <c r="BD504" s="70" t="s">
        <v>26</v>
      </c>
      <c r="BE504" s="70" t="s">
        <v>26</v>
      </c>
      <c r="BF504" s="70" t="s">
        <v>26</v>
      </c>
      <c r="BG504" s="70" t="s">
        <v>26</v>
      </c>
      <c r="BH504" s="70" t="s">
        <v>26</v>
      </c>
      <c r="BI504" s="70" t="s">
        <v>26</v>
      </c>
      <c r="BJ504" s="70" t="s">
        <v>26</v>
      </c>
      <c r="BK504" s="74">
        <f t="shared" si="227"/>
        <v>2</v>
      </c>
      <c r="BL504" s="75">
        <f t="shared" si="239"/>
        <v>0</v>
      </c>
      <c r="BM504" s="71">
        <v>2</v>
      </c>
      <c r="BN504" s="70" t="s">
        <v>26</v>
      </c>
      <c r="BO504" s="70" t="s">
        <v>26</v>
      </c>
      <c r="BP504" s="70" t="s">
        <v>26</v>
      </c>
      <c r="BQ504" s="70" t="s">
        <v>26</v>
      </c>
      <c r="BR504" s="70" t="s">
        <v>26</v>
      </c>
      <c r="BS504" s="70" t="s">
        <v>26</v>
      </c>
      <c r="BT504" s="70" t="s">
        <v>26</v>
      </c>
      <c r="BU504" s="70" t="s">
        <v>26</v>
      </c>
      <c r="BV504" s="70" t="s">
        <v>26</v>
      </c>
      <c r="BW504" s="74">
        <f t="shared" si="228"/>
        <v>2</v>
      </c>
      <c r="BX504" s="76">
        <f t="shared" si="240"/>
        <v>0</v>
      </c>
      <c r="BY504" s="71">
        <v>5</v>
      </c>
      <c r="BZ504" s="70" t="s">
        <v>26</v>
      </c>
      <c r="CA504" s="70" t="s">
        <v>26</v>
      </c>
      <c r="CB504" s="70" t="s">
        <v>26</v>
      </c>
      <c r="CC504" s="70" t="s">
        <v>26</v>
      </c>
      <c r="CD504" s="70" t="s">
        <v>26</v>
      </c>
      <c r="CE504" s="70" t="s">
        <v>26</v>
      </c>
      <c r="CF504" s="70" t="s">
        <v>26</v>
      </c>
      <c r="CG504" s="70" t="s">
        <v>26</v>
      </c>
      <c r="CH504" s="70" t="s">
        <v>26</v>
      </c>
      <c r="CI504" s="77">
        <f t="shared" si="229"/>
        <v>5</v>
      </c>
      <c r="CJ504" s="76">
        <f t="shared" si="241"/>
        <v>0</v>
      </c>
      <c r="CK504" s="78"/>
      <c r="CL504" s="57"/>
      <c r="CM504" s="57"/>
      <c r="CN504" s="57"/>
      <c r="CO504" s="57"/>
      <c r="CP504" s="57"/>
      <c r="CQ504" s="57"/>
      <c r="CR504" s="57"/>
      <c r="CS504" s="79"/>
      <c r="CT504" s="80"/>
      <c r="CU504" s="81">
        <f t="shared" si="230"/>
        <v>0</v>
      </c>
      <c r="CV504" s="82">
        <f t="shared" si="242"/>
        <v>0</v>
      </c>
      <c r="CW504" s="83" t="e">
        <f>SUMIF(Склад!#REF!,E498,Склад!#REF!)</f>
        <v>#REF!</v>
      </c>
    </row>
    <row r="505" spans="1:101" s="73" customFormat="1" ht="74.849999999999994" customHeight="1" thickBot="1" x14ac:dyDescent="0.3">
      <c r="A505" s="57">
        <v>502</v>
      </c>
      <c r="B505" s="168" t="s">
        <v>140</v>
      </c>
      <c r="C505" s="34" t="s">
        <v>4270</v>
      </c>
      <c r="D505" s="34" t="str">
        <f t="shared" si="223"/>
        <v>684110676</v>
      </c>
      <c r="E505" s="33" t="s">
        <v>4011</v>
      </c>
      <c r="F505" s="33">
        <v>76</v>
      </c>
      <c r="G505" s="165" t="str">
        <f>IFERROR(VLOOKUP(VALUE(E505),Склад!#REF!,6,0),"-")</f>
        <v>-</v>
      </c>
      <c r="H505" s="58"/>
      <c r="I505" s="194" t="s">
        <v>4339</v>
      </c>
      <c r="J505" s="59">
        <v>30.4</v>
      </c>
      <c r="K505" s="63">
        <v>79</v>
      </c>
      <c r="L505" s="60"/>
      <c r="M505" s="61"/>
      <c r="N505" s="62"/>
      <c r="O505" s="64"/>
      <c r="P505" s="65"/>
      <c r="Q505" s="66"/>
      <c r="R505" s="67"/>
      <c r="S505" s="65"/>
      <c r="T505" s="66"/>
      <c r="U505" s="68"/>
      <c r="V505" s="69"/>
      <c r="W505" s="65"/>
      <c r="X505" s="66"/>
      <c r="Y505" s="70" t="str">
        <f>_xlfn.XLOOKUP($D505,'[1]Res (3)'!$G:$G,'[1]Res (3)'!P:P,"",0)</f>
        <v>-</v>
      </c>
      <c r="Z505" s="70" t="str">
        <f>_xlfn.XLOOKUP($D505,'[1]Res (3)'!$G:$G,'[1]Res (3)'!Q:Q,"",0)</f>
        <v/>
      </c>
      <c r="AA505" s="70" t="str">
        <f>_xlfn.XLOOKUP($D505,'[1]Res (3)'!$G:$G,'[1]Res (3)'!R:R,"",0)</f>
        <v/>
      </c>
      <c r="AB505" s="70" t="str">
        <f>_xlfn.XLOOKUP($D505,'[1]Res (3)'!$G:$G,'[1]Res (3)'!S:S,"",0)</f>
        <v/>
      </c>
      <c r="AC505" s="70" t="str">
        <f>_xlfn.XLOOKUP($D505,'[1]Res (3)'!$G:$G,'[1]Res (3)'!T:T,"",0)</f>
        <v/>
      </c>
      <c r="AD505" s="70" t="str">
        <f>_xlfn.XLOOKUP($D505,'[1]Res (3)'!$G:$G,'[1]Res (3)'!U:U,"",0)</f>
        <v/>
      </c>
      <c r="AE505" s="70" t="str">
        <f>_xlfn.XLOOKUP($D505,'[1]Res (3)'!$G:$G,'[1]Res (3)'!V:V,"",0)</f>
        <v/>
      </c>
      <c r="AF505" s="70" t="str">
        <f>_xlfn.XLOOKUP($D505,'[1]Res (3)'!$G:$G,'[1]Res (3)'!W:W,"",0)</f>
        <v/>
      </c>
      <c r="AG505" s="70" t="str">
        <f>_xlfn.XLOOKUP($D505,'[1]Res (3)'!$G:$G,'[1]Res (3)'!X:X,"",0)</f>
        <v/>
      </c>
      <c r="AH505" s="70" t="str">
        <f>_xlfn.XLOOKUP($D505,'[1]Res (3)'!$G:$G,'[1]Res (3)'!Y:Y,"",0)</f>
        <v/>
      </c>
      <c r="AI505" s="70" t="str">
        <f>_xlfn.XLOOKUP($D505,'[1]Res (3)'!$G:$G,'[1]Res (3)'!Z:Z,"",0)</f>
        <v/>
      </c>
      <c r="AJ505" s="70" t="str">
        <f>_xlfn.XLOOKUP($D505,'[1]Res (3)'!$G:$G,'[1]Res (3)'!AA:AA,"",0)</f>
        <v/>
      </c>
      <c r="AK505" s="70" t="str">
        <f>_xlfn.XLOOKUP($D505,'[1]Res (3)'!$G:$G,'[1]Res (3)'!AB:AB,"",0)</f>
        <v>-</v>
      </c>
      <c r="AL505" s="71">
        <f t="shared" si="224"/>
        <v>0</v>
      </c>
      <c r="AM505" s="72" t="str">
        <f t="shared" si="225"/>
        <v/>
      </c>
      <c r="AO505" s="71" t="e">
        <f t="shared" si="237"/>
        <v>#VALUE!</v>
      </c>
      <c r="AP505" s="70" t="s">
        <v>26</v>
      </c>
      <c r="AQ505" s="70" t="s">
        <v>26</v>
      </c>
      <c r="AR505" s="70" t="s">
        <v>26</v>
      </c>
      <c r="AS505" s="70" t="s">
        <v>26</v>
      </c>
      <c r="AT505" s="70" t="s">
        <v>26</v>
      </c>
      <c r="AU505" s="70" t="s">
        <v>26</v>
      </c>
      <c r="AV505" s="70" t="s">
        <v>26</v>
      </c>
      <c r="AW505" s="70" t="s">
        <v>26</v>
      </c>
      <c r="AX505" s="70" t="s">
        <v>26</v>
      </c>
      <c r="AY505" s="71" t="e">
        <f t="shared" si="226"/>
        <v>#VALUE!</v>
      </c>
      <c r="AZ505" s="72" t="e">
        <f t="shared" si="238"/>
        <v>#VALUE!</v>
      </c>
      <c r="BA505" s="71">
        <v>2</v>
      </c>
      <c r="BB505" s="70" t="s">
        <v>26</v>
      </c>
      <c r="BC505" s="70" t="s">
        <v>26</v>
      </c>
      <c r="BD505" s="70" t="s">
        <v>26</v>
      </c>
      <c r="BE505" s="70" t="s">
        <v>26</v>
      </c>
      <c r="BF505" s="70" t="s">
        <v>26</v>
      </c>
      <c r="BG505" s="70" t="s">
        <v>26</v>
      </c>
      <c r="BH505" s="70" t="s">
        <v>26</v>
      </c>
      <c r="BI505" s="70" t="s">
        <v>26</v>
      </c>
      <c r="BJ505" s="70" t="s">
        <v>26</v>
      </c>
      <c r="BK505" s="74">
        <f t="shared" si="227"/>
        <v>2</v>
      </c>
      <c r="BL505" s="75">
        <f t="shared" si="239"/>
        <v>0</v>
      </c>
      <c r="BM505" s="71">
        <v>2</v>
      </c>
      <c r="BN505" s="70" t="s">
        <v>26</v>
      </c>
      <c r="BO505" s="70" t="s">
        <v>26</v>
      </c>
      <c r="BP505" s="70" t="s">
        <v>26</v>
      </c>
      <c r="BQ505" s="70" t="s">
        <v>26</v>
      </c>
      <c r="BR505" s="70" t="s">
        <v>26</v>
      </c>
      <c r="BS505" s="70" t="s">
        <v>26</v>
      </c>
      <c r="BT505" s="70" t="s">
        <v>26</v>
      </c>
      <c r="BU505" s="70" t="s">
        <v>26</v>
      </c>
      <c r="BV505" s="70" t="s">
        <v>26</v>
      </c>
      <c r="BW505" s="74">
        <f t="shared" si="228"/>
        <v>2</v>
      </c>
      <c r="BX505" s="76">
        <f t="shared" si="240"/>
        <v>0</v>
      </c>
      <c r="BY505" s="71">
        <v>0</v>
      </c>
      <c r="BZ505" s="70" t="s">
        <v>26</v>
      </c>
      <c r="CA505" s="70" t="s">
        <v>26</v>
      </c>
      <c r="CB505" s="70" t="s">
        <v>26</v>
      </c>
      <c r="CC505" s="70" t="s">
        <v>26</v>
      </c>
      <c r="CD505" s="70" t="s">
        <v>26</v>
      </c>
      <c r="CE505" s="70" t="s">
        <v>26</v>
      </c>
      <c r="CF505" s="70" t="s">
        <v>26</v>
      </c>
      <c r="CG505" s="70" t="s">
        <v>26</v>
      </c>
      <c r="CH505" s="70" t="s">
        <v>26</v>
      </c>
      <c r="CI505" s="77">
        <f t="shared" si="229"/>
        <v>0</v>
      </c>
      <c r="CJ505" s="76">
        <f t="shared" si="241"/>
        <v>0</v>
      </c>
      <c r="CK505" s="78"/>
      <c r="CL505" s="57"/>
      <c r="CM505" s="57"/>
      <c r="CN505" s="57"/>
      <c r="CO505" s="57"/>
      <c r="CP505" s="57"/>
      <c r="CQ505" s="57"/>
      <c r="CR505" s="57"/>
      <c r="CS505" s="79"/>
      <c r="CT505" s="80"/>
      <c r="CU505" s="81">
        <f t="shared" si="230"/>
        <v>0</v>
      </c>
      <c r="CV505" s="82">
        <f t="shared" si="242"/>
        <v>0</v>
      </c>
      <c r="CW505" s="83" t="e">
        <f>SUMIF(Склад!#REF!,E499,Склад!#REF!)</f>
        <v>#REF!</v>
      </c>
    </row>
    <row r="506" spans="1:101" s="73" customFormat="1" ht="74.849999999999994" customHeight="1" thickBot="1" x14ac:dyDescent="0.3">
      <c r="A506" s="34">
        <v>503</v>
      </c>
      <c r="B506" s="168" t="s">
        <v>140</v>
      </c>
      <c r="C506" s="34" t="s">
        <v>4270</v>
      </c>
      <c r="D506" s="34" t="str">
        <f t="shared" si="223"/>
        <v>684110685</v>
      </c>
      <c r="E506" s="33" t="s">
        <v>4011</v>
      </c>
      <c r="F506" s="33">
        <v>85</v>
      </c>
      <c r="G506" s="165" t="str">
        <f>IFERROR(VLOOKUP(VALUE(E506),Склад!#REF!,6,0),"-")</f>
        <v>-</v>
      </c>
      <c r="H506" s="58"/>
      <c r="I506" s="194" t="s">
        <v>4339</v>
      </c>
      <c r="J506" s="59">
        <v>30.4</v>
      </c>
      <c r="K506" s="63">
        <v>79</v>
      </c>
      <c r="L506" s="60"/>
      <c r="M506" s="61"/>
      <c r="N506" s="62"/>
      <c r="O506" s="64"/>
      <c r="P506" s="65"/>
      <c r="Q506" s="66"/>
      <c r="R506" s="67"/>
      <c r="S506" s="65"/>
      <c r="T506" s="66"/>
      <c r="U506" s="68"/>
      <c r="V506" s="69"/>
      <c r="W506" s="65"/>
      <c r="X506" s="66"/>
      <c r="Y506" s="70" t="str">
        <f>_xlfn.XLOOKUP($D506,'[1]Res (3)'!$G:$G,'[1]Res (3)'!P:P,"",0)</f>
        <v>-</v>
      </c>
      <c r="Z506" s="70" t="str">
        <f>_xlfn.XLOOKUP($D506,'[1]Res (3)'!$G:$G,'[1]Res (3)'!Q:Q,"",0)</f>
        <v/>
      </c>
      <c r="AA506" s="70" t="str">
        <f>_xlfn.XLOOKUP($D506,'[1]Res (3)'!$G:$G,'[1]Res (3)'!R:R,"",0)</f>
        <v/>
      </c>
      <c r="AB506" s="70" t="str">
        <f>_xlfn.XLOOKUP($D506,'[1]Res (3)'!$G:$G,'[1]Res (3)'!S:S,"",0)</f>
        <v/>
      </c>
      <c r="AC506" s="70" t="str">
        <f>_xlfn.XLOOKUP($D506,'[1]Res (3)'!$G:$G,'[1]Res (3)'!T:T,"",0)</f>
        <v/>
      </c>
      <c r="AD506" s="70" t="str">
        <f>_xlfn.XLOOKUP($D506,'[1]Res (3)'!$G:$G,'[1]Res (3)'!U:U,"",0)</f>
        <v/>
      </c>
      <c r="AE506" s="70" t="str">
        <f>_xlfn.XLOOKUP($D506,'[1]Res (3)'!$G:$G,'[1]Res (3)'!V:V,"",0)</f>
        <v/>
      </c>
      <c r="AF506" s="70" t="str">
        <f>_xlfn.XLOOKUP($D506,'[1]Res (3)'!$G:$G,'[1]Res (3)'!W:W,"",0)</f>
        <v/>
      </c>
      <c r="AG506" s="70" t="str">
        <f>_xlfn.XLOOKUP($D506,'[1]Res (3)'!$G:$G,'[1]Res (3)'!X:X,"",0)</f>
        <v/>
      </c>
      <c r="AH506" s="70" t="str">
        <f>_xlfn.XLOOKUP($D506,'[1]Res (3)'!$G:$G,'[1]Res (3)'!Y:Y,"",0)</f>
        <v/>
      </c>
      <c r="AI506" s="70" t="str">
        <f>_xlfn.XLOOKUP($D506,'[1]Res (3)'!$G:$G,'[1]Res (3)'!Z:Z,"",0)</f>
        <v/>
      </c>
      <c r="AJ506" s="70" t="str">
        <f>_xlfn.XLOOKUP($D506,'[1]Res (3)'!$G:$G,'[1]Res (3)'!AA:AA,"",0)</f>
        <v/>
      </c>
      <c r="AK506" s="70" t="str">
        <f>_xlfn.XLOOKUP($D506,'[1]Res (3)'!$G:$G,'[1]Res (3)'!AB:AB,"",0)</f>
        <v>-</v>
      </c>
      <c r="AL506" s="71">
        <f t="shared" si="224"/>
        <v>0</v>
      </c>
      <c r="AM506" s="72" t="str">
        <f t="shared" si="225"/>
        <v/>
      </c>
      <c r="AO506" s="71" t="e">
        <f t="shared" si="237"/>
        <v>#VALUE!</v>
      </c>
      <c r="AP506" s="70" t="s">
        <v>26</v>
      </c>
      <c r="AQ506" s="70" t="s">
        <v>26</v>
      </c>
      <c r="AR506" s="70" t="s">
        <v>26</v>
      </c>
      <c r="AS506" s="70" t="s">
        <v>26</v>
      </c>
      <c r="AT506" s="70" t="s">
        <v>26</v>
      </c>
      <c r="AU506" s="70" t="s">
        <v>26</v>
      </c>
      <c r="AV506" s="70" t="s">
        <v>26</v>
      </c>
      <c r="AW506" s="70" t="s">
        <v>26</v>
      </c>
      <c r="AX506" s="70" t="s">
        <v>26</v>
      </c>
      <c r="AY506" s="71" t="e">
        <f t="shared" si="226"/>
        <v>#VALUE!</v>
      </c>
      <c r="AZ506" s="72" t="e">
        <f t="shared" si="238"/>
        <v>#VALUE!</v>
      </c>
      <c r="BA506" s="71">
        <v>2</v>
      </c>
      <c r="BB506" s="70" t="s">
        <v>26</v>
      </c>
      <c r="BC506" s="70" t="s">
        <v>26</v>
      </c>
      <c r="BD506" s="70" t="s">
        <v>26</v>
      </c>
      <c r="BE506" s="70" t="s">
        <v>26</v>
      </c>
      <c r="BF506" s="70" t="s">
        <v>26</v>
      </c>
      <c r="BG506" s="70" t="s">
        <v>26</v>
      </c>
      <c r="BH506" s="70" t="s">
        <v>26</v>
      </c>
      <c r="BI506" s="70" t="s">
        <v>26</v>
      </c>
      <c r="BJ506" s="70" t="s">
        <v>26</v>
      </c>
      <c r="BK506" s="74">
        <f t="shared" si="227"/>
        <v>2</v>
      </c>
      <c r="BL506" s="75">
        <f t="shared" si="239"/>
        <v>0</v>
      </c>
      <c r="BM506" s="71">
        <v>2</v>
      </c>
      <c r="BN506" s="70" t="s">
        <v>26</v>
      </c>
      <c r="BO506" s="70" t="s">
        <v>26</v>
      </c>
      <c r="BP506" s="70" t="s">
        <v>26</v>
      </c>
      <c r="BQ506" s="70" t="s">
        <v>26</v>
      </c>
      <c r="BR506" s="70" t="s">
        <v>26</v>
      </c>
      <c r="BS506" s="70" t="s">
        <v>26</v>
      </c>
      <c r="BT506" s="70" t="s">
        <v>26</v>
      </c>
      <c r="BU506" s="70" t="s">
        <v>26</v>
      </c>
      <c r="BV506" s="70" t="s">
        <v>26</v>
      </c>
      <c r="BW506" s="74">
        <f t="shared" si="228"/>
        <v>2</v>
      </c>
      <c r="BX506" s="76">
        <f t="shared" si="240"/>
        <v>0</v>
      </c>
      <c r="BY506" s="71">
        <v>0</v>
      </c>
      <c r="BZ506" s="70" t="s">
        <v>26</v>
      </c>
      <c r="CA506" s="70" t="s">
        <v>26</v>
      </c>
      <c r="CB506" s="70" t="s">
        <v>26</v>
      </c>
      <c r="CC506" s="70" t="s">
        <v>26</v>
      </c>
      <c r="CD506" s="70" t="s">
        <v>26</v>
      </c>
      <c r="CE506" s="70" t="s">
        <v>26</v>
      </c>
      <c r="CF506" s="70" t="s">
        <v>26</v>
      </c>
      <c r="CG506" s="70" t="s">
        <v>26</v>
      </c>
      <c r="CH506" s="70" t="s">
        <v>26</v>
      </c>
      <c r="CI506" s="77">
        <f t="shared" si="229"/>
        <v>0</v>
      </c>
      <c r="CJ506" s="76">
        <f t="shared" si="241"/>
        <v>0</v>
      </c>
      <c r="CK506" s="78"/>
      <c r="CL506" s="57"/>
      <c r="CM506" s="57"/>
      <c r="CN506" s="57"/>
      <c r="CO506" s="57"/>
      <c r="CP506" s="57"/>
      <c r="CQ506" s="57"/>
      <c r="CR506" s="57"/>
      <c r="CS506" s="79"/>
      <c r="CT506" s="80"/>
      <c r="CU506" s="81">
        <f t="shared" si="230"/>
        <v>0</v>
      </c>
      <c r="CV506" s="82">
        <f t="shared" si="242"/>
        <v>0</v>
      </c>
      <c r="CW506" s="83" t="e">
        <f>SUMIF(Склад!#REF!,E500,Склад!#REF!)</f>
        <v>#REF!</v>
      </c>
    </row>
    <row r="507" spans="1:101" s="73" customFormat="1" ht="147.94999999999999" customHeight="1" thickBot="1" x14ac:dyDescent="0.3">
      <c r="A507" s="57">
        <v>504</v>
      </c>
      <c r="B507" s="168" t="s">
        <v>133</v>
      </c>
      <c r="C507" s="34" t="s">
        <v>4271</v>
      </c>
      <c r="D507" s="34" t="str">
        <f t="shared" si="223"/>
        <v>77111021</v>
      </c>
      <c r="E507" s="33" t="s">
        <v>4012</v>
      </c>
      <c r="F507" s="33">
        <v>1</v>
      </c>
      <c r="G507" s="165" t="str">
        <f>IFERROR(VLOOKUP(VALUE(E507),Склад!#REF!,6,0),"-")</f>
        <v>-</v>
      </c>
      <c r="H507" s="58"/>
      <c r="I507" s="194" t="s">
        <v>4339</v>
      </c>
      <c r="J507" s="59">
        <v>18.8</v>
      </c>
      <c r="K507" s="63">
        <v>49</v>
      </c>
      <c r="L507" s="60"/>
      <c r="M507" s="61"/>
      <c r="N507" s="62"/>
      <c r="O507" s="64"/>
      <c r="P507" s="65"/>
      <c r="Q507" s="66"/>
      <c r="R507" s="67"/>
      <c r="S507" s="65"/>
      <c r="T507" s="66"/>
      <c r="U507" s="68"/>
      <c r="V507" s="69"/>
      <c r="W507" s="65"/>
      <c r="X507" s="66"/>
      <c r="Y507" s="70" t="str">
        <f>_xlfn.XLOOKUP($D507,'[1]Res (3)'!$G:$G,'[1]Res (3)'!P:P,"",0)</f>
        <v>-</v>
      </c>
      <c r="Z507" s="70" t="str">
        <f>_xlfn.XLOOKUP($D507,'[1]Res (3)'!$G:$G,'[1]Res (3)'!Q:Q,"",0)</f>
        <v>-</v>
      </c>
      <c r="AA507" s="70" t="str">
        <f>_xlfn.XLOOKUP($D507,'[1]Res (3)'!$G:$G,'[1]Res (3)'!R:R,"",0)</f>
        <v>-</v>
      </c>
      <c r="AB507" s="70" t="str">
        <f>_xlfn.XLOOKUP($D507,'[1]Res (3)'!$G:$G,'[1]Res (3)'!S:S,"",0)</f>
        <v/>
      </c>
      <c r="AC507" s="70" t="str">
        <f>_xlfn.XLOOKUP($D507,'[1]Res (3)'!$G:$G,'[1]Res (3)'!T:T,"",0)</f>
        <v/>
      </c>
      <c r="AD507" s="70" t="str">
        <f>_xlfn.XLOOKUP($D507,'[1]Res (3)'!$G:$G,'[1]Res (3)'!U:U,"",0)</f>
        <v/>
      </c>
      <c r="AE507" s="70" t="str">
        <f>_xlfn.XLOOKUP($D507,'[1]Res (3)'!$G:$G,'[1]Res (3)'!V:V,"",0)</f>
        <v/>
      </c>
      <c r="AF507" s="70" t="str">
        <f>_xlfn.XLOOKUP($D507,'[1]Res (3)'!$G:$G,'[1]Res (3)'!W:W,"",0)</f>
        <v/>
      </c>
      <c r="AG507" s="70" t="str">
        <f>_xlfn.XLOOKUP($D507,'[1]Res (3)'!$G:$G,'[1]Res (3)'!X:X,"",0)</f>
        <v/>
      </c>
      <c r="AH507" s="70" t="str">
        <f>_xlfn.XLOOKUP($D507,'[1]Res (3)'!$G:$G,'[1]Res (3)'!Y:Y,"",0)</f>
        <v/>
      </c>
      <c r="AI507" s="70" t="str">
        <f>_xlfn.XLOOKUP($D507,'[1]Res (3)'!$G:$G,'[1]Res (3)'!Z:Z,"",0)</f>
        <v/>
      </c>
      <c r="AJ507" s="70" t="str">
        <f>_xlfn.XLOOKUP($D507,'[1]Res (3)'!$G:$G,'[1]Res (3)'!AA:AA,"",0)</f>
        <v/>
      </c>
      <c r="AK507" s="70" t="str">
        <f>_xlfn.XLOOKUP($D507,'[1]Res (3)'!$G:$G,'[1]Res (3)'!AB:AB,"",0)</f>
        <v>-</v>
      </c>
      <c r="AL507" s="71">
        <f t="shared" si="224"/>
        <v>0</v>
      </c>
      <c r="AM507" s="72" t="str">
        <f t="shared" si="225"/>
        <v/>
      </c>
      <c r="AO507" s="71" t="e">
        <f t="shared" ref="AO507:AO538" si="243">CK507+Y501-BA507-BM507-BY507</f>
        <v>#VALUE!</v>
      </c>
      <c r="AP507" s="70" t="s">
        <v>26</v>
      </c>
      <c r="AQ507" s="70" t="s">
        <v>26</v>
      </c>
      <c r="AR507" s="70" t="s">
        <v>26</v>
      </c>
      <c r="AS507" s="70" t="s">
        <v>26</v>
      </c>
      <c r="AT507" s="70" t="s">
        <v>26</v>
      </c>
      <c r="AU507" s="70" t="s">
        <v>26</v>
      </c>
      <c r="AV507" s="70" t="s">
        <v>26</v>
      </c>
      <c r="AW507" s="70" t="s">
        <v>26</v>
      </c>
      <c r="AX507" s="70" t="s">
        <v>26</v>
      </c>
      <c r="AY507" s="71" t="e">
        <f t="shared" si="226"/>
        <v>#VALUE!</v>
      </c>
      <c r="AZ507" s="72" t="e">
        <f t="shared" ref="AZ507:AZ538" si="244">AY507*L501</f>
        <v>#VALUE!</v>
      </c>
      <c r="BA507" s="71">
        <v>2</v>
      </c>
      <c r="BB507" s="70" t="s">
        <v>26</v>
      </c>
      <c r="BC507" s="70" t="s">
        <v>26</v>
      </c>
      <c r="BD507" s="70" t="s">
        <v>26</v>
      </c>
      <c r="BE507" s="70" t="s">
        <v>26</v>
      </c>
      <c r="BF507" s="70" t="s">
        <v>26</v>
      </c>
      <c r="BG507" s="70" t="s">
        <v>26</v>
      </c>
      <c r="BH507" s="70" t="s">
        <v>26</v>
      </c>
      <c r="BI507" s="70" t="s">
        <v>26</v>
      </c>
      <c r="BJ507" s="70" t="s">
        <v>26</v>
      </c>
      <c r="BK507" s="74">
        <f t="shared" si="227"/>
        <v>2</v>
      </c>
      <c r="BL507" s="75">
        <f t="shared" ref="BL507:BL538" si="245">BK507*L501</f>
        <v>0</v>
      </c>
      <c r="BM507" s="71">
        <v>1</v>
      </c>
      <c r="BN507" s="70" t="s">
        <v>26</v>
      </c>
      <c r="BO507" s="70" t="s">
        <v>26</v>
      </c>
      <c r="BP507" s="70" t="s">
        <v>26</v>
      </c>
      <c r="BQ507" s="70" t="s">
        <v>26</v>
      </c>
      <c r="BR507" s="70" t="s">
        <v>26</v>
      </c>
      <c r="BS507" s="70" t="s">
        <v>26</v>
      </c>
      <c r="BT507" s="70" t="s">
        <v>26</v>
      </c>
      <c r="BU507" s="70" t="s">
        <v>26</v>
      </c>
      <c r="BV507" s="70" t="s">
        <v>26</v>
      </c>
      <c r="BW507" s="74">
        <f t="shared" si="228"/>
        <v>1</v>
      </c>
      <c r="BX507" s="76">
        <f t="shared" ref="BX507:BX538" si="246">BW507*L501</f>
        <v>0</v>
      </c>
      <c r="BY507" s="71">
        <v>0</v>
      </c>
      <c r="BZ507" s="70" t="s">
        <v>26</v>
      </c>
      <c r="CA507" s="70" t="s">
        <v>26</v>
      </c>
      <c r="CB507" s="70" t="s">
        <v>26</v>
      </c>
      <c r="CC507" s="70" t="s">
        <v>26</v>
      </c>
      <c r="CD507" s="70" t="s">
        <v>26</v>
      </c>
      <c r="CE507" s="70" t="s">
        <v>26</v>
      </c>
      <c r="CF507" s="70" t="s">
        <v>26</v>
      </c>
      <c r="CG507" s="70" t="s">
        <v>26</v>
      </c>
      <c r="CH507" s="70" t="s">
        <v>26</v>
      </c>
      <c r="CI507" s="77">
        <f t="shared" si="229"/>
        <v>0</v>
      </c>
      <c r="CJ507" s="76">
        <f t="shared" ref="CJ507:CJ538" si="247">CI507*L501</f>
        <v>0</v>
      </c>
      <c r="CK507" s="78">
        <v>4</v>
      </c>
      <c r="CL507" s="57"/>
      <c r="CM507" s="57"/>
      <c r="CN507" s="57"/>
      <c r="CO507" s="57"/>
      <c r="CP507" s="57"/>
      <c r="CQ507" s="57"/>
      <c r="CR507" s="57"/>
      <c r="CS507" s="79"/>
      <c r="CT507" s="80"/>
      <c r="CU507" s="81">
        <f t="shared" si="230"/>
        <v>4</v>
      </c>
      <c r="CV507" s="82">
        <f t="shared" ref="CV507:CV538" si="248">IF(AL501&gt;0,1,0)</f>
        <v>0</v>
      </c>
      <c r="CW507" s="83" t="e">
        <f>SUMIF(Склад!#REF!,E501,Склад!#REF!)</f>
        <v>#REF!</v>
      </c>
    </row>
    <row r="508" spans="1:101" s="73" customFormat="1" ht="95.45" customHeight="1" thickBot="1" x14ac:dyDescent="0.3">
      <c r="A508" s="34">
        <v>505</v>
      </c>
      <c r="B508" s="168" t="s">
        <v>133</v>
      </c>
      <c r="C508" s="34" t="s">
        <v>4271</v>
      </c>
      <c r="D508" s="34" t="str">
        <f t="shared" si="223"/>
        <v>771110210</v>
      </c>
      <c r="E508" s="33" t="s">
        <v>4012</v>
      </c>
      <c r="F508" s="33">
        <v>10</v>
      </c>
      <c r="G508" s="165" t="str">
        <f>IFERROR(VLOOKUP(VALUE(E508),Склад!#REF!,6,0),"-")</f>
        <v>-</v>
      </c>
      <c r="H508" s="58"/>
      <c r="I508" s="194" t="s">
        <v>4339</v>
      </c>
      <c r="J508" s="59">
        <v>18.8</v>
      </c>
      <c r="K508" s="63">
        <v>49</v>
      </c>
      <c r="L508" s="60"/>
      <c r="M508" s="61"/>
      <c r="N508" s="62"/>
      <c r="O508" s="64"/>
      <c r="P508" s="65"/>
      <c r="Q508" s="66"/>
      <c r="R508" s="67"/>
      <c r="S508" s="65"/>
      <c r="T508" s="66"/>
      <c r="U508" s="68"/>
      <c r="V508" s="69"/>
      <c r="W508" s="65"/>
      <c r="X508" s="66"/>
      <c r="Y508" s="70" t="str">
        <f>_xlfn.XLOOKUP($D508,'[1]Res (3)'!$G:$G,'[1]Res (3)'!P:P,"",0)</f>
        <v>-</v>
      </c>
      <c r="Z508" s="70" t="str">
        <f>_xlfn.XLOOKUP($D508,'[1]Res (3)'!$G:$G,'[1]Res (3)'!Q:Q,"",0)</f>
        <v>-</v>
      </c>
      <c r="AA508" s="70" t="str">
        <f>_xlfn.XLOOKUP($D508,'[1]Res (3)'!$G:$G,'[1]Res (3)'!R:R,"",0)</f>
        <v>-</v>
      </c>
      <c r="AB508" s="70" t="str">
        <f>_xlfn.XLOOKUP($D508,'[1]Res (3)'!$G:$G,'[1]Res (3)'!S:S,"",0)</f>
        <v/>
      </c>
      <c r="AC508" s="70" t="str">
        <f>_xlfn.XLOOKUP($D508,'[1]Res (3)'!$G:$G,'[1]Res (3)'!T:T,"",0)</f>
        <v/>
      </c>
      <c r="AD508" s="70" t="str">
        <f>_xlfn.XLOOKUP($D508,'[1]Res (3)'!$G:$G,'[1]Res (3)'!U:U,"",0)</f>
        <v/>
      </c>
      <c r="AE508" s="70" t="str">
        <f>_xlfn.XLOOKUP($D508,'[1]Res (3)'!$G:$G,'[1]Res (3)'!V:V,"",0)</f>
        <v/>
      </c>
      <c r="AF508" s="70" t="str">
        <f>_xlfn.XLOOKUP($D508,'[1]Res (3)'!$G:$G,'[1]Res (3)'!W:W,"",0)</f>
        <v/>
      </c>
      <c r="AG508" s="70" t="str">
        <f>_xlfn.XLOOKUP($D508,'[1]Res (3)'!$G:$G,'[1]Res (3)'!X:X,"",0)</f>
        <v/>
      </c>
      <c r="AH508" s="70" t="str">
        <f>_xlfn.XLOOKUP($D508,'[1]Res (3)'!$G:$G,'[1]Res (3)'!Y:Y,"",0)</f>
        <v/>
      </c>
      <c r="AI508" s="70" t="str">
        <f>_xlfn.XLOOKUP($D508,'[1]Res (3)'!$G:$G,'[1]Res (3)'!Z:Z,"",0)</f>
        <v/>
      </c>
      <c r="AJ508" s="70" t="str">
        <f>_xlfn.XLOOKUP($D508,'[1]Res (3)'!$G:$G,'[1]Res (3)'!AA:AA,"",0)</f>
        <v/>
      </c>
      <c r="AK508" s="70" t="str">
        <f>_xlfn.XLOOKUP($D508,'[1]Res (3)'!$G:$G,'[1]Res (3)'!AB:AB,"",0)</f>
        <v>-</v>
      </c>
      <c r="AL508" s="71">
        <f t="shared" si="224"/>
        <v>0</v>
      </c>
      <c r="AM508" s="72" t="str">
        <f t="shared" si="225"/>
        <v/>
      </c>
      <c r="AO508" s="71" t="e">
        <f t="shared" si="243"/>
        <v>#VALUE!</v>
      </c>
      <c r="AP508" s="70" t="s">
        <v>26</v>
      </c>
      <c r="AQ508" s="70" t="s">
        <v>26</v>
      </c>
      <c r="AR508" s="70" t="s">
        <v>26</v>
      </c>
      <c r="AS508" s="70" t="s">
        <v>26</v>
      </c>
      <c r="AT508" s="70" t="s">
        <v>26</v>
      </c>
      <c r="AU508" s="70" t="s">
        <v>26</v>
      </c>
      <c r="AV508" s="70" t="s">
        <v>26</v>
      </c>
      <c r="AW508" s="70" t="s">
        <v>26</v>
      </c>
      <c r="AX508" s="70" t="s">
        <v>26</v>
      </c>
      <c r="AY508" s="71" t="e">
        <f t="shared" si="226"/>
        <v>#VALUE!</v>
      </c>
      <c r="AZ508" s="72" t="e">
        <f t="shared" si="244"/>
        <v>#VALUE!</v>
      </c>
      <c r="BA508" s="71">
        <v>2</v>
      </c>
      <c r="BB508" s="70" t="s">
        <v>26</v>
      </c>
      <c r="BC508" s="70" t="s">
        <v>26</v>
      </c>
      <c r="BD508" s="70" t="s">
        <v>26</v>
      </c>
      <c r="BE508" s="70" t="s">
        <v>26</v>
      </c>
      <c r="BF508" s="70" t="s">
        <v>26</v>
      </c>
      <c r="BG508" s="70" t="s">
        <v>26</v>
      </c>
      <c r="BH508" s="70" t="s">
        <v>26</v>
      </c>
      <c r="BI508" s="70" t="s">
        <v>26</v>
      </c>
      <c r="BJ508" s="70" t="s">
        <v>26</v>
      </c>
      <c r="BK508" s="74">
        <f t="shared" si="227"/>
        <v>2</v>
      </c>
      <c r="BL508" s="75">
        <f t="shared" si="245"/>
        <v>0</v>
      </c>
      <c r="BM508" s="71">
        <v>1</v>
      </c>
      <c r="BN508" s="70" t="s">
        <v>26</v>
      </c>
      <c r="BO508" s="70" t="s">
        <v>26</v>
      </c>
      <c r="BP508" s="70" t="s">
        <v>26</v>
      </c>
      <c r="BQ508" s="70" t="s">
        <v>26</v>
      </c>
      <c r="BR508" s="70" t="s">
        <v>26</v>
      </c>
      <c r="BS508" s="70" t="s">
        <v>26</v>
      </c>
      <c r="BT508" s="70" t="s">
        <v>26</v>
      </c>
      <c r="BU508" s="70" t="s">
        <v>26</v>
      </c>
      <c r="BV508" s="70" t="s">
        <v>26</v>
      </c>
      <c r="BW508" s="74">
        <f t="shared" si="228"/>
        <v>1</v>
      </c>
      <c r="BX508" s="76">
        <f t="shared" si="246"/>
        <v>0</v>
      </c>
      <c r="BY508" s="71">
        <v>0</v>
      </c>
      <c r="BZ508" s="70" t="s">
        <v>26</v>
      </c>
      <c r="CA508" s="70" t="s">
        <v>26</v>
      </c>
      <c r="CB508" s="70" t="s">
        <v>26</v>
      </c>
      <c r="CC508" s="70" t="s">
        <v>26</v>
      </c>
      <c r="CD508" s="70" t="s">
        <v>26</v>
      </c>
      <c r="CE508" s="70" t="s">
        <v>26</v>
      </c>
      <c r="CF508" s="70" t="s">
        <v>26</v>
      </c>
      <c r="CG508" s="70" t="s">
        <v>26</v>
      </c>
      <c r="CH508" s="70" t="s">
        <v>26</v>
      </c>
      <c r="CI508" s="77">
        <f t="shared" si="229"/>
        <v>0</v>
      </c>
      <c r="CJ508" s="76">
        <f t="shared" si="247"/>
        <v>0</v>
      </c>
      <c r="CK508" s="78">
        <v>8</v>
      </c>
      <c r="CL508" s="57"/>
      <c r="CM508" s="57"/>
      <c r="CN508" s="57"/>
      <c r="CO508" s="57"/>
      <c r="CP508" s="57"/>
      <c r="CQ508" s="57"/>
      <c r="CR508" s="57"/>
      <c r="CS508" s="79"/>
      <c r="CT508" s="80"/>
      <c r="CU508" s="81">
        <f t="shared" si="230"/>
        <v>8</v>
      </c>
      <c r="CV508" s="82">
        <f t="shared" si="248"/>
        <v>0</v>
      </c>
      <c r="CW508" s="83" t="e">
        <f>SUMIF(Склад!#REF!,E502,Склад!#REF!)</f>
        <v>#REF!</v>
      </c>
    </row>
    <row r="509" spans="1:101" s="73" customFormat="1" ht="147.94999999999999" customHeight="1" thickBot="1" x14ac:dyDescent="0.3">
      <c r="A509" s="57">
        <v>506</v>
      </c>
      <c r="B509" s="168" t="s">
        <v>133</v>
      </c>
      <c r="C509" s="34" t="s">
        <v>4271</v>
      </c>
      <c r="D509" s="34" t="str">
        <f t="shared" si="223"/>
        <v>77111022</v>
      </c>
      <c r="E509" s="33" t="s">
        <v>4012</v>
      </c>
      <c r="F509" s="33">
        <v>2</v>
      </c>
      <c r="G509" s="165" t="str">
        <f>IFERROR(VLOOKUP(VALUE(E509),Склад!#REF!,6,0),"-")</f>
        <v>-</v>
      </c>
      <c r="H509" s="58"/>
      <c r="I509" s="194" t="s">
        <v>4339</v>
      </c>
      <c r="J509" s="59">
        <v>18.8</v>
      </c>
      <c r="K509" s="63">
        <v>49</v>
      </c>
      <c r="L509" s="60"/>
      <c r="M509" s="61"/>
      <c r="N509" s="62"/>
      <c r="O509" s="64"/>
      <c r="P509" s="65"/>
      <c r="Q509" s="66"/>
      <c r="R509" s="67"/>
      <c r="S509" s="65"/>
      <c r="T509" s="66"/>
      <c r="U509" s="68"/>
      <c r="V509" s="69"/>
      <c r="W509" s="65"/>
      <c r="X509" s="66"/>
      <c r="Y509" s="70" t="str">
        <f>_xlfn.XLOOKUP($D509,'[1]Res (3)'!$G:$G,'[1]Res (3)'!P:P,"",0)</f>
        <v>-</v>
      </c>
      <c r="Z509" s="70" t="str">
        <f>_xlfn.XLOOKUP($D509,'[1]Res (3)'!$G:$G,'[1]Res (3)'!Q:Q,"",0)</f>
        <v>-</v>
      </c>
      <c r="AA509" s="70" t="str">
        <f>_xlfn.XLOOKUP($D509,'[1]Res (3)'!$G:$G,'[1]Res (3)'!R:R,"",0)</f>
        <v>-</v>
      </c>
      <c r="AB509" s="70" t="str">
        <f>_xlfn.XLOOKUP($D509,'[1]Res (3)'!$G:$G,'[1]Res (3)'!S:S,"",0)</f>
        <v/>
      </c>
      <c r="AC509" s="70" t="str">
        <f>_xlfn.XLOOKUP($D509,'[1]Res (3)'!$G:$G,'[1]Res (3)'!T:T,"",0)</f>
        <v/>
      </c>
      <c r="AD509" s="70" t="str">
        <f>_xlfn.XLOOKUP($D509,'[1]Res (3)'!$G:$G,'[1]Res (3)'!U:U,"",0)</f>
        <v/>
      </c>
      <c r="AE509" s="70" t="str">
        <f>_xlfn.XLOOKUP($D509,'[1]Res (3)'!$G:$G,'[1]Res (3)'!V:V,"",0)</f>
        <v/>
      </c>
      <c r="AF509" s="70" t="str">
        <f>_xlfn.XLOOKUP($D509,'[1]Res (3)'!$G:$G,'[1]Res (3)'!W:W,"",0)</f>
        <v/>
      </c>
      <c r="AG509" s="70" t="str">
        <f>_xlfn.XLOOKUP($D509,'[1]Res (3)'!$G:$G,'[1]Res (3)'!X:X,"",0)</f>
        <v/>
      </c>
      <c r="AH509" s="70" t="str">
        <f>_xlfn.XLOOKUP($D509,'[1]Res (3)'!$G:$G,'[1]Res (3)'!Y:Y,"",0)</f>
        <v/>
      </c>
      <c r="AI509" s="70" t="str">
        <f>_xlfn.XLOOKUP($D509,'[1]Res (3)'!$G:$G,'[1]Res (3)'!Z:Z,"",0)</f>
        <v/>
      </c>
      <c r="AJ509" s="70" t="str">
        <f>_xlfn.XLOOKUP($D509,'[1]Res (3)'!$G:$G,'[1]Res (3)'!AA:AA,"",0)</f>
        <v/>
      </c>
      <c r="AK509" s="70" t="str">
        <f>_xlfn.XLOOKUP($D509,'[1]Res (3)'!$G:$G,'[1]Res (3)'!AB:AB,"",0)</f>
        <v>-</v>
      </c>
      <c r="AL509" s="71">
        <f t="shared" si="224"/>
        <v>0</v>
      </c>
      <c r="AM509" s="72" t="str">
        <f t="shared" si="225"/>
        <v/>
      </c>
      <c r="AO509" s="71" t="e">
        <f t="shared" si="243"/>
        <v>#VALUE!</v>
      </c>
      <c r="AP509" s="70" t="s">
        <v>26</v>
      </c>
      <c r="AQ509" s="70" t="s">
        <v>26</v>
      </c>
      <c r="AR509" s="70" t="s">
        <v>26</v>
      </c>
      <c r="AS509" s="70" t="s">
        <v>26</v>
      </c>
      <c r="AT509" s="70" t="s">
        <v>26</v>
      </c>
      <c r="AU509" s="70" t="s">
        <v>26</v>
      </c>
      <c r="AV509" s="70" t="s">
        <v>26</v>
      </c>
      <c r="AW509" s="70" t="s">
        <v>26</v>
      </c>
      <c r="AX509" s="70" t="s">
        <v>26</v>
      </c>
      <c r="AY509" s="71" t="e">
        <f t="shared" si="226"/>
        <v>#VALUE!</v>
      </c>
      <c r="AZ509" s="72" t="e">
        <f t="shared" si="244"/>
        <v>#VALUE!</v>
      </c>
      <c r="BA509" s="71">
        <v>2</v>
      </c>
      <c r="BB509" s="70" t="s">
        <v>26</v>
      </c>
      <c r="BC509" s="70" t="s">
        <v>26</v>
      </c>
      <c r="BD509" s="70" t="s">
        <v>26</v>
      </c>
      <c r="BE509" s="70" t="s">
        <v>26</v>
      </c>
      <c r="BF509" s="70" t="s">
        <v>26</v>
      </c>
      <c r="BG509" s="70" t="s">
        <v>26</v>
      </c>
      <c r="BH509" s="70" t="s">
        <v>26</v>
      </c>
      <c r="BI509" s="70" t="s">
        <v>26</v>
      </c>
      <c r="BJ509" s="70" t="s">
        <v>26</v>
      </c>
      <c r="BK509" s="74">
        <f t="shared" si="227"/>
        <v>2</v>
      </c>
      <c r="BL509" s="75">
        <f t="shared" si="245"/>
        <v>0</v>
      </c>
      <c r="BM509" s="71">
        <v>1</v>
      </c>
      <c r="BN509" s="70" t="s">
        <v>26</v>
      </c>
      <c r="BO509" s="70" t="s">
        <v>26</v>
      </c>
      <c r="BP509" s="70" t="s">
        <v>26</v>
      </c>
      <c r="BQ509" s="70" t="s">
        <v>26</v>
      </c>
      <c r="BR509" s="70" t="s">
        <v>26</v>
      </c>
      <c r="BS509" s="70" t="s">
        <v>26</v>
      </c>
      <c r="BT509" s="70" t="s">
        <v>26</v>
      </c>
      <c r="BU509" s="70" t="s">
        <v>26</v>
      </c>
      <c r="BV509" s="70" t="s">
        <v>26</v>
      </c>
      <c r="BW509" s="74">
        <f t="shared" si="228"/>
        <v>1</v>
      </c>
      <c r="BX509" s="76">
        <f t="shared" si="246"/>
        <v>0</v>
      </c>
      <c r="BY509" s="71">
        <v>0</v>
      </c>
      <c r="BZ509" s="70" t="s">
        <v>26</v>
      </c>
      <c r="CA509" s="70" t="s">
        <v>26</v>
      </c>
      <c r="CB509" s="70" t="s">
        <v>26</v>
      </c>
      <c r="CC509" s="70" t="s">
        <v>26</v>
      </c>
      <c r="CD509" s="70" t="s">
        <v>26</v>
      </c>
      <c r="CE509" s="70" t="s">
        <v>26</v>
      </c>
      <c r="CF509" s="70" t="s">
        <v>26</v>
      </c>
      <c r="CG509" s="70" t="s">
        <v>26</v>
      </c>
      <c r="CH509" s="70" t="s">
        <v>26</v>
      </c>
      <c r="CI509" s="77">
        <f t="shared" si="229"/>
        <v>0</v>
      </c>
      <c r="CJ509" s="76">
        <f t="shared" si="247"/>
        <v>0</v>
      </c>
      <c r="CK509" s="78">
        <v>4</v>
      </c>
      <c r="CL509" s="57"/>
      <c r="CM509" s="57"/>
      <c r="CN509" s="57"/>
      <c r="CO509" s="57"/>
      <c r="CP509" s="57"/>
      <c r="CQ509" s="57"/>
      <c r="CR509" s="57"/>
      <c r="CS509" s="79"/>
      <c r="CT509" s="80"/>
      <c r="CU509" s="81">
        <f t="shared" si="230"/>
        <v>4</v>
      </c>
      <c r="CV509" s="82">
        <f t="shared" si="248"/>
        <v>0</v>
      </c>
      <c r="CW509" s="83" t="e">
        <f>SUMIF(Склад!#REF!,E503,Склад!#REF!)</f>
        <v>#REF!</v>
      </c>
    </row>
    <row r="510" spans="1:101" s="73" customFormat="1" ht="147.94999999999999" customHeight="1" thickBot="1" x14ac:dyDescent="0.3">
      <c r="A510" s="34">
        <v>507</v>
      </c>
      <c r="B510" s="168" t="s">
        <v>133</v>
      </c>
      <c r="C510" s="34" t="s">
        <v>4271</v>
      </c>
      <c r="D510" s="34" t="str">
        <f t="shared" si="223"/>
        <v>771110261</v>
      </c>
      <c r="E510" s="33" t="s">
        <v>4012</v>
      </c>
      <c r="F510" s="33">
        <v>61</v>
      </c>
      <c r="G510" s="165" t="str">
        <f>IFERROR(VLOOKUP(VALUE(E510),Склад!#REF!,6,0),"-")</f>
        <v>-</v>
      </c>
      <c r="H510" s="58"/>
      <c r="I510" s="194" t="s">
        <v>4339</v>
      </c>
      <c r="J510" s="59">
        <v>18.8</v>
      </c>
      <c r="K510" s="63">
        <v>49</v>
      </c>
      <c r="L510" s="60"/>
      <c r="M510" s="61"/>
      <c r="N510" s="62"/>
      <c r="O510" s="64"/>
      <c r="P510" s="65"/>
      <c r="Q510" s="66"/>
      <c r="R510" s="67"/>
      <c r="S510" s="65"/>
      <c r="T510" s="66"/>
      <c r="U510" s="68"/>
      <c r="V510" s="69"/>
      <c r="W510" s="65"/>
      <c r="X510" s="66"/>
      <c r="Y510" s="70" t="str">
        <f>_xlfn.XLOOKUP($D510,'[1]Res (3)'!$G:$G,'[1]Res (3)'!P:P,"",0)</f>
        <v>-</v>
      </c>
      <c r="Z510" s="70" t="str">
        <f>_xlfn.XLOOKUP($D510,'[1]Res (3)'!$G:$G,'[1]Res (3)'!Q:Q,"",0)</f>
        <v>-</v>
      </c>
      <c r="AA510" s="70" t="str">
        <f>_xlfn.XLOOKUP($D510,'[1]Res (3)'!$G:$G,'[1]Res (3)'!R:R,"",0)</f>
        <v>-</v>
      </c>
      <c r="AB510" s="70" t="str">
        <f>_xlfn.XLOOKUP($D510,'[1]Res (3)'!$G:$G,'[1]Res (3)'!S:S,"",0)</f>
        <v/>
      </c>
      <c r="AC510" s="70" t="str">
        <f>_xlfn.XLOOKUP($D510,'[1]Res (3)'!$G:$G,'[1]Res (3)'!T:T,"",0)</f>
        <v/>
      </c>
      <c r="AD510" s="70" t="str">
        <f>_xlfn.XLOOKUP($D510,'[1]Res (3)'!$G:$G,'[1]Res (3)'!U:U,"",0)</f>
        <v/>
      </c>
      <c r="AE510" s="70" t="str">
        <f>_xlfn.XLOOKUP($D510,'[1]Res (3)'!$G:$G,'[1]Res (3)'!V:V,"",0)</f>
        <v/>
      </c>
      <c r="AF510" s="70" t="str">
        <f>_xlfn.XLOOKUP($D510,'[1]Res (3)'!$G:$G,'[1]Res (3)'!W:W,"",0)</f>
        <v/>
      </c>
      <c r="AG510" s="70" t="str">
        <f>_xlfn.XLOOKUP($D510,'[1]Res (3)'!$G:$G,'[1]Res (3)'!X:X,"",0)</f>
        <v/>
      </c>
      <c r="AH510" s="70" t="str">
        <f>_xlfn.XLOOKUP($D510,'[1]Res (3)'!$G:$G,'[1]Res (3)'!Y:Y,"",0)</f>
        <v/>
      </c>
      <c r="AI510" s="70" t="str">
        <f>_xlfn.XLOOKUP($D510,'[1]Res (3)'!$G:$G,'[1]Res (3)'!Z:Z,"",0)</f>
        <v/>
      </c>
      <c r="AJ510" s="70" t="str">
        <f>_xlfn.XLOOKUP($D510,'[1]Res (3)'!$G:$G,'[1]Res (3)'!AA:AA,"",0)</f>
        <v/>
      </c>
      <c r="AK510" s="70" t="str">
        <f>_xlfn.XLOOKUP($D510,'[1]Res (3)'!$G:$G,'[1]Res (3)'!AB:AB,"",0)</f>
        <v>-</v>
      </c>
      <c r="AL510" s="71">
        <f t="shared" si="224"/>
        <v>0</v>
      </c>
      <c r="AM510" s="72" t="str">
        <f t="shared" si="225"/>
        <v/>
      </c>
      <c r="AO510" s="71" t="e">
        <f t="shared" si="243"/>
        <v>#VALUE!</v>
      </c>
      <c r="AP510" s="70" t="s">
        <v>26</v>
      </c>
      <c r="AQ510" s="70" t="s">
        <v>26</v>
      </c>
      <c r="AR510" s="70" t="s">
        <v>26</v>
      </c>
      <c r="AS510" s="70" t="s">
        <v>26</v>
      </c>
      <c r="AT510" s="70" t="s">
        <v>26</v>
      </c>
      <c r="AU510" s="70" t="s">
        <v>26</v>
      </c>
      <c r="AV510" s="70" t="s">
        <v>26</v>
      </c>
      <c r="AW510" s="70" t="s">
        <v>26</v>
      </c>
      <c r="AX510" s="70" t="s">
        <v>26</v>
      </c>
      <c r="AY510" s="71" t="e">
        <f t="shared" si="226"/>
        <v>#VALUE!</v>
      </c>
      <c r="AZ510" s="72" t="e">
        <f t="shared" si="244"/>
        <v>#VALUE!</v>
      </c>
      <c r="BA510" s="71">
        <v>3</v>
      </c>
      <c r="BB510" s="70" t="s">
        <v>26</v>
      </c>
      <c r="BC510" s="70" t="s">
        <v>26</v>
      </c>
      <c r="BD510" s="70" t="s">
        <v>26</v>
      </c>
      <c r="BE510" s="70" t="s">
        <v>26</v>
      </c>
      <c r="BF510" s="70" t="s">
        <v>26</v>
      </c>
      <c r="BG510" s="70" t="s">
        <v>26</v>
      </c>
      <c r="BH510" s="70" t="s">
        <v>26</v>
      </c>
      <c r="BI510" s="70" t="s">
        <v>26</v>
      </c>
      <c r="BJ510" s="70" t="s">
        <v>26</v>
      </c>
      <c r="BK510" s="74">
        <f t="shared" si="227"/>
        <v>3</v>
      </c>
      <c r="BL510" s="75">
        <f t="shared" si="245"/>
        <v>0</v>
      </c>
      <c r="BM510" s="71">
        <v>2</v>
      </c>
      <c r="BN510" s="70" t="s">
        <v>26</v>
      </c>
      <c r="BO510" s="70" t="s">
        <v>26</v>
      </c>
      <c r="BP510" s="70" t="s">
        <v>26</v>
      </c>
      <c r="BQ510" s="70" t="s">
        <v>26</v>
      </c>
      <c r="BR510" s="70" t="s">
        <v>26</v>
      </c>
      <c r="BS510" s="70" t="s">
        <v>26</v>
      </c>
      <c r="BT510" s="70" t="s">
        <v>26</v>
      </c>
      <c r="BU510" s="70" t="s">
        <v>26</v>
      </c>
      <c r="BV510" s="70" t="s">
        <v>26</v>
      </c>
      <c r="BW510" s="74">
        <f t="shared" si="228"/>
        <v>2</v>
      </c>
      <c r="BX510" s="76">
        <f t="shared" si="246"/>
        <v>0</v>
      </c>
      <c r="BY510" s="71">
        <v>5</v>
      </c>
      <c r="BZ510" s="70" t="s">
        <v>26</v>
      </c>
      <c r="CA510" s="70" t="s">
        <v>26</v>
      </c>
      <c r="CB510" s="70" t="s">
        <v>26</v>
      </c>
      <c r="CC510" s="70" t="s">
        <v>26</v>
      </c>
      <c r="CD510" s="70" t="s">
        <v>26</v>
      </c>
      <c r="CE510" s="70" t="s">
        <v>26</v>
      </c>
      <c r="CF510" s="70" t="s">
        <v>26</v>
      </c>
      <c r="CG510" s="70" t="s">
        <v>26</v>
      </c>
      <c r="CH510" s="70" t="s">
        <v>26</v>
      </c>
      <c r="CI510" s="77">
        <f t="shared" si="229"/>
        <v>5</v>
      </c>
      <c r="CJ510" s="76">
        <f t="shared" si="247"/>
        <v>0</v>
      </c>
      <c r="CK510" s="78">
        <v>6</v>
      </c>
      <c r="CL510" s="57"/>
      <c r="CM510" s="57"/>
      <c r="CN510" s="57"/>
      <c r="CO510" s="57"/>
      <c r="CP510" s="57"/>
      <c r="CQ510" s="57"/>
      <c r="CR510" s="57"/>
      <c r="CS510" s="79"/>
      <c r="CT510" s="80"/>
      <c r="CU510" s="81">
        <f t="shared" si="230"/>
        <v>6</v>
      </c>
      <c r="CV510" s="82">
        <f t="shared" si="248"/>
        <v>0</v>
      </c>
      <c r="CW510" s="83" t="e">
        <f>SUMIF(Склад!#REF!,E504,Склад!#REF!)</f>
        <v>#REF!</v>
      </c>
    </row>
    <row r="511" spans="1:101" s="73" customFormat="1" ht="147.94999999999999" customHeight="1" thickBot="1" x14ac:dyDescent="0.3">
      <c r="A511" s="57">
        <v>508</v>
      </c>
      <c r="B511" s="168" t="s">
        <v>133</v>
      </c>
      <c r="C511" s="34" t="s">
        <v>4271</v>
      </c>
      <c r="D511" s="34" t="str">
        <f t="shared" ref="D511:D574" si="249">E511&amp;F511</f>
        <v>771110271</v>
      </c>
      <c r="E511" s="33" t="s">
        <v>4012</v>
      </c>
      <c r="F511" s="33">
        <v>71</v>
      </c>
      <c r="G511" s="165" t="str">
        <f>IFERROR(VLOOKUP(VALUE(E511),Склад!#REF!,6,0),"-")</f>
        <v>-</v>
      </c>
      <c r="H511" s="58"/>
      <c r="I511" s="194" t="s">
        <v>4339</v>
      </c>
      <c r="J511" s="59">
        <v>18.8</v>
      </c>
      <c r="K511" s="63">
        <v>49</v>
      </c>
      <c r="L511" s="60"/>
      <c r="M511" s="61"/>
      <c r="N511" s="62"/>
      <c r="O511" s="64"/>
      <c r="P511" s="65"/>
      <c r="Q511" s="66"/>
      <c r="R511" s="67"/>
      <c r="S511" s="65"/>
      <c r="T511" s="66"/>
      <c r="U511" s="68"/>
      <c r="V511" s="69"/>
      <c r="W511" s="65"/>
      <c r="X511" s="66"/>
      <c r="Y511" s="70" t="str">
        <f>_xlfn.XLOOKUP($D511,'[1]Res (3)'!$G:$G,'[1]Res (3)'!P:P,"",0)</f>
        <v>-</v>
      </c>
      <c r="Z511" s="70" t="str">
        <f>_xlfn.XLOOKUP($D511,'[1]Res (3)'!$G:$G,'[1]Res (3)'!Q:Q,"",0)</f>
        <v>-</v>
      </c>
      <c r="AA511" s="70" t="str">
        <f>_xlfn.XLOOKUP($D511,'[1]Res (3)'!$G:$G,'[1]Res (3)'!R:R,"",0)</f>
        <v>-</v>
      </c>
      <c r="AB511" s="70" t="str">
        <f>_xlfn.XLOOKUP($D511,'[1]Res (3)'!$G:$G,'[1]Res (3)'!S:S,"",0)</f>
        <v/>
      </c>
      <c r="AC511" s="70" t="str">
        <f>_xlfn.XLOOKUP($D511,'[1]Res (3)'!$G:$G,'[1]Res (3)'!T:T,"",0)</f>
        <v/>
      </c>
      <c r="AD511" s="70" t="str">
        <f>_xlfn.XLOOKUP($D511,'[1]Res (3)'!$G:$G,'[1]Res (3)'!U:U,"",0)</f>
        <v/>
      </c>
      <c r="AE511" s="70" t="str">
        <f>_xlfn.XLOOKUP($D511,'[1]Res (3)'!$G:$G,'[1]Res (3)'!V:V,"",0)</f>
        <v/>
      </c>
      <c r="AF511" s="70" t="str">
        <f>_xlfn.XLOOKUP($D511,'[1]Res (3)'!$G:$G,'[1]Res (3)'!W:W,"",0)</f>
        <v/>
      </c>
      <c r="AG511" s="70" t="str">
        <f>_xlfn.XLOOKUP($D511,'[1]Res (3)'!$G:$G,'[1]Res (3)'!X:X,"",0)</f>
        <v/>
      </c>
      <c r="AH511" s="70" t="str">
        <f>_xlfn.XLOOKUP($D511,'[1]Res (3)'!$G:$G,'[1]Res (3)'!Y:Y,"",0)</f>
        <v/>
      </c>
      <c r="AI511" s="70" t="str">
        <f>_xlfn.XLOOKUP($D511,'[1]Res (3)'!$G:$G,'[1]Res (3)'!Z:Z,"",0)</f>
        <v/>
      </c>
      <c r="AJ511" s="70" t="str">
        <f>_xlfn.XLOOKUP($D511,'[1]Res (3)'!$G:$G,'[1]Res (3)'!AA:AA,"",0)</f>
        <v/>
      </c>
      <c r="AK511" s="70" t="str">
        <f>_xlfn.XLOOKUP($D511,'[1]Res (3)'!$G:$G,'[1]Res (3)'!AB:AB,"",0)</f>
        <v>-</v>
      </c>
      <c r="AL511" s="71">
        <f t="shared" si="224"/>
        <v>0</v>
      </c>
      <c r="AM511" s="72" t="str">
        <f t="shared" si="225"/>
        <v/>
      </c>
      <c r="AO511" s="71" t="e">
        <f t="shared" si="243"/>
        <v>#VALUE!</v>
      </c>
      <c r="AP511" s="70" t="s">
        <v>26</v>
      </c>
      <c r="AQ511" s="70" t="s">
        <v>26</v>
      </c>
      <c r="AR511" s="70" t="s">
        <v>26</v>
      </c>
      <c r="AS511" s="70" t="s">
        <v>26</v>
      </c>
      <c r="AT511" s="70" t="s">
        <v>26</v>
      </c>
      <c r="AU511" s="70" t="s">
        <v>26</v>
      </c>
      <c r="AV511" s="70" t="s">
        <v>26</v>
      </c>
      <c r="AW511" s="70" t="s">
        <v>26</v>
      </c>
      <c r="AX511" s="70" t="s">
        <v>26</v>
      </c>
      <c r="AY511" s="71" t="e">
        <f t="shared" si="226"/>
        <v>#VALUE!</v>
      </c>
      <c r="AZ511" s="72" t="e">
        <f t="shared" si="244"/>
        <v>#VALUE!</v>
      </c>
      <c r="BA511" s="71">
        <v>2</v>
      </c>
      <c r="BB511" s="70" t="s">
        <v>26</v>
      </c>
      <c r="BC511" s="70" t="s">
        <v>26</v>
      </c>
      <c r="BD511" s="70" t="s">
        <v>26</v>
      </c>
      <c r="BE511" s="70" t="s">
        <v>26</v>
      </c>
      <c r="BF511" s="70" t="s">
        <v>26</v>
      </c>
      <c r="BG511" s="70" t="s">
        <v>26</v>
      </c>
      <c r="BH511" s="70" t="s">
        <v>26</v>
      </c>
      <c r="BI511" s="70" t="s">
        <v>26</v>
      </c>
      <c r="BJ511" s="70" t="s">
        <v>26</v>
      </c>
      <c r="BK511" s="74">
        <f t="shared" si="227"/>
        <v>2</v>
      </c>
      <c r="BL511" s="75">
        <f t="shared" si="245"/>
        <v>0</v>
      </c>
      <c r="BM511" s="71">
        <v>3</v>
      </c>
      <c r="BN511" s="70" t="s">
        <v>26</v>
      </c>
      <c r="BO511" s="70" t="s">
        <v>26</v>
      </c>
      <c r="BP511" s="70" t="s">
        <v>26</v>
      </c>
      <c r="BQ511" s="70" t="s">
        <v>26</v>
      </c>
      <c r="BR511" s="70" t="s">
        <v>26</v>
      </c>
      <c r="BS511" s="70" t="s">
        <v>26</v>
      </c>
      <c r="BT511" s="70" t="s">
        <v>26</v>
      </c>
      <c r="BU511" s="70" t="s">
        <v>26</v>
      </c>
      <c r="BV511" s="70" t="s">
        <v>26</v>
      </c>
      <c r="BW511" s="74">
        <f t="shared" si="228"/>
        <v>3</v>
      </c>
      <c r="BX511" s="76">
        <f t="shared" si="246"/>
        <v>0</v>
      </c>
      <c r="BY511" s="71">
        <v>5</v>
      </c>
      <c r="BZ511" s="70" t="s">
        <v>26</v>
      </c>
      <c r="CA511" s="70" t="s">
        <v>26</v>
      </c>
      <c r="CB511" s="70" t="s">
        <v>26</v>
      </c>
      <c r="CC511" s="70" t="s">
        <v>26</v>
      </c>
      <c r="CD511" s="70" t="s">
        <v>26</v>
      </c>
      <c r="CE511" s="70" t="s">
        <v>26</v>
      </c>
      <c r="CF511" s="70" t="s">
        <v>26</v>
      </c>
      <c r="CG511" s="70" t="s">
        <v>26</v>
      </c>
      <c r="CH511" s="70" t="s">
        <v>26</v>
      </c>
      <c r="CI511" s="77">
        <f t="shared" si="229"/>
        <v>5</v>
      </c>
      <c r="CJ511" s="76">
        <f t="shared" si="247"/>
        <v>0</v>
      </c>
      <c r="CK511" s="78"/>
      <c r="CL511" s="57"/>
      <c r="CM511" s="57"/>
      <c r="CN511" s="57"/>
      <c r="CO511" s="57"/>
      <c r="CP511" s="57"/>
      <c r="CQ511" s="57"/>
      <c r="CR511" s="57"/>
      <c r="CS511" s="79"/>
      <c r="CT511" s="80"/>
      <c r="CU511" s="81">
        <f t="shared" si="230"/>
        <v>0</v>
      </c>
      <c r="CV511" s="82">
        <f t="shared" si="248"/>
        <v>0</v>
      </c>
      <c r="CW511" s="83" t="e">
        <f>SUMIF(Склад!#REF!,E505,Склад!#REF!)</f>
        <v>#REF!</v>
      </c>
    </row>
    <row r="512" spans="1:101" s="73" customFormat="1" ht="90.75" customHeight="1" thickBot="1" x14ac:dyDescent="0.3">
      <c r="A512" s="34">
        <v>509</v>
      </c>
      <c r="B512" s="168" t="s">
        <v>133</v>
      </c>
      <c r="C512" s="34" t="s">
        <v>4271</v>
      </c>
      <c r="D512" s="34" t="str">
        <f t="shared" si="249"/>
        <v>771110276</v>
      </c>
      <c r="E512" s="33" t="s">
        <v>4012</v>
      </c>
      <c r="F512" s="33">
        <v>76</v>
      </c>
      <c r="G512" s="165" t="str">
        <f>IFERROR(VLOOKUP(VALUE(E512),Склад!#REF!,6,0),"-")</f>
        <v>-</v>
      </c>
      <c r="H512" s="58"/>
      <c r="I512" s="194" t="s">
        <v>4339</v>
      </c>
      <c r="J512" s="59">
        <v>18.8</v>
      </c>
      <c r="K512" s="63">
        <v>49</v>
      </c>
      <c r="L512" s="60"/>
      <c r="M512" s="61"/>
      <c r="N512" s="62"/>
      <c r="O512" s="64"/>
      <c r="P512" s="65"/>
      <c r="Q512" s="66"/>
      <c r="R512" s="67"/>
      <c r="S512" s="65"/>
      <c r="T512" s="66"/>
      <c r="U512" s="68"/>
      <c r="V512" s="69"/>
      <c r="W512" s="65"/>
      <c r="X512" s="66"/>
      <c r="Y512" s="70" t="str">
        <f>_xlfn.XLOOKUP($D512,'[1]Res (3)'!$G:$G,'[1]Res (3)'!P:P,"",0)</f>
        <v>-</v>
      </c>
      <c r="Z512" s="70" t="str">
        <f>_xlfn.XLOOKUP($D512,'[1]Res (3)'!$G:$G,'[1]Res (3)'!Q:Q,"",0)</f>
        <v>-</v>
      </c>
      <c r="AA512" s="70" t="str">
        <f>_xlfn.XLOOKUP($D512,'[1]Res (3)'!$G:$G,'[1]Res (3)'!R:R,"",0)</f>
        <v>-</v>
      </c>
      <c r="AB512" s="70" t="str">
        <f>_xlfn.XLOOKUP($D512,'[1]Res (3)'!$G:$G,'[1]Res (3)'!S:S,"",0)</f>
        <v/>
      </c>
      <c r="AC512" s="70" t="str">
        <f>_xlfn.XLOOKUP($D512,'[1]Res (3)'!$G:$G,'[1]Res (3)'!T:T,"",0)</f>
        <v/>
      </c>
      <c r="AD512" s="70" t="str">
        <f>_xlfn.XLOOKUP($D512,'[1]Res (3)'!$G:$G,'[1]Res (3)'!U:U,"",0)</f>
        <v/>
      </c>
      <c r="AE512" s="70" t="str">
        <f>_xlfn.XLOOKUP($D512,'[1]Res (3)'!$G:$G,'[1]Res (3)'!V:V,"",0)</f>
        <v/>
      </c>
      <c r="AF512" s="70" t="str">
        <f>_xlfn.XLOOKUP($D512,'[1]Res (3)'!$G:$G,'[1]Res (3)'!W:W,"",0)</f>
        <v/>
      </c>
      <c r="AG512" s="70" t="str">
        <f>_xlfn.XLOOKUP($D512,'[1]Res (3)'!$G:$G,'[1]Res (3)'!X:X,"",0)</f>
        <v/>
      </c>
      <c r="AH512" s="70" t="str">
        <f>_xlfn.XLOOKUP($D512,'[1]Res (3)'!$G:$G,'[1]Res (3)'!Y:Y,"",0)</f>
        <v/>
      </c>
      <c r="AI512" s="70" t="str">
        <f>_xlfn.XLOOKUP($D512,'[1]Res (3)'!$G:$G,'[1]Res (3)'!Z:Z,"",0)</f>
        <v/>
      </c>
      <c r="AJ512" s="70" t="str">
        <f>_xlfn.XLOOKUP($D512,'[1]Res (3)'!$G:$G,'[1]Res (3)'!AA:AA,"",0)</f>
        <v/>
      </c>
      <c r="AK512" s="70" t="str">
        <f>_xlfn.XLOOKUP($D512,'[1]Res (3)'!$G:$G,'[1]Res (3)'!AB:AB,"",0)</f>
        <v>-</v>
      </c>
      <c r="AL512" s="71">
        <f t="shared" si="224"/>
        <v>0</v>
      </c>
      <c r="AM512" s="72" t="str">
        <f t="shared" si="225"/>
        <v/>
      </c>
      <c r="AO512" s="71" t="e">
        <f t="shared" si="243"/>
        <v>#VALUE!</v>
      </c>
      <c r="AP512" s="70" t="s">
        <v>26</v>
      </c>
      <c r="AQ512" s="70" t="s">
        <v>26</v>
      </c>
      <c r="AR512" s="70" t="s">
        <v>26</v>
      </c>
      <c r="AS512" s="70" t="s">
        <v>26</v>
      </c>
      <c r="AT512" s="70" t="s">
        <v>26</v>
      </c>
      <c r="AU512" s="70" t="s">
        <v>26</v>
      </c>
      <c r="AV512" s="70" t="s">
        <v>26</v>
      </c>
      <c r="AW512" s="70" t="s">
        <v>26</v>
      </c>
      <c r="AX512" s="70" t="s">
        <v>26</v>
      </c>
      <c r="AY512" s="71" t="e">
        <f t="shared" si="226"/>
        <v>#VALUE!</v>
      </c>
      <c r="AZ512" s="72" t="e">
        <f t="shared" si="244"/>
        <v>#VALUE!</v>
      </c>
      <c r="BA512" s="71">
        <v>6</v>
      </c>
      <c r="BB512" s="70" t="s">
        <v>26</v>
      </c>
      <c r="BC512" s="70" t="s">
        <v>26</v>
      </c>
      <c r="BD512" s="70" t="s">
        <v>26</v>
      </c>
      <c r="BE512" s="70" t="s">
        <v>26</v>
      </c>
      <c r="BF512" s="70" t="s">
        <v>26</v>
      </c>
      <c r="BG512" s="70" t="s">
        <v>26</v>
      </c>
      <c r="BH512" s="70" t="s">
        <v>26</v>
      </c>
      <c r="BI512" s="70" t="s">
        <v>26</v>
      </c>
      <c r="BJ512" s="70" t="s">
        <v>26</v>
      </c>
      <c r="BK512" s="74">
        <f t="shared" si="227"/>
        <v>6</v>
      </c>
      <c r="BL512" s="75">
        <f t="shared" si="245"/>
        <v>0</v>
      </c>
      <c r="BM512" s="71">
        <v>0</v>
      </c>
      <c r="BN512" s="70" t="s">
        <v>26</v>
      </c>
      <c r="BO512" s="70" t="s">
        <v>26</v>
      </c>
      <c r="BP512" s="70" t="s">
        <v>26</v>
      </c>
      <c r="BQ512" s="70" t="s">
        <v>26</v>
      </c>
      <c r="BR512" s="70" t="s">
        <v>26</v>
      </c>
      <c r="BS512" s="70" t="s">
        <v>26</v>
      </c>
      <c r="BT512" s="70" t="s">
        <v>26</v>
      </c>
      <c r="BU512" s="70" t="s">
        <v>26</v>
      </c>
      <c r="BV512" s="70" t="s">
        <v>26</v>
      </c>
      <c r="BW512" s="74">
        <f t="shared" si="228"/>
        <v>0</v>
      </c>
      <c r="BX512" s="76">
        <f t="shared" si="246"/>
        <v>0</v>
      </c>
      <c r="BY512" s="71">
        <v>6</v>
      </c>
      <c r="BZ512" s="70" t="s">
        <v>26</v>
      </c>
      <c r="CA512" s="70" t="s">
        <v>26</v>
      </c>
      <c r="CB512" s="70" t="s">
        <v>26</v>
      </c>
      <c r="CC512" s="70" t="s">
        <v>26</v>
      </c>
      <c r="CD512" s="70" t="s">
        <v>26</v>
      </c>
      <c r="CE512" s="70" t="s">
        <v>26</v>
      </c>
      <c r="CF512" s="70" t="s">
        <v>26</v>
      </c>
      <c r="CG512" s="70" t="s">
        <v>26</v>
      </c>
      <c r="CH512" s="70" t="s">
        <v>26</v>
      </c>
      <c r="CI512" s="77">
        <f t="shared" si="229"/>
        <v>6</v>
      </c>
      <c r="CJ512" s="76">
        <f t="shared" si="247"/>
        <v>0</v>
      </c>
      <c r="CK512" s="78">
        <v>2</v>
      </c>
      <c r="CL512" s="57"/>
      <c r="CM512" s="57"/>
      <c r="CN512" s="57"/>
      <c r="CO512" s="57"/>
      <c r="CP512" s="57"/>
      <c r="CQ512" s="57"/>
      <c r="CR512" s="57"/>
      <c r="CS512" s="79"/>
      <c r="CT512" s="80"/>
      <c r="CU512" s="81">
        <f t="shared" si="230"/>
        <v>2</v>
      </c>
      <c r="CV512" s="82">
        <f t="shared" si="248"/>
        <v>0</v>
      </c>
      <c r="CW512" s="83" t="e">
        <f>SUMIF(Склад!#REF!,E506,Склад!#REF!)</f>
        <v>#REF!</v>
      </c>
    </row>
    <row r="513" spans="1:101" s="73" customFormat="1" ht="147.94999999999999" customHeight="1" thickBot="1" x14ac:dyDescent="0.3">
      <c r="A513" s="57">
        <v>510</v>
      </c>
      <c r="B513" s="168" t="s">
        <v>133</v>
      </c>
      <c r="C513" s="34" t="s">
        <v>4271</v>
      </c>
      <c r="D513" s="34" t="str">
        <f t="shared" si="249"/>
        <v>771110285</v>
      </c>
      <c r="E513" s="33" t="s">
        <v>4012</v>
      </c>
      <c r="F513" s="33">
        <v>85</v>
      </c>
      <c r="G513" s="165" t="str">
        <f>IFERROR(VLOOKUP(VALUE(E513),Склад!#REF!,6,0),"-")</f>
        <v>-</v>
      </c>
      <c r="H513" s="58"/>
      <c r="I513" s="194" t="s">
        <v>4339</v>
      </c>
      <c r="J513" s="59">
        <v>18.8</v>
      </c>
      <c r="K513" s="63">
        <v>49</v>
      </c>
      <c r="L513" s="60"/>
      <c r="M513" s="61"/>
      <c r="N513" s="62"/>
      <c r="O513" s="64"/>
      <c r="P513" s="65"/>
      <c r="Q513" s="66"/>
      <c r="R513" s="67"/>
      <c r="S513" s="65"/>
      <c r="T513" s="66"/>
      <c r="U513" s="68"/>
      <c r="V513" s="69"/>
      <c r="W513" s="65"/>
      <c r="X513" s="66"/>
      <c r="Y513" s="70" t="str">
        <f>_xlfn.XLOOKUP($D513,'[1]Res (3)'!$G:$G,'[1]Res (3)'!P:P,"",0)</f>
        <v>-</v>
      </c>
      <c r="Z513" s="70" t="str">
        <f>_xlfn.XLOOKUP($D513,'[1]Res (3)'!$G:$G,'[1]Res (3)'!Q:Q,"",0)</f>
        <v>-</v>
      </c>
      <c r="AA513" s="70" t="str">
        <f>_xlfn.XLOOKUP($D513,'[1]Res (3)'!$G:$G,'[1]Res (3)'!R:R,"",0)</f>
        <v>-</v>
      </c>
      <c r="AB513" s="70" t="str">
        <f>_xlfn.XLOOKUP($D513,'[1]Res (3)'!$G:$G,'[1]Res (3)'!S:S,"",0)</f>
        <v/>
      </c>
      <c r="AC513" s="70" t="str">
        <f>_xlfn.XLOOKUP($D513,'[1]Res (3)'!$G:$G,'[1]Res (3)'!T:T,"",0)</f>
        <v/>
      </c>
      <c r="AD513" s="70" t="str">
        <f>_xlfn.XLOOKUP($D513,'[1]Res (3)'!$G:$G,'[1]Res (3)'!U:U,"",0)</f>
        <v/>
      </c>
      <c r="AE513" s="70" t="str">
        <f>_xlfn.XLOOKUP($D513,'[1]Res (3)'!$G:$G,'[1]Res (3)'!V:V,"",0)</f>
        <v/>
      </c>
      <c r="AF513" s="70" t="str">
        <f>_xlfn.XLOOKUP($D513,'[1]Res (3)'!$G:$G,'[1]Res (3)'!W:W,"",0)</f>
        <v/>
      </c>
      <c r="AG513" s="70" t="str">
        <f>_xlfn.XLOOKUP($D513,'[1]Res (3)'!$G:$G,'[1]Res (3)'!X:X,"",0)</f>
        <v/>
      </c>
      <c r="AH513" s="70" t="str">
        <f>_xlfn.XLOOKUP($D513,'[1]Res (3)'!$G:$G,'[1]Res (3)'!Y:Y,"",0)</f>
        <v/>
      </c>
      <c r="AI513" s="70" t="str">
        <f>_xlfn.XLOOKUP($D513,'[1]Res (3)'!$G:$G,'[1]Res (3)'!Z:Z,"",0)</f>
        <v/>
      </c>
      <c r="AJ513" s="70" t="str">
        <f>_xlfn.XLOOKUP($D513,'[1]Res (3)'!$G:$G,'[1]Res (3)'!AA:AA,"",0)</f>
        <v/>
      </c>
      <c r="AK513" s="70" t="str">
        <f>_xlfn.XLOOKUP($D513,'[1]Res (3)'!$G:$G,'[1]Res (3)'!AB:AB,"",0)</f>
        <v>-</v>
      </c>
      <c r="AL513" s="71">
        <f t="shared" si="224"/>
        <v>0</v>
      </c>
      <c r="AM513" s="72" t="str">
        <f t="shared" si="225"/>
        <v/>
      </c>
      <c r="AO513" s="71" t="e">
        <f t="shared" si="243"/>
        <v>#VALUE!</v>
      </c>
      <c r="AP513" s="70" t="s">
        <v>26</v>
      </c>
      <c r="AQ513" s="70" t="s">
        <v>26</v>
      </c>
      <c r="AR513" s="70" t="s">
        <v>26</v>
      </c>
      <c r="AS513" s="70" t="s">
        <v>26</v>
      </c>
      <c r="AT513" s="70" t="s">
        <v>26</v>
      </c>
      <c r="AU513" s="70" t="s">
        <v>26</v>
      </c>
      <c r="AV513" s="70" t="s">
        <v>26</v>
      </c>
      <c r="AW513" s="70" t="s">
        <v>26</v>
      </c>
      <c r="AX513" s="70" t="s">
        <v>26</v>
      </c>
      <c r="AY513" s="71" t="e">
        <f t="shared" si="226"/>
        <v>#VALUE!</v>
      </c>
      <c r="AZ513" s="72" t="e">
        <f t="shared" si="244"/>
        <v>#VALUE!</v>
      </c>
      <c r="BA513" s="71">
        <v>6</v>
      </c>
      <c r="BB513" s="70" t="s">
        <v>26</v>
      </c>
      <c r="BC513" s="70" t="s">
        <v>26</v>
      </c>
      <c r="BD513" s="70" t="s">
        <v>26</v>
      </c>
      <c r="BE513" s="70" t="s">
        <v>26</v>
      </c>
      <c r="BF513" s="70" t="s">
        <v>26</v>
      </c>
      <c r="BG513" s="70" t="s">
        <v>26</v>
      </c>
      <c r="BH513" s="70" t="s">
        <v>26</v>
      </c>
      <c r="BI513" s="70" t="s">
        <v>26</v>
      </c>
      <c r="BJ513" s="70" t="s">
        <v>26</v>
      </c>
      <c r="BK513" s="74">
        <f t="shared" si="227"/>
        <v>6</v>
      </c>
      <c r="BL513" s="75">
        <f t="shared" si="245"/>
        <v>0</v>
      </c>
      <c r="BM513" s="71">
        <v>0</v>
      </c>
      <c r="BN513" s="70" t="s">
        <v>26</v>
      </c>
      <c r="BO513" s="70" t="s">
        <v>26</v>
      </c>
      <c r="BP513" s="70" t="s">
        <v>26</v>
      </c>
      <c r="BQ513" s="70" t="s">
        <v>26</v>
      </c>
      <c r="BR513" s="70" t="s">
        <v>26</v>
      </c>
      <c r="BS513" s="70" t="s">
        <v>26</v>
      </c>
      <c r="BT513" s="70" t="s">
        <v>26</v>
      </c>
      <c r="BU513" s="70" t="s">
        <v>26</v>
      </c>
      <c r="BV513" s="70" t="s">
        <v>26</v>
      </c>
      <c r="BW513" s="74">
        <f t="shared" si="228"/>
        <v>0</v>
      </c>
      <c r="BX513" s="76">
        <f t="shared" si="246"/>
        <v>0</v>
      </c>
      <c r="BY513" s="71">
        <v>6</v>
      </c>
      <c r="BZ513" s="70" t="s">
        <v>26</v>
      </c>
      <c r="CA513" s="70" t="s">
        <v>26</v>
      </c>
      <c r="CB513" s="70" t="s">
        <v>26</v>
      </c>
      <c r="CC513" s="70" t="s">
        <v>26</v>
      </c>
      <c r="CD513" s="70" t="s">
        <v>26</v>
      </c>
      <c r="CE513" s="70" t="s">
        <v>26</v>
      </c>
      <c r="CF513" s="70" t="s">
        <v>26</v>
      </c>
      <c r="CG513" s="70" t="s">
        <v>26</v>
      </c>
      <c r="CH513" s="70" t="s">
        <v>26</v>
      </c>
      <c r="CI513" s="77">
        <f t="shared" si="229"/>
        <v>6</v>
      </c>
      <c r="CJ513" s="76">
        <f t="shared" si="247"/>
        <v>0</v>
      </c>
      <c r="CK513" s="78">
        <v>2</v>
      </c>
      <c r="CL513" s="57"/>
      <c r="CM513" s="57"/>
      <c r="CN513" s="57"/>
      <c r="CO513" s="57"/>
      <c r="CP513" s="57"/>
      <c r="CQ513" s="57"/>
      <c r="CR513" s="57"/>
      <c r="CS513" s="79"/>
      <c r="CT513" s="80"/>
      <c r="CU513" s="81">
        <f t="shared" si="230"/>
        <v>2</v>
      </c>
      <c r="CV513" s="82">
        <f t="shared" si="248"/>
        <v>0</v>
      </c>
      <c r="CW513" s="83" t="e">
        <f>SUMIF(Склад!#REF!,E507,Склад!#REF!)</f>
        <v>#REF!</v>
      </c>
    </row>
    <row r="514" spans="1:101" s="73" customFormat="1" ht="107.45" customHeight="1" thickBot="1" x14ac:dyDescent="0.3">
      <c r="A514" s="34">
        <v>511</v>
      </c>
      <c r="B514" s="168" t="s">
        <v>128</v>
      </c>
      <c r="C514" s="34" t="s">
        <v>4272</v>
      </c>
      <c r="D514" s="34" t="str">
        <f t="shared" si="249"/>
        <v>88211071</v>
      </c>
      <c r="E514" s="33" t="s">
        <v>4013</v>
      </c>
      <c r="F514" s="33">
        <v>1</v>
      </c>
      <c r="G514" s="165" t="str">
        <f>IFERROR(VLOOKUP(VALUE(E514),Склад!#REF!,6,0),"-")</f>
        <v>-</v>
      </c>
      <c r="H514" s="58"/>
      <c r="I514" s="194" t="s">
        <v>4339</v>
      </c>
      <c r="J514" s="59">
        <v>30.4</v>
      </c>
      <c r="K514" s="63">
        <v>79</v>
      </c>
      <c r="L514" s="60"/>
      <c r="M514" s="61"/>
      <c r="N514" s="62"/>
      <c r="O514" s="64"/>
      <c r="P514" s="65"/>
      <c r="Q514" s="66"/>
      <c r="R514" s="67"/>
      <c r="S514" s="65"/>
      <c r="T514" s="66"/>
      <c r="U514" s="68"/>
      <c r="V514" s="69"/>
      <c r="W514" s="65"/>
      <c r="X514" s="66"/>
      <c r="Y514" s="70" t="str">
        <f>_xlfn.XLOOKUP($D514,'[1]Res (3)'!$G:$G,'[1]Res (3)'!P:P,"",0)</f>
        <v>-</v>
      </c>
      <c r="Z514" s="70" t="str">
        <f>_xlfn.XLOOKUP($D514,'[1]Res (3)'!$G:$G,'[1]Res (3)'!Q:Q,"",0)</f>
        <v>-</v>
      </c>
      <c r="AA514" s="70" t="str">
        <f>_xlfn.XLOOKUP($D514,'[1]Res (3)'!$G:$G,'[1]Res (3)'!R:R,"",0)</f>
        <v>-</v>
      </c>
      <c r="AB514" s="70" t="str">
        <f>_xlfn.XLOOKUP($D514,'[1]Res (3)'!$G:$G,'[1]Res (3)'!S:S,"",0)</f>
        <v/>
      </c>
      <c r="AC514" s="70" t="str">
        <f>_xlfn.XLOOKUP($D514,'[1]Res (3)'!$G:$G,'[1]Res (3)'!T:T,"",0)</f>
        <v/>
      </c>
      <c r="AD514" s="70" t="str">
        <f>_xlfn.XLOOKUP($D514,'[1]Res (3)'!$G:$G,'[1]Res (3)'!U:U,"",0)</f>
        <v/>
      </c>
      <c r="AE514" s="70" t="str">
        <f>_xlfn.XLOOKUP($D514,'[1]Res (3)'!$G:$G,'[1]Res (3)'!V:V,"",0)</f>
        <v/>
      </c>
      <c r="AF514" s="70" t="str">
        <f>_xlfn.XLOOKUP($D514,'[1]Res (3)'!$G:$G,'[1]Res (3)'!W:W,"",0)</f>
        <v/>
      </c>
      <c r="AG514" s="70" t="str">
        <f>_xlfn.XLOOKUP($D514,'[1]Res (3)'!$G:$G,'[1]Res (3)'!X:X,"",0)</f>
        <v/>
      </c>
      <c r="AH514" s="70" t="str">
        <f>_xlfn.XLOOKUP($D514,'[1]Res (3)'!$G:$G,'[1]Res (3)'!Y:Y,"",0)</f>
        <v/>
      </c>
      <c r="AI514" s="70" t="str">
        <f>_xlfn.XLOOKUP($D514,'[1]Res (3)'!$G:$G,'[1]Res (3)'!Z:Z,"",0)</f>
        <v/>
      </c>
      <c r="AJ514" s="70" t="str">
        <f>_xlfn.XLOOKUP($D514,'[1]Res (3)'!$G:$G,'[1]Res (3)'!AA:AA,"",0)</f>
        <v/>
      </c>
      <c r="AK514" s="70" t="str">
        <f>_xlfn.XLOOKUP($D514,'[1]Res (3)'!$G:$G,'[1]Res (3)'!AB:AB,"",0)</f>
        <v>-</v>
      </c>
      <c r="AL514" s="71">
        <f t="shared" si="224"/>
        <v>0</v>
      </c>
      <c r="AM514" s="72" t="str">
        <f t="shared" si="225"/>
        <v/>
      </c>
      <c r="AO514" s="71" t="e">
        <f t="shared" si="243"/>
        <v>#VALUE!</v>
      </c>
      <c r="AP514" s="70" t="s">
        <v>26</v>
      </c>
      <c r="AQ514" s="70" t="s">
        <v>26</v>
      </c>
      <c r="AR514" s="70" t="s">
        <v>26</v>
      </c>
      <c r="AS514" s="70" t="s">
        <v>26</v>
      </c>
      <c r="AT514" s="70" t="s">
        <v>26</v>
      </c>
      <c r="AU514" s="70" t="s">
        <v>26</v>
      </c>
      <c r="AV514" s="70" t="s">
        <v>26</v>
      </c>
      <c r="AW514" s="70" t="s">
        <v>26</v>
      </c>
      <c r="AX514" s="70" t="s">
        <v>26</v>
      </c>
      <c r="AY514" s="71" t="e">
        <f t="shared" si="226"/>
        <v>#VALUE!</v>
      </c>
      <c r="AZ514" s="72" t="e">
        <f t="shared" si="244"/>
        <v>#VALUE!</v>
      </c>
      <c r="BA514" s="71">
        <v>4</v>
      </c>
      <c r="BB514" s="70" t="s">
        <v>26</v>
      </c>
      <c r="BC514" s="70" t="s">
        <v>26</v>
      </c>
      <c r="BD514" s="70" t="s">
        <v>26</v>
      </c>
      <c r="BE514" s="70" t="s">
        <v>26</v>
      </c>
      <c r="BF514" s="70" t="s">
        <v>26</v>
      </c>
      <c r="BG514" s="70" t="s">
        <v>26</v>
      </c>
      <c r="BH514" s="70" t="s">
        <v>26</v>
      </c>
      <c r="BI514" s="70" t="s">
        <v>26</v>
      </c>
      <c r="BJ514" s="70" t="s">
        <v>26</v>
      </c>
      <c r="BK514" s="74">
        <f t="shared" si="227"/>
        <v>4</v>
      </c>
      <c r="BL514" s="75">
        <f t="shared" si="245"/>
        <v>0</v>
      </c>
      <c r="BM514" s="71">
        <v>0</v>
      </c>
      <c r="BN514" s="70" t="s">
        <v>26</v>
      </c>
      <c r="BO514" s="70" t="s">
        <v>26</v>
      </c>
      <c r="BP514" s="70" t="s">
        <v>26</v>
      </c>
      <c r="BQ514" s="70" t="s">
        <v>26</v>
      </c>
      <c r="BR514" s="70" t="s">
        <v>26</v>
      </c>
      <c r="BS514" s="70" t="s">
        <v>26</v>
      </c>
      <c r="BT514" s="70" t="s">
        <v>26</v>
      </c>
      <c r="BU514" s="70" t="s">
        <v>26</v>
      </c>
      <c r="BV514" s="70" t="s">
        <v>26</v>
      </c>
      <c r="BW514" s="74">
        <f t="shared" si="228"/>
        <v>0</v>
      </c>
      <c r="BX514" s="76">
        <f t="shared" si="246"/>
        <v>0</v>
      </c>
      <c r="BY514" s="71">
        <v>4</v>
      </c>
      <c r="BZ514" s="70" t="s">
        <v>26</v>
      </c>
      <c r="CA514" s="70" t="s">
        <v>26</v>
      </c>
      <c r="CB514" s="70" t="s">
        <v>26</v>
      </c>
      <c r="CC514" s="70" t="s">
        <v>26</v>
      </c>
      <c r="CD514" s="70" t="s">
        <v>26</v>
      </c>
      <c r="CE514" s="70" t="s">
        <v>26</v>
      </c>
      <c r="CF514" s="70" t="s">
        <v>26</v>
      </c>
      <c r="CG514" s="70" t="s">
        <v>26</v>
      </c>
      <c r="CH514" s="70" t="s">
        <v>26</v>
      </c>
      <c r="CI514" s="77">
        <f t="shared" si="229"/>
        <v>4</v>
      </c>
      <c r="CJ514" s="76">
        <f t="shared" si="247"/>
        <v>0</v>
      </c>
      <c r="CK514" s="78">
        <v>1</v>
      </c>
      <c r="CL514" s="57"/>
      <c r="CM514" s="57"/>
      <c r="CN514" s="57"/>
      <c r="CO514" s="57"/>
      <c r="CP514" s="57"/>
      <c r="CQ514" s="57"/>
      <c r="CR514" s="57"/>
      <c r="CS514" s="79"/>
      <c r="CT514" s="80"/>
      <c r="CU514" s="81">
        <f t="shared" si="230"/>
        <v>1</v>
      </c>
      <c r="CV514" s="82">
        <f t="shared" si="248"/>
        <v>0</v>
      </c>
      <c r="CW514" s="83" t="e">
        <f>SUMIF(Склад!#REF!,E508,Склад!#REF!)</f>
        <v>#REF!</v>
      </c>
    </row>
    <row r="515" spans="1:101" s="73" customFormat="1" ht="97.15" customHeight="1" thickBot="1" x14ac:dyDescent="0.3">
      <c r="A515" s="57">
        <v>512</v>
      </c>
      <c r="B515" s="168" t="s">
        <v>128</v>
      </c>
      <c r="C515" s="34" t="s">
        <v>4272</v>
      </c>
      <c r="D515" s="34" t="str">
        <f t="shared" si="249"/>
        <v>882110710</v>
      </c>
      <c r="E515" s="33" t="s">
        <v>4013</v>
      </c>
      <c r="F515" s="33">
        <v>10</v>
      </c>
      <c r="G515" s="165" t="str">
        <f>IFERROR(VLOOKUP(VALUE(E515),Склад!#REF!,6,0),"-")</f>
        <v>-</v>
      </c>
      <c r="H515" s="58"/>
      <c r="I515" s="194" t="s">
        <v>4339</v>
      </c>
      <c r="J515" s="59">
        <v>30.4</v>
      </c>
      <c r="K515" s="63">
        <v>79</v>
      </c>
      <c r="L515" s="60"/>
      <c r="M515" s="61"/>
      <c r="N515" s="62"/>
      <c r="O515" s="64"/>
      <c r="P515" s="65"/>
      <c r="Q515" s="66"/>
      <c r="R515" s="67"/>
      <c r="S515" s="65"/>
      <c r="T515" s="66"/>
      <c r="U515" s="68"/>
      <c r="V515" s="69"/>
      <c r="W515" s="65"/>
      <c r="X515" s="66"/>
      <c r="Y515" s="70" t="str">
        <f>_xlfn.XLOOKUP($D515,'[1]Res (3)'!$G:$G,'[1]Res (3)'!P:P,"",0)</f>
        <v>-</v>
      </c>
      <c r="Z515" s="70" t="str">
        <f>_xlfn.XLOOKUP($D515,'[1]Res (3)'!$G:$G,'[1]Res (3)'!Q:Q,"",0)</f>
        <v>-</v>
      </c>
      <c r="AA515" s="70" t="str">
        <f>_xlfn.XLOOKUP($D515,'[1]Res (3)'!$G:$G,'[1]Res (3)'!R:R,"",0)</f>
        <v>-</v>
      </c>
      <c r="AB515" s="70" t="str">
        <f>_xlfn.XLOOKUP($D515,'[1]Res (3)'!$G:$G,'[1]Res (3)'!S:S,"",0)</f>
        <v/>
      </c>
      <c r="AC515" s="70" t="str">
        <f>_xlfn.XLOOKUP($D515,'[1]Res (3)'!$G:$G,'[1]Res (3)'!T:T,"",0)</f>
        <v/>
      </c>
      <c r="AD515" s="70" t="str">
        <f>_xlfn.XLOOKUP($D515,'[1]Res (3)'!$G:$G,'[1]Res (3)'!U:U,"",0)</f>
        <v/>
      </c>
      <c r="AE515" s="70" t="str">
        <f>_xlfn.XLOOKUP($D515,'[1]Res (3)'!$G:$G,'[1]Res (3)'!V:V,"",0)</f>
        <v/>
      </c>
      <c r="AF515" s="70" t="str">
        <f>_xlfn.XLOOKUP($D515,'[1]Res (3)'!$G:$G,'[1]Res (3)'!W:W,"",0)</f>
        <v/>
      </c>
      <c r="AG515" s="70" t="str">
        <f>_xlfn.XLOOKUP($D515,'[1]Res (3)'!$G:$G,'[1]Res (3)'!X:X,"",0)</f>
        <v/>
      </c>
      <c r="AH515" s="70" t="str">
        <f>_xlfn.XLOOKUP($D515,'[1]Res (3)'!$G:$G,'[1]Res (3)'!Y:Y,"",0)</f>
        <v/>
      </c>
      <c r="AI515" s="70" t="str">
        <f>_xlfn.XLOOKUP($D515,'[1]Res (3)'!$G:$G,'[1]Res (3)'!Z:Z,"",0)</f>
        <v/>
      </c>
      <c r="AJ515" s="70" t="str">
        <f>_xlfn.XLOOKUP($D515,'[1]Res (3)'!$G:$G,'[1]Res (3)'!AA:AA,"",0)</f>
        <v/>
      </c>
      <c r="AK515" s="70" t="str">
        <f>_xlfn.XLOOKUP($D515,'[1]Res (3)'!$G:$G,'[1]Res (3)'!AB:AB,"",0)</f>
        <v>-</v>
      </c>
      <c r="AL515" s="71">
        <f t="shared" si="224"/>
        <v>0</v>
      </c>
      <c r="AM515" s="72" t="str">
        <f t="shared" si="225"/>
        <v/>
      </c>
      <c r="AO515" s="71" t="e">
        <f t="shared" si="243"/>
        <v>#VALUE!</v>
      </c>
      <c r="AP515" s="70" t="s">
        <v>26</v>
      </c>
      <c r="AQ515" s="70" t="s">
        <v>26</v>
      </c>
      <c r="AR515" s="70" t="s">
        <v>26</v>
      </c>
      <c r="AS515" s="70" t="s">
        <v>26</v>
      </c>
      <c r="AT515" s="70" t="s">
        <v>26</v>
      </c>
      <c r="AU515" s="70" t="s">
        <v>26</v>
      </c>
      <c r="AV515" s="70" t="s">
        <v>26</v>
      </c>
      <c r="AW515" s="70" t="s">
        <v>26</v>
      </c>
      <c r="AX515" s="70" t="s">
        <v>26</v>
      </c>
      <c r="AY515" s="71" t="e">
        <f t="shared" si="226"/>
        <v>#VALUE!</v>
      </c>
      <c r="AZ515" s="72" t="e">
        <f t="shared" si="244"/>
        <v>#VALUE!</v>
      </c>
      <c r="BA515" s="71">
        <v>6</v>
      </c>
      <c r="BB515" s="70" t="s">
        <v>26</v>
      </c>
      <c r="BC515" s="70" t="s">
        <v>26</v>
      </c>
      <c r="BD515" s="70" t="s">
        <v>26</v>
      </c>
      <c r="BE515" s="70" t="s">
        <v>26</v>
      </c>
      <c r="BF515" s="70" t="s">
        <v>26</v>
      </c>
      <c r="BG515" s="70" t="s">
        <v>26</v>
      </c>
      <c r="BH515" s="70" t="s">
        <v>26</v>
      </c>
      <c r="BI515" s="70" t="s">
        <v>26</v>
      </c>
      <c r="BJ515" s="70" t="s">
        <v>26</v>
      </c>
      <c r="BK515" s="74">
        <f t="shared" si="227"/>
        <v>6</v>
      </c>
      <c r="BL515" s="75">
        <f t="shared" si="245"/>
        <v>0</v>
      </c>
      <c r="BM515" s="71">
        <v>2</v>
      </c>
      <c r="BN515" s="70" t="s">
        <v>26</v>
      </c>
      <c r="BO515" s="70" t="s">
        <v>26</v>
      </c>
      <c r="BP515" s="70" t="s">
        <v>26</v>
      </c>
      <c r="BQ515" s="70" t="s">
        <v>26</v>
      </c>
      <c r="BR515" s="70" t="s">
        <v>26</v>
      </c>
      <c r="BS515" s="70" t="s">
        <v>26</v>
      </c>
      <c r="BT515" s="70" t="s">
        <v>26</v>
      </c>
      <c r="BU515" s="70" t="s">
        <v>26</v>
      </c>
      <c r="BV515" s="70" t="s">
        <v>26</v>
      </c>
      <c r="BW515" s="74">
        <f t="shared" si="228"/>
        <v>2</v>
      </c>
      <c r="BX515" s="76">
        <f t="shared" si="246"/>
        <v>0</v>
      </c>
      <c r="BY515" s="71">
        <v>8</v>
      </c>
      <c r="BZ515" s="70" t="s">
        <v>26</v>
      </c>
      <c r="CA515" s="70" t="s">
        <v>26</v>
      </c>
      <c r="CB515" s="70" t="s">
        <v>26</v>
      </c>
      <c r="CC515" s="70" t="s">
        <v>26</v>
      </c>
      <c r="CD515" s="70" t="s">
        <v>26</v>
      </c>
      <c r="CE515" s="70" t="s">
        <v>26</v>
      </c>
      <c r="CF515" s="70" t="s">
        <v>26</v>
      </c>
      <c r="CG515" s="70" t="s">
        <v>26</v>
      </c>
      <c r="CH515" s="70" t="s">
        <v>26</v>
      </c>
      <c r="CI515" s="77">
        <f t="shared" si="229"/>
        <v>8</v>
      </c>
      <c r="CJ515" s="76">
        <f t="shared" si="247"/>
        <v>0</v>
      </c>
      <c r="CK515" s="78">
        <v>6</v>
      </c>
      <c r="CL515" s="57"/>
      <c r="CM515" s="57"/>
      <c r="CN515" s="57"/>
      <c r="CO515" s="57"/>
      <c r="CP515" s="57"/>
      <c r="CQ515" s="57"/>
      <c r="CR515" s="57"/>
      <c r="CS515" s="79"/>
      <c r="CT515" s="80"/>
      <c r="CU515" s="81">
        <f t="shared" si="230"/>
        <v>6</v>
      </c>
      <c r="CV515" s="82">
        <f t="shared" si="248"/>
        <v>0</v>
      </c>
      <c r="CW515" s="83" t="e">
        <f>SUMIF(Склад!#REF!,E509,Склад!#REF!)</f>
        <v>#REF!</v>
      </c>
    </row>
    <row r="516" spans="1:101" s="73" customFormat="1" ht="83.1" customHeight="1" thickBot="1" x14ac:dyDescent="0.3">
      <c r="A516" s="34">
        <v>513</v>
      </c>
      <c r="B516" s="168" t="s">
        <v>128</v>
      </c>
      <c r="C516" s="34" t="s">
        <v>4272</v>
      </c>
      <c r="D516" s="34" t="str">
        <f t="shared" si="249"/>
        <v>88211072</v>
      </c>
      <c r="E516" s="33" t="s">
        <v>4013</v>
      </c>
      <c r="F516" s="33">
        <v>2</v>
      </c>
      <c r="G516" s="165" t="str">
        <f>IFERROR(VLOOKUP(VALUE(E516),Склад!#REF!,6,0),"-")</f>
        <v>-</v>
      </c>
      <c r="H516" s="58"/>
      <c r="I516" s="194" t="s">
        <v>4339</v>
      </c>
      <c r="J516" s="59">
        <v>30.4</v>
      </c>
      <c r="K516" s="63">
        <v>79</v>
      </c>
      <c r="L516" s="60"/>
      <c r="M516" s="61"/>
      <c r="N516" s="62"/>
      <c r="O516" s="64"/>
      <c r="P516" s="65"/>
      <c r="Q516" s="66"/>
      <c r="R516" s="67"/>
      <c r="S516" s="65"/>
      <c r="T516" s="66"/>
      <c r="U516" s="68"/>
      <c r="V516" s="69"/>
      <c r="W516" s="65"/>
      <c r="X516" s="66"/>
      <c r="Y516" s="70" t="str">
        <f>_xlfn.XLOOKUP($D516,'[1]Res (3)'!$G:$G,'[1]Res (3)'!P:P,"",0)</f>
        <v>-</v>
      </c>
      <c r="Z516" s="70" t="str">
        <f>_xlfn.XLOOKUP($D516,'[1]Res (3)'!$G:$G,'[1]Res (3)'!Q:Q,"",0)</f>
        <v>-</v>
      </c>
      <c r="AA516" s="70" t="str">
        <f>_xlfn.XLOOKUP($D516,'[1]Res (3)'!$G:$G,'[1]Res (3)'!R:R,"",0)</f>
        <v>-</v>
      </c>
      <c r="AB516" s="70" t="str">
        <f>_xlfn.XLOOKUP($D516,'[1]Res (3)'!$G:$G,'[1]Res (3)'!S:S,"",0)</f>
        <v/>
      </c>
      <c r="AC516" s="70" t="str">
        <f>_xlfn.XLOOKUP($D516,'[1]Res (3)'!$G:$G,'[1]Res (3)'!T:T,"",0)</f>
        <v/>
      </c>
      <c r="AD516" s="70" t="str">
        <f>_xlfn.XLOOKUP($D516,'[1]Res (3)'!$G:$G,'[1]Res (3)'!U:U,"",0)</f>
        <v/>
      </c>
      <c r="AE516" s="70" t="str">
        <f>_xlfn.XLOOKUP($D516,'[1]Res (3)'!$G:$G,'[1]Res (3)'!V:V,"",0)</f>
        <v/>
      </c>
      <c r="AF516" s="70" t="str">
        <f>_xlfn.XLOOKUP($D516,'[1]Res (3)'!$G:$G,'[1]Res (3)'!W:W,"",0)</f>
        <v/>
      </c>
      <c r="AG516" s="70" t="str">
        <f>_xlfn.XLOOKUP($D516,'[1]Res (3)'!$G:$G,'[1]Res (3)'!X:X,"",0)</f>
        <v/>
      </c>
      <c r="AH516" s="70" t="str">
        <f>_xlfn.XLOOKUP($D516,'[1]Res (3)'!$G:$G,'[1]Res (3)'!Y:Y,"",0)</f>
        <v/>
      </c>
      <c r="AI516" s="70" t="str">
        <f>_xlfn.XLOOKUP($D516,'[1]Res (3)'!$G:$G,'[1]Res (3)'!Z:Z,"",0)</f>
        <v/>
      </c>
      <c r="AJ516" s="70" t="str">
        <f>_xlfn.XLOOKUP($D516,'[1]Res (3)'!$G:$G,'[1]Res (3)'!AA:AA,"",0)</f>
        <v/>
      </c>
      <c r="AK516" s="70" t="str">
        <f>_xlfn.XLOOKUP($D516,'[1]Res (3)'!$G:$G,'[1]Res (3)'!AB:AB,"",0)</f>
        <v>-</v>
      </c>
      <c r="AL516" s="71">
        <f t="shared" ref="AL516:AL579" si="250">SUM(Y516:AK516)</f>
        <v>0</v>
      </c>
      <c r="AM516" s="72" t="str">
        <f t="shared" ref="AM516:AM579" si="251">IF(AL516&gt;0,AL516*J516,"")</f>
        <v/>
      </c>
      <c r="AO516" s="71" t="e">
        <f t="shared" si="243"/>
        <v>#VALUE!</v>
      </c>
      <c r="AP516" s="70" t="s">
        <v>26</v>
      </c>
      <c r="AQ516" s="70" t="s">
        <v>26</v>
      </c>
      <c r="AR516" s="70" t="s">
        <v>26</v>
      </c>
      <c r="AS516" s="70" t="s">
        <v>26</v>
      </c>
      <c r="AT516" s="70" t="s">
        <v>26</v>
      </c>
      <c r="AU516" s="70" t="s">
        <v>26</v>
      </c>
      <c r="AV516" s="70" t="s">
        <v>26</v>
      </c>
      <c r="AW516" s="70" t="s">
        <v>26</v>
      </c>
      <c r="AX516" s="70" t="s">
        <v>26</v>
      </c>
      <c r="AY516" s="71" t="e">
        <f t="shared" ref="AY516:AY558" si="252">SUM(AO516:AX516)</f>
        <v>#VALUE!</v>
      </c>
      <c r="AZ516" s="72" t="e">
        <f t="shared" si="244"/>
        <v>#VALUE!</v>
      </c>
      <c r="BA516" s="71">
        <v>5</v>
      </c>
      <c r="BB516" s="70" t="s">
        <v>26</v>
      </c>
      <c r="BC516" s="70" t="s">
        <v>26</v>
      </c>
      <c r="BD516" s="70" t="s">
        <v>26</v>
      </c>
      <c r="BE516" s="70" t="s">
        <v>26</v>
      </c>
      <c r="BF516" s="70" t="s">
        <v>26</v>
      </c>
      <c r="BG516" s="70" t="s">
        <v>26</v>
      </c>
      <c r="BH516" s="70" t="s">
        <v>26</v>
      </c>
      <c r="BI516" s="70" t="s">
        <v>26</v>
      </c>
      <c r="BJ516" s="70" t="s">
        <v>26</v>
      </c>
      <c r="BK516" s="74">
        <f t="shared" ref="BK516:BK558" si="253">SUM(BA516:BJ516)</f>
        <v>5</v>
      </c>
      <c r="BL516" s="75">
        <f t="shared" si="245"/>
        <v>0</v>
      </c>
      <c r="BM516" s="71">
        <v>1</v>
      </c>
      <c r="BN516" s="70" t="s">
        <v>26</v>
      </c>
      <c r="BO516" s="70" t="s">
        <v>26</v>
      </c>
      <c r="BP516" s="70" t="s">
        <v>26</v>
      </c>
      <c r="BQ516" s="70" t="s">
        <v>26</v>
      </c>
      <c r="BR516" s="70" t="s">
        <v>26</v>
      </c>
      <c r="BS516" s="70" t="s">
        <v>26</v>
      </c>
      <c r="BT516" s="70" t="s">
        <v>26</v>
      </c>
      <c r="BU516" s="70" t="s">
        <v>26</v>
      </c>
      <c r="BV516" s="70" t="s">
        <v>26</v>
      </c>
      <c r="BW516" s="74">
        <f t="shared" ref="BW516:BW558" si="254">SUM(BM516:BV516)</f>
        <v>1</v>
      </c>
      <c r="BX516" s="76">
        <f t="shared" si="246"/>
        <v>0</v>
      </c>
      <c r="BY516" s="71">
        <v>8</v>
      </c>
      <c r="BZ516" s="70" t="s">
        <v>26</v>
      </c>
      <c r="CA516" s="70" t="s">
        <v>26</v>
      </c>
      <c r="CB516" s="70" t="s">
        <v>26</v>
      </c>
      <c r="CC516" s="70" t="s">
        <v>26</v>
      </c>
      <c r="CD516" s="70" t="s">
        <v>26</v>
      </c>
      <c r="CE516" s="70" t="s">
        <v>26</v>
      </c>
      <c r="CF516" s="70" t="s">
        <v>26</v>
      </c>
      <c r="CG516" s="70" t="s">
        <v>26</v>
      </c>
      <c r="CH516" s="70" t="s">
        <v>26</v>
      </c>
      <c r="CI516" s="77">
        <f t="shared" ref="CI516:CI558" si="255">SUM(BY516:CH516)</f>
        <v>8</v>
      </c>
      <c r="CJ516" s="76">
        <f t="shared" si="247"/>
        <v>0</v>
      </c>
      <c r="CK516" s="78">
        <v>4</v>
      </c>
      <c r="CL516" s="57"/>
      <c r="CM516" s="57"/>
      <c r="CN516" s="57"/>
      <c r="CO516" s="57"/>
      <c r="CP516" s="57"/>
      <c r="CQ516" s="57"/>
      <c r="CR516" s="57"/>
      <c r="CS516" s="79"/>
      <c r="CT516" s="80"/>
      <c r="CU516" s="81">
        <f t="shared" ref="CU516:CU558" si="256">SUM(CK516:CT516)</f>
        <v>4</v>
      </c>
      <c r="CV516" s="82">
        <f t="shared" si="248"/>
        <v>0</v>
      </c>
      <c r="CW516" s="83" t="e">
        <f>SUMIF(Склад!#REF!,E510,Склад!#REF!)</f>
        <v>#REF!</v>
      </c>
    </row>
    <row r="517" spans="1:101" s="73" customFormat="1" ht="87.75" customHeight="1" thickBot="1" x14ac:dyDescent="0.3">
      <c r="A517" s="57">
        <v>514</v>
      </c>
      <c r="B517" s="168" t="s">
        <v>128</v>
      </c>
      <c r="C517" s="34" t="s">
        <v>4272</v>
      </c>
      <c r="D517" s="34" t="str">
        <f t="shared" si="249"/>
        <v>882110761</v>
      </c>
      <c r="E517" s="33" t="s">
        <v>4013</v>
      </c>
      <c r="F517" s="33">
        <v>61</v>
      </c>
      <c r="G517" s="165" t="str">
        <f>IFERROR(VLOOKUP(VALUE(E517),Склад!#REF!,6,0),"-")</f>
        <v>-</v>
      </c>
      <c r="H517" s="58"/>
      <c r="I517" s="194" t="s">
        <v>4339</v>
      </c>
      <c r="J517" s="59">
        <v>30.4</v>
      </c>
      <c r="K517" s="63">
        <v>79</v>
      </c>
      <c r="L517" s="60"/>
      <c r="M517" s="61"/>
      <c r="N517" s="62"/>
      <c r="O517" s="64"/>
      <c r="P517" s="65"/>
      <c r="Q517" s="66"/>
      <c r="R517" s="67"/>
      <c r="S517" s="65"/>
      <c r="T517" s="66"/>
      <c r="U517" s="68"/>
      <c r="V517" s="69"/>
      <c r="W517" s="65"/>
      <c r="X517" s="66"/>
      <c r="Y517" s="70" t="str">
        <f>_xlfn.XLOOKUP($D517,'[1]Res (3)'!$G:$G,'[1]Res (3)'!P:P,"",0)</f>
        <v>-</v>
      </c>
      <c r="Z517" s="70" t="str">
        <f>_xlfn.XLOOKUP($D517,'[1]Res (3)'!$G:$G,'[1]Res (3)'!Q:Q,"",0)</f>
        <v>-</v>
      </c>
      <c r="AA517" s="70" t="str">
        <f>_xlfn.XLOOKUP($D517,'[1]Res (3)'!$G:$G,'[1]Res (3)'!R:R,"",0)</f>
        <v>-</v>
      </c>
      <c r="AB517" s="70" t="str">
        <f>_xlfn.XLOOKUP($D517,'[1]Res (3)'!$G:$G,'[1]Res (3)'!S:S,"",0)</f>
        <v/>
      </c>
      <c r="AC517" s="70" t="str">
        <f>_xlfn.XLOOKUP($D517,'[1]Res (3)'!$G:$G,'[1]Res (3)'!T:T,"",0)</f>
        <v/>
      </c>
      <c r="AD517" s="70" t="str">
        <f>_xlfn.XLOOKUP($D517,'[1]Res (3)'!$G:$G,'[1]Res (3)'!U:U,"",0)</f>
        <v/>
      </c>
      <c r="AE517" s="70" t="str">
        <f>_xlfn.XLOOKUP($D517,'[1]Res (3)'!$G:$G,'[1]Res (3)'!V:V,"",0)</f>
        <v/>
      </c>
      <c r="AF517" s="70" t="str">
        <f>_xlfn.XLOOKUP($D517,'[1]Res (3)'!$G:$G,'[1]Res (3)'!W:W,"",0)</f>
        <v/>
      </c>
      <c r="AG517" s="70" t="str">
        <f>_xlfn.XLOOKUP($D517,'[1]Res (3)'!$G:$G,'[1]Res (3)'!X:X,"",0)</f>
        <v/>
      </c>
      <c r="AH517" s="70" t="str">
        <f>_xlfn.XLOOKUP($D517,'[1]Res (3)'!$G:$G,'[1]Res (3)'!Y:Y,"",0)</f>
        <v/>
      </c>
      <c r="AI517" s="70" t="str">
        <f>_xlfn.XLOOKUP($D517,'[1]Res (3)'!$G:$G,'[1]Res (3)'!Z:Z,"",0)</f>
        <v/>
      </c>
      <c r="AJ517" s="70" t="str">
        <f>_xlfn.XLOOKUP($D517,'[1]Res (3)'!$G:$G,'[1]Res (3)'!AA:AA,"",0)</f>
        <v/>
      </c>
      <c r="AK517" s="70" t="str">
        <f>_xlfn.XLOOKUP($D517,'[1]Res (3)'!$G:$G,'[1]Res (3)'!AB:AB,"",0)</f>
        <v>-</v>
      </c>
      <c r="AL517" s="71">
        <f t="shared" si="250"/>
        <v>0</v>
      </c>
      <c r="AM517" s="72" t="str">
        <f t="shared" si="251"/>
        <v/>
      </c>
      <c r="AO517" s="71" t="e">
        <f t="shared" si="243"/>
        <v>#VALUE!</v>
      </c>
      <c r="AP517" s="70" t="s">
        <v>26</v>
      </c>
      <c r="AQ517" s="70" t="s">
        <v>26</v>
      </c>
      <c r="AR517" s="70" t="s">
        <v>26</v>
      </c>
      <c r="AS517" s="70" t="s">
        <v>26</v>
      </c>
      <c r="AT517" s="70" t="s">
        <v>26</v>
      </c>
      <c r="AU517" s="70" t="s">
        <v>26</v>
      </c>
      <c r="AV517" s="70" t="s">
        <v>26</v>
      </c>
      <c r="AW517" s="70" t="s">
        <v>26</v>
      </c>
      <c r="AX517" s="70" t="s">
        <v>26</v>
      </c>
      <c r="AY517" s="71" t="e">
        <f t="shared" si="252"/>
        <v>#VALUE!</v>
      </c>
      <c r="AZ517" s="72" t="e">
        <f t="shared" si="244"/>
        <v>#VALUE!</v>
      </c>
      <c r="BA517" s="71">
        <v>4</v>
      </c>
      <c r="BB517" s="70" t="s">
        <v>26</v>
      </c>
      <c r="BC517" s="70" t="s">
        <v>26</v>
      </c>
      <c r="BD517" s="70" t="s">
        <v>26</v>
      </c>
      <c r="BE517" s="70" t="s">
        <v>26</v>
      </c>
      <c r="BF517" s="70" t="s">
        <v>26</v>
      </c>
      <c r="BG517" s="70" t="s">
        <v>26</v>
      </c>
      <c r="BH517" s="70" t="s">
        <v>26</v>
      </c>
      <c r="BI517" s="70" t="s">
        <v>26</v>
      </c>
      <c r="BJ517" s="70" t="s">
        <v>26</v>
      </c>
      <c r="BK517" s="74">
        <f t="shared" si="253"/>
        <v>4</v>
      </c>
      <c r="BL517" s="75">
        <f t="shared" si="245"/>
        <v>0</v>
      </c>
      <c r="BM517" s="71">
        <v>1</v>
      </c>
      <c r="BN517" s="70" t="s">
        <v>26</v>
      </c>
      <c r="BO517" s="70" t="s">
        <v>26</v>
      </c>
      <c r="BP517" s="70" t="s">
        <v>26</v>
      </c>
      <c r="BQ517" s="70" t="s">
        <v>26</v>
      </c>
      <c r="BR517" s="70" t="s">
        <v>26</v>
      </c>
      <c r="BS517" s="70" t="s">
        <v>26</v>
      </c>
      <c r="BT517" s="70" t="s">
        <v>26</v>
      </c>
      <c r="BU517" s="70" t="s">
        <v>26</v>
      </c>
      <c r="BV517" s="70" t="s">
        <v>26</v>
      </c>
      <c r="BW517" s="74">
        <f t="shared" si="254"/>
        <v>1</v>
      </c>
      <c r="BX517" s="76">
        <f t="shared" si="246"/>
        <v>0</v>
      </c>
      <c r="BY517" s="71">
        <v>0</v>
      </c>
      <c r="BZ517" s="70" t="s">
        <v>26</v>
      </c>
      <c r="CA517" s="70" t="s">
        <v>26</v>
      </c>
      <c r="CB517" s="70" t="s">
        <v>26</v>
      </c>
      <c r="CC517" s="70" t="s">
        <v>26</v>
      </c>
      <c r="CD517" s="70" t="s">
        <v>26</v>
      </c>
      <c r="CE517" s="70" t="s">
        <v>26</v>
      </c>
      <c r="CF517" s="70" t="s">
        <v>26</v>
      </c>
      <c r="CG517" s="70" t="s">
        <v>26</v>
      </c>
      <c r="CH517" s="70" t="s">
        <v>26</v>
      </c>
      <c r="CI517" s="77">
        <f t="shared" si="255"/>
        <v>0</v>
      </c>
      <c r="CJ517" s="76">
        <f t="shared" si="247"/>
        <v>0</v>
      </c>
      <c r="CK517" s="78"/>
      <c r="CL517" s="57"/>
      <c r="CM517" s="57"/>
      <c r="CN517" s="57"/>
      <c r="CO517" s="57"/>
      <c r="CP517" s="57"/>
      <c r="CQ517" s="57"/>
      <c r="CR517" s="57"/>
      <c r="CS517" s="79"/>
      <c r="CT517" s="80"/>
      <c r="CU517" s="81">
        <f t="shared" si="256"/>
        <v>0</v>
      </c>
      <c r="CV517" s="82">
        <f t="shared" si="248"/>
        <v>0</v>
      </c>
      <c r="CW517" s="83" t="e">
        <f>SUMIF(Склад!#REF!,E511,Склад!#REF!)</f>
        <v>#REF!</v>
      </c>
    </row>
    <row r="518" spans="1:101" s="73" customFormat="1" ht="107.65" customHeight="1" thickBot="1" x14ac:dyDescent="0.3">
      <c r="A518" s="34">
        <v>515</v>
      </c>
      <c r="B518" s="168" t="s">
        <v>128</v>
      </c>
      <c r="C518" s="34" t="s">
        <v>4272</v>
      </c>
      <c r="D518" s="34" t="str">
        <f t="shared" si="249"/>
        <v>882110771</v>
      </c>
      <c r="E518" s="33" t="s">
        <v>4013</v>
      </c>
      <c r="F518" s="33">
        <v>71</v>
      </c>
      <c r="G518" s="165" t="str">
        <f>IFERROR(VLOOKUP(VALUE(E518),Склад!#REF!,6,0),"-")</f>
        <v>-</v>
      </c>
      <c r="H518" s="58"/>
      <c r="I518" s="194" t="s">
        <v>4339</v>
      </c>
      <c r="J518" s="59">
        <v>30.4</v>
      </c>
      <c r="K518" s="63">
        <v>79</v>
      </c>
      <c r="L518" s="60"/>
      <c r="M518" s="61"/>
      <c r="N518" s="62"/>
      <c r="O518" s="64"/>
      <c r="P518" s="65"/>
      <c r="Q518" s="66"/>
      <c r="R518" s="67"/>
      <c r="S518" s="65"/>
      <c r="T518" s="66"/>
      <c r="U518" s="68"/>
      <c r="V518" s="69"/>
      <c r="W518" s="65"/>
      <c r="X518" s="66"/>
      <c r="Y518" s="70" t="str">
        <f>_xlfn.XLOOKUP($D518,'[1]Res (3)'!$G:$G,'[1]Res (3)'!P:P,"",0)</f>
        <v>-</v>
      </c>
      <c r="Z518" s="70" t="str">
        <f>_xlfn.XLOOKUP($D518,'[1]Res (3)'!$G:$G,'[1]Res (3)'!Q:Q,"",0)</f>
        <v>-</v>
      </c>
      <c r="AA518" s="70" t="str">
        <f>_xlfn.XLOOKUP($D518,'[1]Res (3)'!$G:$G,'[1]Res (3)'!R:R,"",0)</f>
        <v>-</v>
      </c>
      <c r="AB518" s="70" t="str">
        <f>_xlfn.XLOOKUP($D518,'[1]Res (3)'!$G:$G,'[1]Res (3)'!S:S,"",0)</f>
        <v/>
      </c>
      <c r="AC518" s="70" t="str">
        <f>_xlfn.XLOOKUP($D518,'[1]Res (3)'!$G:$G,'[1]Res (3)'!T:T,"",0)</f>
        <v/>
      </c>
      <c r="AD518" s="70" t="str">
        <f>_xlfn.XLOOKUP($D518,'[1]Res (3)'!$G:$G,'[1]Res (3)'!U:U,"",0)</f>
        <v/>
      </c>
      <c r="AE518" s="70" t="str">
        <f>_xlfn.XLOOKUP($D518,'[1]Res (3)'!$G:$G,'[1]Res (3)'!V:V,"",0)</f>
        <v/>
      </c>
      <c r="AF518" s="70" t="str">
        <f>_xlfn.XLOOKUP($D518,'[1]Res (3)'!$G:$G,'[1]Res (3)'!W:W,"",0)</f>
        <v/>
      </c>
      <c r="AG518" s="70" t="str">
        <f>_xlfn.XLOOKUP($D518,'[1]Res (3)'!$G:$G,'[1]Res (3)'!X:X,"",0)</f>
        <v/>
      </c>
      <c r="AH518" s="70" t="str">
        <f>_xlfn.XLOOKUP($D518,'[1]Res (3)'!$G:$G,'[1]Res (3)'!Y:Y,"",0)</f>
        <v/>
      </c>
      <c r="AI518" s="70" t="str">
        <f>_xlfn.XLOOKUP($D518,'[1]Res (3)'!$G:$G,'[1]Res (3)'!Z:Z,"",0)</f>
        <v/>
      </c>
      <c r="AJ518" s="70" t="str">
        <f>_xlfn.XLOOKUP($D518,'[1]Res (3)'!$G:$G,'[1]Res (3)'!AA:AA,"",0)</f>
        <v/>
      </c>
      <c r="AK518" s="70" t="str">
        <f>_xlfn.XLOOKUP($D518,'[1]Res (3)'!$G:$G,'[1]Res (3)'!AB:AB,"",0)</f>
        <v>-</v>
      </c>
      <c r="AL518" s="71">
        <f t="shared" si="250"/>
        <v>0</v>
      </c>
      <c r="AM518" s="72" t="str">
        <f t="shared" si="251"/>
        <v/>
      </c>
      <c r="AO518" s="71" t="e">
        <f t="shared" si="243"/>
        <v>#VALUE!</v>
      </c>
      <c r="AP518" s="70" t="s">
        <v>26</v>
      </c>
      <c r="AQ518" s="70" t="s">
        <v>26</v>
      </c>
      <c r="AR518" s="70" t="s">
        <v>26</v>
      </c>
      <c r="AS518" s="70" t="s">
        <v>26</v>
      </c>
      <c r="AT518" s="70" t="s">
        <v>26</v>
      </c>
      <c r="AU518" s="70" t="s">
        <v>26</v>
      </c>
      <c r="AV518" s="70" t="s">
        <v>26</v>
      </c>
      <c r="AW518" s="70" t="s">
        <v>26</v>
      </c>
      <c r="AX518" s="70" t="s">
        <v>26</v>
      </c>
      <c r="AY518" s="71" t="e">
        <f t="shared" si="252"/>
        <v>#VALUE!</v>
      </c>
      <c r="AZ518" s="72" t="e">
        <f t="shared" si="244"/>
        <v>#VALUE!</v>
      </c>
      <c r="BA518" s="71">
        <v>4</v>
      </c>
      <c r="BB518" s="70" t="s">
        <v>26</v>
      </c>
      <c r="BC518" s="70" t="s">
        <v>26</v>
      </c>
      <c r="BD518" s="70" t="s">
        <v>26</v>
      </c>
      <c r="BE518" s="70" t="s">
        <v>26</v>
      </c>
      <c r="BF518" s="70" t="s">
        <v>26</v>
      </c>
      <c r="BG518" s="70" t="s">
        <v>26</v>
      </c>
      <c r="BH518" s="70" t="s">
        <v>26</v>
      </c>
      <c r="BI518" s="70" t="s">
        <v>26</v>
      </c>
      <c r="BJ518" s="70" t="s">
        <v>26</v>
      </c>
      <c r="BK518" s="74">
        <f t="shared" si="253"/>
        <v>4</v>
      </c>
      <c r="BL518" s="75">
        <f t="shared" si="245"/>
        <v>0</v>
      </c>
      <c r="BM518" s="71">
        <v>1</v>
      </c>
      <c r="BN518" s="70" t="s">
        <v>26</v>
      </c>
      <c r="BO518" s="70" t="s">
        <v>26</v>
      </c>
      <c r="BP518" s="70" t="s">
        <v>26</v>
      </c>
      <c r="BQ518" s="70" t="s">
        <v>26</v>
      </c>
      <c r="BR518" s="70" t="s">
        <v>26</v>
      </c>
      <c r="BS518" s="70" t="s">
        <v>26</v>
      </c>
      <c r="BT518" s="70" t="s">
        <v>26</v>
      </c>
      <c r="BU518" s="70" t="s">
        <v>26</v>
      </c>
      <c r="BV518" s="70" t="s">
        <v>26</v>
      </c>
      <c r="BW518" s="74">
        <f t="shared" si="254"/>
        <v>1</v>
      </c>
      <c r="BX518" s="76">
        <f t="shared" si="246"/>
        <v>0</v>
      </c>
      <c r="BY518" s="71">
        <v>6</v>
      </c>
      <c r="BZ518" s="70" t="s">
        <v>26</v>
      </c>
      <c r="CA518" s="70" t="s">
        <v>26</v>
      </c>
      <c r="CB518" s="70" t="s">
        <v>26</v>
      </c>
      <c r="CC518" s="70" t="s">
        <v>26</v>
      </c>
      <c r="CD518" s="70" t="s">
        <v>26</v>
      </c>
      <c r="CE518" s="70" t="s">
        <v>26</v>
      </c>
      <c r="CF518" s="70" t="s">
        <v>26</v>
      </c>
      <c r="CG518" s="70" t="s">
        <v>26</v>
      </c>
      <c r="CH518" s="70" t="s">
        <v>26</v>
      </c>
      <c r="CI518" s="77">
        <f t="shared" si="255"/>
        <v>6</v>
      </c>
      <c r="CJ518" s="76">
        <f t="shared" si="247"/>
        <v>0</v>
      </c>
      <c r="CK518" s="78">
        <v>3</v>
      </c>
      <c r="CL518" s="57"/>
      <c r="CM518" s="57"/>
      <c r="CN518" s="57"/>
      <c r="CO518" s="57"/>
      <c r="CP518" s="57"/>
      <c r="CQ518" s="57"/>
      <c r="CR518" s="57"/>
      <c r="CS518" s="79"/>
      <c r="CT518" s="80"/>
      <c r="CU518" s="81">
        <f t="shared" si="256"/>
        <v>3</v>
      </c>
      <c r="CV518" s="82">
        <f t="shared" si="248"/>
        <v>0</v>
      </c>
      <c r="CW518" s="83" t="e">
        <f>SUMIF(Склад!#REF!,E512,Склад!#REF!)</f>
        <v>#REF!</v>
      </c>
    </row>
    <row r="519" spans="1:101" s="73" customFormat="1" ht="78.599999999999994" customHeight="1" thickBot="1" x14ac:dyDescent="0.3">
      <c r="A519" s="57">
        <v>516</v>
      </c>
      <c r="B519" s="168" t="s">
        <v>157</v>
      </c>
      <c r="C519" s="34" t="s">
        <v>4273</v>
      </c>
      <c r="D519" s="34" t="str">
        <f t="shared" si="249"/>
        <v>16911077</v>
      </c>
      <c r="E519" s="33" t="s">
        <v>4014</v>
      </c>
      <c r="F519" s="33">
        <v>7</v>
      </c>
      <c r="G519" s="165" t="str">
        <f>IFERROR(VLOOKUP(VALUE(E519),Склад!#REF!,6,0),"-")</f>
        <v>-</v>
      </c>
      <c r="H519" s="58"/>
      <c r="I519" s="194" t="s">
        <v>4366</v>
      </c>
      <c r="J519" s="59">
        <v>22.7</v>
      </c>
      <c r="K519" s="63">
        <v>59</v>
      </c>
      <c r="L519" s="60"/>
      <c r="M519" s="61"/>
      <c r="N519" s="62"/>
      <c r="O519" s="64"/>
      <c r="P519" s="65"/>
      <c r="Q519" s="66"/>
      <c r="R519" s="67"/>
      <c r="S519" s="65"/>
      <c r="T519" s="66"/>
      <c r="U519" s="68"/>
      <c r="V519" s="69"/>
      <c r="W519" s="65"/>
      <c r="X519" s="66"/>
      <c r="Y519" s="70" t="str">
        <f>_xlfn.XLOOKUP($D519,'[1]Res (3)'!$G:$G,'[1]Res (3)'!P:P,"",0)</f>
        <v>-</v>
      </c>
      <c r="Z519" s="70" t="str">
        <f>_xlfn.XLOOKUP($D519,'[1]Res (3)'!$G:$G,'[1]Res (3)'!Q:Q,"",0)</f>
        <v>-</v>
      </c>
      <c r="AA519" s="70" t="str">
        <f>_xlfn.XLOOKUP($D519,'[1]Res (3)'!$G:$G,'[1]Res (3)'!R:R,"",0)</f>
        <v>-</v>
      </c>
      <c r="AB519" s="70" t="str">
        <f>_xlfn.XLOOKUP($D519,'[1]Res (3)'!$G:$G,'[1]Res (3)'!S:S,"",0)</f>
        <v/>
      </c>
      <c r="AC519" s="70" t="str">
        <f>_xlfn.XLOOKUP($D519,'[1]Res (3)'!$G:$G,'[1]Res (3)'!T:T,"",0)</f>
        <v/>
      </c>
      <c r="AD519" s="70" t="str">
        <f>_xlfn.XLOOKUP($D519,'[1]Res (3)'!$G:$G,'[1]Res (3)'!U:U,"",0)</f>
        <v/>
      </c>
      <c r="AE519" s="70" t="str">
        <f>_xlfn.XLOOKUP($D519,'[1]Res (3)'!$G:$G,'[1]Res (3)'!V:V,"",0)</f>
        <v/>
      </c>
      <c r="AF519" s="70" t="str">
        <f>_xlfn.XLOOKUP($D519,'[1]Res (3)'!$G:$G,'[1]Res (3)'!W:W,"",0)</f>
        <v/>
      </c>
      <c r="AG519" s="70" t="str">
        <f>_xlfn.XLOOKUP($D519,'[1]Res (3)'!$G:$G,'[1]Res (3)'!X:X,"",0)</f>
        <v/>
      </c>
      <c r="AH519" s="70" t="str">
        <f>_xlfn.XLOOKUP($D519,'[1]Res (3)'!$G:$G,'[1]Res (3)'!Y:Y,"",0)</f>
        <v/>
      </c>
      <c r="AI519" s="70" t="str">
        <f>_xlfn.XLOOKUP($D519,'[1]Res (3)'!$G:$G,'[1]Res (3)'!Z:Z,"",0)</f>
        <v>-</v>
      </c>
      <c r="AJ519" s="70" t="str">
        <f>_xlfn.XLOOKUP($D519,'[1]Res (3)'!$G:$G,'[1]Res (3)'!AA:AA,"",0)</f>
        <v>-</v>
      </c>
      <c r="AK519" s="70" t="str">
        <f>_xlfn.XLOOKUP($D519,'[1]Res (3)'!$G:$G,'[1]Res (3)'!AB:AB,"",0)</f>
        <v>-</v>
      </c>
      <c r="AL519" s="71">
        <f t="shared" si="250"/>
        <v>0</v>
      </c>
      <c r="AM519" s="72" t="str">
        <f t="shared" si="251"/>
        <v/>
      </c>
      <c r="AO519" s="71" t="e">
        <f t="shared" si="243"/>
        <v>#VALUE!</v>
      </c>
      <c r="AP519" s="70" t="s">
        <v>26</v>
      </c>
      <c r="AQ519" s="70" t="s">
        <v>26</v>
      </c>
      <c r="AR519" s="70" t="s">
        <v>26</v>
      </c>
      <c r="AS519" s="70" t="s">
        <v>26</v>
      </c>
      <c r="AT519" s="70" t="s">
        <v>26</v>
      </c>
      <c r="AU519" s="70" t="s">
        <v>26</v>
      </c>
      <c r="AV519" s="70" t="s">
        <v>26</v>
      </c>
      <c r="AW519" s="70" t="s">
        <v>26</v>
      </c>
      <c r="AX519" s="70" t="s">
        <v>26</v>
      </c>
      <c r="AY519" s="71" t="e">
        <f t="shared" si="252"/>
        <v>#VALUE!</v>
      </c>
      <c r="AZ519" s="72" t="e">
        <f t="shared" si="244"/>
        <v>#VALUE!</v>
      </c>
      <c r="BA519" s="71">
        <v>4</v>
      </c>
      <c r="BB519" s="70" t="s">
        <v>26</v>
      </c>
      <c r="BC519" s="70" t="s">
        <v>26</v>
      </c>
      <c r="BD519" s="70" t="s">
        <v>26</v>
      </c>
      <c r="BE519" s="70" t="s">
        <v>26</v>
      </c>
      <c r="BF519" s="70" t="s">
        <v>26</v>
      </c>
      <c r="BG519" s="70" t="s">
        <v>26</v>
      </c>
      <c r="BH519" s="70" t="s">
        <v>26</v>
      </c>
      <c r="BI519" s="70" t="s">
        <v>26</v>
      </c>
      <c r="BJ519" s="70" t="s">
        <v>26</v>
      </c>
      <c r="BK519" s="74">
        <f t="shared" si="253"/>
        <v>4</v>
      </c>
      <c r="BL519" s="75">
        <f t="shared" si="245"/>
        <v>0</v>
      </c>
      <c r="BM519" s="71">
        <v>1</v>
      </c>
      <c r="BN519" s="70" t="s">
        <v>26</v>
      </c>
      <c r="BO519" s="70" t="s">
        <v>26</v>
      </c>
      <c r="BP519" s="70" t="s">
        <v>26</v>
      </c>
      <c r="BQ519" s="70" t="s">
        <v>26</v>
      </c>
      <c r="BR519" s="70" t="s">
        <v>26</v>
      </c>
      <c r="BS519" s="70" t="s">
        <v>26</v>
      </c>
      <c r="BT519" s="70" t="s">
        <v>26</v>
      </c>
      <c r="BU519" s="70" t="s">
        <v>26</v>
      </c>
      <c r="BV519" s="70" t="s">
        <v>26</v>
      </c>
      <c r="BW519" s="74">
        <f t="shared" si="254"/>
        <v>1</v>
      </c>
      <c r="BX519" s="76">
        <f t="shared" si="246"/>
        <v>0</v>
      </c>
      <c r="BY519" s="71">
        <v>6</v>
      </c>
      <c r="BZ519" s="70" t="s">
        <v>26</v>
      </c>
      <c r="CA519" s="70" t="s">
        <v>26</v>
      </c>
      <c r="CB519" s="70" t="s">
        <v>26</v>
      </c>
      <c r="CC519" s="70" t="s">
        <v>26</v>
      </c>
      <c r="CD519" s="70" t="s">
        <v>26</v>
      </c>
      <c r="CE519" s="70" t="s">
        <v>26</v>
      </c>
      <c r="CF519" s="70" t="s">
        <v>26</v>
      </c>
      <c r="CG519" s="70" t="s">
        <v>26</v>
      </c>
      <c r="CH519" s="70" t="s">
        <v>26</v>
      </c>
      <c r="CI519" s="77">
        <f t="shared" si="255"/>
        <v>6</v>
      </c>
      <c r="CJ519" s="76">
        <f t="shared" si="247"/>
        <v>0</v>
      </c>
      <c r="CK519" s="78"/>
      <c r="CL519" s="57"/>
      <c r="CM519" s="57"/>
      <c r="CN519" s="57"/>
      <c r="CO519" s="57"/>
      <c r="CP519" s="57"/>
      <c r="CQ519" s="57"/>
      <c r="CR519" s="57"/>
      <c r="CS519" s="79"/>
      <c r="CT519" s="80"/>
      <c r="CU519" s="81">
        <f t="shared" si="256"/>
        <v>0</v>
      </c>
      <c r="CV519" s="82">
        <f t="shared" si="248"/>
        <v>0</v>
      </c>
      <c r="CW519" s="83" t="e">
        <f>SUMIF(Склад!#REF!,E513,Склад!#REF!)</f>
        <v>#REF!</v>
      </c>
    </row>
    <row r="520" spans="1:101" s="73" customFormat="1" ht="88.9" customHeight="1" thickBot="1" x14ac:dyDescent="0.3">
      <c r="A520" s="34">
        <v>517</v>
      </c>
      <c r="B520" s="168" t="s">
        <v>148</v>
      </c>
      <c r="C520" s="34" t="s">
        <v>4274</v>
      </c>
      <c r="D520" s="34" t="str">
        <f t="shared" si="249"/>
        <v>18111155</v>
      </c>
      <c r="E520" s="33" t="s">
        <v>4015</v>
      </c>
      <c r="F520" s="33">
        <v>5</v>
      </c>
      <c r="G520" s="165" t="str">
        <f>IFERROR(VLOOKUP(VALUE(E520),Склад!#REF!,6,0),"-")</f>
        <v>-</v>
      </c>
      <c r="H520" s="58"/>
      <c r="I520" s="194" t="s">
        <v>4367</v>
      </c>
      <c r="J520" s="59">
        <v>38.1</v>
      </c>
      <c r="K520" s="63">
        <v>99</v>
      </c>
      <c r="L520" s="60"/>
      <c r="M520" s="61"/>
      <c r="N520" s="62"/>
      <c r="O520" s="64"/>
      <c r="P520" s="65"/>
      <c r="Q520" s="66"/>
      <c r="R520" s="67"/>
      <c r="S520" s="65"/>
      <c r="T520" s="66"/>
      <c r="U520" s="68"/>
      <c r="V520" s="69"/>
      <c r="W520" s="65"/>
      <c r="X520" s="66"/>
      <c r="Y520" s="70" t="str">
        <f>_xlfn.XLOOKUP($D520,'[1]Res (3)'!$G:$G,'[1]Res (3)'!P:P,"",0)</f>
        <v>-</v>
      </c>
      <c r="Z520" s="70" t="str">
        <f>_xlfn.XLOOKUP($D520,'[1]Res (3)'!$G:$G,'[1]Res (3)'!Q:Q,"",0)</f>
        <v>-</v>
      </c>
      <c r="AA520" s="70" t="str">
        <f>_xlfn.XLOOKUP($D520,'[1]Res (3)'!$G:$G,'[1]Res (3)'!R:R,"",0)</f>
        <v>-</v>
      </c>
      <c r="AB520" s="70" t="str">
        <f>_xlfn.XLOOKUP($D520,'[1]Res (3)'!$G:$G,'[1]Res (3)'!S:S,"",0)</f>
        <v/>
      </c>
      <c r="AC520" s="70" t="str">
        <f>_xlfn.XLOOKUP($D520,'[1]Res (3)'!$G:$G,'[1]Res (3)'!T:T,"",0)</f>
        <v/>
      </c>
      <c r="AD520" s="70" t="str">
        <f>_xlfn.XLOOKUP($D520,'[1]Res (3)'!$G:$G,'[1]Res (3)'!U:U,"",0)</f>
        <v/>
      </c>
      <c r="AE520" s="70" t="str">
        <f>_xlfn.XLOOKUP($D520,'[1]Res (3)'!$G:$G,'[1]Res (3)'!V:V,"",0)</f>
        <v/>
      </c>
      <c r="AF520" s="70" t="str">
        <f>_xlfn.XLOOKUP($D520,'[1]Res (3)'!$G:$G,'[1]Res (3)'!W:W,"",0)</f>
        <v/>
      </c>
      <c r="AG520" s="70" t="str">
        <f>_xlfn.XLOOKUP($D520,'[1]Res (3)'!$G:$G,'[1]Res (3)'!X:X,"",0)</f>
        <v/>
      </c>
      <c r="AH520" s="70" t="str">
        <f>_xlfn.XLOOKUP($D520,'[1]Res (3)'!$G:$G,'[1]Res (3)'!Y:Y,"",0)</f>
        <v/>
      </c>
      <c r="AI520" s="70" t="str">
        <f>_xlfn.XLOOKUP($D520,'[1]Res (3)'!$G:$G,'[1]Res (3)'!Z:Z,"",0)</f>
        <v/>
      </c>
      <c r="AJ520" s="70" t="str">
        <f>_xlfn.XLOOKUP($D520,'[1]Res (3)'!$G:$G,'[1]Res (3)'!AA:AA,"",0)</f>
        <v/>
      </c>
      <c r="AK520" s="70" t="str">
        <f>_xlfn.XLOOKUP($D520,'[1]Res (3)'!$G:$G,'[1]Res (3)'!AB:AB,"",0)</f>
        <v>-</v>
      </c>
      <c r="AL520" s="71">
        <f t="shared" si="250"/>
        <v>0</v>
      </c>
      <c r="AM520" s="72" t="str">
        <f t="shared" si="251"/>
        <v/>
      </c>
      <c r="AO520" s="71" t="e">
        <f t="shared" si="243"/>
        <v>#VALUE!</v>
      </c>
      <c r="AP520" s="70" t="s">
        <v>26</v>
      </c>
      <c r="AQ520" s="70" t="s">
        <v>26</v>
      </c>
      <c r="AR520" s="70" t="s">
        <v>26</v>
      </c>
      <c r="AS520" s="70" t="s">
        <v>26</v>
      </c>
      <c r="AT520" s="70" t="s">
        <v>26</v>
      </c>
      <c r="AU520" s="70" t="s">
        <v>26</v>
      </c>
      <c r="AV520" s="70" t="s">
        <v>26</v>
      </c>
      <c r="AW520" s="70" t="s">
        <v>26</v>
      </c>
      <c r="AX520" s="70" t="s">
        <v>26</v>
      </c>
      <c r="AY520" s="71" t="e">
        <f t="shared" si="252"/>
        <v>#VALUE!</v>
      </c>
      <c r="AZ520" s="72" t="e">
        <f t="shared" si="244"/>
        <v>#VALUE!</v>
      </c>
      <c r="BA520" s="71">
        <v>4</v>
      </c>
      <c r="BB520" s="70" t="s">
        <v>26</v>
      </c>
      <c r="BC520" s="70" t="s">
        <v>26</v>
      </c>
      <c r="BD520" s="70" t="s">
        <v>26</v>
      </c>
      <c r="BE520" s="70" t="s">
        <v>26</v>
      </c>
      <c r="BF520" s="70" t="s">
        <v>26</v>
      </c>
      <c r="BG520" s="70" t="s">
        <v>26</v>
      </c>
      <c r="BH520" s="70" t="s">
        <v>26</v>
      </c>
      <c r="BI520" s="70" t="s">
        <v>26</v>
      </c>
      <c r="BJ520" s="70" t="s">
        <v>26</v>
      </c>
      <c r="BK520" s="74">
        <f t="shared" si="253"/>
        <v>4</v>
      </c>
      <c r="BL520" s="75">
        <f t="shared" si="245"/>
        <v>0</v>
      </c>
      <c r="BM520" s="71">
        <v>1</v>
      </c>
      <c r="BN520" s="70" t="s">
        <v>26</v>
      </c>
      <c r="BO520" s="70" t="s">
        <v>26</v>
      </c>
      <c r="BP520" s="70" t="s">
        <v>26</v>
      </c>
      <c r="BQ520" s="70" t="s">
        <v>26</v>
      </c>
      <c r="BR520" s="70" t="s">
        <v>26</v>
      </c>
      <c r="BS520" s="70" t="s">
        <v>26</v>
      </c>
      <c r="BT520" s="70" t="s">
        <v>26</v>
      </c>
      <c r="BU520" s="70" t="s">
        <v>26</v>
      </c>
      <c r="BV520" s="70" t="s">
        <v>26</v>
      </c>
      <c r="BW520" s="74">
        <f t="shared" si="254"/>
        <v>1</v>
      </c>
      <c r="BX520" s="76">
        <f t="shared" si="246"/>
        <v>0</v>
      </c>
      <c r="BY520" s="71">
        <v>0</v>
      </c>
      <c r="BZ520" s="70" t="s">
        <v>26</v>
      </c>
      <c r="CA520" s="70" t="s">
        <v>26</v>
      </c>
      <c r="CB520" s="70" t="s">
        <v>26</v>
      </c>
      <c r="CC520" s="70" t="s">
        <v>26</v>
      </c>
      <c r="CD520" s="70" t="s">
        <v>26</v>
      </c>
      <c r="CE520" s="70" t="s">
        <v>26</v>
      </c>
      <c r="CF520" s="70" t="s">
        <v>26</v>
      </c>
      <c r="CG520" s="70" t="s">
        <v>26</v>
      </c>
      <c r="CH520" s="70" t="s">
        <v>26</v>
      </c>
      <c r="CI520" s="77">
        <f t="shared" si="255"/>
        <v>0</v>
      </c>
      <c r="CJ520" s="76">
        <f t="shared" si="247"/>
        <v>0</v>
      </c>
      <c r="CK520" s="78"/>
      <c r="CL520" s="57"/>
      <c r="CM520" s="57"/>
      <c r="CN520" s="57"/>
      <c r="CO520" s="57"/>
      <c r="CP520" s="57"/>
      <c r="CQ520" s="57"/>
      <c r="CR520" s="57"/>
      <c r="CS520" s="79"/>
      <c r="CT520" s="80"/>
      <c r="CU520" s="81">
        <f t="shared" si="256"/>
        <v>0</v>
      </c>
      <c r="CV520" s="82">
        <f t="shared" si="248"/>
        <v>0</v>
      </c>
      <c r="CW520" s="83" t="e">
        <f>SUMIF(Склад!#REF!,E514,Склад!#REF!)</f>
        <v>#REF!</v>
      </c>
    </row>
    <row r="521" spans="1:101" s="73" customFormat="1" ht="80.849999999999994" customHeight="1" thickBot="1" x14ac:dyDescent="0.3">
      <c r="A521" s="57">
        <v>518</v>
      </c>
      <c r="B521" s="168" t="s">
        <v>148</v>
      </c>
      <c r="C521" s="34" t="s">
        <v>4274</v>
      </c>
      <c r="D521" s="34" t="str">
        <f t="shared" si="249"/>
        <v>181111576</v>
      </c>
      <c r="E521" s="33" t="s">
        <v>4015</v>
      </c>
      <c r="F521" s="33">
        <v>76</v>
      </c>
      <c r="G521" s="165" t="str">
        <f>IFERROR(VLOOKUP(VALUE(E521),Склад!#REF!,6,0),"-")</f>
        <v>-</v>
      </c>
      <c r="H521" s="58"/>
      <c r="I521" s="194" t="s">
        <v>4367</v>
      </c>
      <c r="J521" s="59">
        <v>38.1</v>
      </c>
      <c r="K521" s="63">
        <v>99</v>
      </c>
      <c r="L521" s="60"/>
      <c r="M521" s="61"/>
      <c r="N521" s="62"/>
      <c r="O521" s="64"/>
      <c r="P521" s="65"/>
      <c r="Q521" s="66"/>
      <c r="R521" s="67"/>
      <c r="S521" s="65"/>
      <c r="T521" s="66"/>
      <c r="U521" s="68"/>
      <c r="V521" s="69"/>
      <c r="W521" s="65"/>
      <c r="X521" s="66"/>
      <c r="Y521" s="70" t="str">
        <f>_xlfn.XLOOKUP($D521,'[1]Res (3)'!$G:$G,'[1]Res (3)'!P:P,"",0)</f>
        <v>-</v>
      </c>
      <c r="Z521" s="70" t="str">
        <f>_xlfn.XLOOKUP($D521,'[1]Res (3)'!$G:$G,'[1]Res (3)'!Q:Q,"",0)</f>
        <v>-</v>
      </c>
      <c r="AA521" s="70" t="str">
        <f>_xlfn.XLOOKUP($D521,'[1]Res (3)'!$G:$G,'[1]Res (3)'!R:R,"",0)</f>
        <v>-</v>
      </c>
      <c r="AB521" s="70" t="str">
        <f>_xlfn.XLOOKUP($D521,'[1]Res (3)'!$G:$G,'[1]Res (3)'!S:S,"",0)</f>
        <v/>
      </c>
      <c r="AC521" s="70" t="str">
        <f>_xlfn.XLOOKUP($D521,'[1]Res (3)'!$G:$G,'[1]Res (3)'!T:T,"",0)</f>
        <v/>
      </c>
      <c r="AD521" s="70" t="str">
        <f>_xlfn.XLOOKUP($D521,'[1]Res (3)'!$G:$G,'[1]Res (3)'!U:U,"",0)</f>
        <v/>
      </c>
      <c r="AE521" s="70" t="str">
        <f>_xlfn.XLOOKUP($D521,'[1]Res (3)'!$G:$G,'[1]Res (3)'!V:V,"",0)</f>
        <v/>
      </c>
      <c r="AF521" s="70" t="str">
        <f>_xlfn.XLOOKUP($D521,'[1]Res (3)'!$G:$G,'[1]Res (3)'!W:W,"",0)</f>
        <v/>
      </c>
      <c r="AG521" s="70" t="str">
        <f>_xlfn.XLOOKUP($D521,'[1]Res (3)'!$G:$G,'[1]Res (3)'!X:X,"",0)</f>
        <v/>
      </c>
      <c r="AH521" s="70" t="str">
        <f>_xlfn.XLOOKUP($D521,'[1]Res (3)'!$G:$G,'[1]Res (3)'!Y:Y,"",0)</f>
        <v/>
      </c>
      <c r="AI521" s="70" t="str">
        <f>_xlfn.XLOOKUP($D521,'[1]Res (3)'!$G:$G,'[1]Res (3)'!Z:Z,"",0)</f>
        <v/>
      </c>
      <c r="AJ521" s="70" t="str">
        <f>_xlfn.XLOOKUP($D521,'[1]Res (3)'!$G:$G,'[1]Res (3)'!AA:AA,"",0)</f>
        <v/>
      </c>
      <c r="AK521" s="70" t="str">
        <f>_xlfn.XLOOKUP($D521,'[1]Res (3)'!$G:$G,'[1]Res (3)'!AB:AB,"",0)</f>
        <v>-</v>
      </c>
      <c r="AL521" s="71">
        <f t="shared" si="250"/>
        <v>0</v>
      </c>
      <c r="AM521" s="72" t="str">
        <f t="shared" si="251"/>
        <v/>
      </c>
      <c r="AO521" s="71" t="e">
        <f t="shared" si="243"/>
        <v>#VALUE!</v>
      </c>
      <c r="AP521" s="70" t="s">
        <v>26</v>
      </c>
      <c r="AQ521" s="70" t="s">
        <v>26</v>
      </c>
      <c r="AR521" s="70" t="s">
        <v>26</v>
      </c>
      <c r="AS521" s="70" t="s">
        <v>26</v>
      </c>
      <c r="AT521" s="70" t="s">
        <v>26</v>
      </c>
      <c r="AU521" s="70" t="s">
        <v>26</v>
      </c>
      <c r="AV521" s="70" t="s">
        <v>26</v>
      </c>
      <c r="AW521" s="70" t="s">
        <v>26</v>
      </c>
      <c r="AX521" s="70" t="s">
        <v>26</v>
      </c>
      <c r="AY521" s="71" t="e">
        <f t="shared" si="252"/>
        <v>#VALUE!</v>
      </c>
      <c r="AZ521" s="72" t="e">
        <f t="shared" si="244"/>
        <v>#VALUE!</v>
      </c>
      <c r="BA521" s="71">
        <v>3</v>
      </c>
      <c r="BB521" s="70" t="s">
        <v>26</v>
      </c>
      <c r="BC521" s="70" t="s">
        <v>26</v>
      </c>
      <c r="BD521" s="70" t="s">
        <v>26</v>
      </c>
      <c r="BE521" s="70" t="s">
        <v>26</v>
      </c>
      <c r="BF521" s="70" t="s">
        <v>26</v>
      </c>
      <c r="BG521" s="70" t="s">
        <v>26</v>
      </c>
      <c r="BH521" s="70" t="s">
        <v>26</v>
      </c>
      <c r="BI521" s="70" t="s">
        <v>26</v>
      </c>
      <c r="BJ521" s="70" t="s">
        <v>26</v>
      </c>
      <c r="BK521" s="74">
        <f t="shared" si="253"/>
        <v>3</v>
      </c>
      <c r="BL521" s="75">
        <f t="shared" si="245"/>
        <v>0</v>
      </c>
      <c r="BM521" s="71">
        <v>1</v>
      </c>
      <c r="BN521" s="70" t="s">
        <v>26</v>
      </c>
      <c r="BO521" s="70" t="s">
        <v>26</v>
      </c>
      <c r="BP521" s="70" t="s">
        <v>26</v>
      </c>
      <c r="BQ521" s="70" t="s">
        <v>26</v>
      </c>
      <c r="BR521" s="70" t="s">
        <v>26</v>
      </c>
      <c r="BS521" s="70" t="s">
        <v>26</v>
      </c>
      <c r="BT521" s="70" t="s">
        <v>26</v>
      </c>
      <c r="BU521" s="70" t="s">
        <v>26</v>
      </c>
      <c r="BV521" s="70" t="s">
        <v>26</v>
      </c>
      <c r="BW521" s="74">
        <f t="shared" si="254"/>
        <v>1</v>
      </c>
      <c r="BX521" s="76">
        <f t="shared" si="246"/>
        <v>0</v>
      </c>
      <c r="BY521" s="71">
        <v>0</v>
      </c>
      <c r="BZ521" s="70" t="s">
        <v>26</v>
      </c>
      <c r="CA521" s="70" t="s">
        <v>26</v>
      </c>
      <c r="CB521" s="70" t="s">
        <v>26</v>
      </c>
      <c r="CC521" s="70" t="s">
        <v>26</v>
      </c>
      <c r="CD521" s="70" t="s">
        <v>26</v>
      </c>
      <c r="CE521" s="70" t="s">
        <v>26</v>
      </c>
      <c r="CF521" s="70" t="s">
        <v>26</v>
      </c>
      <c r="CG521" s="70" t="s">
        <v>26</v>
      </c>
      <c r="CH521" s="70" t="s">
        <v>26</v>
      </c>
      <c r="CI521" s="77">
        <f t="shared" si="255"/>
        <v>0</v>
      </c>
      <c r="CJ521" s="76">
        <f t="shared" si="247"/>
        <v>0</v>
      </c>
      <c r="CK521" s="78"/>
      <c r="CL521" s="57"/>
      <c r="CM521" s="57"/>
      <c r="CN521" s="57"/>
      <c r="CO521" s="57"/>
      <c r="CP521" s="57"/>
      <c r="CQ521" s="57"/>
      <c r="CR521" s="57"/>
      <c r="CS521" s="79"/>
      <c r="CT521" s="80"/>
      <c r="CU521" s="81">
        <f t="shared" si="256"/>
        <v>0</v>
      </c>
      <c r="CV521" s="82">
        <f t="shared" si="248"/>
        <v>0</v>
      </c>
      <c r="CW521" s="83" t="e">
        <f>SUMIF(Склад!#REF!,E515,Склад!#REF!)</f>
        <v>#REF!</v>
      </c>
    </row>
    <row r="522" spans="1:101" s="73" customFormat="1" ht="74.099999999999994" customHeight="1" thickBot="1" x14ac:dyDescent="0.3">
      <c r="A522" s="34">
        <v>519</v>
      </c>
      <c r="B522" s="168" t="s">
        <v>140</v>
      </c>
      <c r="C522" s="34" t="s">
        <v>4275</v>
      </c>
      <c r="D522" s="34" t="str">
        <f t="shared" si="249"/>
        <v>63811095</v>
      </c>
      <c r="E522" s="33" t="s">
        <v>4016</v>
      </c>
      <c r="F522" s="33">
        <v>5</v>
      </c>
      <c r="G522" s="165" t="str">
        <f>IFERROR(VLOOKUP(VALUE(E522),Склад!#REF!,6,0),"-")</f>
        <v>-</v>
      </c>
      <c r="H522" s="58"/>
      <c r="I522" s="194" t="s">
        <v>4367</v>
      </c>
      <c r="J522" s="59">
        <v>38.1</v>
      </c>
      <c r="K522" s="63">
        <v>99</v>
      </c>
      <c r="L522" s="60"/>
      <c r="M522" s="61"/>
      <c r="N522" s="62"/>
      <c r="O522" s="64"/>
      <c r="P522" s="65"/>
      <c r="Q522" s="66"/>
      <c r="R522" s="67"/>
      <c r="S522" s="65"/>
      <c r="T522" s="66"/>
      <c r="U522" s="68"/>
      <c r="V522" s="69"/>
      <c r="W522" s="65"/>
      <c r="X522" s="66"/>
      <c r="Y522" s="70" t="str">
        <f>_xlfn.XLOOKUP($D522,'[1]Res (3)'!$G:$G,'[1]Res (3)'!P:P,"",0)</f>
        <v>-</v>
      </c>
      <c r="Z522" s="70" t="str">
        <f>_xlfn.XLOOKUP($D522,'[1]Res (3)'!$G:$G,'[1]Res (3)'!Q:Q,"",0)</f>
        <v>-</v>
      </c>
      <c r="AA522" s="70" t="str">
        <f>_xlfn.XLOOKUP($D522,'[1]Res (3)'!$G:$G,'[1]Res (3)'!R:R,"",0)</f>
        <v>-</v>
      </c>
      <c r="AB522" s="70" t="str">
        <f>_xlfn.XLOOKUP($D522,'[1]Res (3)'!$G:$G,'[1]Res (3)'!S:S,"",0)</f>
        <v/>
      </c>
      <c r="AC522" s="70" t="str">
        <f>_xlfn.XLOOKUP($D522,'[1]Res (3)'!$G:$G,'[1]Res (3)'!T:T,"",0)</f>
        <v/>
      </c>
      <c r="AD522" s="70" t="str">
        <f>_xlfn.XLOOKUP($D522,'[1]Res (3)'!$G:$G,'[1]Res (3)'!U:U,"",0)</f>
        <v/>
      </c>
      <c r="AE522" s="70" t="str">
        <f>_xlfn.XLOOKUP($D522,'[1]Res (3)'!$G:$G,'[1]Res (3)'!V:V,"",0)</f>
        <v/>
      </c>
      <c r="AF522" s="70" t="str">
        <f>_xlfn.XLOOKUP($D522,'[1]Res (3)'!$G:$G,'[1]Res (3)'!W:W,"",0)</f>
        <v/>
      </c>
      <c r="AG522" s="70" t="str">
        <f>_xlfn.XLOOKUP($D522,'[1]Res (3)'!$G:$G,'[1]Res (3)'!X:X,"",0)</f>
        <v/>
      </c>
      <c r="AH522" s="70" t="str">
        <f>_xlfn.XLOOKUP($D522,'[1]Res (3)'!$G:$G,'[1]Res (3)'!Y:Y,"",0)</f>
        <v/>
      </c>
      <c r="AI522" s="70" t="str">
        <f>_xlfn.XLOOKUP($D522,'[1]Res (3)'!$G:$G,'[1]Res (3)'!Z:Z,"",0)</f>
        <v/>
      </c>
      <c r="AJ522" s="70" t="str">
        <f>_xlfn.XLOOKUP($D522,'[1]Res (3)'!$G:$G,'[1]Res (3)'!AA:AA,"",0)</f>
        <v/>
      </c>
      <c r="AK522" s="70" t="str">
        <f>_xlfn.XLOOKUP($D522,'[1]Res (3)'!$G:$G,'[1]Res (3)'!AB:AB,"",0)</f>
        <v>-</v>
      </c>
      <c r="AL522" s="71">
        <f t="shared" si="250"/>
        <v>0</v>
      </c>
      <c r="AM522" s="72" t="str">
        <f t="shared" si="251"/>
        <v/>
      </c>
      <c r="AO522" s="71" t="e">
        <f t="shared" si="243"/>
        <v>#VALUE!</v>
      </c>
      <c r="AP522" s="70" t="s">
        <v>26</v>
      </c>
      <c r="AQ522" s="70" t="s">
        <v>26</v>
      </c>
      <c r="AR522" s="70" t="s">
        <v>26</v>
      </c>
      <c r="AS522" s="70" t="s">
        <v>26</v>
      </c>
      <c r="AT522" s="70" t="s">
        <v>26</v>
      </c>
      <c r="AU522" s="70" t="s">
        <v>26</v>
      </c>
      <c r="AV522" s="70" t="s">
        <v>26</v>
      </c>
      <c r="AW522" s="70" t="s">
        <v>26</v>
      </c>
      <c r="AX522" s="70" t="s">
        <v>26</v>
      </c>
      <c r="AY522" s="71" t="e">
        <f t="shared" si="252"/>
        <v>#VALUE!</v>
      </c>
      <c r="AZ522" s="72" t="e">
        <f t="shared" si="244"/>
        <v>#VALUE!</v>
      </c>
      <c r="BA522" s="71">
        <v>3</v>
      </c>
      <c r="BB522" s="70" t="s">
        <v>26</v>
      </c>
      <c r="BC522" s="70" t="s">
        <v>26</v>
      </c>
      <c r="BD522" s="70" t="s">
        <v>26</v>
      </c>
      <c r="BE522" s="70" t="s">
        <v>26</v>
      </c>
      <c r="BF522" s="70" t="s">
        <v>26</v>
      </c>
      <c r="BG522" s="70" t="s">
        <v>26</v>
      </c>
      <c r="BH522" s="70" t="s">
        <v>26</v>
      </c>
      <c r="BI522" s="70" t="s">
        <v>26</v>
      </c>
      <c r="BJ522" s="70" t="s">
        <v>26</v>
      </c>
      <c r="BK522" s="74">
        <f t="shared" si="253"/>
        <v>3</v>
      </c>
      <c r="BL522" s="75">
        <f t="shared" si="245"/>
        <v>0</v>
      </c>
      <c r="BM522" s="71">
        <v>1</v>
      </c>
      <c r="BN522" s="70" t="s">
        <v>26</v>
      </c>
      <c r="BO522" s="70" t="s">
        <v>26</v>
      </c>
      <c r="BP522" s="70" t="s">
        <v>26</v>
      </c>
      <c r="BQ522" s="70" t="s">
        <v>26</v>
      </c>
      <c r="BR522" s="70" t="s">
        <v>26</v>
      </c>
      <c r="BS522" s="70" t="s">
        <v>26</v>
      </c>
      <c r="BT522" s="70" t="s">
        <v>26</v>
      </c>
      <c r="BU522" s="70" t="s">
        <v>26</v>
      </c>
      <c r="BV522" s="70" t="s">
        <v>26</v>
      </c>
      <c r="BW522" s="74">
        <f t="shared" si="254"/>
        <v>1</v>
      </c>
      <c r="BX522" s="76">
        <f t="shared" si="246"/>
        <v>0</v>
      </c>
      <c r="BY522" s="71">
        <v>0</v>
      </c>
      <c r="BZ522" s="70" t="s">
        <v>26</v>
      </c>
      <c r="CA522" s="70" t="s">
        <v>26</v>
      </c>
      <c r="CB522" s="70" t="s">
        <v>26</v>
      </c>
      <c r="CC522" s="70" t="s">
        <v>26</v>
      </c>
      <c r="CD522" s="70" t="s">
        <v>26</v>
      </c>
      <c r="CE522" s="70" t="s">
        <v>26</v>
      </c>
      <c r="CF522" s="70" t="s">
        <v>26</v>
      </c>
      <c r="CG522" s="70" t="s">
        <v>26</v>
      </c>
      <c r="CH522" s="70" t="s">
        <v>26</v>
      </c>
      <c r="CI522" s="77">
        <f t="shared" si="255"/>
        <v>0</v>
      </c>
      <c r="CJ522" s="76">
        <f t="shared" si="247"/>
        <v>0</v>
      </c>
      <c r="CK522" s="78"/>
      <c r="CL522" s="57"/>
      <c r="CM522" s="57"/>
      <c r="CN522" s="57"/>
      <c r="CO522" s="57"/>
      <c r="CP522" s="57"/>
      <c r="CQ522" s="57"/>
      <c r="CR522" s="57"/>
      <c r="CS522" s="79"/>
      <c r="CT522" s="80"/>
      <c r="CU522" s="81">
        <f t="shared" si="256"/>
        <v>0</v>
      </c>
      <c r="CV522" s="82">
        <f t="shared" si="248"/>
        <v>0</v>
      </c>
      <c r="CW522" s="83" t="e">
        <f>SUMIF(Склад!#REF!,E516,Склад!#REF!)</f>
        <v>#REF!</v>
      </c>
    </row>
    <row r="523" spans="1:101" s="73" customFormat="1" ht="75.95" customHeight="1" thickBot="1" x14ac:dyDescent="0.3">
      <c r="A523" s="57">
        <v>520</v>
      </c>
      <c r="B523" s="168" t="s">
        <v>140</v>
      </c>
      <c r="C523" s="34" t="s">
        <v>4275</v>
      </c>
      <c r="D523" s="34" t="str">
        <f t="shared" si="249"/>
        <v>638110976</v>
      </c>
      <c r="E523" s="33" t="s">
        <v>4016</v>
      </c>
      <c r="F523" s="33">
        <v>76</v>
      </c>
      <c r="G523" s="165" t="str">
        <f>IFERROR(VLOOKUP(VALUE(E523),Склад!#REF!,6,0),"-")</f>
        <v>-</v>
      </c>
      <c r="H523" s="58"/>
      <c r="I523" s="194" t="s">
        <v>4367</v>
      </c>
      <c r="J523" s="59">
        <v>38.1</v>
      </c>
      <c r="K523" s="63">
        <v>99</v>
      </c>
      <c r="L523" s="60"/>
      <c r="M523" s="61"/>
      <c r="N523" s="62"/>
      <c r="O523" s="64"/>
      <c r="P523" s="65"/>
      <c r="Q523" s="66"/>
      <c r="R523" s="67"/>
      <c r="S523" s="65"/>
      <c r="T523" s="66"/>
      <c r="U523" s="68"/>
      <c r="V523" s="69"/>
      <c r="W523" s="65"/>
      <c r="X523" s="66"/>
      <c r="Y523" s="70" t="str">
        <f>_xlfn.XLOOKUP($D523,'[1]Res (3)'!$G:$G,'[1]Res (3)'!P:P,"",0)</f>
        <v>-</v>
      </c>
      <c r="Z523" s="70" t="str">
        <f>_xlfn.XLOOKUP($D523,'[1]Res (3)'!$G:$G,'[1]Res (3)'!Q:Q,"",0)</f>
        <v>-</v>
      </c>
      <c r="AA523" s="70" t="str">
        <f>_xlfn.XLOOKUP($D523,'[1]Res (3)'!$G:$G,'[1]Res (3)'!R:R,"",0)</f>
        <v>-</v>
      </c>
      <c r="AB523" s="70" t="str">
        <f>_xlfn.XLOOKUP($D523,'[1]Res (3)'!$G:$G,'[1]Res (3)'!S:S,"",0)</f>
        <v/>
      </c>
      <c r="AC523" s="70" t="str">
        <f>_xlfn.XLOOKUP($D523,'[1]Res (3)'!$G:$G,'[1]Res (3)'!T:T,"",0)</f>
        <v/>
      </c>
      <c r="AD523" s="70" t="str">
        <f>_xlfn.XLOOKUP($D523,'[1]Res (3)'!$G:$G,'[1]Res (3)'!U:U,"",0)</f>
        <v/>
      </c>
      <c r="AE523" s="70" t="str">
        <f>_xlfn.XLOOKUP($D523,'[1]Res (3)'!$G:$G,'[1]Res (3)'!V:V,"",0)</f>
        <v/>
      </c>
      <c r="AF523" s="70" t="str">
        <f>_xlfn.XLOOKUP($D523,'[1]Res (3)'!$G:$G,'[1]Res (3)'!W:W,"",0)</f>
        <v/>
      </c>
      <c r="AG523" s="70" t="str">
        <f>_xlfn.XLOOKUP($D523,'[1]Res (3)'!$G:$G,'[1]Res (3)'!X:X,"",0)</f>
        <v/>
      </c>
      <c r="AH523" s="70" t="str">
        <f>_xlfn.XLOOKUP($D523,'[1]Res (3)'!$G:$G,'[1]Res (3)'!Y:Y,"",0)</f>
        <v/>
      </c>
      <c r="AI523" s="70" t="str">
        <f>_xlfn.XLOOKUP($D523,'[1]Res (3)'!$G:$G,'[1]Res (3)'!Z:Z,"",0)</f>
        <v/>
      </c>
      <c r="AJ523" s="70" t="str">
        <f>_xlfn.XLOOKUP($D523,'[1]Res (3)'!$G:$G,'[1]Res (3)'!AA:AA,"",0)</f>
        <v/>
      </c>
      <c r="AK523" s="70" t="str">
        <f>_xlfn.XLOOKUP($D523,'[1]Res (3)'!$G:$G,'[1]Res (3)'!AB:AB,"",0)</f>
        <v>-</v>
      </c>
      <c r="AL523" s="71">
        <f t="shared" si="250"/>
        <v>0</v>
      </c>
      <c r="AM523" s="72" t="str">
        <f t="shared" si="251"/>
        <v/>
      </c>
      <c r="AO523" s="71" t="e">
        <f t="shared" si="243"/>
        <v>#VALUE!</v>
      </c>
      <c r="AP523" s="70" t="s">
        <v>26</v>
      </c>
      <c r="AQ523" s="70" t="s">
        <v>26</v>
      </c>
      <c r="AR523" s="70" t="s">
        <v>26</v>
      </c>
      <c r="AS523" s="70" t="s">
        <v>26</v>
      </c>
      <c r="AT523" s="70" t="s">
        <v>26</v>
      </c>
      <c r="AU523" s="70" t="s">
        <v>26</v>
      </c>
      <c r="AV523" s="70" t="s">
        <v>26</v>
      </c>
      <c r="AW523" s="70" t="s">
        <v>26</v>
      </c>
      <c r="AX523" s="70" t="s">
        <v>26</v>
      </c>
      <c r="AY523" s="71" t="e">
        <f t="shared" si="252"/>
        <v>#VALUE!</v>
      </c>
      <c r="AZ523" s="72" t="e">
        <f t="shared" si="244"/>
        <v>#VALUE!</v>
      </c>
      <c r="BA523" s="71">
        <v>6</v>
      </c>
      <c r="BB523" s="70" t="s">
        <v>26</v>
      </c>
      <c r="BC523" s="70" t="s">
        <v>26</v>
      </c>
      <c r="BD523" s="70" t="s">
        <v>26</v>
      </c>
      <c r="BE523" s="70" t="s">
        <v>26</v>
      </c>
      <c r="BF523" s="70" t="s">
        <v>26</v>
      </c>
      <c r="BG523" s="70" t="s">
        <v>26</v>
      </c>
      <c r="BH523" s="70" t="s">
        <v>26</v>
      </c>
      <c r="BI523" s="70" t="s">
        <v>26</v>
      </c>
      <c r="BJ523" s="70" t="s">
        <v>26</v>
      </c>
      <c r="BK523" s="74">
        <f t="shared" si="253"/>
        <v>6</v>
      </c>
      <c r="BL523" s="75">
        <f t="shared" si="245"/>
        <v>0</v>
      </c>
      <c r="BM523" s="71">
        <v>2</v>
      </c>
      <c r="BN523" s="70" t="s">
        <v>26</v>
      </c>
      <c r="BO523" s="70" t="s">
        <v>26</v>
      </c>
      <c r="BP523" s="70" t="s">
        <v>26</v>
      </c>
      <c r="BQ523" s="70" t="s">
        <v>26</v>
      </c>
      <c r="BR523" s="70" t="s">
        <v>26</v>
      </c>
      <c r="BS523" s="70" t="s">
        <v>26</v>
      </c>
      <c r="BT523" s="70" t="s">
        <v>26</v>
      </c>
      <c r="BU523" s="70" t="s">
        <v>26</v>
      </c>
      <c r="BV523" s="70" t="s">
        <v>26</v>
      </c>
      <c r="BW523" s="74">
        <f t="shared" si="254"/>
        <v>2</v>
      </c>
      <c r="BX523" s="76">
        <f t="shared" si="246"/>
        <v>0</v>
      </c>
      <c r="BY523" s="71">
        <v>8</v>
      </c>
      <c r="BZ523" s="70" t="s">
        <v>26</v>
      </c>
      <c r="CA523" s="70" t="s">
        <v>26</v>
      </c>
      <c r="CB523" s="70" t="s">
        <v>26</v>
      </c>
      <c r="CC523" s="70" t="s">
        <v>26</v>
      </c>
      <c r="CD523" s="70" t="s">
        <v>26</v>
      </c>
      <c r="CE523" s="70" t="s">
        <v>26</v>
      </c>
      <c r="CF523" s="70" t="s">
        <v>26</v>
      </c>
      <c r="CG523" s="70" t="s">
        <v>26</v>
      </c>
      <c r="CH523" s="70" t="s">
        <v>26</v>
      </c>
      <c r="CI523" s="77">
        <f t="shared" si="255"/>
        <v>8</v>
      </c>
      <c r="CJ523" s="76">
        <f t="shared" si="247"/>
        <v>0</v>
      </c>
      <c r="CK523" s="78">
        <v>5</v>
      </c>
      <c r="CL523" s="57"/>
      <c r="CM523" s="57"/>
      <c r="CN523" s="57"/>
      <c r="CO523" s="57"/>
      <c r="CP523" s="57"/>
      <c r="CQ523" s="57"/>
      <c r="CR523" s="57"/>
      <c r="CS523" s="79"/>
      <c r="CT523" s="80"/>
      <c r="CU523" s="81">
        <f t="shared" si="256"/>
        <v>5</v>
      </c>
      <c r="CV523" s="82">
        <f t="shared" si="248"/>
        <v>0</v>
      </c>
      <c r="CW523" s="83" t="e">
        <f>SUMIF(Склад!#REF!,E517,Склад!#REF!)</f>
        <v>#REF!</v>
      </c>
    </row>
    <row r="524" spans="1:101" s="73" customFormat="1" ht="75.95" customHeight="1" thickBot="1" x14ac:dyDescent="0.3">
      <c r="A524" s="34">
        <v>521</v>
      </c>
      <c r="B524" s="168" t="s">
        <v>140</v>
      </c>
      <c r="C524" s="34" t="s">
        <v>4276</v>
      </c>
      <c r="D524" s="34" t="str">
        <f t="shared" si="249"/>
        <v>68411365</v>
      </c>
      <c r="E524" s="33" t="s">
        <v>4017</v>
      </c>
      <c r="F524" s="33">
        <v>5</v>
      </c>
      <c r="G524" s="165" t="str">
        <f>IFERROR(VLOOKUP(VALUE(E524),Склад!#REF!,6,0),"-")</f>
        <v>-</v>
      </c>
      <c r="H524" s="58"/>
      <c r="I524" s="194" t="s">
        <v>4367</v>
      </c>
      <c r="J524" s="59">
        <v>38.1</v>
      </c>
      <c r="K524" s="63">
        <v>99</v>
      </c>
      <c r="L524" s="60"/>
      <c r="M524" s="61"/>
      <c r="N524" s="62"/>
      <c r="O524" s="64"/>
      <c r="P524" s="65"/>
      <c r="Q524" s="66"/>
      <c r="R524" s="67"/>
      <c r="S524" s="65"/>
      <c r="T524" s="66"/>
      <c r="U524" s="68"/>
      <c r="V524" s="69"/>
      <c r="W524" s="65"/>
      <c r="X524" s="66"/>
      <c r="Y524" s="70" t="str">
        <f>_xlfn.XLOOKUP($D524,'[1]Res (3)'!$G:$G,'[1]Res (3)'!P:P,"",0)</f>
        <v>-</v>
      </c>
      <c r="Z524" s="70" t="str">
        <f>_xlfn.XLOOKUP($D524,'[1]Res (3)'!$G:$G,'[1]Res (3)'!Q:Q,"",0)</f>
        <v>-</v>
      </c>
      <c r="AA524" s="70" t="str">
        <f>_xlfn.XLOOKUP($D524,'[1]Res (3)'!$G:$G,'[1]Res (3)'!R:R,"",0)</f>
        <v>-</v>
      </c>
      <c r="AB524" s="70" t="str">
        <f>_xlfn.XLOOKUP($D524,'[1]Res (3)'!$G:$G,'[1]Res (3)'!S:S,"",0)</f>
        <v/>
      </c>
      <c r="AC524" s="70" t="str">
        <f>_xlfn.XLOOKUP($D524,'[1]Res (3)'!$G:$G,'[1]Res (3)'!T:T,"",0)</f>
        <v/>
      </c>
      <c r="AD524" s="70" t="str">
        <f>_xlfn.XLOOKUP($D524,'[1]Res (3)'!$G:$G,'[1]Res (3)'!U:U,"",0)</f>
        <v/>
      </c>
      <c r="AE524" s="70" t="str">
        <f>_xlfn.XLOOKUP($D524,'[1]Res (3)'!$G:$G,'[1]Res (3)'!V:V,"",0)</f>
        <v/>
      </c>
      <c r="AF524" s="70" t="str">
        <f>_xlfn.XLOOKUP($D524,'[1]Res (3)'!$G:$G,'[1]Res (3)'!W:W,"",0)</f>
        <v/>
      </c>
      <c r="AG524" s="70" t="str">
        <f>_xlfn.XLOOKUP($D524,'[1]Res (3)'!$G:$G,'[1]Res (3)'!X:X,"",0)</f>
        <v/>
      </c>
      <c r="AH524" s="70" t="str">
        <f>_xlfn.XLOOKUP($D524,'[1]Res (3)'!$G:$G,'[1]Res (3)'!Y:Y,"",0)</f>
        <v/>
      </c>
      <c r="AI524" s="70" t="str">
        <f>_xlfn.XLOOKUP($D524,'[1]Res (3)'!$G:$G,'[1]Res (3)'!Z:Z,"",0)</f>
        <v/>
      </c>
      <c r="AJ524" s="70" t="str">
        <f>_xlfn.XLOOKUP($D524,'[1]Res (3)'!$G:$G,'[1]Res (3)'!AA:AA,"",0)</f>
        <v/>
      </c>
      <c r="AK524" s="70" t="str">
        <f>_xlfn.XLOOKUP($D524,'[1]Res (3)'!$G:$G,'[1]Res (3)'!AB:AB,"",0)</f>
        <v>-</v>
      </c>
      <c r="AL524" s="71">
        <f t="shared" si="250"/>
        <v>0</v>
      </c>
      <c r="AM524" s="72" t="str">
        <f t="shared" si="251"/>
        <v/>
      </c>
      <c r="AO524" s="71" t="e">
        <f t="shared" si="243"/>
        <v>#VALUE!</v>
      </c>
      <c r="AP524" s="70" t="s">
        <v>26</v>
      </c>
      <c r="AQ524" s="70" t="s">
        <v>26</v>
      </c>
      <c r="AR524" s="70" t="s">
        <v>26</v>
      </c>
      <c r="AS524" s="70" t="s">
        <v>26</v>
      </c>
      <c r="AT524" s="70" t="s">
        <v>26</v>
      </c>
      <c r="AU524" s="70" t="s">
        <v>26</v>
      </c>
      <c r="AV524" s="70" t="s">
        <v>26</v>
      </c>
      <c r="AW524" s="70" t="s">
        <v>26</v>
      </c>
      <c r="AX524" s="70" t="s">
        <v>26</v>
      </c>
      <c r="AY524" s="71" t="e">
        <f t="shared" si="252"/>
        <v>#VALUE!</v>
      </c>
      <c r="AZ524" s="72" t="e">
        <f t="shared" si="244"/>
        <v>#VALUE!</v>
      </c>
      <c r="BA524" s="71">
        <v>5</v>
      </c>
      <c r="BB524" s="70" t="s">
        <v>26</v>
      </c>
      <c r="BC524" s="70" t="s">
        <v>26</v>
      </c>
      <c r="BD524" s="70" t="s">
        <v>26</v>
      </c>
      <c r="BE524" s="70" t="s">
        <v>26</v>
      </c>
      <c r="BF524" s="70" t="s">
        <v>26</v>
      </c>
      <c r="BG524" s="70" t="s">
        <v>26</v>
      </c>
      <c r="BH524" s="70" t="s">
        <v>26</v>
      </c>
      <c r="BI524" s="70" t="s">
        <v>26</v>
      </c>
      <c r="BJ524" s="70" t="s">
        <v>26</v>
      </c>
      <c r="BK524" s="74">
        <f t="shared" si="253"/>
        <v>5</v>
      </c>
      <c r="BL524" s="75">
        <f t="shared" si="245"/>
        <v>0</v>
      </c>
      <c r="BM524" s="71">
        <v>1</v>
      </c>
      <c r="BN524" s="70" t="s">
        <v>26</v>
      </c>
      <c r="BO524" s="70" t="s">
        <v>26</v>
      </c>
      <c r="BP524" s="70" t="s">
        <v>26</v>
      </c>
      <c r="BQ524" s="70" t="s">
        <v>26</v>
      </c>
      <c r="BR524" s="70" t="s">
        <v>26</v>
      </c>
      <c r="BS524" s="70" t="s">
        <v>26</v>
      </c>
      <c r="BT524" s="70" t="s">
        <v>26</v>
      </c>
      <c r="BU524" s="70" t="s">
        <v>26</v>
      </c>
      <c r="BV524" s="70" t="s">
        <v>26</v>
      </c>
      <c r="BW524" s="74">
        <f t="shared" si="254"/>
        <v>1</v>
      </c>
      <c r="BX524" s="76">
        <f t="shared" si="246"/>
        <v>0</v>
      </c>
      <c r="BY524" s="71">
        <v>8</v>
      </c>
      <c r="BZ524" s="70" t="s">
        <v>26</v>
      </c>
      <c r="CA524" s="70" t="s">
        <v>26</v>
      </c>
      <c r="CB524" s="70" t="s">
        <v>26</v>
      </c>
      <c r="CC524" s="70" t="s">
        <v>26</v>
      </c>
      <c r="CD524" s="70" t="s">
        <v>26</v>
      </c>
      <c r="CE524" s="70" t="s">
        <v>26</v>
      </c>
      <c r="CF524" s="70" t="s">
        <v>26</v>
      </c>
      <c r="CG524" s="70" t="s">
        <v>26</v>
      </c>
      <c r="CH524" s="70" t="s">
        <v>26</v>
      </c>
      <c r="CI524" s="77">
        <f t="shared" si="255"/>
        <v>8</v>
      </c>
      <c r="CJ524" s="76">
        <f t="shared" si="247"/>
        <v>0</v>
      </c>
      <c r="CK524" s="78">
        <v>4</v>
      </c>
      <c r="CL524" s="57"/>
      <c r="CM524" s="57"/>
      <c r="CN524" s="57"/>
      <c r="CO524" s="57"/>
      <c r="CP524" s="57"/>
      <c r="CQ524" s="57"/>
      <c r="CR524" s="57"/>
      <c r="CS524" s="79"/>
      <c r="CT524" s="80"/>
      <c r="CU524" s="81">
        <f t="shared" si="256"/>
        <v>4</v>
      </c>
      <c r="CV524" s="82">
        <f t="shared" si="248"/>
        <v>0</v>
      </c>
      <c r="CW524" s="83" t="e">
        <f>SUMIF(Склад!#REF!,E518,Склад!#REF!)</f>
        <v>#REF!</v>
      </c>
    </row>
    <row r="525" spans="1:101" s="73" customFormat="1" ht="75" customHeight="1" thickBot="1" x14ac:dyDescent="0.3">
      <c r="A525" s="57">
        <v>522</v>
      </c>
      <c r="B525" s="168" t="s">
        <v>140</v>
      </c>
      <c r="C525" s="34" t="s">
        <v>4276</v>
      </c>
      <c r="D525" s="34" t="str">
        <f t="shared" si="249"/>
        <v>684113676</v>
      </c>
      <c r="E525" s="33" t="s">
        <v>4017</v>
      </c>
      <c r="F525" s="33">
        <v>76</v>
      </c>
      <c r="G525" s="165" t="str">
        <f>IFERROR(VLOOKUP(VALUE(E525),Склад!#REF!,6,0),"-")</f>
        <v>-</v>
      </c>
      <c r="H525" s="58"/>
      <c r="I525" s="194" t="s">
        <v>4367</v>
      </c>
      <c r="J525" s="59">
        <v>38.1</v>
      </c>
      <c r="K525" s="63">
        <v>99</v>
      </c>
      <c r="L525" s="60"/>
      <c r="M525" s="61"/>
      <c r="N525" s="62"/>
      <c r="O525" s="64"/>
      <c r="P525" s="65"/>
      <c r="Q525" s="66"/>
      <c r="R525" s="67"/>
      <c r="S525" s="65"/>
      <c r="T525" s="66"/>
      <c r="U525" s="68"/>
      <c r="V525" s="69"/>
      <c r="W525" s="65"/>
      <c r="X525" s="66"/>
      <c r="Y525" s="70" t="str">
        <f>_xlfn.XLOOKUP($D525,'[1]Res (3)'!$G:$G,'[1]Res (3)'!P:P,"",0)</f>
        <v>-</v>
      </c>
      <c r="Z525" s="70" t="str">
        <f>_xlfn.XLOOKUP($D525,'[1]Res (3)'!$G:$G,'[1]Res (3)'!Q:Q,"",0)</f>
        <v>-</v>
      </c>
      <c r="AA525" s="70" t="str">
        <f>_xlfn.XLOOKUP($D525,'[1]Res (3)'!$G:$G,'[1]Res (3)'!R:R,"",0)</f>
        <v>-</v>
      </c>
      <c r="AB525" s="70" t="str">
        <f>_xlfn.XLOOKUP($D525,'[1]Res (3)'!$G:$G,'[1]Res (3)'!S:S,"",0)</f>
        <v/>
      </c>
      <c r="AC525" s="70" t="str">
        <f>_xlfn.XLOOKUP($D525,'[1]Res (3)'!$G:$G,'[1]Res (3)'!T:T,"",0)</f>
        <v/>
      </c>
      <c r="AD525" s="70" t="str">
        <f>_xlfn.XLOOKUP($D525,'[1]Res (3)'!$G:$G,'[1]Res (3)'!U:U,"",0)</f>
        <v/>
      </c>
      <c r="AE525" s="70" t="str">
        <f>_xlfn.XLOOKUP($D525,'[1]Res (3)'!$G:$G,'[1]Res (3)'!V:V,"",0)</f>
        <v/>
      </c>
      <c r="AF525" s="70" t="str">
        <f>_xlfn.XLOOKUP($D525,'[1]Res (3)'!$G:$G,'[1]Res (3)'!W:W,"",0)</f>
        <v/>
      </c>
      <c r="AG525" s="70" t="str">
        <f>_xlfn.XLOOKUP($D525,'[1]Res (3)'!$G:$G,'[1]Res (3)'!X:X,"",0)</f>
        <v/>
      </c>
      <c r="AH525" s="70" t="str">
        <f>_xlfn.XLOOKUP($D525,'[1]Res (3)'!$G:$G,'[1]Res (3)'!Y:Y,"",0)</f>
        <v/>
      </c>
      <c r="AI525" s="70" t="str">
        <f>_xlfn.XLOOKUP($D525,'[1]Res (3)'!$G:$G,'[1]Res (3)'!Z:Z,"",0)</f>
        <v/>
      </c>
      <c r="AJ525" s="70" t="str">
        <f>_xlfn.XLOOKUP($D525,'[1]Res (3)'!$G:$G,'[1]Res (3)'!AA:AA,"",0)</f>
        <v/>
      </c>
      <c r="AK525" s="70" t="str">
        <f>_xlfn.XLOOKUP($D525,'[1]Res (3)'!$G:$G,'[1]Res (3)'!AB:AB,"",0)</f>
        <v>-</v>
      </c>
      <c r="AL525" s="71">
        <f t="shared" si="250"/>
        <v>0</v>
      </c>
      <c r="AM525" s="72" t="str">
        <f t="shared" si="251"/>
        <v/>
      </c>
      <c r="AO525" s="71" t="e">
        <f t="shared" si="243"/>
        <v>#VALUE!</v>
      </c>
      <c r="AP525" s="70" t="s">
        <v>26</v>
      </c>
      <c r="AQ525" s="70" t="s">
        <v>26</v>
      </c>
      <c r="AR525" s="70" t="s">
        <v>26</v>
      </c>
      <c r="AS525" s="70" t="s">
        <v>26</v>
      </c>
      <c r="AT525" s="70" t="s">
        <v>26</v>
      </c>
      <c r="AU525" s="70" t="s">
        <v>26</v>
      </c>
      <c r="AV525" s="70" t="s">
        <v>26</v>
      </c>
      <c r="AW525" s="70" t="s">
        <v>26</v>
      </c>
      <c r="AX525" s="70" t="s">
        <v>26</v>
      </c>
      <c r="AY525" s="71" t="e">
        <f t="shared" si="252"/>
        <v>#VALUE!</v>
      </c>
      <c r="AZ525" s="72" t="e">
        <f t="shared" si="244"/>
        <v>#VALUE!</v>
      </c>
      <c r="BA525" s="71">
        <v>4</v>
      </c>
      <c r="BB525" s="70" t="s">
        <v>26</v>
      </c>
      <c r="BC525" s="70" t="s">
        <v>26</v>
      </c>
      <c r="BD525" s="70" t="s">
        <v>26</v>
      </c>
      <c r="BE525" s="70" t="s">
        <v>26</v>
      </c>
      <c r="BF525" s="70" t="s">
        <v>26</v>
      </c>
      <c r="BG525" s="70" t="s">
        <v>26</v>
      </c>
      <c r="BH525" s="70" t="s">
        <v>26</v>
      </c>
      <c r="BI525" s="70" t="s">
        <v>26</v>
      </c>
      <c r="BJ525" s="70" t="s">
        <v>26</v>
      </c>
      <c r="BK525" s="74">
        <f t="shared" si="253"/>
        <v>4</v>
      </c>
      <c r="BL525" s="75">
        <f t="shared" si="245"/>
        <v>0</v>
      </c>
      <c r="BM525" s="71">
        <v>1</v>
      </c>
      <c r="BN525" s="70" t="s">
        <v>26</v>
      </c>
      <c r="BO525" s="70" t="s">
        <v>26</v>
      </c>
      <c r="BP525" s="70" t="s">
        <v>26</v>
      </c>
      <c r="BQ525" s="70" t="s">
        <v>26</v>
      </c>
      <c r="BR525" s="70" t="s">
        <v>26</v>
      </c>
      <c r="BS525" s="70" t="s">
        <v>26</v>
      </c>
      <c r="BT525" s="70" t="s">
        <v>26</v>
      </c>
      <c r="BU525" s="70" t="s">
        <v>26</v>
      </c>
      <c r="BV525" s="70" t="s">
        <v>26</v>
      </c>
      <c r="BW525" s="74">
        <f t="shared" si="254"/>
        <v>1</v>
      </c>
      <c r="BX525" s="76">
        <f t="shared" si="246"/>
        <v>0</v>
      </c>
      <c r="BY525" s="71">
        <v>0</v>
      </c>
      <c r="BZ525" s="70" t="s">
        <v>26</v>
      </c>
      <c r="CA525" s="70" t="s">
        <v>26</v>
      </c>
      <c r="CB525" s="70" t="s">
        <v>26</v>
      </c>
      <c r="CC525" s="70" t="s">
        <v>26</v>
      </c>
      <c r="CD525" s="70" t="s">
        <v>26</v>
      </c>
      <c r="CE525" s="70" t="s">
        <v>26</v>
      </c>
      <c r="CF525" s="70" t="s">
        <v>26</v>
      </c>
      <c r="CG525" s="70" t="s">
        <v>26</v>
      </c>
      <c r="CH525" s="70" t="s">
        <v>26</v>
      </c>
      <c r="CI525" s="77">
        <f t="shared" si="255"/>
        <v>0</v>
      </c>
      <c r="CJ525" s="76">
        <f t="shared" si="247"/>
        <v>0</v>
      </c>
      <c r="CK525" s="78">
        <v>2</v>
      </c>
      <c r="CL525" s="57"/>
      <c r="CM525" s="57"/>
      <c r="CN525" s="57"/>
      <c r="CO525" s="57"/>
      <c r="CP525" s="57"/>
      <c r="CQ525" s="57"/>
      <c r="CR525" s="57"/>
      <c r="CS525" s="79"/>
      <c r="CT525" s="80"/>
      <c r="CU525" s="81">
        <f t="shared" si="256"/>
        <v>2</v>
      </c>
      <c r="CV525" s="82">
        <f t="shared" si="248"/>
        <v>0</v>
      </c>
      <c r="CW525" s="83" t="e">
        <f>SUMIF(Склад!#REF!,E519,Склад!#REF!)</f>
        <v>#REF!</v>
      </c>
    </row>
    <row r="526" spans="1:101" s="73" customFormat="1" ht="98.65" customHeight="1" thickBot="1" x14ac:dyDescent="0.3">
      <c r="A526" s="34">
        <v>523</v>
      </c>
      <c r="B526" s="168" t="s">
        <v>157</v>
      </c>
      <c r="C526" s="34" t="s">
        <v>4273</v>
      </c>
      <c r="D526" s="34" t="str">
        <f t="shared" si="249"/>
        <v>16111011</v>
      </c>
      <c r="E526" s="33" t="s">
        <v>4018</v>
      </c>
      <c r="F526" s="33">
        <v>1</v>
      </c>
      <c r="G526" s="165" t="str">
        <f>IFERROR(VLOOKUP(VALUE(E526),Склад!#REF!,6,0),"-")</f>
        <v>-</v>
      </c>
      <c r="H526" s="58"/>
      <c r="I526" s="194" t="s">
        <v>4368</v>
      </c>
      <c r="J526" s="59">
        <v>45.8</v>
      </c>
      <c r="K526" s="63">
        <v>119</v>
      </c>
      <c r="L526" s="60"/>
      <c r="M526" s="61"/>
      <c r="N526" s="62"/>
      <c r="O526" s="64"/>
      <c r="P526" s="65"/>
      <c r="Q526" s="66"/>
      <c r="R526" s="67"/>
      <c r="S526" s="65"/>
      <c r="T526" s="66"/>
      <c r="U526" s="68"/>
      <c r="V526" s="69"/>
      <c r="W526" s="65"/>
      <c r="X526" s="66"/>
      <c r="Y526" s="70" t="str">
        <f>_xlfn.XLOOKUP($D526,'[1]Res (3)'!$G:$G,'[1]Res (3)'!P:P,"",0)</f>
        <v>-</v>
      </c>
      <c r="Z526" s="70" t="str">
        <f>_xlfn.XLOOKUP($D526,'[1]Res (3)'!$G:$G,'[1]Res (3)'!Q:Q,"",0)</f>
        <v>-</v>
      </c>
      <c r="AA526" s="70" t="str">
        <f>_xlfn.XLOOKUP($D526,'[1]Res (3)'!$G:$G,'[1]Res (3)'!R:R,"",0)</f>
        <v>-</v>
      </c>
      <c r="AB526" s="70" t="str">
        <f>_xlfn.XLOOKUP($D526,'[1]Res (3)'!$G:$G,'[1]Res (3)'!S:S,"",0)</f>
        <v/>
      </c>
      <c r="AC526" s="70" t="str">
        <f>_xlfn.XLOOKUP($D526,'[1]Res (3)'!$G:$G,'[1]Res (3)'!T:T,"",0)</f>
        <v/>
      </c>
      <c r="AD526" s="70" t="str">
        <f>_xlfn.XLOOKUP($D526,'[1]Res (3)'!$G:$G,'[1]Res (3)'!U:U,"",0)</f>
        <v/>
      </c>
      <c r="AE526" s="70" t="str">
        <f>_xlfn.XLOOKUP($D526,'[1]Res (3)'!$G:$G,'[1]Res (3)'!V:V,"",0)</f>
        <v/>
      </c>
      <c r="AF526" s="70" t="str">
        <f>_xlfn.XLOOKUP($D526,'[1]Res (3)'!$G:$G,'[1]Res (3)'!W:W,"",0)</f>
        <v/>
      </c>
      <c r="AG526" s="70" t="str">
        <f>_xlfn.XLOOKUP($D526,'[1]Res (3)'!$G:$G,'[1]Res (3)'!X:X,"",0)</f>
        <v/>
      </c>
      <c r="AH526" s="70" t="str">
        <f>_xlfn.XLOOKUP($D526,'[1]Res (3)'!$G:$G,'[1]Res (3)'!Y:Y,"",0)</f>
        <v/>
      </c>
      <c r="AI526" s="70" t="str">
        <f>_xlfn.XLOOKUP($D526,'[1]Res (3)'!$G:$G,'[1]Res (3)'!Z:Z,"",0)</f>
        <v/>
      </c>
      <c r="AJ526" s="70" t="str">
        <f>_xlfn.XLOOKUP($D526,'[1]Res (3)'!$G:$G,'[1]Res (3)'!AA:AA,"",0)</f>
        <v/>
      </c>
      <c r="AK526" s="70" t="str">
        <f>_xlfn.XLOOKUP($D526,'[1]Res (3)'!$G:$G,'[1]Res (3)'!AB:AB,"",0)</f>
        <v>-</v>
      </c>
      <c r="AL526" s="71">
        <f t="shared" si="250"/>
        <v>0</v>
      </c>
      <c r="AM526" s="72" t="str">
        <f t="shared" si="251"/>
        <v/>
      </c>
      <c r="AO526" s="71" t="e">
        <f t="shared" si="243"/>
        <v>#VALUE!</v>
      </c>
      <c r="AP526" s="70" t="s">
        <v>26</v>
      </c>
      <c r="AQ526" s="70" t="s">
        <v>26</v>
      </c>
      <c r="AR526" s="70" t="s">
        <v>26</v>
      </c>
      <c r="AS526" s="70" t="s">
        <v>26</v>
      </c>
      <c r="AT526" s="70" t="s">
        <v>26</v>
      </c>
      <c r="AU526" s="70" t="s">
        <v>26</v>
      </c>
      <c r="AV526" s="70" t="s">
        <v>26</v>
      </c>
      <c r="AW526" s="70" t="s">
        <v>26</v>
      </c>
      <c r="AX526" s="70" t="s">
        <v>26</v>
      </c>
      <c r="AY526" s="71" t="e">
        <f t="shared" si="252"/>
        <v>#VALUE!</v>
      </c>
      <c r="AZ526" s="72" t="e">
        <f t="shared" si="244"/>
        <v>#VALUE!</v>
      </c>
      <c r="BA526" s="71">
        <v>3</v>
      </c>
      <c r="BB526" s="70" t="s">
        <v>26</v>
      </c>
      <c r="BC526" s="70" t="s">
        <v>26</v>
      </c>
      <c r="BD526" s="70" t="s">
        <v>26</v>
      </c>
      <c r="BE526" s="70" t="s">
        <v>26</v>
      </c>
      <c r="BF526" s="70" t="s">
        <v>26</v>
      </c>
      <c r="BG526" s="70" t="s">
        <v>26</v>
      </c>
      <c r="BH526" s="70" t="s">
        <v>26</v>
      </c>
      <c r="BI526" s="70" t="s">
        <v>26</v>
      </c>
      <c r="BJ526" s="70" t="s">
        <v>26</v>
      </c>
      <c r="BK526" s="74">
        <f t="shared" si="253"/>
        <v>3</v>
      </c>
      <c r="BL526" s="75">
        <f t="shared" si="245"/>
        <v>0</v>
      </c>
      <c r="BM526" s="71">
        <v>1</v>
      </c>
      <c r="BN526" s="70" t="s">
        <v>26</v>
      </c>
      <c r="BO526" s="70" t="s">
        <v>26</v>
      </c>
      <c r="BP526" s="70" t="s">
        <v>26</v>
      </c>
      <c r="BQ526" s="70" t="s">
        <v>26</v>
      </c>
      <c r="BR526" s="70" t="s">
        <v>26</v>
      </c>
      <c r="BS526" s="70" t="s">
        <v>26</v>
      </c>
      <c r="BT526" s="70" t="s">
        <v>26</v>
      </c>
      <c r="BU526" s="70" t="s">
        <v>26</v>
      </c>
      <c r="BV526" s="70" t="s">
        <v>26</v>
      </c>
      <c r="BW526" s="74">
        <f t="shared" si="254"/>
        <v>1</v>
      </c>
      <c r="BX526" s="76">
        <f t="shared" si="246"/>
        <v>0</v>
      </c>
      <c r="BY526" s="71">
        <v>8</v>
      </c>
      <c r="BZ526" s="70" t="s">
        <v>26</v>
      </c>
      <c r="CA526" s="70" t="s">
        <v>26</v>
      </c>
      <c r="CB526" s="70" t="s">
        <v>26</v>
      </c>
      <c r="CC526" s="70" t="s">
        <v>26</v>
      </c>
      <c r="CD526" s="70" t="s">
        <v>26</v>
      </c>
      <c r="CE526" s="70" t="s">
        <v>26</v>
      </c>
      <c r="CF526" s="70" t="s">
        <v>26</v>
      </c>
      <c r="CG526" s="70" t="s">
        <v>26</v>
      </c>
      <c r="CH526" s="70" t="s">
        <v>26</v>
      </c>
      <c r="CI526" s="77">
        <f t="shared" si="255"/>
        <v>8</v>
      </c>
      <c r="CJ526" s="76">
        <f t="shared" si="247"/>
        <v>0</v>
      </c>
      <c r="CK526" s="78">
        <v>2</v>
      </c>
      <c r="CL526" s="57"/>
      <c r="CM526" s="57"/>
      <c r="CN526" s="57"/>
      <c r="CO526" s="57"/>
      <c r="CP526" s="57"/>
      <c r="CQ526" s="57"/>
      <c r="CR526" s="57"/>
      <c r="CS526" s="79"/>
      <c r="CT526" s="80"/>
      <c r="CU526" s="81">
        <f t="shared" si="256"/>
        <v>2</v>
      </c>
      <c r="CV526" s="82">
        <f t="shared" si="248"/>
        <v>0</v>
      </c>
      <c r="CW526" s="83" t="e">
        <f>SUMIF(Склад!#REF!,E520,Склад!#REF!)</f>
        <v>#REF!</v>
      </c>
    </row>
    <row r="527" spans="1:101" s="73" customFormat="1" ht="107.65" customHeight="1" thickBot="1" x14ac:dyDescent="0.3">
      <c r="A527" s="57">
        <v>524</v>
      </c>
      <c r="B527" s="168" t="s">
        <v>157</v>
      </c>
      <c r="C527" s="34" t="s">
        <v>4273</v>
      </c>
      <c r="D527" s="34" t="str">
        <f t="shared" si="249"/>
        <v>16111016</v>
      </c>
      <c r="E527" s="33" t="s">
        <v>4018</v>
      </c>
      <c r="F527" s="33">
        <v>6</v>
      </c>
      <c r="G527" s="165" t="str">
        <f>IFERROR(VLOOKUP(VALUE(E527),Склад!#REF!,6,0),"-")</f>
        <v>-</v>
      </c>
      <c r="H527" s="58"/>
      <c r="I527" s="194" t="s">
        <v>4368</v>
      </c>
      <c r="J527" s="59">
        <v>45.8</v>
      </c>
      <c r="K527" s="63">
        <v>119</v>
      </c>
      <c r="L527" s="60"/>
      <c r="M527" s="61"/>
      <c r="N527" s="62"/>
      <c r="O527" s="64"/>
      <c r="P527" s="65"/>
      <c r="Q527" s="66"/>
      <c r="R527" s="67"/>
      <c r="S527" s="65"/>
      <c r="T527" s="66"/>
      <c r="U527" s="68"/>
      <c r="V527" s="69"/>
      <c r="W527" s="65"/>
      <c r="X527" s="66"/>
      <c r="Y527" s="70" t="str">
        <f>_xlfn.XLOOKUP($D527,'[1]Res (3)'!$G:$G,'[1]Res (3)'!P:P,"",0)</f>
        <v>-</v>
      </c>
      <c r="Z527" s="70" t="str">
        <f>_xlfn.XLOOKUP($D527,'[1]Res (3)'!$G:$G,'[1]Res (3)'!Q:Q,"",0)</f>
        <v>-</v>
      </c>
      <c r="AA527" s="70" t="str">
        <f>_xlfn.XLOOKUP($D527,'[1]Res (3)'!$G:$G,'[1]Res (3)'!R:R,"",0)</f>
        <v>-</v>
      </c>
      <c r="AB527" s="70" t="str">
        <f>_xlfn.XLOOKUP($D527,'[1]Res (3)'!$G:$G,'[1]Res (3)'!S:S,"",0)</f>
        <v/>
      </c>
      <c r="AC527" s="70" t="str">
        <f>_xlfn.XLOOKUP($D527,'[1]Res (3)'!$G:$G,'[1]Res (3)'!T:T,"",0)</f>
        <v/>
      </c>
      <c r="AD527" s="70" t="str">
        <f>_xlfn.XLOOKUP($D527,'[1]Res (3)'!$G:$G,'[1]Res (3)'!U:U,"",0)</f>
        <v/>
      </c>
      <c r="AE527" s="70" t="str">
        <f>_xlfn.XLOOKUP($D527,'[1]Res (3)'!$G:$G,'[1]Res (3)'!V:V,"",0)</f>
        <v/>
      </c>
      <c r="AF527" s="70" t="str">
        <f>_xlfn.XLOOKUP($D527,'[1]Res (3)'!$G:$G,'[1]Res (3)'!W:W,"",0)</f>
        <v/>
      </c>
      <c r="AG527" s="70" t="str">
        <f>_xlfn.XLOOKUP($D527,'[1]Res (3)'!$G:$G,'[1]Res (3)'!X:X,"",0)</f>
        <v/>
      </c>
      <c r="AH527" s="70" t="str">
        <f>_xlfn.XLOOKUP($D527,'[1]Res (3)'!$G:$G,'[1]Res (3)'!Y:Y,"",0)</f>
        <v/>
      </c>
      <c r="AI527" s="70" t="str">
        <f>_xlfn.XLOOKUP($D527,'[1]Res (3)'!$G:$G,'[1]Res (3)'!Z:Z,"",0)</f>
        <v/>
      </c>
      <c r="AJ527" s="70" t="str">
        <f>_xlfn.XLOOKUP($D527,'[1]Res (3)'!$G:$G,'[1]Res (3)'!AA:AA,"",0)</f>
        <v/>
      </c>
      <c r="AK527" s="70" t="str">
        <f>_xlfn.XLOOKUP($D527,'[1]Res (3)'!$G:$G,'[1]Res (3)'!AB:AB,"",0)</f>
        <v>-</v>
      </c>
      <c r="AL527" s="71">
        <f t="shared" si="250"/>
        <v>0</v>
      </c>
      <c r="AM527" s="72" t="str">
        <f t="shared" si="251"/>
        <v/>
      </c>
      <c r="AO527" s="71" t="e">
        <f t="shared" si="243"/>
        <v>#VALUE!</v>
      </c>
      <c r="AP527" s="70" t="s">
        <v>26</v>
      </c>
      <c r="AQ527" s="70" t="s">
        <v>26</v>
      </c>
      <c r="AR527" s="70" t="s">
        <v>26</v>
      </c>
      <c r="AS527" s="70" t="s">
        <v>26</v>
      </c>
      <c r="AT527" s="70" t="s">
        <v>26</v>
      </c>
      <c r="AU527" s="70" t="s">
        <v>26</v>
      </c>
      <c r="AV527" s="70" t="s">
        <v>26</v>
      </c>
      <c r="AW527" s="70" t="s">
        <v>26</v>
      </c>
      <c r="AX527" s="70" t="s">
        <v>26</v>
      </c>
      <c r="AY527" s="71" t="e">
        <f t="shared" si="252"/>
        <v>#VALUE!</v>
      </c>
      <c r="AZ527" s="72" t="e">
        <f t="shared" si="244"/>
        <v>#VALUE!</v>
      </c>
      <c r="BA527" s="71">
        <v>3</v>
      </c>
      <c r="BB527" s="70" t="s">
        <v>26</v>
      </c>
      <c r="BC527" s="70" t="s">
        <v>26</v>
      </c>
      <c r="BD527" s="70" t="s">
        <v>26</v>
      </c>
      <c r="BE527" s="70" t="s">
        <v>26</v>
      </c>
      <c r="BF527" s="70" t="s">
        <v>26</v>
      </c>
      <c r="BG527" s="70" t="s">
        <v>26</v>
      </c>
      <c r="BH527" s="70" t="s">
        <v>26</v>
      </c>
      <c r="BI527" s="70" t="s">
        <v>26</v>
      </c>
      <c r="BJ527" s="70" t="s">
        <v>26</v>
      </c>
      <c r="BK527" s="74">
        <f t="shared" si="253"/>
        <v>3</v>
      </c>
      <c r="BL527" s="75">
        <f t="shared" si="245"/>
        <v>0</v>
      </c>
      <c r="BM527" s="71">
        <v>1</v>
      </c>
      <c r="BN527" s="70" t="s">
        <v>26</v>
      </c>
      <c r="BO527" s="70" t="s">
        <v>26</v>
      </c>
      <c r="BP527" s="70" t="s">
        <v>26</v>
      </c>
      <c r="BQ527" s="70" t="s">
        <v>26</v>
      </c>
      <c r="BR527" s="70" t="s">
        <v>26</v>
      </c>
      <c r="BS527" s="70" t="s">
        <v>26</v>
      </c>
      <c r="BT527" s="70" t="s">
        <v>26</v>
      </c>
      <c r="BU527" s="70" t="s">
        <v>26</v>
      </c>
      <c r="BV527" s="70" t="s">
        <v>26</v>
      </c>
      <c r="BW527" s="74">
        <f t="shared" si="254"/>
        <v>1</v>
      </c>
      <c r="BX527" s="76">
        <f t="shared" si="246"/>
        <v>0</v>
      </c>
      <c r="BY527" s="71">
        <v>6</v>
      </c>
      <c r="BZ527" s="70" t="s">
        <v>26</v>
      </c>
      <c r="CA527" s="70" t="s">
        <v>26</v>
      </c>
      <c r="CB527" s="70" t="s">
        <v>26</v>
      </c>
      <c r="CC527" s="70" t="s">
        <v>26</v>
      </c>
      <c r="CD527" s="70" t="s">
        <v>26</v>
      </c>
      <c r="CE527" s="70" t="s">
        <v>26</v>
      </c>
      <c r="CF527" s="70" t="s">
        <v>26</v>
      </c>
      <c r="CG527" s="70" t="s">
        <v>26</v>
      </c>
      <c r="CH527" s="70" t="s">
        <v>26</v>
      </c>
      <c r="CI527" s="77">
        <f t="shared" si="255"/>
        <v>6</v>
      </c>
      <c r="CJ527" s="76">
        <f t="shared" si="247"/>
        <v>0</v>
      </c>
      <c r="CK527" s="78">
        <v>2</v>
      </c>
      <c r="CL527" s="57"/>
      <c r="CM527" s="57"/>
      <c r="CN527" s="57"/>
      <c r="CO527" s="57"/>
      <c r="CP527" s="57"/>
      <c r="CQ527" s="57"/>
      <c r="CR527" s="57"/>
      <c r="CS527" s="79"/>
      <c r="CT527" s="80"/>
      <c r="CU527" s="81">
        <f t="shared" si="256"/>
        <v>2</v>
      </c>
      <c r="CV527" s="82">
        <f t="shared" si="248"/>
        <v>0</v>
      </c>
      <c r="CW527" s="83" t="e">
        <f>SUMIF(Склад!#REF!,E521,Склад!#REF!)</f>
        <v>#REF!</v>
      </c>
    </row>
    <row r="528" spans="1:101" s="73" customFormat="1" ht="147.94999999999999" customHeight="1" thickBot="1" x14ac:dyDescent="0.3">
      <c r="A528" s="34">
        <v>525</v>
      </c>
      <c r="B528" s="168" t="s">
        <v>157</v>
      </c>
      <c r="C528" s="34" t="s">
        <v>118</v>
      </c>
      <c r="D528" s="34" t="str">
        <f t="shared" si="249"/>
        <v>18911026</v>
      </c>
      <c r="E528" s="33" t="s">
        <v>4019</v>
      </c>
      <c r="F528" s="33">
        <v>6</v>
      </c>
      <c r="G528" s="165" t="str">
        <f>IFERROR(VLOOKUP(VALUE(E528),Склад!#REF!,6,0),"-")</f>
        <v>-</v>
      </c>
      <c r="H528" s="58"/>
      <c r="I528" s="194" t="s">
        <v>4368</v>
      </c>
      <c r="J528" s="59">
        <v>26.5</v>
      </c>
      <c r="K528" s="63">
        <v>69</v>
      </c>
      <c r="L528" s="60"/>
      <c r="M528" s="61"/>
      <c r="N528" s="62"/>
      <c r="O528" s="64"/>
      <c r="P528" s="65"/>
      <c r="Q528" s="66"/>
      <c r="R528" s="67"/>
      <c r="S528" s="65"/>
      <c r="T528" s="66"/>
      <c r="U528" s="68"/>
      <c r="V528" s="69"/>
      <c r="W528" s="65"/>
      <c r="X528" s="66"/>
      <c r="Y528" s="70" t="str">
        <f>_xlfn.XLOOKUP($D528,'[1]Res (3)'!$G:$G,'[1]Res (3)'!P:P,"",0)</f>
        <v>-</v>
      </c>
      <c r="Z528" s="70" t="str">
        <f>_xlfn.XLOOKUP($D528,'[1]Res (3)'!$G:$G,'[1]Res (3)'!Q:Q,"",0)</f>
        <v>-</v>
      </c>
      <c r="AA528" s="70" t="str">
        <f>_xlfn.XLOOKUP($D528,'[1]Res (3)'!$G:$G,'[1]Res (3)'!R:R,"",0)</f>
        <v>-</v>
      </c>
      <c r="AB528" s="70" t="str">
        <f>_xlfn.XLOOKUP($D528,'[1]Res (3)'!$G:$G,'[1]Res (3)'!S:S,"",0)</f>
        <v/>
      </c>
      <c r="AC528" s="70" t="str">
        <f>_xlfn.XLOOKUP($D528,'[1]Res (3)'!$G:$G,'[1]Res (3)'!T:T,"",0)</f>
        <v/>
      </c>
      <c r="AD528" s="70" t="str">
        <f>_xlfn.XLOOKUP($D528,'[1]Res (3)'!$G:$G,'[1]Res (3)'!U:U,"",0)</f>
        <v/>
      </c>
      <c r="AE528" s="70" t="str">
        <f>_xlfn.XLOOKUP($D528,'[1]Res (3)'!$G:$G,'[1]Res (3)'!V:V,"",0)</f>
        <v/>
      </c>
      <c r="AF528" s="70" t="str">
        <f>_xlfn.XLOOKUP($D528,'[1]Res (3)'!$G:$G,'[1]Res (3)'!W:W,"",0)</f>
        <v/>
      </c>
      <c r="AG528" s="70" t="str">
        <f>_xlfn.XLOOKUP($D528,'[1]Res (3)'!$G:$G,'[1]Res (3)'!X:X,"",0)</f>
        <v/>
      </c>
      <c r="AH528" s="70" t="str">
        <f>_xlfn.XLOOKUP($D528,'[1]Res (3)'!$G:$G,'[1]Res (3)'!Y:Y,"",0)</f>
        <v/>
      </c>
      <c r="AI528" s="70" t="str">
        <f>_xlfn.XLOOKUP($D528,'[1]Res (3)'!$G:$G,'[1]Res (3)'!Z:Z,"",0)</f>
        <v>-</v>
      </c>
      <c r="AJ528" s="70" t="str">
        <f>_xlfn.XLOOKUP($D528,'[1]Res (3)'!$G:$G,'[1]Res (3)'!AA:AA,"",0)</f>
        <v>-</v>
      </c>
      <c r="AK528" s="70" t="str">
        <f>_xlfn.XLOOKUP($D528,'[1]Res (3)'!$G:$G,'[1]Res (3)'!AB:AB,"",0)</f>
        <v>-</v>
      </c>
      <c r="AL528" s="71">
        <f t="shared" si="250"/>
        <v>0</v>
      </c>
      <c r="AM528" s="72" t="str">
        <f t="shared" si="251"/>
        <v/>
      </c>
      <c r="AO528" s="71" t="e">
        <f t="shared" si="243"/>
        <v>#VALUE!</v>
      </c>
      <c r="AP528" s="70" t="s">
        <v>26</v>
      </c>
      <c r="AQ528" s="70" t="s">
        <v>26</v>
      </c>
      <c r="AR528" s="70" t="s">
        <v>26</v>
      </c>
      <c r="AS528" s="70" t="s">
        <v>26</v>
      </c>
      <c r="AT528" s="70" t="s">
        <v>26</v>
      </c>
      <c r="AU528" s="70" t="s">
        <v>26</v>
      </c>
      <c r="AV528" s="70" t="s">
        <v>26</v>
      </c>
      <c r="AW528" s="70" t="s">
        <v>26</v>
      </c>
      <c r="AX528" s="70" t="s">
        <v>26</v>
      </c>
      <c r="AY528" s="71" t="e">
        <f t="shared" si="252"/>
        <v>#VALUE!</v>
      </c>
      <c r="AZ528" s="72" t="e">
        <f t="shared" si="244"/>
        <v>#VALUE!</v>
      </c>
      <c r="BA528" s="71">
        <v>3</v>
      </c>
      <c r="BB528" s="70" t="s">
        <v>26</v>
      </c>
      <c r="BC528" s="70" t="s">
        <v>26</v>
      </c>
      <c r="BD528" s="70" t="s">
        <v>26</v>
      </c>
      <c r="BE528" s="70" t="s">
        <v>26</v>
      </c>
      <c r="BF528" s="70" t="s">
        <v>26</v>
      </c>
      <c r="BG528" s="70" t="s">
        <v>26</v>
      </c>
      <c r="BH528" s="70" t="s">
        <v>26</v>
      </c>
      <c r="BI528" s="70" t="s">
        <v>26</v>
      </c>
      <c r="BJ528" s="70" t="s">
        <v>26</v>
      </c>
      <c r="BK528" s="74">
        <f t="shared" si="253"/>
        <v>3</v>
      </c>
      <c r="BL528" s="75">
        <f t="shared" si="245"/>
        <v>0</v>
      </c>
      <c r="BM528" s="71">
        <v>1</v>
      </c>
      <c r="BN528" s="70" t="s">
        <v>26</v>
      </c>
      <c r="BO528" s="70" t="s">
        <v>26</v>
      </c>
      <c r="BP528" s="70" t="s">
        <v>26</v>
      </c>
      <c r="BQ528" s="70" t="s">
        <v>26</v>
      </c>
      <c r="BR528" s="70" t="s">
        <v>26</v>
      </c>
      <c r="BS528" s="70" t="s">
        <v>26</v>
      </c>
      <c r="BT528" s="70" t="s">
        <v>26</v>
      </c>
      <c r="BU528" s="70" t="s">
        <v>26</v>
      </c>
      <c r="BV528" s="70" t="s">
        <v>26</v>
      </c>
      <c r="BW528" s="74">
        <f t="shared" si="254"/>
        <v>1</v>
      </c>
      <c r="BX528" s="76">
        <f t="shared" si="246"/>
        <v>0</v>
      </c>
      <c r="BY528" s="71">
        <v>6</v>
      </c>
      <c r="BZ528" s="70" t="s">
        <v>26</v>
      </c>
      <c r="CA528" s="70" t="s">
        <v>26</v>
      </c>
      <c r="CB528" s="70" t="s">
        <v>26</v>
      </c>
      <c r="CC528" s="70" t="s">
        <v>26</v>
      </c>
      <c r="CD528" s="70" t="s">
        <v>26</v>
      </c>
      <c r="CE528" s="70" t="s">
        <v>26</v>
      </c>
      <c r="CF528" s="70" t="s">
        <v>26</v>
      </c>
      <c r="CG528" s="70" t="s">
        <v>26</v>
      </c>
      <c r="CH528" s="70" t="s">
        <v>26</v>
      </c>
      <c r="CI528" s="77">
        <f t="shared" si="255"/>
        <v>6</v>
      </c>
      <c r="CJ528" s="76">
        <f t="shared" si="247"/>
        <v>0</v>
      </c>
      <c r="CK528" s="78">
        <v>3</v>
      </c>
      <c r="CL528" s="57"/>
      <c r="CM528" s="57"/>
      <c r="CN528" s="57"/>
      <c r="CO528" s="57"/>
      <c r="CP528" s="57"/>
      <c r="CQ528" s="57"/>
      <c r="CR528" s="57"/>
      <c r="CS528" s="79"/>
      <c r="CT528" s="80"/>
      <c r="CU528" s="81">
        <f t="shared" si="256"/>
        <v>3</v>
      </c>
      <c r="CV528" s="82">
        <f t="shared" si="248"/>
        <v>0</v>
      </c>
      <c r="CW528" s="83" t="e">
        <f>SUMIF(Склад!#REF!,E522,Склад!#REF!)</f>
        <v>#REF!</v>
      </c>
    </row>
    <row r="529" spans="1:101" s="73" customFormat="1" ht="147.94999999999999" customHeight="1" thickBot="1" x14ac:dyDescent="0.3">
      <c r="A529" s="57">
        <v>526</v>
      </c>
      <c r="B529" s="168" t="s">
        <v>157</v>
      </c>
      <c r="C529" s="34" t="s">
        <v>4277</v>
      </c>
      <c r="D529" s="34" t="str">
        <f t="shared" si="249"/>
        <v>25411026</v>
      </c>
      <c r="E529" s="33" t="s">
        <v>4020</v>
      </c>
      <c r="F529" s="33">
        <v>6</v>
      </c>
      <c r="G529" s="165" t="str">
        <f>IFERROR(VLOOKUP(VALUE(E529),Склад!#REF!,6,0),"-")</f>
        <v>-</v>
      </c>
      <c r="H529" s="58"/>
      <c r="I529" s="194" t="s">
        <v>4368</v>
      </c>
      <c r="J529" s="59">
        <v>30.4</v>
      </c>
      <c r="K529" s="63">
        <v>79</v>
      </c>
      <c r="L529" s="60"/>
      <c r="M529" s="61"/>
      <c r="N529" s="62"/>
      <c r="O529" s="64"/>
      <c r="P529" s="65"/>
      <c r="Q529" s="66"/>
      <c r="R529" s="67"/>
      <c r="S529" s="65"/>
      <c r="T529" s="66"/>
      <c r="U529" s="68"/>
      <c r="V529" s="69"/>
      <c r="W529" s="65"/>
      <c r="X529" s="66"/>
      <c r="Y529" s="70" t="str">
        <f>_xlfn.XLOOKUP($D529,'[1]Res (3)'!$G:$G,'[1]Res (3)'!P:P,"",0)</f>
        <v>-</v>
      </c>
      <c r="Z529" s="70" t="str">
        <f>_xlfn.XLOOKUP($D529,'[1]Res (3)'!$G:$G,'[1]Res (3)'!Q:Q,"",0)</f>
        <v>-</v>
      </c>
      <c r="AA529" s="70" t="str">
        <f>_xlfn.XLOOKUP($D529,'[1]Res (3)'!$G:$G,'[1]Res (3)'!R:R,"",0)</f>
        <v>-</v>
      </c>
      <c r="AB529" s="70" t="str">
        <f>_xlfn.XLOOKUP($D529,'[1]Res (3)'!$G:$G,'[1]Res (3)'!S:S,"",0)</f>
        <v/>
      </c>
      <c r="AC529" s="70" t="str">
        <f>_xlfn.XLOOKUP($D529,'[1]Res (3)'!$G:$G,'[1]Res (3)'!T:T,"",0)</f>
        <v/>
      </c>
      <c r="AD529" s="70" t="str">
        <f>_xlfn.XLOOKUP($D529,'[1]Res (3)'!$G:$G,'[1]Res (3)'!U:U,"",0)</f>
        <v/>
      </c>
      <c r="AE529" s="70" t="str">
        <f>_xlfn.XLOOKUP($D529,'[1]Res (3)'!$G:$G,'[1]Res (3)'!V:V,"",0)</f>
        <v/>
      </c>
      <c r="AF529" s="70" t="str">
        <f>_xlfn.XLOOKUP($D529,'[1]Res (3)'!$G:$G,'[1]Res (3)'!W:W,"",0)</f>
        <v/>
      </c>
      <c r="AG529" s="70" t="str">
        <f>_xlfn.XLOOKUP($D529,'[1]Res (3)'!$G:$G,'[1]Res (3)'!X:X,"",0)</f>
        <v/>
      </c>
      <c r="AH529" s="70" t="str">
        <f>_xlfn.XLOOKUP($D529,'[1]Res (3)'!$G:$G,'[1]Res (3)'!Y:Y,"",0)</f>
        <v/>
      </c>
      <c r="AI529" s="70" t="str">
        <f>_xlfn.XLOOKUP($D529,'[1]Res (3)'!$G:$G,'[1]Res (3)'!Z:Z,"",0)</f>
        <v/>
      </c>
      <c r="AJ529" s="70" t="str">
        <f>_xlfn.XLOOKUP($D529,'[1]Res (3)'!$G:$G,'[1]Res (3)'!AA:AA,"",0)</f>
        <v/>
      </c>
      <c r="AK529" s="70" t="str">
        <f>_xlfn.XLOOKUP($D529,'[1]Res (3)'!$G:$G,'[1]Res (3)'!AB:AB,"",0)</f>
        <v>-</v>
      </c>
      <c r="AL529" s="71">
        <f t="shared" si="250"/>
        <v>0</v>
      </c>
      <c r="AM529" s="72" t="str">
        <f t="shared" si="251"/>
        <v/>
      </c>
      <c r="AO529" s="71" t="e">
        <f t="shared" si="243"/>
        <v>#VALUE!</v>
      </c>
      <c r="AP529" s="70" t="s">
        <v>26</v>
      </c>
      <c r="AQ529" s="70" t="s">
        <v>26</v>
      </c>
      <c r="AR529" s="70" t="s">
        <v>26</v>
      </c>
      <c r="AS529" s="70" t="s">
        <v>26</v>
      </c>
      <c r="AT529" s="70" t="s">
        <v>26</v>
      </c>
      <c r="AU529" s="70" t="s">
        <v>26</v>
      </c>
      <c r="AV529" s="70" t="s">
        <v>26</v>
      </c>
      <c r="AW529" s="70" t="s">
        <v>26</v>
      </c>
      <c r="AX529" s="70" t="s">
        <v>26</v>
      </c>
      <c r="AY529" s="71" t="e">
        <f t="shared" si="252"/>
        <v>#VALUE!</v>
      </c>
      <c r="AZ529" s="72" t="e">
        <f t="shared" si="244"/>
        <v>#VALUE!</v>
      </c>
      <c r="BA529" s="71">
        <v>3</v>
      </c>
      <c r="BB529" s="70" t="s">
        <v>26</v>
      </c>
      <c r="BC529" s="70" t="s">
        <v>26</v>
      </c>
      <c r="BD529" s="70" t="s">
        <v>26</v>
      </c>
      <c r="BE529" s="70" t="s">
        <v>26</v>
      </c>
      <c r="BF529" s="70" t="s">
        <v>26</v>
      </c>
      <c r="BG529" s="70" t="s">
        <v>26</v>
      </c>
      <c r="BH529" s="70" t="s">
        <v>26</v>
      </c>
      <c r="BI529" s="70" t="s">
        <v>26</v>
      </c>
      <c r="BJ529" s="70" t="s">
        <v>26</v>
      </c>
      <c r="BK529" s="74">
        <f t="shared" si="253"/>
        <v>3</v>
      </c>
      <c r="BL529" s="75">
        <f t="shared" si="245"/>
        <v>0</v>
      </c>
      <c r="BM529" s="71">
        <v>1</v>
      </c>
      <c r="BN529" s="70" t="s">
        <v>26</v>
      </c>
      <c r="BO529" s="70" t="s">
        <v>26</v>
      </c>
      <c r="BP529" s="70" t="s">
        <v>26</v>
      </c>
      <c r="BQ529" s="70" t="s">
        <v>26</v>
      </c>
      <c r="BR529" s="70" t="s">
        <v>26</v>
      </c>
      <c r="BS529" s="70" t="s">
        <v>26</v>
      </c>
      <c r="BT529" s="70" t="s">
        <v>26</v>
      </c>
      <c r="BU529" s="70" t="s">
        <v>26</v>
      </c>
      <c r="BV529" s="70" t="s">
        <v>26</v>
      </c>
      <c r="BW529" s="74">
        <f t="shared" si="254"/>
        <v>1</v>
      </c>
      <c r="BX529" s="76">
        <f t="shared" si="246"/>
        <v>0</v>
      </c>
      <c r="BY529" s="71">
        <v>0</v>
      </c>
      <c r="BZ529" s="70" t="s">
        <v>26</v>
      </c>
      <c r="CA529" s="70" t="s">
        <v>26</v>
      </c>
      <c r="CB529" s="70" t="s">
        <v>26</v>
      </c>
      <c r="CC529" s="70" t="s">
        <v>26</v>
      </c>
      <c r="CD529" s="70" t="s">
        <v>26</v>
      </c>
      <c r="CE529" s="70" t="s">
        <v>26</v>
      </c>
      <c r="CF529" s="70" t="s">
        <v>26</v>
      </c>
      <c r="CG529" s="70" t="s">
        <v>26</v>
      </c>
      <c r="CH529" s="70" t="s">
        <v>26</v>
      </c>
      <c r="CI529" s="77">
        <f t="shared" si="255"/>
        <v>0</v>
      </c>
      <c r="CJ529" s="76">
        <f t="shared" si="247"/>
        <v>0</v>
      </c>
      <c r="CK529" s="78"/>
      <c r="CL529" s="57"/>
      <c r="CM529" s="57"/>
      <c r="CN529" s="57"/>
      <c r="CO529" s="57"/>
      <c r="CP529" s="57"/>
      <c r="CQ529" s="57"/>
      <c r="CR529" s="57"/>
      <c r="CS529" s="79"/>
      <c r="CT529" s="80"/>
      <c r="CU529" s="81">
        <f t="shared" si="256"/>
        <v>0</v>
      </c>
      <c r="CV529" s="82">
        <f t="shared" si="248"/>
        <v>0</v>
      </c>
      <c r="CW529" s="83" t="e">
        <f>SUMIF(Склад!#REF!,E523,Склад!#REF!)</f>
        <v>#REF!</v>
      </c>
    </row>
    <row r="530" spans="1:101" s="73" customFormat="1" ht="147.94999999999999" customHeight="1" thickBot="1" x14ac:dyDescent="0.3">
      <c r="A530" s="34">
        <v>527</v>
      </c>
      <c r="B530" s="168" t="s">
        <v>157</v>
      </c>
      <c r="C530" s="34" t="s">
        <v>4278</v>
      </c>
      <c r="D530" s="34" t="str">
        <f t="shared" si="249"/>
        <v>27911036</v>
      </c>
      <c r="E530" s="33" t="s">
        <v>4021</v>
      </c>
      <c r="F530" s="33">
        <v>6</v>
      </c>
      <c r="G530" s="165" t="str">
        <f>IFERROR(VLOOKUP(VALUE(E530),Склад!#REF!,6,0),"-")</f>
        <v>-</v>
      </c>
      <c r="H530" s="58"/>
      <c r="I530" s="194" t="s">
        <v>4368</v>
      </c>
      <c r="J530" s="59">
        <v>26.5</v>
      </c>
      <c r="K530" s="63">
        <v>69</v>
      </c>
      <c r="L530" s="60"/>
      <c r="M530" s="61"/>
      <c r="N530" s="62"/>
      <c r="O530" s="64"/>
      <c r="P530" s="65"/>
      <c r="Q530" s="66"/>
      <c r="R530" s="67"/>
      <c r="S530" s="65"/>
      <c r="T530" s="66"/>
      <c r="U530" s="68"/>
      <c r="V530" s="69"/>
      <c r="W530" s="65"/>
      <c r="X530" s="66"/>
      <c r="Y530" s="70" t="str">
        <f>_xlfn.XLOOKUP($D530,'[1]Res (3)'!$G:$G,'[1]Res (3)'!P:P,"",0)</f>
        <v>-</v>
      </c>
      <c r="Z530" s="70" t="str">
        <f>_xlfn.XLOOKUP($D530,'[1]Res (3)'!$G:$G,'[1]Res (3)'!Q:Q,"",0)</f>
        <v>-</v>
      </c>
      <c r="AA530" s="70" t="str">
        <f>_xlfn.XLOOKUP($D530,'[1]Res (3)'!$G:$G,'[1]Res (3)'!R:R,"",0)</f>
        <v>-</v>
      </c>
      <c r="AB530" s="70" t="str">
        <f>_xlfn.XLOOKUP($D530,'[1]Res (3)'!$G:$G,'[1]Res (3)'!S:S,"",0)</f>
        <v/>
      </c>
      <c r="AC530" s="70" t="str">
        <f>_xlfn.XLOOKUP($D530,'[1]Res (3)'!$G:$G,'[1]Res (3)'!T:T,"",0)</f>
        <v/>
      </c>
      <c r="AD530" s="70" t="str">
        <f>_xlfn.XLOOKUP($D530,'[1]Res (3)'!$G:$G,'[1]Res (3)'!U:U,"",0)</f>
        <v/>
      </c>
      <c r="AE530" s="70" t="str">
        <f>_xlfn.XLOOKUP($D530,'[1]Res (3)'!$G:$G,'[1]Res (3)'!V:V,"",0)</f>
        <v/>
      </c>
      <c r="AF530" s="70" t="str">
        <f>_xlfn.XLOOKUP($D530,'[1]Res (3)'!$G:$G,'[1]Res (3)'!W:W,"",0)</f>
        <v/>
      </c>
      <c r="AG530" s="70" t="str">
        <f>_xlfn.XLOOKUP($D530,'[1]Res (3)'!$G:$G,'[1]Res (3)'!X:X,"",0)</f>
        <v/>
      </c>
      <c r="AH530" s="70" t="str">
        <f>_xlfn.XLOOKUP($D530,'[1]Res (3)'!$G:$G,'[1]Res (3)'!Y:Y,"",0)</f>
        <v/>
      </c>
      <c r="AI530" s="70" t="str">
        <f>_xlfn.XLOOKUP($D530,'[1]Res (3)'!$G:$G,'[1]Res (3)'!Z:Z,"",0)</f>
        <v>-</v>
      </c>
      <c r="AJ530" s="70" t="str">
        <f>_xlfn.XLOOKUP($D530,'[1]Res (3)'!$G:$G,'[1]Res (3)'!AA:AA,"",0)</f>
        <v>-</v>
      </c>
      <c r="AK530" s="70" t="str">
        <f>_xlfn.XLOOKUP($D530,'[1]Res (3)'!$G:$G,'[1]Res (3)'!AB:AB,"",0)</f>
        <v>-</v>
      </c>
      <c r="AL530" s="71">
        <f t="shared" si="250"/>
        <v>0</v>
      </c>
      <c r="AM530" s="72" t="str">
        <f t="shared" si="251"/>
        <v/>
      </c>
      <c r="AO530" s="71" t="e">
        <f t="shared" si="243"/>
        <v>#VALUE!</v>
      </c>
      <c r="AP530" s="70" t="s">
        <v>26</v>
      </c>
      <c r="AQ530" s="70" t="s">
        <v>26</v>
      </c>
      <c r="AR530" s="70" t="s">
        <v>26</v>
      </c>
      <c r="AS530" s="70" t="s">
        <v>26</v>
      </c>
      <c r="AT530" s="70" t="s">
        <v>26</v>
      </c>
      <c r="AU530" s="70" t="s">
        <v>26</v>
      </c>
      <c r="AV530" s="70" t="s">
        <v>26</v>
      </c>
      <c r="AW530" s="70" t="s">
        <v>26</v>
      </c>
      <c r="AX530" s="70" t="s">
        <v>26</v>
      </c>
      <c r="AY530" s="71" t="e">
        <f t="shared" si="252"/>
        <v>#VALUE!</v>
      </c>
      <c r="AZ530" s="72" t="e">
        <f t="shared" si="244"/>
        <v>#VALUE!</v>
      </c>
      <c r="BA530" s="71">
        <v>0</v>
      </c>
      <c r="BB530" s="70" t="s">
        <v>26</v>
      </c>
      <c r="BC530" s="70" t="s">
        <v>26</v>
      </c>
      <c r="BD530" s="70" t="s">
        <v>26</v>
      </c>
      <c r="BE530" s="70" t="s">
        <v>26</v>
      </c>
      <c r="BF530" s="70" t="s">
        <v>26</v>
      </c>
      <c r="BG530" s="70" t="s">
        <v>26</v>
      </c>
      <c r="BH530" s="70" t="s">
        <v>26</v>
      </c>
      <c r="BI530" s="70" t="s">
        <v>26</v>
      </c>
      <c r="BJ530" s="70" t="s">
        <v>26</v>
      </c>
      <c r="BK530" s="74">
        <f t="shared" si="253"/>
        <v>0</v>
      </c>
      <c r="BL530" s="75">
        <f t="shared" si="245"/>
        <v>0</v>
      </c>
      <c r="BM530" s="71">
        <v>0</v>
      </c>
      <c r="BN530" s="70" t="s">
        <v>26</v>
      </c>
      <c r="BO530" s="70" t="s">
        <v>26</v>
      </c>
      <c r="BP530" s="70" t="s">
        <v>26</v>
      </c>
      <c r="BQ530" s="70" t="s">
        <v>26</v>
      </c>
      <c r="BR530" s="70" t="s">
        <v>26</v>
      </c>
      <c r="BS530" s="70" t="s">
        <v>26</v>
      </c>
      <c r="BT530" s="70" t="s">
        <v>26</v>
      </c>
      <c r="BU530" s="70" t="s">
        <v>26</v>
      </c>
      <c r="BV530" s="70" t="s">
        <v>26</v>
      </c>
      <c r="BW530" s="74">
        <f t="shared" si="254"/>
        <v>0</v>
      </c>
      <c r="BX530" s="76">
        <f t="shared" si="246"/>
        <v>0</v>
      </c>
      <c r="BY530" s="71">
        <v>0</v>
      </c>
      <c r="BZ530" s="70" t="s">
        <v>26</v>
      </c>
      <c r="CA530" s="70" t="s">
        <v>26</v>
      </c>
      <c r="CB530" s="70" t="s">
        <v>26</v>
      </c>
      <c r="CC530" s="70" t="s">
        <v>26</v>
      </c>
      <c r="CD530" s="70" t="s">
        <v>26</v>
      </c>
      <c r="CE530" s="70" t="s">
        <v>26</v>
      </c>
      <c r="CF530" s="70" t="s">
        <v>26</v>
      </c>
      <c r="CG530" s="70" t="s">
        <v>26</v>
      </c>
      <c r="CH530" s="70" t="s">
        <v>26</v>
      </c>
      <c r="CI530" s="77">
        <f t="shared" si="255"/>
        <v>0</v>
      </c>
      <c r="CJ530" s="76">
        <f t="shared" si="247"/>
        <v>0</v>
      </c>
      <c r="CK530" s="78"/>
      <c r="CL530" s="57"/>
      <c r="CM530" s="57"/>
      <c r="CN530" s="57"/>
      <c r="CO530" s="57"/>
      <c r="CP530" s="57"/>
      <c r="CQ530" s="57"/>
      <c r="CR530" s="57"/>
      <c r="CS530" s="79"/>
      <c r="CT530" s="80"/>
      <c r="CU530" s="81">
        <f t="shared" si="256"/>
        <v>0</v>
      </c>
      <c r="CV530" s="82">
        <f t="shared" si="248"/>
        <v>0</v>
      </c>
      <c r="CW530" s="83" t="e">
        <f>SUMIF(Склад!#REF!,E524,Склад!#REF!)</f>
        <v>#REF!</v>
      </c>
    </row>
    <row r="531" spans="1:101" s="73" customFormat="1" ht="94.35" customHeight="1" thickBot="1" x14ac:dyDescent="0.3">
      <c r="A531" s="57">
        <v>528</v>
      </c>
      <c r="B531" s="168" t="s">
        <v>157</v>
      </c>
      <c r="C531" s="34" t="s">
        <v>4279</v>
      </c>
      <c r="D531" s="34" t="str">
        <f t="shared" si="249"/>
        <v>27911076</v>
      </c>
      <c r="E531" s="33" t="s">
        <v>4022</v>
      </c>
      <c r="F531" s="33">
        <v>6</v>
      </c>
      <c r="G531" s="165" t="str">
        <f>IFERROR(VLOOKUP(VALUE(E531),Склад!#REF!,6,0),"-")</f>
        <v>-</v>
      </c>
      <c r="H531" s="58"/>
      <c r="I531" s="194" t="s">
        <v>4368</v>
      </c>
      <c r="J531" s="59">
        <v>26.5</v>
      </c>
      <c r="K531" s="63">
        <v>69</v>
      </c>
      <c r="L531" s="60"/>
      <c r="M531" s="61"/>
      <c r="N531" s="62"/>
      <c r="O531" s="64"/>
      <c r="P531" s="65"/>
      <c r="Q531" s="66"/>
      <c r="R531" s="67"/>
      <c r="S531" s="65"/>
      <c r="T531" s="66"/>
      <c r="U531" s="68"/>
      <c r="V531" s="69"/>
      <c r="W531" s="65"/>
      <c r="X531" s="66"/>
      <c r="Y531" s="70" t="str">
        <f>_xlfn.XLOOKUP($D531,'[1]Res (3)'!$G:$G,'[1]Res (3)'!P:P,"",0)</f>
        <v>-</v>
      </c>
      <c r="Z531" s="70" t="str">
        <f>_xlfn.XLOOKUP($D531,'[1]Res (3)'!$G:$G,'[1]Res (3)'!Q:Q,"",0)</f>
        <v>-</v>
      </c>
      <c r="AA531" s="70" t="str">
        <f>_xlfn.XLOOKUP($D531,'[1]Res (3)'!$G:$G,'[1]Res (3)'!R:R,"",0)</f>
        <v>-</v>
      </c>
      <c r="AB531" s="70" t="str">
        <f>_xlfn.XLOOKUP($D531,'[1]Res (3)'!$G:$G,'[1]Res (3)'!S:S,"",0)</f>
        <v/>
      </c>
      <c r="AC531" s="70" t="str">
        <f>_xlfn.XLOOKUP($D531,'[1]Res (3)'!$G:$G,'[1]Res (3)'!T:T,"",0)</f>
        <v/>
      </c>
      <c r="AD531" s="70" t="str">
        <f>_xlfn.XLOOKUP($D531,'[1]Res (3)'!$G:$G,'[1]Res (3)'!U:U,"",0)</f>
        <v/>
      </c>
      <c r="AE531" s="70" t="str">
        <f>_xlfn.XLOOKUP($D531,'[1]Res (3)'!$G:$G,'[1]Res (3)'!V:V,"",0)</f>
        <v/>
      </c>
      <c r="AF531" s="70" t="str">
        <f>_xlfn.XLOOKUP($D531,'[1]Res (3)'!$G:$G,'[1]Res (3)'!W:W,"",0)</f>
        <v/>
      </c>
      <c r="AG531" s="70" t="str">
        <f>_xlfn.XLOOKUP($D531,'[1]Res (3)'!$G:$G,'[1]Res (3)'!X:X,"",0)</f>
        <v/>
      </c>
      <c r="AH531" s="70" t="str">
        <f>_xlfn.XLOOKUP($D531,'[1]Res (3)'!$G:$G,'[1]Res (3)'!Y:Y,"",0)</f>
        <v/>
      </c>
      <c r="AI531" s="70" t="str">
        <f>_xlfn.XLOOKUP($D531,'[1]Res (3)'!$G:$G,'[1]Res (3)'!Z:Z,"",0)</f>
        <v/>
      </c>
      <c r="AJ531" s="70" t="str">
        <f>_xlfn.XLOOKUP($D531,'[1]Res (3)'!$G:$G,'[1]Res (3)'!AA:AA,"",0)</f>
        <v/>
      </c>
      <c r="AK531" s="70" t="str">
        <f>_xlfn.XLOOKUP($D531,'[1]Res (3)'!$G:$G,'[1]Res (3)'!AB:AB,"",0)</f>
        <v>-</v>
      </c>
      <c r="AL531" s="71">
        <f t="shared" si="250"/>
        <v>0</v>
      </c>
      <c r="AM531" s="72" t="str">
        <f t="shared" si="251"/>
        <v/>
      </c>
      <c r="AO531" s="71" t="e">
        <f t="shared" si="243"/>
        <v>#VALUE!</v>
      </c>
      <c r="AP531" s="70" t="s">
        <v>26</v>
      </c>
      <c r="AQ531" s="70" t="s">
        <v>26</v>
      </c>
      <c r="AR531" s="70" t="s">
        <v>26</v>
      </c>
      <c r="AS531" s="70" t="s">
        <v>26</v>
      </c>
      <c r="AT531" s="70" t="s">
        <v>26</v>
      </c>
      <c r="AU531" s="70" t="s">
        <v>26</v>
      </c>
      <c r="AV531" s="70" t="s">
        <v>26</v>
      </c>
      <c r="AW531" s="70" t="s">
        <v>26</v>
      </c>
      <c r="AX531" s="70" t="s">
        <v>26</v>
      </c>
      <c r="AY531" s="71" t="e">
        <f t="shared" si="252"/>
        <v>#VALUE!</v>
      </c>
      <c r="AZ531" s="72" t="e">
        <f t="shared" si="244"/>
        <v>#VALUE!</v>
      </c>
      <c r="BA531" s="71">
        <v>5</v>
      </c>
      <c r="BB531" s="70" t="s">
        <v>26</v>
      </c>
      <c r="BC531" s="70" t="s">
        <v>26</v>
      </c>
      <c r="BD531" s="70" t="s">
        <v>26</v>
      </c>
      <c r="BE531" s="70" t="s">
        <v>26</v>
      </c>
      <c r="BF531" s="70" t="s">
        <v>26</v>
      </c>
      <c r="BG531" s="70" t="s">
        <v>26</v>
      </c>
      <c r="BH531" s="70" t="s">
        <v>26</v>
      </c>
      <c r="BI531" s="70" t="s">
        <v>26</v>
      </c>
      <c r="BJ531" s="70" t="s">
        <v>26</v>
      </c>
      <c r="BK531" s="74">
        <f t="shared" si="253"/>
        <v>5</v>
      </c>
      <c r="BL531" s="75">
        <f t="shared" si="245"/>
        <v>0</v>
      </c>
      <c r="BM531" s="71">
        <v>3</v>
      </c>
      <c r="BN531" s="70" t="s">
        <v>26</v>
      </c>
      <c r="BO531" s="70" t="s">
        <v>26</v>
      </c>
      <c r="BP531" s="70" t="s">
        <v>26</v>
      </c>
      <c r="BQ531" s="70" t="s">
        <v>26</v>
      </c>
      <c r="BR531" s="70" t="s">
        <v>26</v>
      </c>
      <c r="BS531" s="70" t="s">
        <v>26</v>
      </c>
      <c r="BT531" s="70" t="s">
        <v>26</v>
      </c>
      <c r="BU531" s="70" t="s">
        <v>26</v>
      </c>
      <c r="BV531" s="70" t="s">
        <v>26</v>
      </c>
      <c r="BW531" s="74">
        <f t="shared" si="254"/>
        <v>3</v>
      </c>
      <c r="BX531" s="76">
        <f t="shared" si="246"/>
        <v>0</v>
      </c>
      <c r="BY531" s="71">
        <v>5</v>
      </c>
      <c r="BZ531" s="70" t="s">
        <v>26</v>
      </c>
      <c r="CA531" s="70" t="s">
        <v>26</v>
      </c>
      <c r="CB531" s="70" t="s">
        <v>26</v>
      </c>
      <c r="CC531" s="70" t="s">
        <v>26</v>
      </c>
      <c r="CD531" s="70" t="s">
        <v>26</v>
      </c>
      <c r="CE531" s="70" t="s">
        <v>26</v>
      </c>
      <c r="CF531" s="70" t="s">
        <v>26</v>
      </c>
      <c r="CG531" s="70" t="s">
        <v>26</v>
      </c>
      <c r="CH531" s="70" t="s">
        <v>26</v>
      </c>
      <c r="CI531" s="77">
        <f t="shared" si="255"/>
        <v>5</v>
      </c>
      <c r="CJ531" s="76">
        <f t="shared" si="247"/>
        <v>0</v>
      </c>
      <c r="CK531" s="78">
        <v>4</v>
      </c>
      <c r="CL531" s="57"/>
      <c r="CM531" s="57"/>
      <c r="CN531" s="57"/>
      <c r="CO531" s="57"/>
      <c r="CP531" s="57"/>
      <c r="CQ531" s="57"/>
      <c r="CR531" s="57"/>
      <c r="CS531" s="79"/>
      <c r="CT531" s="80"/>
      <c r="CU531" s="81">
        <f t="shared" si="256"/>
        <v>4</v>
      </c>
      <c r="CV531" s="82">
        <f t="shared" si="248"/>
        <v>0</v>
      </c>
      <c r="CW531" s="83" t="e">
        <f>SUMIF(Склад!#REF!,E525,Склад!#REF!)</f>
        <v>#REF!</v>
      </c>
    </row>
    <row r="532" spans="1:101" s="73" customFormat="1" ht="74.650000000000006" customHeight="1" thickBot="1" x14ac:dyDescent="0.3">
      <c r="A532" s="34">
        <v>529</v>
      </c>
      <c r="B532" s="168" t="s">
        <v>140</v>
      </c>
      <c r="C532" s="34" t="s">
        <v>4280</v>
      </c>
      <c r="D532" s="34" t="str">
        <f t="shared" si="249"/>
        <v>66411161</v>
      </c>
      <c r="E532" s="33" t="s">
        <v>4023</v>
      </c>
      <c r="F532" s="33">
        <v>1</v>
      </c>
      <c r="G532" s="165" t="str">
        <f>IFERROR(VLOOKUP(VALUE(E532),Склад!#REF!,6,0),"-")</f>
        <v>-</v>
      </c>
      <c r="H532" s="58"/>
      <c r="I532" s="194" t="s">
        <v>4368</v>
      </c>
      <c r="J532" s="59">
        <v>34.200000000000003</v>
      </c>
      <c r="K532" s="63">
        <v>89</v>
      </c>
      <c r="L532" s="60"/>
      <c r="M532" s="61"/>
      <c r="N532" s="62"/>
      <c r="O532" s="64"/>
      <c r="P532" s="65"/>
      <c r="Q532" s="66"/>
      <c r="R532" s="67"/>
      <c r="S532" s="65"/>
      <c r="T532" s="66"/>
      <c r="U532" s="68"/>
      <c r="V532" s="69"/>
      <c r="W532" s="65"/>
      <c r="X532" s="66"/>
      <c r="Y532" s="70" t="str">
        <f>_xlfn.XLOOKUP($D532,'[1]Res (3)'!$G:$G,'[1]Res (3)'!P:P,"",0)</f>
        <v>-</v>
      </c>
      <c r="Z532" s="70" t="str">
        <f>_xlfn.XLOOKUP($D532,'[1]Res (3)'!$G:$G,'[1]Res (3)'!Q:Q,"",0)</f>
        <v>-</v>
      </c>
      <c r="AA532" s="70" t="str">
        <f>_xlfn.XLOOKUP($D532,'[1]Res (3)'!$G:$G,'[1]Res (3)'!R:R,"",0)</f>
        <v>-</v>
      </c>
      <c r="AB532" s="70" t="str">
        <f>_xlfn.XLOOKUP($D532,'[1]Res (3)'!$G:$G,'[1]Res (3)'!S:S,"",0)</f>
        <v/>
      </c>
      <c r="AC532" s="70" t="str">
        <f>_xlfn.XLOOKUP($D532,'[1]Res (3)'!$G:$G,'[1]Res (3)'!T:T,"",0)</f>
        <v/>
      </c>
      <c r="AD532" s="70" t="str">
        <f>_xlfn.XLOOKUP($D532,'[1]Res (3)'!$G:$G,'[1]Res (3)'!U:U,"",0)</f>
        <v/>
      </c>
      <c r="AE532" s="70" t="str">
        <f>_xlfn.XLOOKUP($D532,'[1]Res (3)'!$G:$G,'[1]Res (3)'!V:V,"",0)</f>
        <v/>
      </c>
      <c r="AF532" s="70" t="str">
        <f>_xlfn.XLOOKUP($D532,'[1]Res (3)'!$G:$G,'[1]Res (3)'!W:W,"",0)</f>
        <v/>
      </c>
      <c r="AG532" s="70" t="str">
        <f>_xlfn.XLOOKUP($D532,'[1]Res (3)'!$G:$G,'[1]Res (3)'!X:X,"",0)</f>
        <v/>
      </c>
      <c r="AH532" s="70" t="str">
        <f>_xlfn.XLOOKUP($D532,'[1]Res (3)'!$G:$G,'[1]Res (3)'!Y:Y,"",0)</f>
        <v/>
      </c>
      <c r="AI532" s="70" t="str">
        <f>_xlfn.XLOOKUP($D532,'[1]Res (3)'!$G:$G,'[1]Res (3)'!Z:Z,"",0)</f>
        <v/>
      </c>
      <c r="AJ532" s="70" t="str">
        <f>_xlfn.XLOOKUP($D532,'[1]Res (3)'!$G:$G,'[1]Res (3)'!AA:AA,"",0)</f>
        <v/>
      </c>
      <c r="AK532" s="70" t="str">
        <f>_xlfn.XLOOKUP($D532,'[1]Res (3)'!$G:$G,'[1]Res (3)'!AB:AB,"",0)</f>
        <v>-</v>
      </c>
      <c r="AL532" s="71">
        <f t="shared" si="250"/>
        <v>0</v>
      </c>
      <c r="AM532" s="72" t="str">
        <f t="shared" si="251"/>
        <v/>
      </c>
      <c r="AO532" s="71" t="e">
        <f t="shared" si="243"/>
        <v>#VALUE!</v>
      </c>
      <c r="AP532" s="70" t="s">
        <v>26</v>
      </c>
      <c r="AQ532" s="70" t="s">
        <v>26</v>
      </c>
      <c r="AR532" s="70" t="s">
        <v>26</v>
      </c>
      <c r="AS532" s="70" t="s">
        <v>26</v>
      </c>
      <c r="AT532" s="70" t="s">
        <v>26</v>
      </c>
      <c r="AU532" s="70" t="s">
        <v>26</v>
      </c>
      <c r="AV532" s="70" t="s">
        <v>26</v>
      </c>
      <c r="AW532" s="70" t="s">
        <v>26</v>
      </c>
      <c r="AX532" s="70" t="s">
        <v>26</v>
      </c>
      <c r="AY532" s="71" t="e">
        <f t="shared" si="252"/>
        <v>#VALUE!</v>
      </c>
      <c r="AZ532" s="72" t="e">
        <f t="shared" si="244"/>
        <v>#VALUE!</v>
      </c>
      <c r="BA532" s="71">
        <v>4</v>
      </c>
      <c r="BB532" s="70" t="s">
        <v>26</v>
      </c>
      <c r="BC532" s="70" t="s">
        <v>26</v>
      </c>
      <c r="BD532" s="70" t="s">
        <v>26</v>
      </c>
      <c r="BE532" s="70" t="s">
        <v>26</v>
      </c>
      <c r="BF532" s="70" t="s">
        <v>26</v>
      </c>
      <c r="BG532" s="70" t="s">
        <v>26</v>
      </c>
      <c r="BH532" s="70" t="s">
        <v>26</v>
      </c>
      <c r="BI532" s="70" t="s">
        <v>26</v>
      </c>
      <c r="BJ532" s="70" t="s">
        <v>26</v>
      </c>
      <c r="BK532" s="74">
        <f t="shared" si="253"/>
        <v>4</v>
      </c>
      <c r="BL532" s="75">
        <f t="shared" si="245"/>
        <v>0</v>
      </c>
      <c r="BM532" s="71">
        <v>2</v>
      </c>
      <c r="BN532" s="70" t="s">
        <v>26</v>
      </c>
      <c r="BO532" s="70" t="s">
        <v>26</v>
      </c>
      <c r="BP532" s="70" t="s">
        <v>26</v>
      </c>
      <c r="BQ532" s="70" t="s">
        <v>26</v>
      </c>
      <c r="BR532" s="70" t="s">
        <v>26</v>
      </c>
      <c r="BS532" s="70" t="s">
        <v>26</v>
      </c>
      <c r="BT532" s="70" t="s">
        <v>26</v>
      </c>
      <c r="BU532" s="70" t="s">
        <v>26</v>
      </c>
      <c r="BV532" s="70" t="s">
        <v>26</v>
      </c>
      <c r="BW532" s="74">
        <f t="shared" si="254"/>
        <v>2</v>
      </c>
      <c r="BX532" s="76">
        <f t="shared" si="246"/>
        <v>0</v>
      </c>
      <c r="BY532" s="71">
        <v>5</v>
      </c>
      <c r="BZ532" s="70" t="s">
        <v>26</v>
      </c>
      <c r="CA532" s="70" t="s">
        <v>26</v>
      </c>
      <c r="CB532" s="70" t="s">
        <v>26</v>
      </c>
      <c r="CC532" s="70" t="s">
        <v>26</v>
      </c>
      <c r="CD532" s="70" t="s">
        <v>26</v>
      </c>
      <c r="CE532" s="70" t="s">
        <v>26</v>
      </c>
      <c r="CF532" s="70" t="s">
        <v>26</v>
      </c>
      <c r="CG532" s="70" t="s">
        <v>26</v>
      </c>
      <c r="CH532" s="70" t="s">
        <v>26</v>
      </c>
      <c r="CI532" s="77">
        <f t="shared" si="255"/>
        <v>5</v>
      </c>
      <c r="CJ532" s="76">
        <f t="shared" si="247"/>
        <v>0</v>
      </c>
      <c r="CK532" s="78">
        <v>3</v>
      </c>
      <c r="CL532" s="57"/>
      <c r="CM532" s="57"/>
      <c r="CN532" s="57"/>
      <c r="CO532" s="57"/>
      <c r="CP532" s="57"/>
      <c r="CQ532" s="57"/>
      <c r="CR532" s="57"/>
      <c r="CS532" s="79"/>
      <c r="CT532" s="80"/>
      <c r="CU532" s="81">
        <f t="shared" si="256"/>
        <v>3</v>
      </c>
      <c r="CV532" s="82">
        <f t="shared" si="248"/>
        <v>0</v>
      </c>
      <c r="CW532" s="83" t="e">
        <f>SUMIF(Склад!#REF!,E526,Склад!#REF!)</f>
        <v>#REF!</v>
      </c>
    </row>
    <row r="533" spans="1:101" s="73" customFormat="1" ht="72.95" customHeight="1" thickBot="1" x14ac:dyDescent="0.3">
      <c r="A533" s="57">
        <v>530</v>
      </c>
      <c r="B533" s="168" t="s">
        <v>140</v>
      </c>
      <c r="C533" s="34" t="s">
        <v>4280</v>
      </c>
      <c r="D533" s="34" t="str">
        <f t="shared" si="249"/>
        <v>66411166</v>
      </c>
      <c r="E533" s="33" t="s">
        <v>4023</v>
      </c>
      <c r="F533" s="33">
        <v>6</v>
      </c>
      <c r="G533" s="165" t="str">
        <f>IFERROR(VLOOKUP(VALUE(E533),Склад!#REF!,6,0),"-")</f>
        <v>-</v>
      </c>
      <c r="H533" s="58"/>
      <c r="I533" s="194" t="s">
        <v>4368</v>
      </c>
      <c r="J533" s="59">
        <v>34.200000000000003</v>
      </c>
      <c r="K533" s="63">
        <v>89</v>
      </c>
      <c r="L533" s="60"/>
      <c r="M533" s="61"/>
      <c r="N533" s="62"/>
      <c r="O533" s="64"/>
      <c r="P533" s="65"/>
      <c r="Q533" s="66"/>
      <c r="R533" s="67"/>
      <c r="S533" s="65"/>
      <c r="T533" s="66"/>
      <c r="U533" s="68"/>
      <c r="V533" s="69"/>
      <c r="W533" s="65"/>
      <c r="X533" s="66"/>
      <c r="Y533" s="70" t="str">
        <f>_xlfn.XLOOKUP($D533,'[1]Res (3)'!$G:$G,'[1]Res (3)'!P:P,"",0)</f>
        <v>-</v>
      </c>
      <c r="Z533" s="70" t="str">
        <f>_xlfn.XLOOKUP($D533,'[1]Res (3)'!$G:$G,'[1]Res (3)'!Q:Q,"",0)</f>
        <v>-</v>
      </c>
      <c r="AA533" s="70" t="str">
        <f>_xlfn.XLOOKUP($D533,'[1]Res (3)'!$G:$G,'[1]Res (3)'!R:R,"",0)</f>
        <v>-</v>
      </c>
      <c r="AB533" s="70" t="str">
        <f>_xlfn.XLOOKUP($D533,'[1]Res (3)'!$G:$G,'[1]Res (3)'!S:S,"",0)</f>
        <v/>
      </c>
      <c r="AC533" s="70" t="str">
        <f>_xlfn.XLOOKUP($D533,'[1]Res (3)'!$G:$G,'[1]Res (3)'!T:T,"",0)</f>
        <v/>
      </c>
      <c r="AD533" s="70" t="str">
        <f>_xlfn.XLOOKUP($D533,'[1]Res (3)'!$G:$G,'[1]Res (3)'!U:U,"",0)</f>
        <v/>
      </c>
      <c r="AE533" s="70" t="str">
        <f>_xlfn.XLOOKUP($D533,'[1]Res (3)'!$G:$G,'[1]Res (3)'!V:V,"",0)</f>
        <v/>
      </c>
      <c r="AF533" s="70" t="str">
        <f>_xlfn.XLOOKUP($D533,'[1]Res (3)'!$G:$G,'[1]Res (3)'!W:W,"",0)</f>
        <v/>
      </c>
      <c r="AG533" s="70" t="str">
        <f>_xlfn.XLOOKUP($D533,'[1]Res (3)'!$G:$G,'[1]Res (3)'!X:X,"",0)</f>
        <v/>
      </c>
      <c r="AH533" s="70" t="str">
        <f>_xlfn.XLOOKUP($D533,'[1]Res (3)'!$G:$G,'[1]Res (3)'!Y:Y,"",0)</f>
        <v/>
      </c>
      <c r="AI533" s="70" t="str">
        <f>_xlfn.XLOOKUP($D533,'[1]Res (3)'!$G:$G,'[1]Res (3)'!Z:Z,"",0)</f>
        <v/>
      </c>
      <c r="AJ533" s="70" t="str">
        <f>_xlfn.XLOOKUP($D533,'[1]Res (3)'!$G:$G,'[1]Res (3)'!AA:AA,"",0)</f>
        <v/>
      </c>
      <c r="AK533" s="70" t="str">
        <f>_xlfn.XLOOKUP($D533,'[1]Res (3)'!$G:$G,'[1]Res (3)'!AB:AB,"",0)</f>
        <v>-</v>
      </c>
      <c r="AL533" s="71">
        <f t="shared" si="250"/>
        <v>0</v>
      </c>
      <c r="AM533" s="72" t="str">
        <f t="shared" si="251"/>
        <v/>
      </c>
      <c r="AO533" s="71" t="e">
        <f t="shared" si="243"/>
        <v>#VALUE!</v>
      </c>
      <c r="AP533" s="70" t="s">
        <v>26</v>
      </c>
      <c r="AQ533" s="70" t="s">
        <v>26</v>
      </c>
      <c r="AR533" s="70" t="s">
        <v>26</v>
      </c>
      <c r="AS533" s="70" t="s">
        <v>26</v>
      </c>
      <c r="AT533" s="70" t="s">
        <v>26</v>
      </c>
      <c r="AU533" s="70" t="s">
        <v>26</v>
      </c>
      <c r="AV533" s="70" t="s">
        <v>26</v>
      </c>
      <c r="AW533" s="70" t="s">
        <v>26</v>
      </c>
      <c r="AX533" s="70" t="s">
        <v>26</v>
      </c>
      <c r="AY533" s="71" t="e">
        <f t="shared" si="252"/>
        <v>#VALUE!</v>
      </c>
      <c r="AZ533" s="72" t="e">
        <f t="shared" si="244"/>
        <v>#VALUE!</v>
      </c>
      <c r="BA533" s="71">
        <v>3</v>
      </c>
      <c r="BB533" s="70" t="s">
        <v>26</v>
      </c>
      <c r="BC533" s="70" t="s">
        <v>26</v>
      </c>
      <c r="BD533" s="70" t="s">
        <v>26</v>
      </c>
      <c r="BE533" s="70" t="s">
        <v>26</v>
      </c>
      <c r="BF533" s="70" t="s">
        <v>26</v>
      </c>
      <c r="BG533" s="70" t="s">
        <v>26</v>
      </c>
      <c r="BH533" s="70" t="s">
        <v>26</v>
      </c>
      <c r="BI533" s="70" t="s">
        <v>26</v>
      </c>
      <c r="BJ533" s="70" t="s">
        <v>26</v>
      </c>
      <c r="BK533" s="74">
        <f t="shared" si="253"/>
        <v>3</v>
      </c>
      <c r="BL533" s="75">
        <f t="shared" si="245"/>
        <v>0</v>
      </c>
      <c r="BM533" s="71">
        <v>2</v>
      </c>
      <c r="BN533" s="70" t="s">
        <v>26</v>
      </c>
      <c r="BO533" s="70" t="s">
        <v>26</v>
      </c>
      <c r="BP533" s="70" t="s">
        <v>26</v>
      </c>
      <c r="BQ533" s="70" t="s">
        <v>26</v>
      </c>
      <c r="BR533" s="70" t="s">
        <v>26</v>
      </c>
      <c r="BS533" s="70" t="s">
        <v>26</v>
      </c>
      <c r="BT533" s="70" t="s">
        <v>26</v>
      </c>
      <c r="BU533" s="70" t="s">
        <v>26</v>
      </c>
      <c r="BV533" s="70" t="s">
        <v>26</v>
      </c>
      <c r="BW533" s="74">
        <f t="shared" si="254"/>
        <v>2</v>
      </c>
      <c r="BX533" s="76">
        <f t="shared" si="246"/>
        <v>0</v>
      </c>
      <c r="BY533" s="71">
        <v>5</v>
      </c>
      <c r="BZ533" s="70" t="s">
        <v>26</v>
      </c>
      <c r="CA533" s="70" t="s">
        <v>26</v>
      </c>
      <c r="CB533" s="70" t="s">
        <v>26</v>
      </c>
      <c r="CC533" s="70" t="s">
        <v>26</v>
      </c>
      <c r="CD533" s="70" t="s">
        <v>26</v>
      </c>
      <c r="CE533" s="70" t="s">
        <v>26</v>
      </c>
      <c r="CF533" s="70" t="s">
        <v>26</v>
      </c>
      <c r="CG533" s="70" t="s">
        <v>26</v>
      </c>
      <c r="CH533" s="70" t="s">
        <v>26</v>
      </c>
      <c r="CI533" s="77">
        <f t="shared" si="255"/>
        <v>5</v>
      </c>
      <c r="CJ533" s="76">
        <f t="shared" si="247"/>
        <v>0</v>
      </c>
      <c r="CK533" s="78">
        <v>3</v>
      </c>
      <c r="CL533" s="57"/>
      <c r="CM533" s="57"/>
      <c r="CN533" s="57"/>
      <c r="CO533" s="57"/>
      <c r="CP533" s="57"/>
      <c r="CQ533" s="57"/>
      <c r="CR533" s="57"/>
      <c r="CS533" s="79"/>
      <c r="CT533" s="80"/>
      <c r="CU533" s="81">
        <f t="shared" si="256"/>
        <v>3</v>
      </c>
      <c r="CV533" s="82">
        <f t="shared" si="248"/>
        <v>0</v>
      </c>
      <c r="CW533" s="83" t="e">
        <f>SUMIF(Склад!#REF!,E527,Склад!#REF!)</f>
        <v>#REF!</v>
      </c>
    </row>
    <row r="534" spans="1:101" s="73" customFormat="1" ht="83.65" customHeight="1" thickBot="1" x14ac:dyDescent="0.3">
      <c r="A534" s="34">
        <v>531</v>
      </c>
      <c r="B534" s="168" t="s">
        <v>140</v>
      </c>
      <c r="C534" s="34" t="s">
        <v>4281</v>
      </c>
      <c r="D534" s="34" t="str">
        <f t="shared" si="249"/>
        <v>66911011</v>
      </c>
      <c r="E534" s="33" t="s">
        <v>4024</v>
      </c>
      <c r="F534" s="33">
        <v>1</v>
      </c>
      <c r="G534" s="165" t="str">
        <f>IFERROR(VLOOKUP(VALUE(E534),Склад!#REF!,6,0),"-")</f>
        <v>-</v>
      </c>
      <c r="H534" s="58"/>
      <c r="I534" s="194" t="s">
        <v>4368</v>
      </c>
      <c r="J534" s="59">
        <v>22.7</v>
      </c>
      <c r="K534" s="63">
        <v>59</v>
      </c>
      <c r="L534" s="60"/>
      <c r="M534" s="61"/>
      <c r="N534" s="62"/>
      <c r="O534" s="64"/>
      <c r="P534" s="65"/>
      <c r="Q534" s="66"/>
      <c r="R534" s="67"/>
      <c r="S534" s="65"/>
      <c r="T534" s="66"/>
      <c r="U534" s="68"/>
      <c r="V534" s="69"/>
      <c r="W534" s="65"/>
      <c r="X534" s="66"/>
      <c r="Y534" s="70" t="str">
        <f>_xlfn.XLOOKUP($D534,'[1]Res (3)'!$G:$G,'[1]Res (3)'!P:P,"",0)</f>
        <v>-</v>
      </c>
      <c r="Z534" s="70" t="str">
        <f>_xlfn.XLOOKUP($D534,'[1]Res (3)'!$G:$G,'[1]Res (3)'!Q:Q,"",0)</f>
        <v>-</v>
      </c>
      <c r="AA534" s="70" t="str">
        <f>_xlfn.XLOOKUP($D534,'[1]Res (3)'!$G:$G,'[1]Res (3)'!R:R,"",0)</f>
        <v>-</v>
      </c>
      <c r="AB534" s="70" t="str">
        <f>_xlfn.XLOOKUP($D534,'[1]Res (3)'!$G:$G,'[1]Res (3)'!S:S,"",0)</f>
        <v/>
      </c>
      <c r="AC534" s="70" t="str">
        <f>_xlfn.XLOOKUP($D534,'[1]Res (3)'!$G:$G,'[1]Res (3)'!T:T,"",0)</f>
        <v/>
      </c>
      <c r="AD534" s="70" t="str">
        <f>_xlfn.XLOOKUP($D534,'[1]Res (3)'!$G:$G,'[1]Res (3)'!U:U,"",0)</f>
        <v/>
      </c>
      <c r="AE534" s="70" t="str">
        <f>_xlfn.XLOOKUP($D534,'[1]Res (3)'!$G:$G,'[1]Res (3)'!V:V,"",0)</f>
        <v/>
      </c>
      <c r="AF534" s="70" t="str">
        <f>_xlfn.XLOOKUP($D534,'[1]Res (3)'!$G:$G,'[1]Res (3)'!W:W,"",0)</f>
        <v/>
      </c>
      <c r="AG534" s="70" t="str">
        <f>_xlfn.XLOOKUP($D534,'[1]Res (3)'!$G:$G,'[1]Res (3)'!X:X,"",0)</f>
        <v/>
      </c>
      <c r="AH534" s="70" t="str">
        <f>_xlfn.XLOOKUP($D534,'[1]Res (3)'!$G:$G,'[1]Res (3)'!Y:Y,"",0)</f>
        <v/>
      </c>
      <c r="AI534" s="70" t="str">
        <f>_xlfn.XLOOKUP($D534,'[1]Res (3)'!$G:$G,'[1]Res (3)'!Z:Z,"",0)</f>
        <v>-</v>
      </c>
      <c r="AJ534" s="70" t="str">
        <f>_xlfn.XLOOKUP($D534,'[1]Res (3)'!$G:$G,'[1]Res (3)'!AA:AA,"",0)</f>
        <v>-</v>
      </c>
      <c r="AK534" s="70" t="str">
        <f>_xlfn.XLOOKUP($D534,'[1]Res (3)'!$G:$G,'[1]Res (3)'!AB:AB,"",0)</f>
        <v>-</v>
      </c>
      <c r="AL534" s="71">
        <f t="shared" si="250"/>
        <v>0</v>
      </c>
      <c r="AM534" s="72" t="str">
        <f t="shared" si="251"/>
        <v/>
      </c>
      <c r="AO534" s="71" t="e">
        <f t="shared" si="243"/>
        <v>#VALUE!</v>
      </c>
      <c r="AP534" s="70" t="s">
        <v>26</v>
      </c>
      <c r="AQ534" s="70" t="s">
        <v>26</v>
      </c>
      <c r="AR534" s="70" t="s">
        <v>26</v>
      </c>
      <c r="AS534" s="70" t="s">
        <v>26</v>
      </c>
      <c r="AT534" s="70" t="s">
        <v>26</v>
      </c>
      <c r="AU534" s="70" t="s">
        <v>26</v>
      </c>
      <c r="AV534" s="70" t="s">
        <v>26</v>
      </c>
      <c r="AW534" s="70" t="s">
        <v>26</v>
      </c>
      <c r="AX534" s="70" t="s">
        <v>26</v>
      </c>
      <c r="AY534" s="71" t="e">
        <f t="shared" si="252"/>
        <v>#VALUE!</v>
      </c>
      <c r="AZ534" s="72" t="e">
        <f t="shared" si="244"/>
        <v>#VALUE!</v>
      </c>
      <c r="BA534" s="71">
        <v>3</v>
      </c>
      <c r="BB534" s="70" t="s">
        <v>26</v>
      </c>
      <c r="BC534" s="70" t="s">
        <v>26</v>
      </c>
      <c r="BD534" s="70" t="s">
        <v>26</v>
      </c>
      <c r="BE534" s="70" t="s">
        <v>26</v>
      </c>
      <c r="BF534" s="70" t="s">
        <v>26</v>
      </c>
      <c r="BG534" s="70" t="s">
        <v>26</v>
      </c>
      <c r="BH534" s="70" t="s">
        <v>26</v>
      </c>
      <c r="BI534" s="70" t="s">
        <v>26</v>
      </c>
      <c r="BJ534" s="70" t="s">
        <v>26</v>
      </c>
      <c r="BK534" s="74">
        <f t="shared" si="253"/>
        <v>3</v>
      </c>
      <c r="BL534" s="75">
        <f t="shared" si="245"/>
        <v>0</v>
      </c>
      <c r="BM534" s="71">
        <v>2</v>
      </c>
      <c r="BN534" s="70" t="s">
        <v>26</v>
      </c>
      <c r="BO534" s="70" t="s">
        <v>26</v>
      </c>
      <c r="BP534" s="70" t="s">
        <v>26</v>
      </c>
      <c r="BQ534" s="70" t="s">
        <v>26</v>
      </c>
      <c r="BR534" s="70" t="s">
        <v>26</v>
      </c>
      <c r="BS534" s="70" t="s">
        <v>26</v>
      </c>
      <c r="BT534" s="70" t="s">
        <v>26</v>
      </c>
      <c r="BU534" s="70" t="s">
        <v>26</v>
      </c>
      <c r="BV534" s="70" t="s">
        <v>26</v>
      </c>
      <c r="BW534" s="74">
        <f t="shared" si="254"/>
        <v>2</v>
      </c>
      <c r="BX534" s="76">
        <f t="shared" si="246"/>
        <v>0</v>
      </c>
      <c r="BY534" s="71">
        <v>5</v>
      </c>
      <c r="BZ534" s="70" t="s">
        <v>26</v>
      </c>
      <c r="CA534" s="70" t="s">
        <v>26</v>
      </c>
      <c r="CB534" s="70" t="s">
        <v>26</v>
      </c>
      <c r="CC534" s="70" t="s">
        <v>26</v>
      </c>
      <c r="CD534" s="70" t="s">
        <v>26</v>
      </c>
      <c r="CE534" s="70" t="s">
        <v>26</v>
      </c>
      <c r="CF534" s="70" t="s">
        <v>26</v>
      </c>
      <c r="CG534" s="70" t="s">
        <v>26</v>
      </c>
      <c r="CH534" s="70" t="s">
        <v>26</v>
      </c>
      <c r="CI534" s="77">
        <f t="shared" si="255"/>
        <v>5</v>
      </c>
      <c r="CJ534" s="76">
        <f t="shared" si="247"/>
        <v>0</v>
      </c>
      <c r="CK534" s="78"/>
      <c r="CL534" s="57"/>
      <c r="CM534" s="57"/>
      <c r="CN534" s="57"/>
      <c r="CO534" s="57"/>
      <c r="CP534" s="57"/>
      <c r="CQ534" s="57"/>
      <c r="CR534" s="57"/>
      <c r="CS534" s="79"/>
      <c r="CT534" s="80"/>
      <c r="CU534" s="81">
        <f t="shared" si="256"/>
        <v>0</v>
      </c>
      <c r="CV534" s="82">
        <f t="shared" si="248"/>
        <v>0</v>
      </c>
      <c r="CW534" s="83" t="e">
        <f>SUMIF(Склад!#REF!,E528,Склад!#REF!)</f>
        <v>#REF!</v>
      </c>
    </row>
    <row r="535" spans="1:101" s="73" customFormat="1" ht="94.15" customHeight="1" thickBot="1" x14ac:dyDescent="0.3">
      <c r="A535" s="57">
        <v>532</v>
      </c>
      <c r="B535" s="168" t="s">
        <v>140</v>
      </c>
      <c r="C535" s="34" t="s">
        <v>4281</v>
      </c>
      <c r="D535" s="34" t="str">
        <f t="shared" si="249"/>
        <v>66911016</v>
      </c>
      <c r="E535" s="33" t="s">
        <v>4024</v>
      </c>
      <c r="F535" s="33">
        <v>6</v>
      </c>
      <c r="G535" s="165" t="str">
        <f>IFERROR(VLOOKUP(VALUE(E535),Склад!#REF!,6,0),"-")</f>
        <v>-</v>
      </c>
      <c r="H535" s="58"/>
      <c r="I535" s="194" t="s">
        <v>4368</v>
      </c>
      <c r="J535" s="59">
        <v>22.7</v>
      </c>
      <c r="K535" s="63">
        <v>59</v>
      </c>
      <c r="L535" s="60"/>
      <c r="M535" s="61"/>
      <c r="N535" s="62"/>
      <c r="O535" s="64"/>
      <c r="P535" s="65"/>
      <c r="Q535" s="66"/>
      <c r="R535" s="67"/>
      <c r="S535" s="65"/>
      <c r="T535" s="66"/>
      <c r="U535" s="68"/>
      <c r="V535" s="69"/>
      <c r="W535" s="65"/>
      <c r="X535" s="66"/>
      <c r="Y535" s="70" t="str">
        <f>_xlfn.XLOOKUP($D535,'[1]Res (3)'!$G:$G,'[1]Res (3)'!P:P,"",0)</f>
        <v>-</v>
      </c>
      <c r="Z535" s="70" t="str">
        <f>_xlfn.XLOOKUP($D535,'[1]Res (3)'!$G:$G,'[1]Res (3)'!Q:Q,"",0)</f>
        <v>-</v>
      </c>
      <c r="AA535" s="70" t="str">
        <f>_xlfn.XLOOKUP($D535,'[1]Res (3)'!$G:$G,'[1]Res (3)'!R:R,"",0)</f>
        <v>-</v>
      </c>
      <c r="AB535" s="70" t="str">
        <f>_xlfn.XLOOKUP($D535,'[1]Res (3)'!$G:$G,'[1]Res (3)'!S:S,"",0)</f>
        <v/>
      </c>
      <c r="AC535" s="70" t="str">
        <f>_xlfn.XLOOKUP($D535,'[1]Res (3)'!$G:$G,'[1]Res (3)'!T:T,"",0)</f>
        <v/>
      </c>
      <c r="AD535" s="70" t="str">
        <f>_xlfn.XLOOKUP($D535,'[1]Res (3)'!$G:$G,'[1]Res (3)'!U:U,"",0)</f>
        <v/>
      </c>
      <c r="AE535" s="70" t="str">
        <f>_xlfn.XLOOKUP($D535,'[1]Res (3)'!$G:$G,'[1]Res (3)'!V:V,"",0)</f>
        <v/>
      </c>
      <c r="AF535" s="70" t="str">
        <f>_xlfn.XLOOKUP($D535,'[1]Res (3)'!$G:$G,'[1]Res (3)'!W:W,"",0)</f>
        <v/>
      </c>
      <c r="AG535" s="70" t="str">
        <f>_xlfn.XLOOKUP($D535,'[1]Res (3)'!$G:$G,'[1]Res (3)'!X:X,"",0)</f>
        <v/>
      </c>
      <c r="AH535" s="70" t="str">
        <f>_xlfn.XLOOKUP($D535,'[1]Res (3)'!$G:$G,'[1]Res (3)'!Y:Y,"",0)</f>
        <v/>
      </c>
      <c r="AI535" s="70" t="str">
        <f>_xlfn.XLOOKUP($D535,'[1]Res (3)'!$G:$G,'[1]Res (3)'!Z:Z,"",0)</f>
        <v>-</v>
      </c>
      <c r="AJ535" s="70" t="str">
        <f>_xlfn.XLOOKUP($D535,'[1]Res (3)'!$G:$G,'[1]Res (3)'!AA:AA,"",0)</f>
        <v>-</v>
      </c>
      <c r="AK535" s="70" t="str">
        <f>_xlfn.XLOOKUP($D535,'[1]Res (3)'!$G:$G,'[1]Res (3)'!AB:AB,"",0)</f>
        <v>-</v>
      </c>
      <c r="AL535" s="71">
        <f t="shared" si="250"/>
        <v>0</v>
      </c>
      <c r="AM535" s="72" t="str">
        <f t="shared" si="251"/>
        <v/>
      </c>
      <c r="AO535" s="71" t="e">
        <f t="shared" si="243"/>
        <v>#VALUE!</v>
      </c>
      <c r="AP535" s="70" t="s">
        <v>26</v>
      </c>
      <c r="AQ535" s="70" t="s">
        <v>26</v>
      </c>
      <c r="AR535" s="70" t="s">
        <v>26</v>
      </c>
      <c r="AS535" s="70" t="s">
        <v>26</v>
      </c>
      <c r="AT535" s="70" t="s">
        <v>26</v>
      </c>
      <c r="AU535" s="70" t="s">
        <v>26</v>
      </c>
      <c r="AV535" s="70" t="s">
        <v>26</v>
      </c>
      <c r="AW535" s="70" t="s">
        <v>26</v>
      </c>
      <c r="AX535" s="70" t="s">
        <v>26</v>
      </c>
      <c r="AY535" s="71" t="e">
        <f t="shared" si="252"/>
        <v>#VALUE!</v>
      </c>
      <c r="AZ535" s="72" t="e">
        <f t="shared" si="244"/>
        <v>#VALUE!</v>
      </c>
      <c r="BA535" s="71">
        <v>3</v>
      </c>
      <c r="BB535" s="70" t="s">
        <v>26</v>
      </c>
      <c r="BC535" s="70" t="s">
        <v>26</v>
      </c>
      <c r="BD535" s="70" t="s">
        <v>26</v>
      </c>
      <c r="BE535" s="70" t="s">
        <v>26</v>
      </c>
      <c r="BF535" s="70" t="s">
        <v>26</v>
      </c>
      <c r="BG535" s="70" t="s">
        <v>26</v>
      </c>
      <c r="BH535" s="70" t="s">
        <v>26</v>
      </c>
      <c r="BI535" s="70" t="s">
        <v>26</v>
      </c>
      <c r="BJ535" s="70" t="s">
        <v>26</v>
      </c>
      <c r="BK535" s="74">
        <f t="shared" si="253"/>
        <v>3</v>
      </c>
      <c r="BL535" s="75">
        <f t="shared" si="245"/>
        <v>0</v>
      </c>
      <c r="BM535" s="71">
        <v>2</v>
      </c>
      <c r="BN535" s="70" t="s">
        <v>26</v>
      </c>
      <c r="BO535" s="70" t="s">
        <v>26</v>
      </c>
      <c r="BP535" s="70" t="s">
        <v>26</v>
      </c>
      <c r="BQ535" s="70" t="s">
        <v>26</v>
      </c>
      <c r="BR535" s="70" t="s">
        <v>26</v>
      </c>
      <c r="BS535" s="70" t="s">
        <v>26</v>
      </c>
      <c r="BT535" s="70" t="s">
        <v>26</v>
      </c>
      <c r="BU535" s="70" t="s">
        <v>26</v>
      </c>
      <c r="BV535" s="70" t="s">
        <v>26</v>
      </c>
      <c r="BW535" s="74">
        <f t="shared" si="254"/>
        <v>2</v>
      </c>
      <c r="BX535" s="76">
        <f t="shared" si="246"/>
        <v>0</v>
      </c>
      <c r="BY535" s="71">
        <v>0</v>
      </c>
      <c r="BZ535" s="70" t="s">
        <v>26</v>
      </c>
      <c r="CA535" s="70" t="s">
        <v>26</v>
      </c>
      <c r="CB535" s="70" t="s">
        <v>26</v>
      </c>
      <c r="CC535" s="70" t="s">
        <v>26</v>
      </c>
      <c r="CD535" s="70" t="s">
        <v>26</v>
      </c>
      <c r="CE535" s="70" t="s">
        <v>26</v>
      </c>
      <c r="CF535" s="70" t="s">
        <v>26</v>
      </c>
      <c r="CG535" s="70" t="s">
        <v>26</v>
      </c>
      <c r="CH535" s="70" t="s">
        <v>26</v>
      </c>
      <c r="CI535" s="77">
        <f t="shared" si="255"/>
        <v>0</v>
      </c>
      <c r="CJ535" s="76">
        <f t="shared" si="247"/>
        <v>0</v>
      </c>
      <c r="CK535" s="78"/>
      <c r="CL535" s="57"/>
      <c r="CM535" s="57"/>
      <c r="CN535" s="57"/>
      <c r="CO535" s="57"/>
      <c r="CP535" s="57"/>
      <c r="CQ535" s="57"/>
      <c r="CR535" s="57"/>
      <c r="CS535" s="79"/>
      <c r="CT535" s="80"/>
      <c r="CU535" s="81">
        <f t="shared" si="256"/>
        <v>0</v>
      </c>
      <c r="CV535" s="82">
        <f t="shared" si="248"/>
        <v>0</v>
      </c>
      <c r="CW535" s="83" t="e">
        <f>SUMIF(Склад!#REF!,E529,Склад!#REF!)</f>
        <v>#REF!</v>
      </c>
    </row>
    <row r="536" spans="1:101" s="73" customFormat="1" ht="81.400000000000006" customHeight="1" thickBot="1" x14ac:dyDescent="0.3">
      <c r="A536" s="34">
        <v>533</v>
      </c>
      <c r="B536" s="168" t="s">
        <v>140</v>
      </c>
      <c r="C536" s="34" t="s">
        <v>119</v>
      </c>
      <c r="D536" s="34" t="str">
        <f t="shared" si="249"/>
        <v>68411021</v>
      </c>
      <c r="E536" s="33" t="s">
        <v>4025</v>
      </c>
      <c r="F536" s="33">
        <v>1</v>
      </c>
      <c r="G536" s="165" t="str">
        <f>IFERROR(VLOOKUP(VALUE(E536),Склад!#REF!,6,0),"-")</f>
        <v>-</v>
      </c>
      <c r="H536" s="58"/>
      <c r="I536" s="194" t="s">
        <v>4368</v>
      </c>
      <c r="J536" s="59">
        <v>34.200000000000003</v>
      </c>
      <c r="K536" s="63">
        <v>89</v>
      </c>
      <c r="L536" s="60"/>
      <c r="M536" s="61"/>
      <c r="N536" s="62"/>
      <c r="O536" s="64"/>
      <c r="P536" s="65"/>
      <c r="Q536" s="66"/>
      <c r="R536" s="67"/>
      <c r="S536" s="65"/>
      <c r="T536" s="66"/>
      <c r="U536" s="68"/>
      <c r="V536" s="69"/>
      <c r="W536" s="65"/>
      <c r="X536" s="66"/>
      <c r="Y536" s="70" t="str">
        <f>_xlfn.XLOOKUP($D536,'[1]Res (3)'!$G:$G,'[1]Res (3)'!P:P,"",0)</f>
        <v>-</v>
      </c>
      <c r="Z536" s="70" t="str">
        <f>_xlfn.XLOOKUP($D536,'[1]Res (3)'!$G:$G,'[1]Res (3)'!Q:Q,"",0)</f>
        <v>-</v>
      </c>
      <c r="AA536" s="70" t="str">
        <f>_xlfn.XLOOKUP($D536,'[1]Res (3)'!$G:$G,'[1]Res (3)'!R:R,"",0)</f>
        <v>-</v>
      </c>
      <c r="AB536" s="70" t="str">
        <f>_xlfn.XLOOKUP($D536,'[1]Res (3)'!$G:$G,'[1]Res (3)'!S:S,"",0)</f>
        <v/>
      </c>
      <c r="AC536" s="70" t="str">
        <f>_xlfn.XLOOKUP($D536,'[1]Res (3)'!$G:$G,'[1]Res (3)'!T:T,"",0)</f>
        <v/>
      </c>
      <c r="AD536" s="70" t="str">
        <f>_xlfn.XLOOKUP($D536,'[1]Res (3)'!$G:$G,'[1]Res (3)'!U:U,"",0)</f>
        <v/>
      </c>
      <c r="AE536" s="70" t="str">
        <f>_xlfn.XLOOKUP($D536,'[1]Res (3)'!$G:$G,'[1]Res (3)'!V:V,"",0)</f>
        <v/>
      </c>
      <c r="AF536" s="70" t="str">
        <f>_xlfn.XLOOKUP($D536,'[1]Res (3)'!$G:$G,'[1]Res (3)'!W:W,"",0)</f>
        <v/>
      </c>
      <c r="AG536" s="70" t="str">
        <f>_xlfn.XLOOKUP($D536,'[1]Res (3)'!$G:$G,'[1]Res (3)'!X:X,"",0)</f>
        <v/>
      </c>
      <c r="AH536" s="70" t="str">
        <f>_xlfn.XLOOKUP($D536,'[1]Res (3)'!$G:$G,'[1]Res (3)'!Y:Y,"",0)</f>
        <v/>
      </c>
      <c r="AI536" s="70" t="str">
        <f>_xlfn.XLOOKUP($D536,'[1]Res (3)'!$G:$G,'[1]Res (3)'!Z:Z,"",0)</f>
        <v/>
      </c>
      <c r="AJ536" s="70" t="str">
        <f>_xlfn.XLOOKUP($D536,'[1]Res (3)'!$G:$G,'[1]Res (3)'!AA:AA,"",0)</f>
        <v/>
      </c>
      <c r="AK536" s="70" t="str">
        <f>_xlfn.XLOOKUP($D536,'[1]Res (3)'!$G:$G,'[1]Res (3)'!AB:AB,"",0)</f>
        <v>-</v>
      </c>
      <c r="AL536" s="71">
        <f t="shared" si="250"/>
        <v>0</v>
      </c>
      <c r="AM536" s="72" t="str">
        <f t="shared" si="251"/>
        <v/>
      </c>
      <c r="AO536" s="71" t="e">
        <f t="shared" si="243"/>
        <v>#VALUE!</v>
      </c>
      <c r="AP536" s="70" t="s">
        <v>26</v>
      </c>
      <c r="AQ536" s="70" t="s">
        <v>26</v>
      </c>
      <c r="AR536" s="70" t="s">
        <v>26</v>
      </c>
      <c r="AS536" s="70" t="s">
        <v>26</v>
      </c>
      <c r="AT536" s="70" t="s">
        <v>26</v>
      </c>
      <c r="AU536" s="70" t="s">
        <v>26</v>
      </c>
      <c r="AV536" s="70" t="s">
        <v>26</v>
      </c>
      <c r="AW536" s="70" t="s">
        <v>26</v>
      </c>
      <c r="AX536" s="70" t="s">
        <v>26</v>
      </c>
      <c r="AY536" s="71" t="e">
        <f t="shared" si="252"/>
        <v>#VALUE!</v>
      </c>
      <c r="AZ536" s="72" t="e">
        <f t="shared" si="244"/>
        <v>#VALUE!</v>
      </c>
      <c r="BA536" s="71">
        <v>0</v>
      </c>
      <c r="BB536" s="70" t="s">
        <v>26</v>
      </c>
      <c r="BC536" s="70" t="s">
        <v>26</v>
      </c>
      <c r="BD536" s="70" t="s">
        <v>26</v>
      </c>
      <c r="BE536" s="70" t="s">
        <v>26</v>
      </c>
      <c r="BF536" s="70" t="s">
        <v>26</v>
      </c>
      <c r="BG536" s="70" t="s">
        <v>26</v>
      </c>
      <c r="BH536" s="70" t="s">
        <v>26</v>
      </c>
      <c r="BI536" s="70" t="s">
        <v>26</v>
      </c>
      <c r="BJ536" s="70" t="s">
        <v>26</v>
      </c>
      <c r="BK536" s="74">
        <f t="shared" si="253"/>
        <v>0</v>
      </c>
      <c r="BL536" s="75">
        <f t="shared" si="245"/>
        <v>0</v>
      </c>
      <c r="BM536" s="71">
        <v>0</v>
      </c>
      <c r="BN536" s="70" t="s">
        <v>26</v>
      </c>
      <c r="BO536" s="70" t="s">
        <v>26</v>
      </c>
      <c r="BP536" s="70" t="s">
        <v>26</v>
      </c>
      <c r="BQ536" s="70" t="s">
        <v>26</v>
      </c>
      <c r="BR536" s="70" t="s">
        <v>26</v>
      </c>
      <c r="BS536" s="70" t="s">
        <v>26</v>
      </c>
      <c r="BT536" s="70" t="s">
        <v>26</v>
      </c>
      <c r="BU536" s="70" t="s">
        <v>26</v>
      </c>
      <c r="BV536" s="70" t="s">
        <v>26</v>
      </c>
      <c r="BW536" s="74">
        <f t="shared" si="254"/>
        <v>0</v>
      </c>
      <c r="BX536" s="76">
        <f t="shared" si="246"/>
        <v>0</v>
      </c>
      <c r="BY536" s="71">
        <v>0</v>
      </c>
      <c r="BZ536" s="70" t="s">
        <v>26</v>
      </c>
      <c r="CA536" s="70" t="s">
        <v>26</v>
      </c>
      <c r="CB536" s="70" t="s">
        <v>26</v>
      </c>
      <c r="CC536" s="70" t="s">
        <v>26</v>
      </c>
      <c r="CD536" s="70" t="s">
        <v>26</v>
      </c>
      <c r="CE536" s="70" t="s">
        <v>26</v>
      </c>
      <c r="CF536" s="70" t="s">
        <v>26</v>
      </c>
      <c r="CG536" s="70" t="s">
        <v>26</v>
      </c>
      <c r="CH536" s="70" t="s">
        <v>26</v>
      </c>
      <c r="CI536" s="77">
        <f t="shared" si="255"/>
        <v>0</v>
      </c>
      <c r="CJ536" s="76">
        <f t="shared" si="247"/>
        <v>0</v>
      </c>
      <c r="CK536" s="78"/>
      <c r="CL536" s="57"/>
      <c r="CM536" s="57"/>
      <c r="CN536" s="57"/>
      <c r="CO536" s="57"/>
      <c r="CP536" s="57"/>
      <c r="CQ536" s="57"/>
      <c r="CR536" s="57"/>
      <c r="CS536" s="79"/>
      <c r="CT536" s="80"/>
      <c r="CU536" s="81">
        <f t="shared" si="256"/>
        <v>0</v>
      </c>
      <c r="CV536" s="82">
        <f t="shared" si="248"/>
        <v>0</v>
      </c>
      <c r="CW536" s="83" t="e">
        <f>SUMIF(Склад!#REF!,E530,Склад!#REF!)</f>
        <v>#REF!</v>
      </c>
    </row>
    <row r="537" spans="1:101" s="73" customFormat="1" ht="147.94999999999999" customHeight="1" thickBot="1" x14ac:dyDescent="0.3">
      <c r="A537" s="57">
        <v>534</v>
      </c>
      <c r="B537" s="168" t="s">
        <v>140</v>
      </c>
      <c r="C537" s="34" t="s">
        <v>119</v>
      </c>
      <c r="D537" s="34" t="str">
        <f t="shared" si="249"/>
        <v>68411026</v>
      </c>
      <c r="E537" s="33" t="s">
        <v>4025</v>
      </c>
      <c r="F537" s="33">
        <v>6</v>
      </c>
      <c r="G537" s="165" t="str">
        <f>IFERROR(VLOOKUP(VALUE(E537),Склад!#REF!,6,0),"-")</f>
        <v>-</v>
      </c>
      <c r="H537" s="58"/>
      <c r="I537" s="194" t="s">
        <v>4368</v>
      </c>
      <c r="J537" s="59">
        <v>34.200000000000003</v>
      </c>
      <c r="K537" s="63">
        <v>89</v>
      </c>
      <c r="L537" s="60"/>
      <c r="M537" s="61"/>
      <c r="N537" s="62"/>
      <c r="O537" s="64"/>
      <c r="P537" s="65"/>
      <c r="Q537" s="66"/>
      <c r="R537" s="67"/>
      <c r="S537" s="65"/>
      <c r="T537" s="66"/>
      <c r="U537" s="68"/>
      <c r="V537" s="69"/>
      <c r="W537" s="65"/>
      <c r="X537" s="66"/>
      <c r="Y537" s="70" t="str">
        <f>_xlfn.XLOOKUP($D537,'[1]Res (3)'!$G:$G,'[1]Res (3)'!P:P,"",0)</f>
        <v>-</v>
      </c>
      <c r="Z537" s="70" t="str">
        <f>_xlfn.XLOOKUP($D537,'[1]Res (3)'!$G:$G,'[1]Res (3)'!Q:Q,"",0)</f>
        <v>-</v>
      </c>
      <c r="AA537" s="70" t="str">
        <f>_xlfn.XLOOKUP($D537,'[1]Res (3)'!$G:$G,'[1]Res (3)'!R:R,"",0)</f>
        <v>-</v>
      </c>
      <c r="AB537" s="70" t="str">
        <f>_xlfn.XLOOKUP($D537,'[1]Res (3)'!$G:$G,'[1]Res (3)'!S:S,"",0)</f>
        <v/>
      </c>
      <c r="AC537" s="70" t="str">
        <f>_xlfn.XLOOKUP($D537,'[1]Res (3)'!$G:$G,'[1]Res (3)'!T:T,"",0)</f>
        <v/>
      </c>
      <c r="AD537" s="70" t="str">
        <f>_xlfn.XLOOKUP($D537,'[1]Res (3)'!$G:$G,'[1]Res (3)'!U:U,"",0)</f>
        <v/>
      </c>
      <c r="AE537" s="70" t="str">
        <f>_xlfn.XLOOKUP($D537,'[1]Res (3)'!$G:$G,'[1]Res (3)'!V:V,"",0)</f>
        <v/>
      </c>
      <c r="AF537" s="70" t="str">
        <f>_xlfn.XLOOKUP($D537,'[1]Res (3)'!$G:$G,'[1]Res (3)'!W:W,"",0)</f>
        <v/>
      </c>
      <c r="AG537" s="70" t="str">
        <f>_xlfn.XLOOKUP($D537,'[1]Res (3)'!$G:$G,'[1]Res (3)'!X:X,"",0)</f>
        <v/>
      </c>
      <c r="AH537" s="70" t="str">
        <f>_xlfn.XLOOKUP($D537,'[1]Res (3)'!$G:$G,'[1]Res (3)'!Y:Y,"",0)</f>
        <v/>
      </c>
      <c r="AI537" s="70" t="str">
        <f>_xlfn.XLOOKUP($D537,'[1]Res (3)'!$G:$G,'[1]Res (3)'!Z:Z,"",0)</f>
        <v/>
      </c>
      <c r="AJ537" s="70" t="str">
        <f>_xlfn.XLOOKUP($D537,'[1]Res (3)'!$G:$G,'[1]Res (3)'!AA:AA,"",0)</f>
        <v/>
      </c>
      <c r="AK537" s="70" t="str">
        <f>_xlfn.XLOOKUP($D537,'[1]Res (3)'!$G:$G,'[1]Res (3)'!AB:AB,"",0)</f>
        <v>-</v>
      </c>
      <c r="AL537" s="71">
        <f t="shared" si="250"/>
        <v>0</v>
      </c>
      <c r="AM537" s="72" t="str">
        <f t="shared" si="251"/>
        <v/>
      </c>
      <c r="AO537" s="71" t="e">
        <f t="shared" si="243"/>
        <v>#VALUE!</v>
      </c>
      <c r="AP537" s="70" t="s">
        <v>26</v>
      </c>
      <c r="AQ537" s="70" t="s">
        <v>26</v>
      </c>
      <c r="AR537" s="70" t="s">
        <v>26</v>
      </c>
      <c r="AS537" s="70" t="s">
        <v>26</v>
      </c>
      <c r="AT537" s="70" t="s">
        <v>26</v>
      </c>
      <c r="AU537" s="70" t="s">
        <v>26</v>
      </c>
      <c r="AV537" s="70" t="s">
        <v>26</v>
      </c>
      <c r="AW537" s="70" t="s">
        <v>26</v>
      </c>
      <c r="AX537" s="70" t="s">
        <v>26</v>
      </c>
      <c r="AY537" s="71" t="e">
        <f t="shared" si="252"/>
        <v>#VALUE!</v>
      </c>
      <c r="AZ537" s="72" t="e">
        <f t="shared" si="244"/>
        <v>#VALUE!</v>
      </c>
      <c r="BA537" s="71">
        <v>2</v>
      </c>
      <c r="BB537" s="70" t="s">
        <v>26</v>
      </c>
      <c r="BC537" s="70" t="s">
        <v>26</v>
      </c>
      <c r="BD537" s="70" t="s">
        <v>26</v>
      </c>
      <c r="BE537" s="70" t="s">
        <v>26</v>
      </c>
      <c r="BF537" s="70" t="s">
        <v>26</v>
      </c>
      <c r="BG537" s="70" t="s">
        <v>26</v>
      </c>
      <c r="BH537" s="70" t="s">
        <v>26</v>
      </c>
      <c r="BI537" s="70" t="s">
        <v>26</v>
      </c>
      <c r="BJ537" s="70" t="s">
        <v>26</v>
      </c>
      <c r="BK537" s="74">
        <f t="shared" si="253"/>
        <v>2</v>
      </c>
      <c r="BL537" s="75">
        <f t="shared" si="245"/>
        <v>0</v>
      </c>
      <c r="BM537" s="71">
        <v>1</v>
      </c>
      <c r="BN537" s="70" t="s">
        <v>26</v>
      </c>
      <c r="BO537" s="70" t="s">
        <v>26</v>
      </c>
      <c r="BP537" s="70" t="s">
        <v>26</v>
      </c>
      <c r="BQ537" s="70" t="s">
        <v>26</v>
      </c>
      <c r="BR537" s="70" t="s">
        <v>26</v>
      </c>
      <c r="BS537" s="70" t="s">
        <v>26</v>
      </c>
      <c r="BT537" s="70" t="s">
        <v>26</v>
      </c>
      <c r="BU537" s="70" t="s">
        <v>26</v>
      </c>
      <c r="BV537" s="70" t="s">
        <v>26</v>
      </c>
      <c r="BW537" s="74">
        <f t="shared" si="254"/>
        <v>1</v>
      </c>
      <c r="BX537" s="76">
        <f t="shared" si="246"/>
        <v>0</v>
      </c>
      <c r="BY537" s="71">
        <v>0</v>
      </c>
      <c r="BZ537" s="70" t="s">
        <v>26</v>
      </c>
      <c r="CA537" s="70" t="s">
        <v>26</v>
      </c>
      <c r="CB537" s="70" t="s">
        <v>26</v>
      </c>
      <c r="CC537" s="70" t="s">
        <v>26</v>
      </c>
      <c r="CD537" s="70" t="s">
        <v>26</v>
      </c>
      <c r="CE537" s="70" t="s">
        <v>26</v>
      </c>
      <c r="CF537" s="70" t="s">
        <v>26</v>
      </c>
      <c r="CG537" s="70" t="s">
        <v>26</v>
      </c>
      <c r="CH537" s="70" t="s">
        <v>26</v>
      </c>
      <c r="CI537" s="77">
        <f t="shared" si="255"/>
        <v>0</v>
      </c>
      <c r="CJ537" s="76">
        <f t="shared" si="247"/>
        <v>0</v>
      </c>
      <c r="CK537" s="78"/>
      <c r="CL537" s="57"/>
      <c r="CM537" s="57"/>
      <c r="CN537" s="57"/>
      <c r="CO537" s="57"/>
      <c r="CP537" s="57"/>
      <c r="CQ537" s="57"/>
      <c r="CR537" s="57"/>
      <c r="CS537" s="79"/>
      <c r="CT537" s="80"/>
      <c r="CU537" s="81">
        <f t="shared" si="256"/>
        <v>0</v>
      </c>
      <c r="CV537" s="82">
        <f t="shared" si="248"/>
        <v>0</v>
      </c>
      <c r="CW537" s="83" t="e">
        <f>SUMIF(Склад!#REF!,E531,Склад!#REF!)</f>
        <v>#REF!</v>
      </c>
    </row>
    <row r="538" spans="1:101" s="73" customFormat="1" ht="147.94999999999999" customHeight="1" thickBot="1" x14ac:dyDescent="0.3">
      <c r="A538" s="34">
        <v>535</v>
      </c>
      <c r="B538" s="168" t="s">
        <v>140</v>
      </c>
      <c r="C538" s="34" t="s">
        <v>4282</v>
      </c>
      <c r="D538" s="34" t="str">
        <f t="shared" si="249"/>
        <v>74911021</v>
      </c>
      <c r="E538" s="33" t="s">
        <v>4026</v>
      </c>
      <c r="F538" s="33">
        <v>1</v>
      </c>
      <c r="G538" s="165" t="str">
        <f>IFERROR(VLOOKUP(VALUE(E538),Склад!#REF!,6,0),"-")</f>
        <v>-</v>
      </c>
      <c r="H538" s="58"/>
      <c r="I538" s="194" t="s">
        <v>4368</v>
      </c>
      <c r="J538" s="59">
        <v>18.8</v>
      </c>
      <c r="K538" s="63">
        <v>49</v>
      </c>
      <c r="L538" s="60"/>
      <c r="M538" s="61"/>
      <c r="N538" s="62"/>
      <c r="O538" s="64"/>
      <c r="P538" s="65"/>
      <c r="Q538" s="66"/>
      <c r="R538" s="67"/>
      <c r="S538" s="65"/>
      <c r="T538" s="66"/>
      <c r="U538" s="68"/>
      <c r="V538" s="69"/>
      <c r="W538" s="65"/>
      <c r="X538" s="66"/>
      <c r="Y538" s="70" t="str">
        <f>_xlfn.XLOOKUP($D538,'[1]Res (3)'!$G:$G,'[1]Res (3)'!P:P,"",0)</f>
        <v>-</v>
      </c>
      <c r="Z538" s="70" t="str">
        <f>_xlfn.XLOOKUP($D538,'[1]Res (3)'!$G:$G,'[1]Res (3)'!Q:Q,"",0)</f>
        <v>-</v>
      </c>
      <c r="AA538" s="70" t="str">
        <f>_xlfn.XLOOKUP($D538,'[1]Res (3)'!$G:$G,'[1]Res (3)'!R:R,"",0)</f>
        <v>-</v>
      </c>
      <c r="AB538" s="70" t="str">
        <f>_xlfn.XLOOKUP($D538,'[1]Res (3)'!$G:$G,'[1]Res (3)'!S:S,"",0)</f>
        <v/>
      </c>
      <c r="AC538" s="70" t="str">
        <f>_xlfn.XLOOKUP($D538,'[1]Res (3)'!$G:$G,'[1]Res (3)'!T:T,"",0)</f>
        <v/>
      </c>
      <c r="AD538" s="70" t="str">
        <f>_xlfn.XLOOKUP($D538,'[1]Res (3)'!$G:$G,'[1]Res (3)'!U:U,"",0)</f>
        <v/>
      </c>
      <c r="AE538" s="70" t="str">
        <f>_xlfn.XLOOKUP($D538,'[1]Res (3)'!$G:$G,'[1]Res (3)'!V:V,"",0)</f>
        <v/>
      </c>
      <c r="AF538" s="70" t="str">
        <f>_xlfn.XLOOKUP($D538,'[1]Res (3)'!$G:$G,'[1]Res (3)'!W:W,"",0)</f>
        <v/>
      </c>
      <c r="AG538" s="70" t="str">
        <f>_xlfn.XLOOKUP($D538,'[1]Res (3)'!$G:$G,'[1]Res (3)'!X:X,"",0)</f>
        <v/>
      </c>
      <c r="AH538" s="70" t="str">
        <f>_xlfn.XLOOKUP($D538,'[1]Res (3)'!$G:$G,'[1]Res (3)'!Y:Y,"",0)</f>
        <v/>
      </c>
      <c r="AI538" s="70" t="str">
        <f>_xlfn.XLOOKUP($D538,'[1]Res (3)'!$G:$G,'[1]Res (3)'!Z:Z,"",0)</f>
        <v>-</v>
      </c>
      <c r="AJ538" s="70" t="str">
        <f>_xlfn.XLOOKUP($D538,'[1]Res (3)'!$G:$G,'[1]Res (3)'!AA:AA,"",0)</f>
        <v>-</v>
      </c>
      <c r="AK538" s="70" t="str">
        <f>_xlfn.XLOOKUP($D538,'[1]Res (3)'!$G:$G,'[1]Res (3)'!AB:AB,"",0)</f>
        <v>-</v>
      </c>
      <c r="AL538" s="71">
        <f t="shared" si="250"/>
        <v>0</v>
      </c>
      <c r="AM538" s="72" t="str">
        <f t="shared" si="251"/>
        <v/>
      </c>
      <c r="AO538" s="71" t="e">
        <f t="shared" si="243"/>
        <v>#VALUE!</v>
      </c>
      <c r="AP538" s="70" t="s">
        <v>26</v>
      </c>
      <c r="AQ538" s="70" t="s">
        <v>26</v>
      </c>
      <c r="AR538" s="70" t="s">
        <v>26</v>
      </c>
      <c r="AS538" s="70" t="s">
        <v>26</v>
      </c>
      <c r="AT538" s="70" t="s">
        <v>26</v>
      </c>
      <c r="AU538" s="70" t="s">
        <v>26</v>
      </c>
      <c r="AV538" s="70" t="s">
        <v>26</v>
      </c>
      <c r="AW538" s="70" t="s">
        <v>26</v>
      </c>
      <c r="AX538" s="70" t="s">
        <v>26</v>
      </c>
      <c r="AY538" s="71" t="e">
        <f t="shared" si="252"/>
        <v>#VALUE!</v>
      </c>
      <c r="AZ538" s="72" t="e">
        <f t="shared" si="244"/>
        <v>#VALUE!</v>
      </c>
      <c r="BA538" s="71">
        <v>3</v>
      </c>
      <c r="BB538" s="70" t="s">
        <v>26</v>
      </c>
      <c r="BC538" s="70" t="s">
        <v>26</v>
      </c>
      <c r="BD538" s="70" t="s">
        <v>26</v>
      </c>
      <c r="BE538" s="70" t="s">
        <v>26</v>
      </c>
      <c r="BF538" s="70" t="s">
        <v>26</v>
      </c>
      <c r="BG538" s="70" t="s">
        <v>26</v>
      </c>
      <c r="BH538" s="70" t="s">
        <v>26</v>
      </c>
      <c r="BI538" s="70" t="s">
        <v>26</v>
      </c>
      <c r="BJ538" s="70" t="s">
        <v>26</v>
      </c>
      <c r="BK538" s="74">
        <f t="shared" si="253"/>
        <v>3</v>
      </c>
      <c r="BL538" s="75">
        <f t="shared" si="245"/>
        <v>0</v>
      </c>
      <c r="BM538" s="71">
        <v>2</v>
      </c>
      <c r="BN538" s="70" t="s">
        <v>26</v>
      </c>
      <c r="BO538" s="70" t="s">
        <v>26</v>
      </c>
      <c r="BP538" s="70" t="s">
        <v>26</v>
      </c>
      <c r="BQ538" s="70" t="s">
        <v>26</v>
      </c>
      <c r="BR538" s="70" t="s">
        <v>26</v>
      </c>
      <c r="BS538" s="70" t="s">
        <v>26</v>
      </c>
      <c r="BT538" s="70" t="s">
        <v>26</v>
      </c>
      <c r="BU538" s="70" t="s">
        <v>26</v>
      </c>
      <c r="BV538" s="70" t="s">
        <v>26</v>
      </c>
      <c r="BW538" s="74">
        <f t="shared" si="254"/>
        <v>2</v>
      </c>
      <c r="BX538" s="76">
        <f t="shared" si="246"/>
        <v>0</v>
      </c>
      <c r="BY538" s="71">
        <v>8</v>
      </c>
      <c r="BZ538" s="70" t="s">
        <v>26</v>
      </c>
      <c r="CA538" s="70" t="s">
        <v>26</v>
      </c>
      <c r="CB538" s="70" t="s">
        <v>26</v>
      </c>
      <c r="CC538" s="70" t="s">
        <v>26</v>
      </c>
      <c r="CD538" s="70" t="s">
        <v>26</v>
      </c>
      <c r="CE538" s="70" t="s">
        <v>26</v>
      </c>
      <c r="CF538" s="70" t="s">
        <v>26</v>
      </c>
      <c r="CG538" s="70" t="s">
        <v>26</v>
      </c>
      <c r="CH538" s="70" t="s">
        <v>26</v>
      </c>
      <c r="CI538" s="77">
        <f t="shared" si="255"/>
        <v>8</v>
      </c>
      <c r="CJ538" s="76">
        <f t="shared" si="247"/>
        <v>0</v>
      </c>
      <c r="CK538" s="78"/>
      <c r="CL538" s="57"/>
      <c r="CM538" s="57"/>
      <c r="CN538" s="57"/>
      <c r="CO538" s="57"/>
      <c r="CP538" s="57"/>
      <c r="CQ538" s="57"/>
      <c r="CR538" s="57"/>
      <c r="CS538" s="79"/>
      <c r="CT538" s="80"/>
      <c r="CU538" s="81">
        <f t="shared" si="256"/>
        <v>0</v>
      </c>
      <c r="CV538" s="82">
        <f t="shared" si="248"/>
        <v>0</v>
      </c>
      <c r="CW538" s="83" t="e">
        <f>SUMIF(Склад!#REF!,E532,Склад!#REF!)</f>
        <v>#REF!</v>
      </c>
    </row>
    <row r="539" spans="1:101" s="73" customFormat="1" ht="147.94999999999999" customHeight="1" thickBot="1" x14ac:dyDescent="0.3">
      <c r="A539" s="57">
        <v>536</v>
      </c>
      <c r="B539" s="168" t="s">
        <v>140</v>
      </c>
      <c r="C539" s="34" t="s">
        <v>4282</v>
      </c>
      <c r="D539" s="34" t="str">
        <f t="shared" si="249"/>
        <v>74911026</v>
      </c>
      <c r="E539" s="33" t="s">
        <v>4026</v>
      </c>
      <c r="F539" s="33">
        <v>6</v>
      </c>
      <c r="G539" s="165" t="str">
        <f>IFERROR(VLOOKUP(VALUE(E539),Склад!#REF!,6,0),"-")</f>
        <v>-</v>
      </c>
      <c r="H539" s="58"/>
      <c r="I539" s="194" t="s">
        <v>4368</v>
      </c>
      <c r="J539" s="59">
        <v>18.8</v>
      </c>
      <c r="K539" s="63">
        <v>49</v>
      </c>
      <c r="L539" s="60"/>
      <c r="M539" s="61"/>
      <c r="N539" s="62"/>
      <c r="O539" s="64"/>
      <c r="P539" s="65"/>
      <c r="Q539" s="66"/>
      <c r="R539" s="67"/>
      <c r="S539" s="65"/>
      <c r="T539" s="66"/>
      <c r="U539" s="68"/>
      <c r="V539" s="69"/>
      <c r="W539" s="65"/>
      <c r="X539" s="66"/>
      <c r="Y539" s="70" t="str">
        <f>_xlfn.XLOOKUP($D539,'[1]Res (3)'!$G:$G,'[1]Res (3)'!P:P,"",0)</f>
        <v>-</v>
      </c>
      <c r="Z539" s="70" t="str">
        <f>_xlfn.XLOOKUP($D539,'[1]Res (3)'!$G:$G,'[1]Res (3)'!Q:Q,"",0)</f>
        <v>-</v>
      </c>
      <c r="AA539" s="70" t="str">
        <f>_xlfn.XLOOKUP($D539,'[1]Res (3)'!$G:$G,'[1]Res (3)'!R:R,"",0)</f>
        <v>-</v>
      </c>
      <c r="AB539" s="70" t="str">
        <f>_xlfn.XLOOKUP($D539,'[1]Res (3)'!$G:$G,'[1]Res (3)'!S:S,"",0)</f>
        <v/>
      </c>
      <c r="AC539" s="70" t="str">
        <f>_xlfn.XLOOKUP($D539,'[1]Res (3)'!$G:$G,'[1]Res (3)'!T:T,"",0)</f>
        <v/>
      </c>
      <c r="AD539" s="70" t="str">
        <f>_xlfn.XLOOKUP($D539,'[1]Res (3)'!$G:$G,'[1]Res (3)'!U:U,"",0)</f>
        <v/>
      </c>
      <c r="AE539" s="70" t="str">
        <f>_xlfn.XLOOKUP($D539,'[1]Res (3)'!$G:$G,'[1]Res (3)'!V:V,"",0)</f>
        <v/>
      </c>
      <c r="AF539" s="70" t="str">
        <f>_xlfn.XLOOKUP($D539,'[1]Res (3)'!$G:$G,'[1]Res (3)'!W:W,"",0)</f>
        <v/>
      </c>
      <c r="AG539" s="70" t="str">
        <f>_xlfn.XLOOKUP($D539,'[1]Res (3)'!$G:$G,'[1]Res (3)'!X:X,"",0)</f>
        <v/>
      </c>
      <c r="AH539" s="70" t="str">
        <f>_xlfn.XLOOKUP($D539,'[1]Res (3)'!$G:$G,'[1]Res (3)'!Y:Y,"",0)</f>
        <v/>
      </c>
      <c r="AI539" s="70" t="str">
        <f>_xlfn.XLOOKUP($D539,'[1]Res (3)'!$G:$G,'[1]Res (3)'!Z:Z,"",0)</f>
        <v>-</v>
      </c>
      <c r="AJ539" s="70" t="str">
        <f>_xlfn.XLOOKUP($D539,'[1]Res (3)'!$G:$G,'[1]Res (3)'!AA:AA,"",0)</f>
        <v>-</v>
      </c>
      <c r="AK539" s="70" t="str">
        <f>_xlfn.XLOOKUP($D539,'[1]Res (3)'!$G:$G,'[1]Res (3)'!AB:AB,"",0)</f>
        <v>-</v>
      </c>
      <c r="AL539" s="71">
        <f t="shared" si="250"/>
        <v>0</v>
      </c>
      <c r="AM539" s="72" t="str">
        <f t="shared" si="251"/>
        <v/>
      </c>
      <c r="AO539" s="71" t="e">
        <f t="shared" ref="AO539:AO558" si="257">CK539+Y533-BA539-BM539-BY539</f>
        <v>#VALUE!</v>
      </c>
      <c r="AP539" s="70" t="s">
        <v>26</v>
      </c>
      <c r="AQ539" s="70" t="s">
        <v>26</v>
      </c>
      <c r="AR539" s="70" t="s">
        <v>26</v>
      </c>
      <c r="AS539" s="70" t="s">
        <v>26</v>
      </c>
      <c r="AT539" s="70" t="s">
        <v>26</v>
      </c>
      <c r="AU539" s="70" t="s">
        <v>26</v>
      </c>
      <c r="AV539" s="70" t="s">
        <v>26</v>
      </c>
      <c r="AW539" s="70" t="s">
        <v>26</v>
      </c>
      <c r="AX539" s="70" t="s">
        <v>26</v>
      </c>
      <c r="AY539" s="71" t="e">
        <f t="shared" si="252"/>
        <v>#VALUE!</v>
      </c>
      <c r="AZ539" s="72" t="e">
        <f t="shared" ref="AZ539:AZ558" si="258">AY539*L533</f>
        <v>#VALUE!</v>
      </c>
      <c r="BA539" s="71">
        <v>3</v>
      </c>
      <c r="BB539" s="70" t="s">
        <v>26</v>
      </c>
      <c r="BC539" s="70" t="s">
        <v>26</v>
      </c>
      <c r="BD539" s="70" t="s">
        <v>26</v>
      </c>
      <c r="BE539" s="70" t="s">
        <v>26</v>
      </c>
      <c r="BF539" s="70" t="s">
        <v>26</v>
      </c>
      <c r="BG539" s="70" t="s">
        <v>26</v>
      </c>
      <c r="BH539" s="70" t="s">
        <v>26</v>
      </c>
      <c r="BI539" s="70" t="s">
        <v>26</v>
      </c>
      <c r="BJ539" s="70" t="s">
        <v>26</v>
      </c>
      <c r="BK539" s="74">
        <f t="shared" si="253"/>
        <v>3</v>
      </c>
      <c r="BL539" s="75">
        <f t="shared" ref="BL539:BL558" si="259">BK539*L533</f>
        <v>0</v>
      </c>
      <c r="BM539" s="71">
        <v>2</v>
      </c>
      <c r="BN539" s="70" t="s">
        <v>26</v>
      </c>
      <c r="BO539" s="70" t="s">
        <v>26</v>
      </c>
      <c r="BP539" s="70" t="s">
        <v>26</v>
      </c>
      <c r="BQ539" s="70" t="s">
        <v>26</v>
      </c>
      <c r="BR539" s="70" t="s">
        <v>26</v>
      </c>
      <c r="BS539" s="70" t="s">
        <v>26</v>
      </c>
      <c r="BT539" s="70" t="s">
        <v>26</v>
      </c>
      <c r="BU539" s="70" t="s">
        <v>26</v>
      </c>
      <c r="BV539" s="70" t="s">
        <v>26</v>
      </c>
      <c r="BW539" s="74">
        <f t="shared" si="254"/>
        <v>2</v>
      </c>
      <c r="BX539" s="76">
        <f t="shared" ref="BX539:BX558" si="260">BW539*L533</f>
        <v>0</v>
      </c>
      <c r="BY539" s="71">
        <v>8</v>
      </c>
      <c r="BZ539" s="70" t="s">
        <v>26</v>
      </c>
      <c r="CA539" s="70" t="s">
        <v>26</v>
      </c>
      <c r="CB539" s="70" t="s">
        <v>26</v>
      </c>
      <c r="CC539" s="70" t="s">
        <v>26</v>
      </c>
      <c r="CD539" s="70" t="s">
        <v>26</v>
      </c>
      <c r="CE539" s="70" t="s">
        <v>26</v>
      </c>
      <c r="CF539" s="70" t="s">
        <v>26</v>
      </c>
      <c r="CG539" s="70" t="s">
        <v>26</v>
      </c>
      <c r="CH539" s="70" t="s">
        <v>26</v>
      </c>
      <c r="CI539" s="77">
        <f t="shared" si="255"/>
        <v>8</v>
      </c>
      <c r="CJ539" s="76">
        <f t="shared" ref="CJ539:CJ558" si="261">CI539*L533</f>
        <v>0</v>
      </c>
      <c r="CK539" s="78"/>
      <c r="CL539" s="57"/>
      <c r="CM539" s="57"/>
      <c r="CN539" s="57"/>
      <c r="CO539" s="57"/>
      <c r="CP539" s="57"/>
      <c r="CQ539" s="57"/>
      <c r="CR539" s="57"/>
      <c r="CS539" s="79"/>
      <c r="CT539" s="80"/>
      <c r="CU539" s="81">
        <f t="shared" si="256"/>
        <v>0</v>
      </c>
      <c r="CV539" s="82">
        <f t="shared" ref="CV539:CV558" si="262">IF(AL533&gt;0,1,0)</f>
        <v>0</v>
      </c>
      <c r="CW539" s="83" t="e">
        <f>SUMIF(Склад!#REF!,E533,Склад!#REF!)</f>
        <v>#REF!</v>
      </c>
    </row>
    <row r="540" spans="1:101" s="73" customFormat="1" ht="147.94999999999999" customHeight="1" thickBot="1" x14ac:dyDescent="0.3">
      <c r="A540" s="34">
        <v>537</v>
      </c>
      <c r="B540" s="168" t="s">
        <v>133</v>
      </c>
      <c r="C540" s="34" t="s">
        <v>4283</v>
      </c>
      <c r="D540" s="34" t="str">
        <f t="shared" si="249"/>
        <v>77611056</v>
      </c>
      <c r="E540" s="33" t="s">
        <v>4027</v>
      </c>
      <c r="F540" s="33">
        <v>6</v>
      </c>
      <c r="G540" s="165" t="str">
        <f>IFERROR(VLOOKUP(VALUE(E540),Склад!#REF!,6,0),"-")</f>
        <v>-</v>
      </c>
      <c r="H540" s="58"/>
      <c r="I540" s="194" t="s">
        <v>4368</v>
      </c>
      <c r="J540" s="59">
        <v>18.8</v>
      </c>
      <c r="K540" s="63">
        <v>49</v>
      </c>
      <c r="L540" s="60"/>
      <c r="M540" s="61"/>
      <c r="N540" s="62"/>
      <c r="O540" s="64"/>
      <c r="P540" s="65"/>
      <c r="Q540" s="66"/>
      <c r="R540" s="67"/>
      <c r="S540" s="65"/>
      <c r="T540" s="66"/>
      <c r="U540" s="68"/>
      <c r="V540" s="69"/>
      <c r="W540" s="65"/>
      <c r="X540" s="66"/>
      <c r="Y540" s="70" t="str">
        <f>_xlfn.XLOOKUP($D540,'[1]Res (3)'!$G:$G,'[1]Res (3)'!P:P,"",0)</f>
        <v>-</v>
      </c>
      <c r="Z540" s="70" t="str">
        <f>_xlfn.XLOOKUP($D540,'[1]Res (3)'!$G:$G,'[1]Res (3)'!Q:Q,"",0)</f>
        <v>-</v>
      </c>
      <c r="AA540" s="70" t="str">
        <f>_xlfn.XLOOKUP($D540,'[1]Res (3)'!$G:$G,'[1]Res (3)'!R:R,"",0)</f>
        <v>-</v>
      </c>
      <c r="AB540" s="70" t="str">
        <f>_xlfn.XLOOKUP($D540,'[1]Res (3)'!$G:$G,'[1]Res (3)'!S:S,"",0)</f>
        <v>-</v>
      </c>
      <c r="AC540" s="70" t="str">
        <f>_xlfn.XLOOKUP($D540,'[1]Res (3)'!$G:$G,'[1]Res (3)'!T:T,"",0)</f>
        <v>-</v>
      </c>
      <c r="AD540" s="70" t="str">
        <f>_xlfn.XLOOKUP($D540,'[1]Res (3)'!$G:$G,'[1]Res (3)'!U:U,"",0)</f>
        <v/>
      </c>
      <c r="AE540" s="70" t="str">
        <f>_xlfn.XLOOKUP($D540,'[1]Res (3)'!$G:$G,'[1]Res (3)'!V:V,"",0)</f>
        <v/>
      </c>
      <c r="AF540" s="70" t="str">
        <f>_xlfn.XLOOKUP($D540,'[1]Res (3)'!$G:$G,'[1]Res (3)'!W:W,"",0)</f>
        <v/>
      </c>
      <c r="AG540" s="70" t="str">
        <f>_xlfn.XLOOKUP($D540,'[1]Res (3)'!$G:$G,'[1]Res (3)'!X:X,"",0)</f>
        <v>-</v>
      </c>
      <c r="AH540" s="70" t="str">
        <f>_xlfn.XLOOKUP($D540,'[1]Res (3)'!$G:$G,'[1]Res (3)'!Y:Y,"",0)</f>
        <v>-</v>
      </c>
      <c r="AI540" s="70" t="str">
        <f>_xlfn.XLOOKUP($D540,'[1]Res (3)'!$G:$G,'[1]Res (3)'!Z:Z,"",0)</f>
        <v>-</v>
      </c>
      <c r="AJ540" s="70" t="str">
        <f>_xlfn.XLOOKUP($D540,'[1]Res (3)'!$G:$G,'[1]Res (3)'!AA:AA,"",0)</f>
        <v>-</v>
      </c>
      <c r="AK540" s="70" t="str">
        <f>_xlfn.XLOOKUP($D540,'[1]Res (3)'!$G:$G,'[1]Res (3)'!AB:AB,"",0)</f>
        <v>-</v>
      </c>
      <c r="AL540" s="71">
        <f t="shared" si="250"/>
        <v>0</v>
      </c>
      <c r="AM540" s="72" t="str">
        <f t="shared" si="251"/>
        <v/>
      </c>
      <c r="AO540" s="71" t="e">
        <f t="shared" si="257"/>
        <v>#VALUE!</v>
      </c>
      <c r="AP540" s="70" t="s">
        <v>26</v>
      </c>
      <c r="AQ540" s="70" t="s">
        <v>26</v>
      </c>
      <c r="AR540" s="70" t="s">
        <v>26</v>
      </c>
      <c r="AS540" s="70" t="s">
        <v>26</v>
      </c>
      <c r="AT540" s="70" t="s">
        <v>26</v>
      </c>
      <c r="AU540" s="70" t="s">
        <v>26</v>
      </c>
      <c r="AV540" s="70" t="s">
        <v>26</v>
      </c>
      <c r="AW540" s="70" t="s">
        <v>26</v>
      </c>
      <c r="AX540" s="70" t="s">
        <v>26</v>
      </c>
      <c r="AY540" s="71" t="e">
        <f t="shared" si="252"/>
        <v>#VALUE!</v>
      </c>
      <c r="AZ540" s="72" t="e">
        <f t="shared" si="258"/>
        <v>#VALUE!</v>
      </c>
      <c r="BA540" s="71">
        <v>2</v>
      </c>
      <c r="BB540" s="70" t="s">
        <v>26</v>
      </c>
      <c r="BC540" s="70" t="s">
        <v>26</v>
      </c>
      <c r="BD540" s="70" t="s">
        <v>26</v>
      </c>
      <c r="BE540" s="70" t="s">
        <v>26</v>
      </c>
      <c r="BF540" s="70" t="s">
        <v>26</v>
      </c>
      <c r="BG540" s="70" t="s">
        <v>26</v>
      </c>
      <c r="BH540" s="70" t="s">
        <v>26</v>
      </c>
      <c r="BI540" s="70" t="s">
        <v>26</v>
      </c>
      <c r="BJ540" s="70" t="s">
        <v>26</v>
      </c>
      <c r="BK540" s="74">
        <f t="shared" si="253"/>
        <v>2</v>
      </c>
      <c r="BL540" s="75">
        <f t="shared" si="259"/>
        <v>0</v>
      </c>
      <c r="BM540" s="71">
        <v>1</v>
      </c>
      <c r="BN540" s="70" t="s">
        <v>26</v>
      </c>
      <c r="BO540" s="70" t="s">
        <v>26</v>
      </c>
      <c r="BP540" s="70" t="s">
        <v>26</v>
      </c>
      <c r="BQ540" s="70" t="s">
        <v>26</v>
      </c>
      <c r="BR540" s="70" t="s">
        <v>26</v>
      </c>
      <c r="BS540" s="70" t="s">
        <v>26</v>
      </c>
      <c r="BT540" s="70" t="s">
        <v>26</v>
      </c>
      <c r="BU540" s="70" t="s">
        <v>26</v>
      </c>
      <c r="BV540" s="70" t="s">
        <v>26</v>
      </c>
      <c r="BW540" s="74">
        <f t="shared" si="254"/>
        <v>1</v>
      </c>
      <c r="BX540" s="76">
        <f t="shared" si="260"/>
        <v>0</v>
      </c>
      <c r="BY540" s="71">
        <v>0</v>
      </c>
      <c r="BZ540" s="70" t="s">
        <v>26</v>
      </c>
      <c r="CA540" s="70" t="s">
        <v>26</v>
      </c>
      <c r="CB540" s="70" t="s">
        <v>26</v>
      </c>
      <c r="CC540" s="70" t="s">
        <v>26</v>
      </c>
      <c r="CD540" s="70" t="s">
        <v>26</v>
      </c>
      <c r="CE540" s="70" t="s">
        <v>26</v>
      </c>
      <c r="CF540" s="70" t="s">
        <v>26</v>
      </c>
      <c r="CG540" s="70" t="s">
        <v>26</v>
      </c>
      <c r="CH540" s="70" t="s">
        <v>26</v>
      </c>
      <c r="CI540" s="77">
        <f t="shared" si="255"/>
        <v>0</v>
      </c>
      <c r="CJ540" s="76">
        <f t="shared" si="261"/>
        <v>0</v>
      </c>
      <c r="CK540" s="78"/>
      <c r="CL540" s="57"/>
      <c r="CM540" s="57"/>
      <c r="CN540" s="57"/>
      <c r="CO540" s="57"/>
      <c r="CP540" s="57"/>
      <c r="CQ540" s="57"/>
      <c r="CR540" s="57"/>
      <c r="CS540" s="79"/>
      <c r="CT540" s="80"/>
      <c r="CU540" s="81">
        <f t="shared" si="256"/>
        <v>0</v>
      </c>
      <c r="CV540" s="82">
        <f t="shared" si="262"/>
        <v>0</v>
      </c>
      <c r="CW540" s="83" t="e">
        <f>SUMIF(Склад!#REF!,E534,Склад!#REF!)</f>
        <v>#REF!</v>
      </c>
    </row>
    <row r="541" spans="1:101" s="73" customFormat="1" ht="98.85" customHeight="1" thickBot="1" x14ac:dyDescent="0.3">
      <c r="A541" s="57">
        <v>538</v>
      </c>
      <c r="B541" s="168" t="s">
        <v>128</v>
      </c>
      <c r="C541" s="34" t="s">
        <v>4284</v>
      </c>
      <c r="D541" s="34" t="str">
        <f t="shared" si="249"/>
        <v>88211011</v>
      </c>
      <c r="E541" s="33" t="s">
        <v>4028</v>
      </c>
      <c r="F541" s="33">
        <v>1</v>
      </c>
      <c r="G541" s="165" t="str">
        <f>IFERROR(VLOOKUP(VALUE(E541),Склад!#REF!,6,0),"-")</f>
        <v>-</v>
      </c>
      <c r="H541" s="58"/>
      <c r="I541" s="194" t="s">
        <v>4368</v>
      </c>
      <c r="J541" s="59">
        <v>30.4</v>
      </c>
      <c r="K541" s="63">
        <v>79</v>
      </c>
      <c r="L541" s="60"/>
      <c r="M541" s="61"/>
      <c r="N541" s="62"/>
      <c r="O541" s="64"/>
      <c r="P541" s="65"/>
      <c r="Q541" s="66"/>
      <c r="R541" s="67"/>
      <c r="S541" s="65"/>
      <c r="T541" s="66"/>
      <c r="U541" s="68"/>
      <c r="V541" s="69"/>
      <c r="W541" s="65"/>
      <c r="X541" s="66"/>
      <c r="Y541" s="70" t="str">
        <f>_xlfn.XLOOKUP($D541,'[1]Res (3)'!$G:$G,'[1]Res (3)'!P:P,"",0)</f>
        <v>-</v>
      </c>
      <c r="Z541" s="70" t="str">
        <f>_xlfn.XLOOKUP($D541,'[1]Res (3)'!$G:$G,'[1]Res (3)'!Q:Q,"",0)</f>
        <v>-</v>
      </c>
      <c r="AA541" s="70" t="str">
        <f>_xlfn.XLOOKUP($D541,'[1]Res (3)'!$G:$G,'[1]Res (3)'!R:R,"",0)</f>
        <v>-</v>
      </c>
      <c r="AB541" s="70" t="str">
        <f>_xlfn.XLOOKUP($D541,'[1]Res (3)'!$G:$G,'[1]Res (3)'!S:S,"",0)</f>
        <v/>
      </c>
      <c r="AC541" s="70" t="str">
        <f>_xlfn.XLOOKUP($D541,'[1]Res (3)'!$G:$G,'[1]Res (3)'!T:T,"",0)</f>
        <v/>
      </c>
      <c r="AD541" s="70" t="str">
        <f>_xlfn.XLOOKUP($D541,'[1]Res (3)'!$G:$G,'[1]Res (3)'!U:U,"",0)</f>
        <v/>
      </c>
      <c r="AE541" s="70" t="str">
        <f>_xlfn.XLOOKUP($D541,'[1]Res (3)'!$G:$G,'[1]Res (3)'!V:V,"",0)</f>
        <v/>
      </c>
      <c r="AF541" s="70" t="str">
        <f>_xlfn.XLOOKUP($D541,'[1]Res (3)'!$G:$G,'[1]Res (3)'!W:W,"",0)</f>
        <v/>
      </c>
      <c r="AG541" s="70" t="str">
        <f>_xlfn.XLOOKUP($D541,'[1]Res (3)'!$G:$G,'[1]Res (3)'!X:X,"",0)</f>
        <v/>
      </c>
      <c r="AH541" s="70" t="str">
        <f>_xlfn.XLOOKUP($D541,'[1]Res (3)'!$G:$G,'[1]Res (3)'!Y:Y,"",0)</f>
        <v/>
      </c>
      <c r="AI541" s="70" t="str">
        <f>_xlfn.XLOOKUP($D541,'[1]Res (3)'!$G:$G,'[1]Res (3)'!Z:Z,"",0)</f>
        <v/>
      </c>
      <c r="AJ541" s="70" t="str">
        <f>_xlfn.XLOOKUP($D541,'[1]Res (3)'!$G:$G,'[1]Res (3)'!AA:AA,"",0)</f>
        <v/>
      </c>
      <c r="AK541" s="70" t="str">
        <f>_xlfn.XLOOKUP($D541,'[1]Res (3)'!$G:$G,'[1]Res (3)'!AB:AB,"",0)</f>
        <v>-</v>
      </c>
      <c r="AL541" s="71">
        <f t="shared" si="250"/>
        <v>0</v>
      </c>
      <c r="AM541" s="72" t="str">
        <f t="shared" si="251"/>
        <v/>
      </c>
      <c r="AO541" s="71" t="e">
        <f t="shared" si="257"/>
        <v>#VALUE!</v>
      </c>
      <c r="AP541" s="70" t="s">
        <v>26</v>
      </c>
      <c r="AQ541" s="70" t="s">
        <v>26</v>
      </c>
      <c r="AR541" s="70" t="s">
        <v>26</v>
      </c>
      <c r="AS541" s="70" t="s">
        <v>26</v>
      </c>
      <c r="AT541" s="70" t="s">
        <v>26</v>
      </c>
      <c r="AU541" s="70" t="s">
        <v>26</v>
      </c>
      <c r="AV541" s="70" t="s">
        <v>26</v>
      </c>
      <c r="AW541" s="70" t="s">
        <v>26</v>
      </c>
      <c r="AX541" s="70" t="s">
        <v>26</v>
      </c>
      <c r="AY541" s="71" t="e">
        <f t="shared" si="252"/>
        <v>#VALUE!</v>
      </c>
      <c r="AZ541" s="72" t="e">
        <f t="shared" si="258"/>
        <v>#VALUE!</v>
      </c>
      <c r="BA541" s="71">
        <v>2</v>
      </c>
      <c r="BB541" s="70" t="s">
        <v>26</v>
      </c>
      <c r="BC541" s="70" t="s">
        <v>26</v>
      </c>
      <c r="BD541" s="70" t="s">
        <v>26</v>
      </c>
      <c r="BE541" s="70" t="s">
        <v>26</v>
      </c>
      <c r="BF541" s="70" t="s">
        <v>26</v>
      </c>
      <c r="BG541" s="70" t="s">
        <v>26</v>
      </c>
      <c r="BH541" s="70" t="s">
        <v>26</v>
      </c>
      <c r="BI541" s="70" t="s">
        <v>26</v>
      </c>
      <c r="BJ541" s="70" t="s">
        <v>26</v>
      </c>
      <c r="BK541" s="74">
        <f t="shared" si="253"/>
        <v>2</v>
      </c>
      <c r="BL541" s="75">
        <f t="shared" si="259"/>
        <v>0</v>
      </c>
      <c r="BM541" s="71">
        <v>1</v>
      </c>
      <c r="BN541" s="70" t="s">
        <v>26</v>
      </c>
      <c r="BO541" s="70" t="s">
        <v>26</v>
      </c>
      <c r="BP541" s="70" t="s">
        <v>26</v>
      </c>
      <c r="BQ541" s="70" t="s">
        <v>26</v>
      </c>
      <c r="BR541" s="70" t="s">
        <v>26</v>
      </c>
      <c r="BS541" s="70" t="s">
        <v>26</v>
      </c>
      <c r="BT541" s="70" t="s">
        <v>26</v>
      </c>
      <c r="BU541" s="70" t="s">
        <v>26</v>
      </c>
      <c r="BV541" s="70" t="s">
        <v>26</v>
      </c>
      <c r="BW541" s="74">
        <f t="shared" si="254"/>
        <v>1</v>
      </c>
      <c r="BX541" s="76">
        <f t="shared" si="260"/>
        <v>0</v>
      </c>
      <c r="BY541" s="71">
        <v>0</v>
      </c>
      <c r="BZ541" s="70" t="s">
        <v>26</v>
      </c>
      <c r="CA541" s="70" t="s">
        <v>26</v>
      </c>
      <c r="CB541" s="70" t="s">
        <v>26</v>
      </c>
      <c r="CC541" s="70" t="s">
        <v>26</v>
      </c>
      <c r="CD541" s="70" t="s">
        <v>26</v>
      </c>
      <c r="CE541" s="70" t="s">
        <v>26</v>
      </c>
      <c r="CF541" s="70" t="s">
        <v>26</v>
      </c>
      <c r="CG541" s="70" t="s">
        <v>26</v>
      </c>
      <c r="CH541" s="70" t="s">
        <v>26</v>
      </c>
      <c r="CI541" s="77">
        <f t="shared" si="255"/>
        <v>0</v>
      </c>
      <c r="CJ541" s="76">
        <f t="shared" si="261"/>
        <v>0</v>
      </c>
      <c r="CK541" s="78"/>
      <c r="CL541" s="57"/>
      <c r="CM541" s="57"/>
      <c r="CN541" s="57"/>
      <c r="CO541" s="57"/>
      <c r="CP541" s="57"/>
      <c r="CQ541" s="57"/>
      <c r="CR541" s="57"/>
      <c r="CS541" s="79"/>
      <c r="CT541" s="80"/>
      <c r="CU541" s="81">
        <f t="shared" si="256"/>
        <v>0</v>
      </c>
      <c r="CV541" s="82">
        <f t="shared" si="262"/>
        <v>0</v>
      </c>
      <c r="CW541" s="83" t="e">
        <f>SUMIF(Склад!#REF!,E535,Склад!#REF!)</f>
        <v>#REF!</v>
      </c>
    </row>
    <row r="542" spans="1:101" s="73" customFormat="1" ht="90.2" customHeight="1" thickBot="1" x14ac:dyDescent="0.3">
      <c r="A542" s="34">
        <v>539</v>
      </c>
      <c r="B542" s="168" t="s">
        <v>128</v>
      </c>
      <c r="C542" s="34" t="s">
        <v>4284</v>
      </c>
      <c r="D542" s="34" t="str">
        <f t="shared" si="249"/>
        <v>88211016</v>
      </c>
      <c r="E542" s="33" t="s">
        <v>4028</v>
      </c>
      <c r="F542" s="33">
        <v>6</v>
      </c>
      <c r="G542" s="165" t="str">
        <f>IFERROR(VLOOKUP(VALUE(E542),Склад!#REF!,6,0),"-")</f>
        <v>-</v>
      </c>
      <c r="H542" s="58"/>
      <c r="I542" s="194" t="s">
        <v>4368</v>
      </c>
      <c r="J542" s="59">
        <v>30.4</v>
      </c>
      <c r="K542" s="63">
        <v>79</v>
      </c>
      <c r="L542" s="60"/>
      <c r="M542" s="61"/>
      <c r="N542" s="62"/>
      <c r="O542" s="64"/>
      <c r="P542" s="65"/>
      <c r="Q542" s="66"/>
      <c r="R542" s="67"/>
      <c r="S542" s="65"/>
      <c r="T542" s="66"/>
      <c r="U542" s="68"/>
      <c r="V542" s="69"/>
      <c r="W542" s="65"/>
      <c r="X542" s="66"/>
      <c r="Y542" s="70" t="str">
        <f>_xlfn.XLOOKUP($D542,'[1]Res (3)'!$G:$G,'[1]Res (3)'!P:P,"",0)</f>
        <v>-</v>
      </c>
      <c r="Z542" s="70" t="str">
        <f>_xlfn.XLOOKUP($D542,'[1]Res (3)'!$G:$G,'[1]Res (3)'!Q:Q,"",0)</f>
        <v>-</v>
      </c>
      <c r="AA542" s="70" t="str">
        <f>_xlfn.XLOOKUP($D542,'[1]Res (3)'!$G:$G,'[1]Res (3)'!R:R,"",0)</f>
        <v>-</v>
      </c>
      <c r="AB542" s="70" t="str">
        <f>_xlfn.XLOOKUP($D542,'[1]Res (3)'!$G:$G,'[1]Res (3)'!S:S,"",0)</f>
        <v/>
      </c>
      <c r="AC542" s="70" t="str">
        <f>_xlfn.XLOOKUP($D542,'[1]Res (3)'!$G:$G,'[1]Res (3)'!T:T,"",0)</f>
        <v/>
      </c>
      <c r="AD542" s="70" t="str">
        <f>_xlfn.XLOOKUP($D542,'[1]Res (3)'!$G:$G,'[1]Res (3)'!U:U,"",0)</f>
        <v/>
      </c>
      <c r="AE542" s="70" t="str">
        <f>_xlfn.XLOOKUP($D542,'[1]Res (3)'!$G:$G,'[1]Res (3)'!V:V,"",0)</f>
        <v/>
      </c>
      <c r="AF542" s="70" t="str">
        <f>_xlfn.XLOOKUP($D542,'[1]Res (3)'!$G:$G,'[1]Res (3)'!W:W,"",0)</f>
        <v/>
      </c>
      <c r="AG542" s="70" t="str">
        <f>_xlfn.XLOOKUP($D542,'[1]Res (3)'!$G:$G,'[1]Res (3)'!X:X,"",0)</f>
        <v/>
      </c>
      <c r="AH542" s="70" t="str">
        <f>_xlfn.XLOOKUP($D542,'[1]Res (3)'!$G:$G,'[1]Res (3)'!Y:Y,"",0)</f>
        <v/>
      </c>
      <c r="AI542" s="70" t="str">
        <f>_xlfn.XLOOKUP($D542,'[1]Res (3)'!$G:$G,'[1]Res (3)'!Z:Z,"",0)</f>
        <v/>
      </c>
      <c r="AJ542" s="70" t="str">
        <f>_xlfn.XLOOKUP($D542,'[1]Res (3)'!$G:$G,'[1]Res (3)'!AA:AA,"",0)</f>
        <v/>
      </c>
      <c r="AK542" s="70" t="str">
        <f>_xlfn.XLOOKUP($D542,'[1]Res (3)'!$G:$G,'[1]Res (3)'!AB:AB,"",0)</f>
        <v>-</v>
      </c>
      <c r="AL542" s="71">
        <f t="shared" si="250"/>
        <v>0</v>
      </c>
      <c r="AM542" s="72" t="str">
        <f t="shared" si="251"/>
        <v/>
      </c>
      <c r="AO542" s="71" t="e">
        <f t="shared" si="257"/>
        <v>#VALUE!</v>
      </c>
      <c r="AP542" s="70" t="s">
        <v>26</v>
      </c>
      <c r="AQ542" s="70" t="s">
        <v>26</v>
      </c>
      <c r="AR542" s="70" t="s">
        <v>26</v>
      </c>
      <c r="AS542" s="70" t="s">
        <v>26</v>
      </c>
      <c r="AT542" s="70" t="s">
        <v>26</v>
      </c>
      <c r="AU542" s="70" t="s">
        <v>26</v>
      </c>
      <c r="AV542" s="70" t="s">
        <v>26</v>
      </c>
      <c r="AW542" s="70" t="s">
        <v>26</v>
      </c>
      <c r="AX542" s="70" t="s">
        <v>26</v>
      </c>
      <c r="AY542" s="71" t="e">
        <f t="shared" si="252"/>
        <v>#VALUE!</v>
      </c>
      <c r="AZ542" s="72" t="e">
        <f t="shared" si="258"/>
        <v>#VALUE!</v>
      </c>
      <c r="BA542" s="71">
        <v>2</v>
      </c>
      <c r="BB542" s="70" t="s">
        <v>26</v>
      </c>
      <c r="BC542" s="70" t="s">
        <v>26</v>
      </c>
      <c r="BD542" s="70" t="s">
        <v>26</v>
      </c>
      <c r="BE542" s="70" t="s">
        <v>26</v>
      </c>
      <c r="BF542" s="70" t="s">
        <v>26</v>
      </c>
      <c r="BG542" s="70" t="s">
        <v>26</v>
      </c>
      <c r="BH542" s="70" t="s">
        <v>26</v>
      </c>
      <c r="BI542" s="70" t="s">
        <v>26</v>
      </c>
      <c r="BJ542" s="70" t="s">
        <v>26</v>
      </c>
      <c r="BK542" s="74">
        <f t="shared" si="253"/>
        <v>2</v>
      </c>
      <c r="BL542" s="75">
        <f t="shared" si="259"/>
        <v>0</v>
      </c>
      <c r="BM542" s="71">
        <v>1</v>
      </c>
      <c r="BN542" s="70" t="s">
        <v>26</v>
      </c>
      <c r="BO542" s="70" t="s">
        <v>26</v>
      </c>
      <c r="BP542" s="70" t="s">
        <v>26</v>
      </c>
      <c r="BQ542" s="70" t="s">
        <v>26</v>
      </c>
      <c r="BR542" s="70" t="s">
        <v>26</v>
      </c>
      <c r="BS542" s="70" t="s">
        <v>26</v>
      </c>
      <c r="BT542" s="70" t="s">
        <v>26</v>
      </c>
      <c r="BU542" s="70" t="s">
        <v>26</v>
      </c>
      <c r="BV542" s="70" t="s">
        <v>26</v>
      </c>
      <c r="BW542" s="74">
        <f t="shared" si="254"/>
        <v>1</v>
      </c>
      <c r="BX542" s="76">
        <f t="shared" si="260"/>
        <v>0</v>
      </c>
      <c r="BY542" s="71">
        <v>0</v>
      </c>
      <c r="BZ542" s="70" t="s">
        <v>26</v>
      </c>
      <c r="CA542" s="70" t="s">
        <v>26</v>
      </c>
      <c r="CB542" s="70" t="s">
        <v>26</v>
      </c>
      <c r="CC542" s="70" t="s">
        <v>26</v>
      </c>
      <c r="CD542" s="70" t="s">
        <v>26</v>
      </c>
      <c r="CE542" s="70" t="s">
        <v>26</v>
      </c>
      <c r="CF542" s="70" t="s">
        <v>26</v>
      </c>
      <c r="CG542" s="70" t="s">
        <v>26</v>
      </c>
      <c r="CH542" s="70" t="s">
        <v>26</v>
      </c>
      <c r="CI542" s="77">
        <f t="shared" si="255"/>
        <v>0</v>
      </c>
      <c r="CJ542" s="76">
        <f t="shared" si="261"/>
        <v>0</v>
      </c>
      <c r="CK542" s="78"/>
      <c r="CL542" s="57"/>
      <c r="CM542" s="57"/>
      <c r="CN542" s="57"/>
      <c r="CO542" s="57"/>
      <c r="CP542" s="57"/>
      <c r="CQ542" s="57"/>
      <c r="CR542" s="57"/>
      <c r="CS542" s="79"/>
      <c r="CT542" s="80"/>
      <c r="CU542" s="81">
        <f t="shared" si="256"/>
        <v>0</v>
      </c>
      <c r="CV542" s="82">
        <f t="shared" si="262"/>
        <v>0</v>
      </c>
      <c r="CW542" s="83" t="e">
        <f>SUMIF(Склад!#REF!,E536,Склад!#REF!)</f>
        <v>#REF!</v>
      </c>
    </row>
    <row r="543" spans="1:101" s="73" customFormat="1" ht="85.7" customHeight="1" thickBot="1" x14ac:dyDescent="0.3">
      <c r="A543" s="57">
        <v>540</v>
      </c>
      <c r="B543" s="168" t="s">
        <v>157</v>
      </c>
      <c r="C543" s="34" t="s">
        <v>4285</v>
      </c>
      <c r="D543" s="34" t="str">
        <f t="shared" si="249"/>
        <v>279510174</v>
      </c>
      <c r="E543" s="33" t="s">
        <v>4029</v>
      </c>
      <c r="F543" s="33">
        <v>74</v>
      </c>
      <c r="G543" s="165" t="str">
        <f>IFERROR(VLOOKUP(VALUE(E543),Склад!#REF!,6,0),"-")</f>
        <v>-</v>
      </c>
      <c r="H543" s="58"/>
      <c r="I543" s="194" t="s">
        <v>4369</v>
      </c>
      <c r="J543" s="59">
        <v>38.1</v>
      </c>
      <c r="K543" s="63">
        <v>99</v>
      </c>
      <c r="L543" s="60"/>
      <c r="M543" s="61"/>
      <c r="N543" s="62"/>
      <c r="O543" s="64"/>
      <c r="P543" s="65"/>
      <c r="Q543" s="66"/>
      <c r="R543" s="67"/>
      <c r="S543" s="65"/>
      <c r="T543" s="66"/>
      <c r="U543" s="68"/>
      <c r="V543" s="69"/>
      <c r="W543" s="65"/>
      <c r="X543" s="66"/>
      <c r="Y543" s="70" t="str">
        <f>_xlfn.XLOOKUP($D543,'[1]Res (3)'!$G:$G,'[1]Res (3)'!P:P,"",0)</f>
        <v>-</v>
      </c>
      <c r="Z543" s="70" t="str">
        <f>_xlfn.XLOOKUP($D543,'[1]Res (3)'!$G:$G,'[1]Res (3)'!Q:Q,"",0)</f>
        <v>-</v>
      </c>
      <c r="AA543" s="70" t="str">
        <f>_xlfn.XLOOKUP($D543,'[1]Res (3)'!$G:$G,'[1]Res (3)'!R:R,"",0)</f>
        <v>-</v>
      </c>
      <c r="AB543" s="70" t="str">
        <f>_xlfn.XLOOKUP($D543,'[1]Res (3)'!$G:$G,'[1]Res (3)'!S:S,"",0)</f>
        <v/>
      </c>
      <c r="AC543" s="70" t="str">
        <f>_xlfn.XLOOKUP($D543,'[1]Res (3)'!$G:$G,'[1]Res (3)'!T:T,"",0)</f>
        <v/>
      </c>
      <c r="AD543" s="70" t="str">
        <f>_xlfn.XLOOKUP($D543,'[1]Res (3)'!$G:$G,'[1]Res (3)'!U:U,"",0)</f>
        <v/>
      </c>
      <c r="AE543" s="70" t="str">
        <f>_xlfn.XLOOKUP($D543,'[1]Res (3)'!$G:$G,'[1]Res (3)'!V:V,"",0)</f>
        <v/>
      </c>
      <c r="AF543" s="70" t="str">
        <f>_xlfn.XLOOKUP($D543,'[1]Res (3)'!$G:$G,'[1]Res (3)'!W:W,"",0)</f>
        <v/>
      </c>
      <c r="AG543" s="70" t="str">
        <f>_xlfn.XLOOKUP($D543,'[1]Res (3)'!$G:$G,'[1]Res (3)'!X:X,"",0)</f>
        <v/>
      </c>
      <c r="AH543" s="70" t="str">
        <f>_xlfn.XLOOKUP($D543,'[1]Res (3)'!$G:$G,'[1]Res (3)'!Y:Y,"",0)</f>
        <v/>
      </c>
      <c r="AI543" s="70" t="str">
        <f>_xlfn.XLOOKUP($D543,'[1]Res (3)'!$G:$G,'[1]Res (3)'!Z:Z,"",0)</f>
        <v/>
      </c>
      <c r="AJ543" s="70" t="str">
        <f>_xlfn.XLOOKUP($D543,'[1]Res (3)'!$G:$G,'[1]Res (3)'!AA:AA,"",0)</f>
        <v/>
      </c>
      <c r="AK543" s="70" t="str">
        <f>_xlfn.XLOOKUP($D543,'[1]Res (3)'!$G:$G,'[1]Res (3)'!AB:AB,"",0)</f>
        <v>-</v>
      </c>
      <c r="AL543" s="71">
        <f t="shared" si="250"/>
        <v>0</v>
      </c>
      <c r="AM543" s="72" t="str">
        <f t="shared" si="251"/>
        <v/>
      </c>
      <c r="AO543" s="71" t="e">
        <f t="shared" si="257"/>
        <v>#VALUE!</v>
      </c>
      <c r="AP543" s="70" t="s">
        <v>26</v>
      </c>
      <c r="AQ543" s="70" t="s">
        <v>26</v>
      </c>
      <c r="AR543" s="70" t="s">
        <v>26</v>
      </c>
      <c r="AS543" s="70" t="s">
        <v>26</v>
      </c>
      <c r="AT543" s="70" t="s">
        <v>26</v>
      </c>
      <c r="AU543" s="70" t="s">
        <v>26</v>
      </c>
      <c r="AV543" s="70" t="s">
        <v>26</v>
      </c>
      <c r="AW543" s="70" t="s">
        <v>26</v>
      </c>
      <c r="AX543" s="70" t="s">
        <v>26</v>
      </c>
      <c r="AY543" s="71" t="e">
        <f t="shared" si="252"/>
        <v>#VALUE!</v>
      </c>
      <c r="AZ543" s="72" t="e">
        <f t="shared" si="258"/>
        <v>#VALUE!</v>
      </c>
      <c r="BA543" s="71">
        <v>2</v>
      </c>
      <c r="BB543" s="70" t="s">
        <v>26</v>
      </c>
      <c r="BC543" s="70" t="s">
        <v>26</v>
      </c>
      <c r="BD543" s="70" t="s">
        <v>26</v>
      </c>
      <c r="BE543" s="70" t="s">
        <v>26</v>
      </c>
      <c r="BF543" s="70" t="s">
        <v>26</v>
      </c>
      <c r="BG543" s="70" t="s">
        <v>26</v>
      </c>
      <c r="BH543" s="70" t="s">
        <v>26</v>
      </c>
      <c r="BI543" s="70" t="s">
        <v>26</v>
      </c>
      <c r="BJ543" s="70" t="s">
        <v>26</v>
      </c>
      <c r="BK543" s="74">
        <f t="shared" si="253"/>
        <v>2</v>
      </c>
      <c r="BL543" s="75">
        <f t="shared" si="259"/>
        <v>0</v>
      </c>
      <c r="BM543" s="71">
        <v>1</v>
      </c>
      <c r="BN543" s="70" t="s">
        <v>26</v>
      </c>
      <c r="BO543" s="70" t="s">
        <v>26</v>
      </c>
      <c r="BP543" s="70" t="s">
        <v>26</v>
      </c>
      <c r="BQ543" s="70" t="s">
        <v>26</v>
      </c>
      <c r="BR543" s="70" t="s">
        <v>26</v>
      </c>
      <c r="BS543" s="70" t="s">
        <v>26</v>
      </c>
      <c r="BT543" s="70" t="s">
        <v>26</v>
      </c>
      <c r="BU543" s="70" t="s">
        <v>26</v>
      </c>
      <c r="BV543" s="70" t="s">
        <v>26</v>
      </c>
      <c r="BW543" s="74">
        <f t="shared" si="254"/>
        <v>1</v>
      </c>
      <c r="BX543" s="76">
        <f t="shared" si="260"/>
        <v>0</v>
      </c>
      <c r="BY543" s="71">
        <v>5</v>
      </c>
      <c r="BZ543" s="70" t="s">
        <v>26</v>
      </c>
      <c r="CA543" s="70" t="s">
        <v>26</v>
      </c>
      <c r="CB543" s="70" t="s">
        <v>26</v>
      </c>
      <c r="CC543" s="70" t="s">
        <v>26</v>
      </c>
      <c r="CD543" s="70" t="s">
        <v>26</v>
      </c>
      <c r="CE543" s="70" t="s">
        <v>26</v>
      </c>
      <c r="CF543" s="70" t="s">
        <v>26</v>
      </c>
      <c r="CG543" s="70" t="s">
        <v>26</v>
      </c>
      <c r="CH543" s="70" t="s">
        <v>26</v>
      </c>
      <c r="CI543" s="77">
        <f t="shared" si="255"/>
        <v>5</v>
      </c>
      <c r="CJ543" s="76">
        <f t="shared" si="261"/>
        <v>0</v>
      </c>
      <c r="CK543" s="78">
        <v>1</v>
      </c>
      <c r="CL543" s="57"/>
      <c r="CM543" s="57"/>
      <c r="CN543" s="57"/>
      <c r="CO543" s="57"/>
      <c r="CP543" s="57"/>
      <c r="CQ543" s="57"/>
      <c r="CR543" s="57"/>
      <c r="CS543" s="79"/>
      <c r="CT543" s="80"/>
      <c r="CU543" s="81">
        <f t="shared" si="256"/>
        <v>1</v>
      </c>
      <c r="CV543" s="82">
        <f t="shared" si="262"/>
        <v>0</v>
      </c>
      <c r="CW543" s="83" t="e">
        <f>SUMIF(Склад!#REF!,E537,Склад!#REF!)</f>
        <v>#REF!</v>
      </c>
    </row>
    <row r="544" spans="1:101" s="73" customFormat="1" ht="92.25" customHeight="1" thickBot="1" x14ac:dyDescent="0.3">
      <c r="A544" s="34">
        <v>541</v>
      </c>
      <c r="B544" s="168" t="s">
        <v>157</v>
      </c>
      <c r="C544" s="34" t="s">
        <v>4286</v>
      </c>
      <c r="D544" s="34" t="str">
        <f t="shared" si="249"/>
        <v>282510235</v>
      </c>
      <c r="E544" s="33" t="s">
        <v>4030</v>
      </c>
      <c r="F544" s="33">
        <v>35</v>
      </c>
      <c r="G544" s="165" t="str">
        <f>IFERROR(VLOOKUP(VALUE(E544),Склад!#REF!,6,0),"-")</f>
        <v>-</v>
      </c>
      <c r="H544" s="58"/>
      <c r="I544" s="194" t="s">
        <v>4369</v>
      </c>
      <c r="J544" s="59">
        <v>38.1</v>
      </c>
      <c r="K544" s="63">
        <v>99</v>
      </c>
      <c r="L544" s="60"/>
      <c r="M544" s="61"/>
      <c r="N544" s="62"/>
      <c r="O544" s="64"/>
      <c r="P544" s="65"/>
      <c r="Q544" s="66"/>
      <c r="R544" s="67"/>
      <c r="S544" s="65"/>
      <c r="T544" s="66"/>
      <c r="U544" s="68"/>
      <c r="V544" s="69"/>
      <c r="W544" s="65"/>
      <c r="X544" s="66"/>
      <c r="Y544" s="70" t="str">
        <f>_xlfn.XLOOKUP($D544,'[1]Res (3)'!$G:$G,'[1]Res (3)'!P:P,"",0)</f>
        <v>-</v>
      </c>
      <c r="Z544" s="70" t="str">
        <f>_xlfn.XLOOKUP($D544,'[1]Res (3)'!$G:$G,'[1]Res (3)'!Q:Q,"",0)</f>
        <v>-</v>
      </c>
      <c r="AA544" s="70" t="str">
        <f>_xlfn.XLOOKUP($D544,'[1]Res (3)'!$G:$G,'[1]Res (3)'!R:R,"",0)</f>
        <v>-</v>
      </c>
      <c r="AB544" s="70" t="str">
        <f>_xlfn.XLOOKUP($D544,'[1]Res (3)'!$G:$G,'[1]Res (3)'!S:S,"",0)</f>
        <v/>
      </c>
      <c r="AC544" s="70" t="str">
        <f>_xlfn.XLOOKUP($D544,'[1]Res (3)'!$G:$G,'[1]Res (3)'!T:T,"",0)</f>
        <v/>
      </c>
      <c r="AD544" s="70" t="str">
        <f>_xlfn.XLOOKUP($D544,'[1]Res (3)'!$G:$G,'[1]Res (3)'!U:U,"",0)</f>
        <v/>
      </c>
      <c r="AE544" s="70" t="str">
        <f>_xlfn.XLOOKUP($D544,'[1]Res (3)'!$G:$G,'[1]Res (3)'!V:V,"",0)</f>
        <v/>
      </c>
      <c r="AF544" s="70" t="str">
        <f>_xlfn.XLOOKUP($D544,'[1]Res (3)'!$G:$G,'[1]Res (3)'!W:W,"",0)</f>
        <v/>
      </c>
      <c r="AG544" s="70" t="str">
        <f>_xlfn.XLOOKUP($D544,'[1]Res (3)'!$G:$G,'[1]Res (3)'!X:X,"",0)</f>
        <v/>
      </c>
      <c r="AH544" s="70" t="str">
        <f>_xlfn.XLOOKUP($D544,'[1]Res (3)'!$G:$G,'[1]Res (3)'!Y:Y,"",0)</f>
        <v/>
      </c>
      <c r="AI544" s="70" t="str">
        <f>_xlfn.XLOOKUP($D544,'[1]Res (3)'!$G:$G,'[1]Res (3)'!Z:Z,"",0)</f>
        <v/>
      </c>
      <c r="AJ544" s="70" t="str">
        <f>_xlfn.XLOOKUP($D544,'[1]Res (3)'!$G:$G,'[1]Res (3)'!AA:AA,"",0)</f>
        <v/>
      </c>
      <c r="AK544" s="70" t="str">
        <f>_xlfn.XLOOKUP($D544,'[1]Res (3)'!$G:$G,'[1]Res (3)'!AB:AB,"",0)</f>
        <v>-</v>
      </c>
      <c r="AL544" s="71">
        <f t="shared" si="250"/>
        <v>0</v>
      </c>
      <c r="AM544" s="72" t="str">
        <f t="shared" si="251"/>
        <v/>
      </c>
      <c r="AO544" s="71" t="e">
        <f t="shared" si="257"/>
        <v>#VALUE!</v>
      </c>
      <c r="AP544" s="70" t="s">
        <v>26</v>
      </c>
      <c r="AQ544" s="70" t="s">
        <v>26</v>
      </c>
      <c r="AR544" s="70" t="s">
        <v>26</v>
      </c>
      <c r="AS544" s="70" t="s">
        <v>26</v>
      </c>
      <c r="AT544" s="70" t="s">
        <v>26</v>
      </c>
      <c r="AU544" s="70" t="s">
        <v>26</v>
      </c>
      <c r="AV544" s="70" t="s">
        <v>26</v>
      </c>
      <c r="AW544" s="70" t="s">
        <v>26</v>
      </c>
      <c r="AX544" s="70" t="s">
        <v>26</v>
      </c>
      <c r="AY544" s="71" t="e">
        <f t="shared" si="252"/>
        <v>#VALUE!</v>
      </c>
      <c r="AZ544" s="72" t="e">
        <f t="shared" si="258"/>
        <v>#VALUE!</v>
      </c>
      <c r="BA544" s="71">
        <v>2</v>
      </c>
      <c r="BB544" s="70" t="s">
        <v>26</v>
      </c>
      <c r="BC544" s="70" t="s">
        <v>26</v>
      </c>
      <c r="BD544" s="70" t="s">
        <v>26</v>
      </c>
      <c r="BE544" s="70" t="s">
        <v>26</v>
      </c>
      <c r="BF544" s="70" t="s">
        <v>26</v>
      </c>
      <c r="BG544" s="70" t="s">
        <v>26</v>
      </c>
      <c r="BH544" s="70" t="s">
        <v>26</v>
      </c>
      <c r="BI544" s="70" t="s">
        <v>26</v>
      </c>
      <c r="BJ544" s="70" t="s">
        <v>26</v>
      </c>
      <c r="BK544" s="74">
        <f t="shared" si="253"/>
        <v>2</v>
      </c>
      <c r="BL544" s="75">
        <f t="shared" si="259"/>
        <v>0</v>
      </c>
      <c r="BM544" s="71">
        <v>1</v>
      </c>
      <c r="BN544" s="70" t="s">
        <v>26</v>
      </c>
      <c r="BO544" s="70" t="s">
        <v>26</v>
      </c>
      <c r="BP544" s="70" t="s">
        <v>26</v>
      </c>
      <c r="BQ544" s="70" t="s">
        <v>26</v>
      </c>
      <c r="BR544" s="70" t="s">
        <v>26</v>
      </c>
      <c r="BS544" s="70" t="s">
        <v>26</v>
      </c>
      <c r="BT544" s="70" t="s">
        <v>26</v>
      </c>
      <c r="BU544" s="70" t="s">
        <v>26</v>
      </c>
      <c r="BV544" s="70" t="s">
        <v>26</v>
      </c>
      <c r="BW544" s="74">
        <f t="shared" si="254"/>
        <v>1</v>
      </c>
      <c r="BX544" s="76">
        <f t="shared" si="260"/>
        <v>0</v>
      </c>
      <c r="BY544" s="71">
        <v>5</v>
      </c>
      <c r="BZ544" s="70" t="s">
        <v>26</v>
      </c>
      <c r="CA544" s="70" t="s">
        <v>26</v>
      </c>
      <c r="CB544" s="70" t="s">
        <v>26</v>
      </c>
      <c r="CC544" s="70" t="s">
        <v>26</v>
      </c>
      <c r="CD544" s="70" t="s">
        <v>26</v>
      </c>
      <c r="CE544" s="70" t="s">
        <v>26</v>
      </c>
      <c r="CF544" s="70" t="s">
        <v>26</v>
      </c>
      <c r="CG544" s="70" t="s">
        <v>26</v>
      </c>
      <c r="CH544" s="70" t="s">
        <v>26</v>
      </c>
      <c r="CI544" s="77">
        <f t="shared" si="255"/>
        <v>5</v>
      </c>
      <c r="CJ544" s="76">
        <f t="shared" si="261"/>
        <v>0</v>
      </c>
      <c r="CK544" s="78">
        <v>4</v>
      </c>
      <c r="CL544" s="57"/>
      <c r="CM544" s="57"/>
      <c r="CN544" s="57"/>
      <c r="CO544" s="57"/>
      <c r="CP544" s="57"/>
      <c r="CQ544" s="57"/>
      <c r="CR544" s="57"/>
      <c r="CS544" s="79"/>
      <c r="CT544" s="80"/>
      <c r="CU544" s="81">
        <f t="shared" si="256"/>
        <v>4</v>
      </c>
      <c r="CV544" s="82">
        <f t="shared" si="262"/>
        <v>0</v>
      </c>
      <c r="CW544" s="83" t="e">
        <f>SUMIF(Склад!#REF!,E538,Склад!#REF!)</f>
        <v>#REF!</v>
      </c>
    </row>
    <row r="545" spans="1:101" s="73" customFormat="1" ht="98.25" customHeight="1" thickBot="1" x14ac:dyDescent="0.3">
      <c r="A545" s="57">
        <v>542</v>
      </c>
      <c r="B545" s="168" t="s">
        <v>157</v>
      </c>
      <c r="C545" s="34" t="s">
        <v>4286</v>
      </c>
      <c r="D545" s="34" t="str">
        <f t="shared" si="249"/>
        <v>282510274</v>
      </c>
      <c r="E545" s="33" t="s">
        <v>4030</v>
      </c>
      <c r="F545" s="33">
        <v>74</v>
      </c>
      <c r="G545" s="165" t="str">
        <f>IFERROR(VLOOKUP(VALUE(E545),Склад!#REF!,6,0),"-")</f>
        <v>-</v>
      </c>
      <c r="H545" s="58"/>
      <c r="I545" s="194" t="s">
        <v>4369</v>
      </c>
      <c r="J545" s="59">
        <v>38.1</v>
      </c>
      <c r="K545" s="63">
        <v>99</v>
      </c>
      <c r="L545" s="60"/>
      <c r="M545" s="61"/>
      <c r="N545" s="62"/>
      <c r="O545" s="64"/>
      <c r="P545" s="65"/>
      <c r="Q545" s="66"/>
      <c r="R545" s="67"/>
      <c r="S545" s="65"/>
      <c r="T545" s="66"/>
      <c r="U545" s="68"/>
      <c r="V545" s="69"/>
      <c r="W545" s="65"/>
      <c r="X545" s="66"/>
      <c r="Y545" s="70" t="str">
        <f>_xlfn.XLOOKUP($D545,'[1]Res (3)'!$G:$G,'[1]Res (3)'!P:P,"",0)</f>
        <v>-</v>
      </c>
      <c r="Z545" s="70" t="str">
        <f>_xlfn.XLOOKUP($D545,'[1]Res (3)'!$G:$G,'[1]Res (3)'!Q:Q,"",0)</f>
        <v>-</v>
      </c>
      <c r="AA545" s="70" t="str">
        <f>_xlfn.XLOOKUP($D545,'[1]Res (3)'!$G:$G,'[1]Res (3)'!R:R,"",0)</f>
        <v>-</v>
      </c>
      <c r="AB545" s="70" t="str">
        <f>_xlfn.XLOOKUP($D545,'[1]Res (3)'!$G:$G,'[1]Res (3)'!S:S,"",0)</f>
        <v/>
      </c>
      <c r="AC545" s="70" t="str">
        <f>_xlfn.XLOOKUP($D545,'[1]Res (3)'!$G:$G,'[1]Res (3)'!T:T,"",0)</f>
        <v/>
      </c>
      <c r="AD545" s="70" t="str">
        <f>_xlfn.XLOOKUP($D545,'[1]Res (3)'!$G:$G,'[1]Res (3)'!U:U,"",0)</f>
        <v/>
      </c>
      <c r="AE545" s="70" t="str">
        <f>_xlfn.XLOOKUP($D545,'[1]Res (3)'!$G:$G,'[1]Res (3)'!V:V,"",0)</f>
        <v/>
      </c>
      <c r="AF545" s="70" t="str">
        <f>_xlfn.XLOOKUP($D545,'[1]Res (3)'!$G:$G,'[1]Res (3)'!W:W,"",0)</f>
        <v/>
      </c>
      <c r="AG545" s="70" t="str">
        <f>_xlfn.XLOOKUP($D545,'[1]Res (3)'!$G:$G,'[1]Res (3)'!X:X,"",0)</f>
        <v/>
      </c>
      <c r="AH545" s="70" t="str">
        <f>_xlfn.XLOOKUP($D545,'[1]Res (3)'!$G:$G,'[1]Res (3)'!Y:Y,"",0)</f>
        <v/>
      </c>
      <c r="AI545" s="70" t="str">
        <f>_xlfn.XLOOKUP($D545,'[1]Res (3)'!$G:$G,'[1]Res (3)'!Z:Z,"",0)</f>
        <v/>
      </c>
      <c r="AJ545" s="70" t="str">
        <f>_xlfn.XLOOKUP($D545,'[1]Res (3)'!$G:$G,'[1]Res (3)'!AA:AA,"",0)</f>
        <v/>
      </c>
      <c r="AK545" s="70" t="str">
        <f>_xlfn.XLOOKUP($D545,'[1]Res (3)'!$G:$G,'[1]Res (3)'!AB:AB,"",0)</f>
        <v>-</v>
      </c>
      <c r="AL545" s="71">
        <f t="shared" si="250"/>
        <v>0</v>
      </c>
      <c r="AM545" s="72" t="str">
        <f t="shared" si="251"/>
        <v/>
      </c>
      <c r="AO545" s="71" t="e">
        <f t="shared" si="257"/>
        <v>#VALUE!</v>
      </c>
      <c r="AP545" s="70" t="s">
        <v>26</v>
      </c>
      <c r="AQ545" s="70" t="s">
        <v>26</v>
      </c>
      <c r="AR545" s="70" t="s">
        <v>26</v>
      </c>
      <c r="AS545" s="70" t="s">
        <v>26</v>
      </c>
      <c r="AT545" s="70" t="s">
        <v>26</v>
      </c>
      <c r="AU545" s="70" t="s">
        <v>26</v>
      </c>
      <c r="AV545" s="70" t="s">
        <v>26</v>
      </c>
      <c r="AW545" s="70" t="s">
        <v>26</v>
      </c>
      <c r="AX545" s="70" t="s">
        <v>26</v>
      </c>
      <c r="AY545" s="71" t="e">
        <f t="shared" si="252"/>
        <v>#VALUE!</v>
      </c>
      <c r="AZ545" s="72" t="e">
        <f t="shared" si="258"/>
        <v>#VALUE!</v>
      </c>
      <c r="BA545" s="71">
        <v>2</v>
      </c>
      <c r="BB545" s="70" t="s">
        <v>26</v>
      </c>
      <c r="BC545" s="70" t="s">
        <v>26</v>
      </c>
      <c r="BD545" s="70" t="s">
        <v>26</v>
      </c>
      <c r="BE545" s="70" t="s">
        <v>26</v>
      </c>
      <c r="BF545" s="70" t="s">
        <v>26</v>
      </c>
      <c r="BG545" s="70" t="s">
        <v>26</v>
      </c>
      <c r="BH545" s="70" t="s">
        <v>26</v>
      </c>
      <c r="BI545" s="70" t="s">
        <v>26</v>
      </c>
      <c r="BJ545" s="70" t="s">
        <v>26</v>
      </c>
      <c r="BK545" s="74">
        <f t="shared" si="253"/>
        <v>2</v>
      </c>
      <c r="BL545" s="75">
        <f t="shared" si="259"/>
        <v>0</v>
      </c>
      <c r="BM545" s="71">
        <v>1</v>
      </c>
      <c r="BN545" s="70" t="s">
        <v>26</v>
      </c>
      <c r="BO545" s="70" t="s">
        <v>26</v>
      </c>
      <c r="BP545" s="70" t="s">
        <v>26</v>
      </c>
      <c r="BQ545" s="70" t="s">
        <v>26</v>
      </c>
      <c r="BR545" s="70" t="s">
        <v>26</v>
      </c>
      <c r="BS545" s="70" t="s">
        <v>26</v>
      </c>
      <c r="BT545" s="70" t="s">
        <v>26</v>
      </c>
      <c r="BU545" s="70" t="s">
        <v>26</v>
      </c>
      <c r="BV545" s="70" t="s">
        <v>26</v>
      </c>
      <c r="BW545" s="74">
        <f t="shared" si="254"/>
        <v>1</v>
      </c>
      <c r="BX545" s="76">
        <f t="shared" si="260"/>
        <v>0</v>
      </c>
      <c r="BY545" s="71">
        <v>0</v>
      </c>
      <c r="BZ545" s="70" t="s">
        <v>26</v>
      </c>
      <c r="CA545" s="70" t="s">
        <v>26</v>
      </c>
      <c r="CB545" s="70" t="s">
        <v>26</v>
      </c>
      <c r="CC545" s="70" t="s">
        <v>26</v>
      </c>
      <c r="CD545" s="70" t="s">
        <v>26</v>
      </c>
      <c r="CE545" s="70" t="s">
        <v>26</v>
      </c>
      <c r="CF545" s="70" t="s">
        <v>26</v>
      </c>
      <c r="CG545" s="70" t="s">
        <v>26</v>
      </c>
      <c r="CH545" s="70" t="s">
        <v>26</v>
      </c>
      <c r="CI545" s="77">
        <f t="shared" si="255"/>
        <v>0</v>
      </c>
      <c r="CJ545" s="76">
        <f t="shared" si="261"/>
        <v>0</v>
      </c>
      <c r="CK545" s="78"/>
      <c r="CL545" s="57"/>
      <c r="CM545" s="57"/>
      <c r="CN545" s="57"/>
      <c r="CO545" s="57"/>
      <c r="CP545" s="57"/>
      <c r="CQ545" s="57"/>
      <c r="CR545" s="57"/>
      <c r="CS545" s="79"/>
      <c r="CT545" s="80"/>
      <c r="CU545" s="81">
        <f t="shared" si="256"/>
        <v>0</v>
      </c>
      <c r="CV545" s="82">
        <f t="shared" si="262"/>
        <v>0</v>
      </c>
      <c r="CW545" s="83" t="e">
        <f>SUMIF(Склад!#REF!,E539,Склад!#REF!)</f>
        <v>#REF!</v>
      </c>
    </row>
    <row r="546" spans="1:101" s="73" customFormat="1" ht="107.65" customHeight="1" thickBot="1" x14ac:dyDescent="0.3">
      <c r="A546" s="34">
        <v>543</v>
      </c>
      <c r="B546" s="168" t="s">
        <v>133</v>
      </c>
      <c r="C546" s="34" t="s">
        <v>4287</v>
      </c>
      <c r="D546" s="34" t="str">
        <f t="shared" si="249"/>
        <v>773510335</v>
      </c>
      <c r="E546" s="33" t="s">
        <v>4031</v>
      </c>
      <c r="F546" s="33">
        <v>35</v>
      </c>
      <c r="G546" s="165" t="str">
        <f>IFERROR(VLOOKUP(VALUE(E546),Склад!#REF!,6,0),"-")</f>
        <v>-</v>
      </c>
      <c r="H546" s="58"/>
      <c r="I546" s="194" t="s">
        <v>4369</v>
      </c>
      <c r="J546" s="59">
        <v>34.200000000000003</v>
      </c>
      <c r="K546" s="63">
        <v>89</v>
      </c>
      <c r="L546" s="60"/>
      <c r="M546" s="61"/>
      <c r="N546" s="62"/>
      <c r="O546" s="64"/>
      <c r="P546" s="65"/>
      <c r="Q546" s="66"/>
      <c r="R546" s="67"/>
      <c r="S546" s="65"/>
      <c r="T546" s="66"/>
      <c r="U546" s="68"/>
      <c r="V546" s="69"/>
      <c r="W546" s="65"/>
      <c r="X546" s="66"/>
      <c r="Y546" s="70" t="str">
        <f>_xlfn.XLOOKUP($D546,'[1]Res (3)'!$G:$G,'[1]Res (3)'!P:P,"",0)</f>
        <v>-</v>
      </c>
      <c r="Z546" s="70" t="str">
        <f>_xlfn.XLOOKUP($D546,'[1]Res (3)'!$G:$G,'[1]Res (3)'!Q:Q,"",0)</f>
        <v>-</v>
      </c>
      <c r="AA546" s="70" t="str">
        <f>_xlfn.XLOOKUP($D546,'[1]Res (3)'!$G:$G,'[1]Res (3)'!R:R,"",0)</f>
        <v>-</v>
      </c>
      <c r="AB546" s="70" t="str">
        <f>_xlfn.XLOOKUP($D546,'[1]Res (3)'!$G:$G,'[1]Res (3)'!S:S,"",0)</f>
        <v/>
      </c>
      <c r="AC546" s="70" t="str">
        <f>_xlfn.XLOOKUP($D546,'[1]Res (3)'!$G:$G,'[1]Res (3)'!T:T,"",0)</f>
        <v/>
      </c>
      <c r="AD546" s="70" t="str">
        <f>_xlfn.XLOOKUP($D546,'[1]Res (3)'!$G:$G,'[1]Res (3)'!U:U,"",0)</f>
        <v/>
      </c>
      <c r="AE546" s="70" t="str">
        <f>_xlfn.XLOOKUP($D546,'[1]Res (3)'!$G:$G,'[1]Res (3)'!V:V,"",0)</f>
        <v/>
      </c>
      <c r="AF546" s="70" t="str">
        <f>_xlfn.XLOOKUP($D546,'[1]Res (3)'!$G:$G,'[1]Res (3)'!W:W,"",0)</f>
        <v/>
      </c>
      <c r="AG546" s="70" t="str">
        <f>_xlfn.XLOOKUP($D546,'[1]Res (3)'!$G:$G,'[1]Res (3)'!X:X,"",0)</f>
        <v/>
      </c>
      <c r="AH546" s="70" t="str">
        <f>_xlfn.XLOOKUP($D546,'[1]Res (3)'!$G:$G,'[1]Res (3)'!Y:Y,"",0)</f>
        <v/>
      </c>
      <c r="AI546" s="70" t="str">
        <f>_xlfn.XLOOKUP($D546,'[1]Res (3)'!$G:$G,'[1]Res (3)'!Z:Z,"",0)</f>
        <v/>
      </c>
      <c r="AJ546" s="70" t="str">
        <f>_xlfn.XLOOKUP($D546,'[1]Res (3)'!$G:$G,'[1]Res (3)'!AA:AA,"",0)</f>
        <v/>
      </c>
      <c r="AK546" s="70" t="str">
        <f>_xlfn.XLOOKUP($D546,'[1]Res (3)'!$G:$G,'[1]Res (3)'!AB:AB,"",0)</f>
        <v>-</v>
      </c>
      <c r="AL546" s="71">
        <f t="shared" si="250"/>
        <v>0</v>
      </c>
      <c r="AM546" s="72" t="str">
        <f t="shared" si="251"/>
        <v/>
      </c>
      <c r="AO546" s="71" t="e">
        <f t="shared" si="257"/>
        <v>#VALUE!</v>
      </c>
      <c r="AP546" s="70" t="s">
        <v>26</v>
      </c>
      <c r="AQ546" s="70" t="s">
        <v>26</v>
      </c>
      <c r="AR546" s="70" t="s">
        <v>26</v>
      </c>
      <c r="AS546" s="70" t="s">
        <v>26</v>
      </c>
      <c r="AT546" s="70" t="s">
        <v>26</v>
      </c>
      <c r="AU546" s="70" t="s">
        <v>26</v>
      </c>
      <c r="AV546" s="70" t="s">
        <v>26</v>
      </c>
      <c r="AW546" s="70" t="s">
        <v>26</v>
      </c>
      <c r="AX546" s="70" t="s">
        <v>26</v>
      </c>
      <c r="AY546" s="71" t="e">
        <f t="shared" si="252"/>
        <v>#VALUE!</v>
      </c>
      <c r="AZ546" s="72" t="e">
        <f t="shared" si="258"/>
        <v>#VALUE!</v>
      </c>
      <c r="BA546" s="71">
        <v>2</v>
      </c>
      <c r="BB546" s="70" t="s">
        <v>26</v>
      </c>
      <c r="BC546" s="70" t="s">
        <v>26</v>
      </c>
      <c r="BD546" s="70" t="s">
        <v>26</v>
      </c>
      <c r="BE546" s="70" t="s">
        <v>26</v>
      </c>
      <c r="BF546" s="70" t="s">
        <v>26</v>
      </c>
      <c r="BG546" s="70" t="s">
        <v>26</v>
      </c>
      <c r="BH546" s="70" t="s">
        <v>26</v>
      </c>
      <c r="BI546" s="70" t="s">
        <v>26</v>
      </c>
      <c r="BJ546" s="70" t="s">
        <v>26</v>
      </c>
      <c r="BK546" s="74">
        <f t="shared" si="253"/>
        <v>2</v>
      </c>
      <c r="BL546" s="75">
        <f t="shared" si="259"/>
        <v>0</v>
      </c>
      <c r="BM546" s="71">
        <v>1</v>
      </c>
      <c r="BN546" s="70" t="s">
        <v>26</v>
      </c>
      <c r="BO546" s="70" t="s">
        <v>26</v>
      </c>
      <c r="BP546" s="70" t="s">
        <v>26</v>
      </c>
      <c r="BQ546" s="70" t="s">
        <v>26</v>
      </c>
      <c r="BR546" s="70" t="s">
        <v>26</v>
      </c>
      <c r="BS546" s="70" t="s">
        <v>26</v>
      </c>
      <c r="BT546" s="70" t="s">
        <v>26</v>
      </c>
      <c r="BU546" s="70" t="s">
        <v>26</v>
      </c>
      <c r="BV546" s="70" t="s">
        <v>26</v>
      </c>
      <c r="BW546" s="74">
        <f t="shared" si="254"/>
        <v>1</v>
      </c>
      <c r="BX546" s="76">
        <f t="shared" si="260"/>
        <v>0</v>
      </c>
      <c r="BY546" s="71">
        <v>0</v>
      </c>
      <c r="BZ546" s="70" t="s">
        <v>26</v>
      </c>
      <c r="CA546" s="70" t="s">
        <v>26</v>
      </c>
      <c r="CB546" s="70" t="s">
        <v>26</v>
      </c>
      <c r="CC546" s="70" t="s">
        <v>26</v>
      </c>
      <c r="CD546" s="70" t="s">
        <v>26</v>
      </c>
      <c r="CE546" s="70" t="s">
        <v>26</v>
      </c>
      <c r="CF546" s="70" t="s">
        <v>26</v>
      </c>
      <c r="CG546" s="70" t="s">
        <v>26</v>
      </c>
      <c r="CH546" s="70" t="s">
        <v>26</v>
      </c>
      <c r="CI546" s="77">
        <f t="shared" si="255"/>
        <v>0</v>
      </c>
      <c r="CJ546" s="76">
        <f t="shared" si="261"/>
        <v>0</v>
      </c>
      <c r="CK546" s="78"/>
      <c r="CL546" s="57"/>
      <c r="CM546" s="57"/>
      <c r="CN546" s="57"/>
      <c r="CO546" s="57"/>
      <c r="CP546" s="57"/>
      <c r="CQ546" s="57"/>
      <c r="CR546" s="57"/>
      <c r="CS546" s="79"/>
      <c r="CT546" s="80"/>
      <c r="CU546" s="81">
        <f t="shared" si="256"/>
        <v>0</v>
      </c>
      <c r="CV546" s="82">
        <f t="shared" si="262"/>
        <v>0</v>
      </c>
      <c r="CW546" s="83" t="e">
        <f>SUMIF(Склад!#REF!,E540,Склад!#REF!)</f>
        <v>#REF!</v>
      </c>
    </row>
    <row r="547" spans="1:101" s="73" customFormat="1" ht="95.85" customHeight="1" thickBot="1" x14ac:dyDescent="0.3">
      <c r="A547" s="57">
        <v>544</v>
      </c>
      <c r="B547" s="168" t="s">
        <v>133</v>
      </c>
      <c r="C547" s="34" t="s">
        <v>4287</v>
      </c>
      <c r="D547" s="34" t="str">
        <f t="shared" si="249"/>
        <v>773510374</v>
      </c>
      <c r="E547" s="33" t="s">
        <v>4031</v>
      </c>
      <c r="F547" s="33">
        <v>74</v>
      </c>
      <c r="G547" s="165" t="str">
        <f>IFERROR(VLOOKUP(VALUE(E547),Склад!#REF!,6,0),"-")</f>
        <v>-</v>
      </c>
      <c r="H547" s="58"/>
      <c r="I547" s="194" t="s">
        <v>4369</v>
      </c>
      <c r="J547" s="59">
        <v>34.200000000000003</v>
      </c>
      <c r="K547" s="63">
        <v>89</v>
      </c>
      <c r="L547" s="60"/>
      <c r="M547" s="61"/>
      <c r="N547" s="62"/>
      <c r="O547" s="64"/>
      <c r="P547" s="65"/>
      <c r="Q547" s="66"/>
      <c r="R547" s="67"/>
      <c r="S547" s="65"/>
      <c r="T547" s="66"/>
      <c r="U547" s="68"/>
      <c r="V547" s="69"/>
      <c r="W547" s="65"/>
      <c r="X547" s="66"/>
      <c r="Y547" s="70" t="str">
        <f>_xlfn.XLOOKUP($D547,'[1]Res (3)'!$G:$G,'[1]Res (3)'!P:P,"",0)</f>
        <v>-</v>
      </c>
      <c r="Z547" s="70" t="str">
        <f>_xlfn.XLOOKUP($D547,'[1]Res (3)'!$G:$G,'[1]Res (3)'!Q:Q,"",0)</f>
        <v>-</v>
      </c>
      <c r="AA547" s="70" t="str">
        <f>_xlfn.XLOOKUP($D547,'[1]Res (3)'!$G:$G,'[1]Res (3)'!R:R,"",0)</f>
        <v>-</v>
      </c>
      <c r="AB547" s="70" t="str">
        <f>_xlfn.XLOOKUP($D547,'[1]Res (3)'!$G:$G,'[1]Res (3)'!S:S,"",0)</f>
        <v/>
      </c>
      <c r="AC547" s="70" t="str">
        <f>_xlfn.XLOOKUP($D547,'[1]Res (3)'!$G:$G,'[1]Res (3)'!T:T,"",0)</f>
        <v/>
      </c>
      <c r="AD547" s="70" t="str">
        <f>_xlfn.XLOOKUP($D547,'[1]Res (3)'!$G:$G,'[1]Res (3)'!U:U,"",0)</f>
        <v/>
      </c>
      <c r="AE547" s="70" t="str">
        <f>_xlfn.XLOOKUP($D547,'[1]Res (3)'!$G:$G,'[1]Res (3)'!V:V,"",0)</f>
        <v/>
      </c>
      <c r="AF547" s="70" t="str">
        <f>_xlfn.XLOOKUP($D547,'[1]Res (3)'!$G:$G,'[1]Res (3)'!W:W,"",0)</f>
        <v/>
      </c>
      <c r="AG547" s="70" t="str">
        <f>_xlfn.XLOOKUP($D547,'[1]Res (3)'!$G:$G,'[1]Res (3)'!X:X,"",0)</f>
        <v/>
      </c>
      <c r="AH547" s="70" t="str">
        <f>_xlfn.XLOOKUP($D547,'[1]Res (3)'!$G:$G,'[1]Res (3)'!Y:Y,"",0)</f>
        <v/>
      </c>
      <c r="AI547" s="70" t="str">
        <f>_xlfn.XLOOKUP($D547,'[1]Res (3)'!$G:$G,'[1]Res (3)'!Z:Z,"",0)</f>
        <v/>
      </c>
      <c r="AJ547" s="70" t="str">
        <f>_xlfn.XLOOKUP($D547,'[1]Res (3)'!$G:$G,'[1]Res (3)'!AA:AA,"",0)</f>
        <v/>
      </c>
      <c r="AK547" s="70" t="str">
        <f>_xlfn.XLOOKUP($D547,'[1]Res (3)'!$G:$G,'[1]Res (3)'!AB:AB,"",0)</f>
        <v>-</v>
      </c>
      <c r="AL547" s="71">
        <f t="shared" si="250"/>
        <v>0</v>
      </c>
      <c r="AM547" s="72" t="str">
        <f t="shared" si="251"/>
        <v/>
      </c>
      <c r="AO547" s="71" t="e">
        <f t="shared" si="257"/>
        <v>#VALUE!</v>
      </c>
      <c r="AP547" s="70" t="s">
        <v>26</v>
      </c>
      <c r="AQ547" s="70" t="s">
        <v>26</v>
      </c>
      <c r="AR547" s="70" t="s">
        <v>26</v>
      </c>
      <c r="AS547" s="70" t="s">
        <v>26</v>
      </c>
      <c r="AT547" s="70" t="s">
        <v>26</v>
      </c>
      <c r="AU547" s="70" t="s">
        <v>26</v>
      </c>
      <c r="AV547" s="70" t="s">
        <v>26</v>
      </c>
      <c r="AW547" s="70" t="s">
        <v>26</v>
      </c>
      <c r="AX547" s="70" t="s">
        <v>26</v>
      </c>
      <c r="AY547" s="71" t="e">
        <f t="shared" si="252"/>
        <v>#VALUE!</v>
      </c>
      <c r="AZ547" s="72" t="e">
        <f t="shared" si="258"/>
        <v>#VALUE!</v>
      </c>
      <c r="BA547" s="71">
        <v>3</v>
      </c>
      <c r="BB547" s="70" t="s">
        <v>26</v>
      </c>
      <c r="BC547" s="70" t="s">
        <v>26</v>
      </c>
      <c r="BD547" s="70" t="s">
        <v>26</v>
      </c>
      <c r="BE547" s="70" t="s">
        <v>26</v>
      </c>
      <c r="BF547" s="70" t="s">
        <v>26</v>
      </c>
      <c r="BG547" s="70" t="s">
        <v>26</v>
      </c>
      <c r="BH547" s="70" t="s">
        <v>26</v>
      </c>
      <c r="BI547" s="70" t="s">
        <v>26</v>
      </c>
      <c r="BJ547" s="70" t="s">
        <v>26</v>
      </c>
      <c r="BK547" s="74">
        <f t="shared" si="253"/>
        <v>3</v>
      </c>
      <c r="BL547" s="75">
        <f t="shared" si="259"/>
        <v>0</v>
      </c>
      <c r="BM547" s="71">
        <v>2</v>
      </c>
      <c r="BN547" s="70" t="s">
        <v>26</v>
      </c>
      <c r="BO547" s="70" t="s">
        <v>26</v>
      </c>
      <c r="BP547" s="70" t="s">
        <v>26</v>
      </c>
      <c r="BQ547" s="70" t="s">
        <v>26</v>
      </c>
      <c r="BR547" s="70" t="s">
        <v>26</v>
      </c>
      <c r="BS547" s="70" t="s">
        <v>26</v>
      </c>
      <c r="BT547" s="70" t="s">
        <v>26</v>
      </c>
      <c r="BU547" s="70" t="s">
        <v>26</v>
      </c>
      <c r="BV547" s="70" t="s">
        <v>26</v>
      </c>
      <c r="BW547" s="74">
        <f t="shared" si="254"/>
        <v>2</v>
      </c>
      <c r="BX547" s="76">
        <f t="shared" si="260"/>
        <v>0</v>
      </c>
      <c r="BY547" s="71">
        <v>0</v>
      </c>
      <c r="BZ547" s="70" t="s">
        <v>26</v>
      </c>
      <c r="CA547" s="70" t="s">
        <v>26</v>
      </c>
      <c r="CB547" s="70" t="s">
        <v>26</v>
      </c>
      <c r="CC547" s="70" t="s">
        <v>26</v>
      </c>
      <c r="CD547" s="70" t="s">
        <v>26</v>
      </c>
      <c r="CE547" s="70" t="s">
        <v>26</v>
      </c>
      <c r="CF547" s="70" t="s">
        <v>26</v>
      </c>
      <c r="CG547" s="70" t="s">
        <v>26</v>
      </c>
      <c r="CH547" s="70" t="s">
        <v>26</v>
      </c>
      <c r="CI547" s="77">
        <f t="shared" si="255"/>
        <v>0</v>
      </c>
      <c r="CJ547" s="76">
        <f t="shared" si="261"/>
        <v>0</v>
      </c>
      <c r="CK547" s="78"/>
      <c r="CL547" s="57"/>
      <c r="CM547" s="57"/>
      <c r="CN547" s="57"/>
      <c r="CO547" s="57"/>
      <c r="CP547" s="57"/>
      <c r="CQ547" s="57"/>
      <c r="CR547" s="57"/>
      <c r="CS547" s="79"/>
      <c r="CT547" s="80"/>
      <c r="CU547" s="81">
        <f t="shared" si="256"/>
        <v>0</v>
      </c>
      <c r="CV547" s="82">
        <f t="shared" si="262"/>
        <v>0</v>
      </c>
      <c r="CW547" s="83" t="e">
        <f>SUMIF(Склад!#REF!,E541,Склад!#REF!)</f>
        <v>#REF!</v>
      </c>
    </row>
    <row r="548" spans="1:101" s="73" customFormat="1" ht="89.45" customHeight="1" thickBot="1" x14ac:dyDescent="0.3">
      <c r="A548" s="34">
        <v>545</v>
      </c>
      <c r="B548" s="168" t="s">
        <v>133</v>
      </c>
      <c r="C548" s="34" t="s">
        <v>4287</v>
      </c>
      <c r="D548" s="34" t="str">
        <f t="shared" si="249"/>
        <v>779512474</v>
      </c>
      <c r="E548" s="33" t="s">
        <v>4032</v>
      </c>
      <c r="F548" s="33">
        <v>74</v>
      </c>
      <c r="G548" s="165" t="str">
        <f>IFERROR(VLOOKUP(VALUE(E548),Склад!#REF!,6,0),"-")</f>
        <v>-</v>
      </c>
      <c r="H548" s="58"/>
      <c r="I548" s="194" t="s">
        <v>4369</v>
      </c>
      <c r="J548" s="59">
        <v>38.1</v>
      </c>
      <c r="K548" s="63">
        <v>99</v>
      </c>
      <c r="L548" s="60"/>
      <c r="M548" s="61"/>
      <c r="N548" s="62"/>
      <c r="O548" s="64"/>
      <c r="P548" s="65"/>
      <c r="Q548" s="66"/>
      <c r="R548" s="67"/>
      <c r="S548" s="65"/>
      <c r="T548" s="66"/>
      <c r="U548" s="68"/>
      <c r="V548" s="69"/>
      <c r="W548" s="65"/>
      <c r="X548" s="66"/>
      <c r="Y548" s="70" t="str">
        <f>_xlfn.XLOOKUP($D548,'[1]Res (3)'!$G:$G,'[1]Res (3)'!P:P,"",0)</f>
        <v>-</v>
      </c>
      <c r="Z548" s="70" t="str">
        <f>_xlfn.XLOOKUP($D548,'[1]Res (3)'!$G:$G,'[1]Res (3)'!Q:Q,"",0)</f>
        <v>-</v>
      </c>
      <c r="AA548" s="70" t="str">
        <f>_xlfn.XLOOKUP($D548,'[1]Res (3)'!$G:$G,'[1]Res (3)'!R:R,"",0)</f>
        <v>-</v>
      </c>
      <c r="AB548" s="70" t="str">
        <f>_xlfn.XLOOKUP($D548,'[1]Res (3)'!$G:$G,'[1]Res (3)'!S:S,"",0)</f>
        <v/>
      </c>
      <c r="AC548" s="70" t="str">
        <f>_xlfn.XLOOKUP($D548,'[1]Res (3)'!$G:$G,'[1]Res (3)'!T:T,"",0)</f>
        <v/>
      </c>
      <c r="AD548" s="70" t="str">
        <f>_xlfn.XLOOKUP($D548,'[1]Res (3)'!$G:$G,'[1]Res (3)'!U:U,"",0)</f>
        <v/>
      </c>
      <c r="AE548" s="70" t="str">
        <f>_xlfn.XLOOKUP($D548,'[1]Res (3)'!$G:$G,'[1]Res (3)'!V:V,"",0)</f>
        <v/>
      </c>
      <c r="AF548" s="70" t="str">
        <f>_xlfn.XLOOKUP($D548,'[1]Res (3)'!$G:$G,'[1]Res (3)'!W:W,"",0)</f>
        <v/>
      </c>
      <c r="AG548" s="70" t="str">
        <f>_xlfn.XLOOKUP($D548,'[1]Res (3)'!$G:$G,'[1]Res (3)'!X:X,"",0)</f>
        <v/>
      </c>
      <c r="AH548" s="70" t="str">
        <f>_xlfn.XLOOKUP($D548,'[1]Res (3)'!$G:$G,'[1]Res (3)'!Y:Y,"",0)</f>
        <v/>
      </c>
      <c r="AI548" s="70" t="str">
        <f>_xlfn.XLOOKUP($D548,'[1]Res (3)'!$G:$G,'[1]Res (3)'!Z:Z,"",0)</f>
        <v/>
      </c>
      <c r="AJ548" s="70" t="str">
        <f>_xlfn.XLOOKUP($D548,'[1]Res (3)'!$G:$G,'[1]Res (3)'!AA:AA,"",0)</f>
        <v/>
      </c>
      <c r="AK548" s="70" t="str">
        <f>_xlfn.XLOOKUP($D548,'[1]Res (3)'!$G:$G,'[1]Res (3)'!AB:AB,"",0)</f>
        <v>-</v>
      </c>
      <c r="AL548" s="71">
        <f t="shared" si="250"/>
        <v>0</v>
      </c>
      <c r="AM548" s="72" t="str">
        <f t="shared" si="251"/>
        <v/>
      </c>
      <c r="AO548" s="71" t="e">
        <f t="shared" si="257"/>
        <v>#VALUE!</v>
      </c>
      <c r="AP548" s="70" t="s">
        <v>26</v>
      </c>
      <c r="AQ548" s="70" t="s">
        <v>26</v>
      </c>
      <c r="AR548" s="70" t="s">
        <v>26</v>
      </c>
      <c r="AS548" s="70" t="s">
        <v>26</v>
      </c>
      <c r="AT548" s="70" t="s">
        <v>26</v>
      </c>
      <c r="AU548" s="70" t="s">
        <v>26</v>
      </c>
      <c r="AV548" s="70" t="s">
        <v>26</v>
      </c>
      <c r="AW548" s="70" t="s">
        <v>26</v>
      </c>
      <c r="AX548" s="70" t="s">
        <v>26</v>
      </c>
      <c r="AY548" s="71" t="e">
        <f t="shared" si="252"/>
        <v>#VALUE!</v>
      </c>
      <c r="AZ548" s="72" t="e">
        <f t="shared" si="258"/>
        <v>#VALUE!</v>
      </c>
      <c r="BA548" s="71">
        <v>3</v>
      </c>
      <c r="BB548" s="70" t="s">
        <v>26</v>
      </c>
      <c r="BC548" s="70" t="s">
        <v>26</v>
      </c>
      <c r="BD548" s="70" t="s">
        <v>26</v>
      </c>
      <c r="BE548" s="70" t="s">
        <v>26</v>
      </c>
      <c r="BF548" s="70" t="s">
        <v>26</v>
      </c>
      <c r="BG548" s="70" t="s">
        <v>26</v>
      </c>
      <c r="BH548" s="70" t="s">
        <v>26</v>
      </c>
      <c r="BI548" s="70" t="s">
        <v>26</v>
      </c>
      <c r="BJ548" s="70" t="s">
        <v>26</v>
      </c>
      <c r="BK548" s="74">
        <f t="shared" si="253"/>
        <v>3</v>
      </c>
      <c r="BL548" s="75">
        <f t="shared" si="259"/>
        <v>0</v>
      </c>
      <c r="BM548" s="71">
        <v>2</v>
      </c>
      <c r="BN548" s="70" t="s">
        <v>26</v>
      </c>
      <c r="BO548" s="70" t="s">
        <v>26</v>
      </c>
      <c r="BP548" s="70" t="s">
        <v>26</v>
      </c>
      <c r="BQ548" s="70" t="s">
        <v>26</v>
      </c>
      <c r="BR548" s="70" t="s">
        <v>26</v>
      </c>
      <c r="BS548" s="70" t="s">
        <v>26</v>
      </c>
      <c r="BT548" s="70" t="s">
        <v>26</v>
      </c>
      <c r="BU548" s="70" t="s">
        <v>26</v>
      </c>
      <c r="BV548" s="70" t="s">
        <v>26</v>
      </c>
      <c r="BW548" s="74">
        <f t="shared" si="254"/>
        <v>2</v>
      </c>
      <c r="BX548" s="76">
        <f t="shared" si="260"/>
        <v>0</v>
      </c>
      <c r="BY548" s="71">
        <v>0</v>
      </c>
      <c r="BZ548" s="70" t="s">
        <v>26</v>
      </c>
      <c r="CA548" s="70" t="s">
        <v>26</v>
      </c>
      <c r="CB548" s="70" t="s">
        <v>26</v>
      </c>
      <c r="CC548" s="70" t="s">
        <v>26</v>
      </c>
      <c r="CD548" s="70" t="s">
        <v>26</v>
      </c>
      <c r="CE548" s="70" t="s">
        <v>26</v>
      </c>
      <c r="CF548" s="70" t="s">
        <v>26</v>
      </c>
      <c r="CG548" s="70" t="s">
        <v>26</v>
      </c>
      <c r="CH548" s="70" t="s">
        <v>26</v>
      </c>
      <c r="CI548" s="77">
        <f t="shared" si="255"/>
        <v>0</v>
      </c>
      <c r="CJ548" s="76">
        <f t="shared" si="261"/>
        <v>0</v>
      </c>
      <c r="CK548" s="78"/>
      <c r="CL548" s="57"/>
      <c r="CM548" s="57"/>
      <c r="CN548" s="57"/>
      <c r="CO548" s="57"/>
      <c r="CP548" s="57"/>
      <c r="CQ548" s="57"/>
      <c r="CR548" s="57"/>
      <c r="CS548" s="79"/>
      <c r="CT548" s="80"/>
      <c r="CU548" s="81">
        <f t="shared" si="256"/>
        <v>0</v>
      </c>
      <c r="CV548" s="82">
        <f t="shared" si="262"/>
        <v>0</v>
      </c>
      <c r="CW548" s="83" t="e">
        <f>SUMIF(Склад!#REF!,E542,Склад!#REF!)</f>
        <v>#REF!</v>
      </c>
    </row>
    <row r="549" spans="1:101" s="73" customFormat="1" ht="86.1" customHeight="1" thickBot="1" x14ac:dyDescent="0.3">
      <c r="A549" s="57">
        <v>546</v>
      </c>
      <c r="B549" s="168" t="s">
        <v>157</v>
      </c>
      <c r="C549" s="34" t="s">
        <v>4288</v>
      </c>
      <c r="D549" s="34" t="str">
        <f t="shared" si="249"/>
        <v>25411196</v>
      </c>
      <c r="E549" s="33" t="s">
        <v>4033</v>
      </c>
      <c r="F549" s="33">
        <v>6</v>
      </c>
      <c r="G549" s="165" t="str">
        <f>IFERROR(VLOOKUP(VALUE(E549),Склад!#REF!,6,0),"-")</f>
        <v>-</v>
      </c>
      <c r="H549" s="58"/>
      <c r="I549" s="194" t="s">
        <v>4370</v>
      </c>
      <c r="J549" s="59">
        <v>26.5</v>
      </c>
      <c r="K549" s="63">
        <v>69</v>
      </c>
      <c r="L549" s="60"/>
      <c r="M549" s="61"/>
      <c r="N549" s="62"/>
      <c r="O549" s="64"/>
      <c r="P549" s="65"/>
      <c r="Q549" s="66"/>
      <c r="R549" s="67"/>
      <c r="S549" s="65"/>
      <c r="T549" s="66"/>
      <c r="U549" s="68"/>
      <c r="V549" s="69"/>
      <c r="W549" s="65"/>
      <c r="X549" s="66"/>
      <c r="Y549" s="70" t="str">
        <f>_xlfn.XLOOKUP($D549,'[1]Res (3)'!$G:$G,'[1]Res (3)'!P:P,"",0)</f>
        <v>-</v>
      </c>
      <c r="Z549" s="70" t="str">
        <f>_xlfn.XLOOKUP($D549,'[1]Res (3)'!$G:$G,'[1]Res (3)'!Q:Q,"",0)</f>
        <v>-</v>
      </c>
      <c r="AA549" s="70" t="str">
        <f>_xlfn.XLOOKUP($D549,'[1]Res (3)'!$G:$G,'[1]Res (3)'!R:R,"",0)</f>
        <v>-</v>
      </c>
      <c r="AB549" s="70" t="str">
        <f>_xlfn.XLOOKUP($D549,'[1]Res (3)'!$G:$G,'[1]Res (3)'!S:S,"",0)</f>
        <v/>
      </c>
      <c r="AC549" s="70" t="str">
        <f>_xlfn.XLOOKUP($D549,'[1]Res (3)'!$G:$G,'[1]Res (3)'!T:T,"",0)</f>
        <v/>
      </c>
      <c r="AD549" s="70" t="str">
        <f>_xlfn.XLOOKUP($D549,'[1]Res (3)'!$G:$G,'[1]Res (3)'!U:U,"",0)</f>
        <v/>
      </c>
      <c r="AE549" s="70" t="str">
        <f>_xlfn.XLOOKUP($D549,'[1]Res (3)'!$G:$G,'[1]Res (3)'!V:V,"",0)</f>
        <v/>
      </c>
      <c r="AF549" s="70" t="str">
        <f>_xlfn.XLOOKUP($D549,'[1]Res (3)'!$G:$G,'[1]Res (3)'!W:W,"",0)</f>
        <v/>
      </c>
      <c r="AG549" s="70" t="str">
        <f>_xlfn.XLOOKUP($D549,'[1]Res (3)'!$G:$G,'[1]Res (3)'!X:X,"",0)</f>
        <v/>
      </c>
      <c r="AH549" s="70" t="str">
        <f>_xlfn.XLOOKUP($D549,'[1]Res (3)'!$G:$G,'[1]Res (3)'!Y:Y,"",0)</f>
        <v/>
      </c>
      <c r="AI549" s="70" t="str">
        <f>_xlfn.XLOOKUP($D549,'[1]Res (3)'!$G:$G,'[1]Res (3)'!Z:Z,"",0)</f>
        <v>-</v>
      </c>
      <c r="AJ549" s="70" t="str">
        <f>_xlfn.XLOOKUP($D549,'[1]Res (3)'!$G:$G,'[1]Res (3)'!AA:AA,"",0)</f>
        <v>-</v>
      </c>
      <c r="AK549" s="70" t="str">
        <f>_xlfn.XLOOKUP($D549,'[1]Res (3)'!$G:$G,'[1]Res (3)'!AB:AB,"",0)</f>
        <v>-</v>
      </c>
      <c r="AL549" s="71">
        <f t="shared" si="250"/>
        <v>0</v>
      </c>
      <c r="AM549" s="72" t="str">
        <f t="shared" si="251"/>
        <v/>
      </c>
      <c r="AO549" s="71" t="e">
        <f t="shared" si="257"/>
        <v>#VALUE!</v>
      </c>
      <c r="AP549" s="70" t="s">
        <v>26</v>
      </c>
      <c r="AQ549" s="70" t="s">
        <v>26</v>
      </c>
      <c r="AR549" s="70" t="s">
        <v>26</v>
      </c>
      <c r="AS549" s="70" t="s">
        <v>26</v>
      </c>
      <c r="AT549" s="70" t="s">
        <v>26</v>
      </c>
      <c r="AU549" s="70" t="s">
        <v>26</v>
      </c>
      <c r="AV549" s="70" t="s">
        <v>26</v>
      </c>
      <c r="AW549" s="70" t="s">
        <v>26</v>
      </c>
      <c r="AX549" s="70" t="s">
        <v>26</v>
      </c>
      <c r="AY549" s="71" t="e">
        <f t="shared" si="252"/>
        <v>#VALUE!</v>
      </c>
      <c r="AZ549" s="72" t="e">
        <f t="shared" si="258"/>
        <v>#VALUE!</v>
      </c>
      <c r="BA549" s="71">
        <v>2</v>
      </c>
      <c r="BB549" s="70" t="s">
        <v>26</v>
      </c>
      <c r="BC549" s="70" t="s">
        <v>26</v>
      </c>
      <c r="BD549" s="70" t="s">
        <v>26</v>
      </c>
      <c r="BE549" s="70" t="s">
        <v>26</v>
      </c>
      <c r="BF549" s="70" t="s">
        <v>26</v>
      </c>
      <c r="BG549" s="70" t="s">
        <v>26</v>
      </c>
      <c r="BH549" s="70" t="s">
        <v>26</v>
      </c>
      <c r="BI549" s="70" t="s">
        <v>26</v>
      </c>
      <c r="BJ549" s="70" t="s">
        <v>26</v>
      </c>
      <c r="BK549" s="74">
        <f t="shared" si="253"/>
        <v>2</v>
      </c>
      <c r="BL549" s="75">
        <f t="shared" si="259"/>
        <v>0</v>
      </c>
      <c r="BM549" s="71">
        <v>1</v>
      </c>
      <c r="BN549" s="70" t="s">
        <v>26</v>
      </c>
      <c r="BO549" s="70" t="s">
        <v>26</v>
      </c>
      <c r="BP549" s="70" t="s">
        <v>26</v>
      </c>
      <c r="BQ549" s="70" t="s">
        <v>26</v>
      </c>
      <c r="BR549" s="70" t="s">
        <v>26</v>
      </c>
      <c r="BS549" s="70" t="s">
        <v>26</v>
      </c>
      <c r="BT549" s="70" t="s">
        <v>26</v>
      </c>
      <c r="BU549" s="70" t="s">
        <v>26</v>
      </c>
      <c r="BV549" s="70" t="s">
        <v>26</v>
      </c>
      <c r="BW549" s="74">
        <f t="shared" si="254"/>
        <v>1</v>
      </c>
      <c r="BX549" s="76">
        <f t="shared" si="260"/>
        <v>0</v>
      </c>
      <c r="BY549" s="71">
        <v>0</v>
      </c>
      <c r="BZ549" s="70" t="s">
        <v>26</v>
      </c>
      <c r="CA549" s="70" t="s">
        <v>26</v>
      </c>
      <c r="CB549" s="70" t="s">
        <v>26</v>
      </c>
      <c r="CC549" s="70" t="s">
        <v>26</v>
      </c>
      <c r="CD549" s="70" t="s">
        <v>26</v>
      </c>
      <c r="CE549" s="70" t="s">
        <v>26</v>
      </c>
      <c r="CF549" s="70" t="s">
        <v>26</v>
      </c>
      <c r="CG549" s="70" t="s">
        <v>26</v>
      </c>
      <c r="CH549" s="70" t="s">
        <v>26</v>
      </c>
      <c r="CI549" s="77">
        <f t="shared" si="255"/>
        <v>0</v>
      </c>
      <c r="CJ549" s="76">
        <f t="shared" si="261"/>
        <v>0</v>
      </c>
      <c r="CK549" s="78"/>
      <c r="CL549" s="57"/>
      <c r="CM549" s="57"/>
      <c r="CN549" s="57"/>
      <c r="CO549" s="57"/>
      <c r="CP549" s="57"/>
      <c r="CQ549" s="57"/>
      <c r="CR549" s="57"/>
      <c r="CS549" s="79"/>
      <c r="CT549" s="80"/>
      <c r="CU549" s="81">
        <f t="shared" si="256"/>
        <v>0</v>
      </c>
      <c r="CV549" s="82">
        <f t="shared" si="262"/>
        <v>0</v>
      </c>
      <c r="CW549" s="83" t="e">
        <f>SUMIF(Склад!#REF!,E543,Склад!#REF!)</f>
        <v>#REF!</v>
      </c>
    </row>
    <row r="550" spans="1:101" s="73" customFormat="1" ht="147.94999999999999" customHeight="1" thickBot="1" x14ac:dyDescent="0.3">
      <c r="A550" s="34">
        <v>547</v>
      </c>
      <c r="B550" s="168" t="s">
        <v>157</v>
      </c>
      <c r="C550" s="34" t="s">
        <v>4288</v>
      </c>
      <c r="D550" s="34" t="str">
        <f t="shared" si="249"/>
        <v>25911016</v>
      </c>
      <c r="E550" s="33" t="s">
        <v>4034</v>
      </c>
      <c r="F550" s="33">
        <v>6</v>
      </c>
      <c r="G550" s="165" t="str">
        <f>IFERROR(VLOOKUP(VALUE(E550),Склад!#REF!,6,0),"-")</f>
        <v>-</v>
      </c>
      <c r="H550" s="58"/>
      <c r="I550" s="194" t="s">
        <v>4370</v>
      </c>
      <c r="J550" s="59">
        <v>26.5</v>
      </c>
      <c r="K550" s="63">
        <v>69</v>
      </c>
      <c r="L550" s="60"/>
      <c r="M550" s="61"/>
      <c r="N550" s="62"/>
      <c r="O550" s="64"/>
      <c r="P550" s="65"/>
      <c r="Q550" s="66"/>
      <c r="R550" s="67"/>
      <c r="S550" s="65"/>
      <c r="T550" s="66"/>
      <c r="U550" s="68"/>
      <c r="V550" s="69"/>
      <c r="W550" s="65"/>
      <c r="X550" s="66"/>
      <c r="Y550" s="70" t="str">
        <f>_xlfn.XLOOKUP($D550,'[1]Res (3)'!$G:$G,'[1]Res (3)'!P:P,"",0)</f>
        <v>-</v>
      </c>
      <c r="Z550" s="70" t="str">
        <f>_xlfn.XLOOKUP($D550,'[1]Res (3)'!$G:$G,'[1]Res (3)'!Q:Q,"",0)</f>
        <v>-</v>
      </c>
      <c r="AA550" s="70" t="str">
        <f>_xlfn.XLOOKUP($D550,'[1]Res (3)'!$G:$G,'[1]Res (3)'!R:R,"",0)</f>
        <v>-</v>
      </c>
      <c r="AB550" s="70" t="str">
        <f>_xlfn.XLOOKUP($D550,'[1]Res (3)'!$G:$G,'[1]Res (3)'!S:S,"",0)</f>
        <v/>
      </c>
      <c r="AC550" s="70" t="str">
        <f>_xlfn.XLOOKUP($D550,'[1]Res (3)'!$G:$G,'[1]Res (3)'!T:T,"",0)</f>
        <v/>
      </c>
      <c r="AD550" s="70" t="str">
        <f>_xlfn.XLOOKUP($D550,'[1]Res (3)'!$G:$G,'[1]Res (3)'!U:U,"",0)</f>
        <v/>
      </c>
      <c r="AE550" s="70" t="str">
        <f>_xlfn.XLOOKUP($D550,'[1]Res (3)'!$G:$G,'[1]Res (3)'!V:V,"",0)</f>
        <v/>
      </c>
      <c r="AF550" s="70" t="str">
        <f>_xlfn.XLOOKUP($D550,'[1]Res (3)'!$G:$G,'[1]Res (3)'!W:W,"",0)</f>
        <v/>
      </c>
      <c r="AG550" s="70" t="str">
        <f>_xlfn.XLOOKUP($D550,'[1]Res (3)'!$G:$G,'[1]Res (3)'!X:X,"",0)</f>
        <v/>
      </c>
      <c r="AH550" s="70" t="str">
        <f>_xlfn.XLOOKUP($D550,'[1]Res (3)'!$G:$G,'[1]Res (3)'!Y:Y,"",0)</f>
        <v/>
      </c>
      <c r="AI550" s="70" t="str">
        <f>_xlfn.XLOOKUP($D550,'[1]Res (3)'!$G:$G,'[1]Res (3)'!Z:Z,"",0)</f>
        <v/>
      </c>
      <c r="AJ550" s="70" t="str">
        <f>_xlfn.XLOOKUP($D550,'[1]Res (3)'!$G:$G,'[1]Res (3)'!AA:AA,"",0)</f>
        <v/>
      </c>
      <c r="AK550" s="70" t="str">
        <f>_xlfn.XLOOKUP($D550,'[1]Res (3)'!$G:$G,'[1]Res (3)'!AB:AB,"",0)</f>
        <v>-</v>
      </c>
      <c r="AL550" s="71">
        <f t="shared" si="250"/>
        <v>0</v>
      </c>
      <c r="AM550" s="72" t="str">
        <f t="shared" si="251"/>
        <v/>
      </c>
      <c r="AO550" s="71" t="e">
        <f t="shared" si="257"/>
        <v>#VALUE!</v>
      </c>
      <c r="AP550" s="70" t="s">
        <v>26</v>
      </c>
      <c r="AQ550" s="70" t="s">
        <v>26</v>
      </c>
      <c r="AR550" s="70" t="s">
        <v>26</v>
      </c>
      <c r="AS550" s="70" t="s">
        <v>26</v>
      </c>
      <c r="AT550" s="70" t="s">
        <v>26</v>
      </c>
      <c r="AU550" s="70" t="s">
        <v>26</v>
      </c>
      <c r="AV550" s="70" t="s">
        <v>26</v>
      </c>
      <c r="AW550" s="70" t="s">
        <v>26</v>
      </c>
      <c r="AX550" s="70" t="s">
        <v>26</v>
      </c>
      <c r="AY550" s="71" t="e">
        <f t="shared" si="252"/>
        <v>#VALUE!</v>
      </c>
      <c r="AZ550" s="72" t="e">
        <f t="shared" si="258"/>
        <v>#VALUE!</v>
      </c>
      <c r="BA550" s="71">
        <v>2</v>
      </c>
      <c r="BB550" s="70" t="s">
        <v>26</v>
      </c>
      <c r="BC550" s="70" t="s">
        <v>26</v>
      </c>
      <c r="BD550" s="70" t="s">
        <v>26</v>
      </c>
      <c r="BE550" s="70" t="s">
        <v>26</v>
      </c>
      <c r="BF550" s="70" t="s">
        <v>26</v>
      </c>
      <c r="BG550" s="70" t="s">
        <v>26</v>
      </c>
      <c r="BH550" s="70" t="s">
        <v>26</v>
      </c>
      <c r="BI550" s="70" t="s">
        <v>26</v>
      </c>
      <c r="BJ550" s="70" t="s">
        <v>26</v>
      </c>
      <c r="BK550" s="74">
        <f t="shared" si="253"/>
        <v>2</v>
      </c>
      <c r="BL550" s="75">
        <f t="shared" si="259"/>
        <v>0</v>
      </c>
      <c r="BM550" s="71">
        <v>1</v>
      </c>
      <c r="BN550" s="70" t="s">
        <v>26</v>
      </c>
      <c r="BO550" s="70" t="s">
        <v>26</v>
      </c>
      <c r="BP550" s="70" t="s">
        <v>26</v>
      </c>
      <c r="BQ550" s="70" t="s">
        <v>26</v>
      </c>
      <c r="BR550" s="70" t="s">
        <v>26</v>
      </c>
      <c r="BS550" s="70" t="s">
        <v>26</v>
      </c>
      <c r="BT550" s="70" t="s">
        <v>26</v>
      </c>
      <c r="BU550" s="70" t="s">
        <v>26</v>
      </c>
      <c r="BV550" s="70" t="s">
        <v>26</v>
      </c>
      <c r="BW550" s="74">
        <f t="shared" si="254"/>
        <v>1</v>
      </c>
      <c r="BX550" s="76">
        <f t="shared" si="260"/>
        <v>0</v>
      </c>
      <c r="BY550" s="71">
        <v>6</v>
      </c>
      <c r="BZ550" s="70" t="s">
        <v>26</v>
      </c>
      <c r="CA550" s="70" t="s">
        <v>26</v>
      </c>
      <c r="CB550" s="70" t="s">
        <v>26</v>
      </c>
      <c r="CC550" s="70" t="s">
        <v>26</v>
      </c>
      <c r="CD550" s="70" t="s">
        <v>26</v>
      </c>
      <c r="CE550" s="70" t="s">
        <v>26</v>
      </c>
      <c r="CF550" s="70" t="s">
        <v>26</v>
      </c>
      <c r="CG550" s="70" t="s">
        <v>26</v>
      </c>
      <c r="CH550" s="70" t="s">
        <v>26</v>
      </c>
      <c r="CI550" s="77">
        <f t="shared" si="255"/>
        <v>6</v>
      </c>
      <c r="CJ550" s="76">
        <f t="shared" si="261"/>
        <v>0</v>
      </c>
      <c r="CK550" s="78"/>
      <c r="CL550" s="57"/>
      <c r="CM550" s="57"/>
      <c r="CN550" s="57"/>
      <c r="CO550" s="57"/>
      <c r="CP550" s="57"/>
      <c r="CQ550" s="57"/>
      <c r="CR550" s="57"/>
      <c r="CS550" s="79"/>
      <c r="CT550" s="80"/>
      <c r="CU550" s="81">
        <f t="shared" si="256"/>
        <v>0</v>
      </c>
      <c r="CV550" s="82">
        <f t="shared" si="262"/>
        <v>0</v>
      </c>
      <c r="CW550" s="83" t="e">
        <f>SUMIF(Склад!#REF!,E544,Склад!#REF!)</f>
        <v>#REF!</v>
      </c>
    </row>
    <row r="551" spans="1:101" s="73" customFormat="1" ht="147.94999999999999" customHeight="1" thickBot="1" x14ac:dyDescent="0.3">
      <c r="A551" s="57">
        <v>548</v>
      </c>
      <c r="B551" s="168" t="s">
        <v>140</v>
      </c>
      <c r="C551" s="34" t="s">
        <v>4213</v>
      </c>
      <c r="D551" s="34" t="str">
        <f t="shared" si="249"/>
        <v>749110121</v>
      </c>
      <c r="E551" s="33" t="s">
        <v>4035</v>
      </c>
      <c r="F551" s="33">
        <v>21</v>
      </c>
      <c r="G551" s="165" t="str">
        <f>IFERROR(VLOOKUP(VALUE(E551),Склад!#REF!,6,0),"-")</f>
        <v>-</v>
      </c>
      <c r="H551" s="58"/>
      <c r="I551" s="194" t="s">
        <v>4370</v>
      </c>
      <c r="J551" s="59">
        <v>18.8</v>
      </c>
      <c r="K551" s="63">
        <v>49</v>
      </c>
      <c r="L551" s="60"/>
      <c r="M551" s="61"/>
      <c r="N551" s="62"/>
      <c r="O551" s="64"/>
      <c r="P551" s="65"/>
      <c r="Q551" s="66"/>
      <c r="R551" s="67"/>
      <c r="S551" s="65"/>
      <c r="T551" s="66"/>
      <c r="U551" s="68"/>
      <c r="V551" s="69"/>
      <c r="W551" s="65"/>
      <c r="X551" s="66"/>
      <c r="Y551" s="70" t="str">
        <f>_xlfn.XLOOKUP($D551,'[1]Res (3)'!$G:$G,'[1]Res (3)'!P:P,"",0)</f>
        <v>-</v>
      </c>
      <c r="Z551" s="70" t="str">
        <f>_xlfn.XLOOKUP($D551,'[1]Res (3)'!$G:$G,'[1]Res (3)'!Q:Q,"",0)</f>
        <v>-</v>
      </c>
      <c r="AA551" s="70" t="str">
        <f>_xlfn.XLOOKUP($D551,'[1]Res (3)'!$G:$G,'[1]Res (3)'!R:R,"",0)</f>
        <v>-</v>
      </c>
      <c r="AB551" s="70" t="str">
        <f>_xlfn.XLOOKUP($D551,'[1]Res (3)'!$G:$G,'[1]Res (3)'!S:S,"",0)</f>
        <v/>
      </c>
      <c r="AC551" s="70" t="str">
        <f>_xlfn.XLOOKUP($D551,'[1]Res (3)'!$G:$G,'[1]Res (3)'!T:T,"",0)</f>
        <v/>
      </c>
      <c r="AD551" s="70" t="str">
        <f>_xlfn.XLOOKUP($D551,'[1]Res (3)'!$G:$G,'[1]Res (3)'!U:U,"",0)</f>
        <v/>
      </c>
      <c r="AE551" s="70" t="str">
        <f>_xlfn.XLOOKUP($D551,'[1]Res (3)'!$G:$G,'[1]Res (3)'!V:V,"",0)</f>
        <v/>
      </c>
      <c r="AF551" s="70" t="str">
        <f>_xlfn.XLOOKUP($D551,'[1]Res (3)'!$G:$G,'[1]Res (3)'!W:W,"",0)</f>
        <v/>
      </c>
      <c r="AG551" s="70" t="str">
        <f>_xlfn.XLOOKUP($D551,'[1]Res (3)'!$G:$G,'[1]Res (3)'!X:X,"",0)</f>
        <v/>
      </c>
      <c r="AH551" s="70" t="str">
        <f>_xlfn.XLOOKUP($D551,'[1]Res (3)'!$G:$G,'[1]Res (3)'!Y:Y,"",0)</f>
        <v/>
      </c>
      <c r="AI551" s="70" t="str">
        <f>_xlfn.XLOOKUP($D551,'[1]Res (3)'!$G:$G,'[1]Res (3)'!Z:Z,"",0)</f>
        <v>-</v>
      </c>
      <c r="AJ551" s="70" t="str">
        <f>_xlfn.XLOOKUP($D551,'[1]Res (3)'!$G:$G,'[1]Res (3)'!AA:AA,"",0)</f>
        <v>-</v>
      </c>
      <c r="AK551" s="70" t="str">
        <f>_xlfn.XLOOKUP($D551,'[1]Res (3)'!$G:$G,'[1]Res (3)'!AB:AB,"",0)</f>
        <v>-</v>
      </c>
      <c r="AL551" s="71">
        <f t="shared" si="250"/>
        <v>0</v>
      </c>
      <c r="AM551" s="72" t="str">
        <f t="shared" si="251"/>
        <v/>
      </c>
      <c r="AO551" s="71" t="e">
        <f t="shared" si="257"/>
        <v>#VALUE!</v>
      </c>
      <c r="AP551" s="70" t="s">
        <v>26</v>
      </c>
      <c r="AQ551" s="70" t="s">
        <v>26</v>
      </c>
      <c r="AR551" s="70" t="s">
        <v>26</v>
      </c>
      <c r="AS551" s="70" t="s">
        <v>26</v>
      </c>
      <c r="AT551" s="70" t="s">
        <v>26</v>
      </c>
      <c r="AU551" s="70" t="s">
        <v>26</v>
      </c>
      <c r="AV551" s="70" t="s">
        <v>26</v>
      </c>
      <c r="AW551" s="70" t="s">
        <v>26</v>
      </c>
      <c r="AX551" s="70" t="s">
        <v>26</v>
      </c>
      <c r="AY551" s="71" t="e">
        <f t="shared" si="252"/>
        <v>#VALUE!</v>
      </c>
      <c r="AZ551" s="72" t="e">
        <f t="shared" si="258"/>
        <v>#VALUE!</v>
      </c>
      <c r="BA551" s="71">
        <v>0</v>
      </c>
      <c r="BB551" s="70" t="s">
        <v>26</v>
      </c>
      <c r="BC551" s="70" t="s">
        <v>26</v>
      </c>
      <c r="BD551" s="70" t="s">
        <v>26</v>
      </c>
      <c r="BE551" s="70" t="s">
        <v>26</v>
      </c>
      <c r="BF551" s="70" t="s">
        <v>26</v>
      </c>
      <c r="BG551" s="70" t="s">
        <v>26</v>
      </c>
      <c r="BH551" s="70" t="s">
        <v>26</v>
      </c>
      <c r="BI551" s="70" t="s">
        <v>26</v>
      </c>
      <c r="BJ551" s="70" t="s">
        <v>26</v>
      </c>
      <c r="BK551" s="74">
        <f t="shared" si="253"/>
        <v>0</v>
      </c>
      <c r="BL551" s="75">
        <f t="shared" si="259"/>
        <v>0</v>
      </c>
      <c r="BM551" s="71">
        <v>0</v>
      </c>
      <c r="BN551" s="70" t="s">
        <v>26</v>
      </c>
      <c r="BO551" s="70" t="s">
        <v>26</v>
      </c>
      <c r="BP551" s="70" t="s">
        <v>26</v>
      </c>
      <c r="BQ551" s="70" t="s">
        <v>26</v>
      </c>
      <c r="BR551" s="70" t="s">
        <v>26</v>
      </c>
      <c r="BS551" s="70" t="s">
        <v>26</v>
      </c>
      <c r="BT551" s="70" t="s">
        <v>26</v>
      </c>
      <c r="BU551" s="70" t="s">
        <v>26</v>
      </c>
      <c r="BV551" s="70" t="s">
        <v>26</v>
      </c>
      <c r="BW551" s="74">
        <f t="shared" si="254"/>
        <v>0</v>
      </c>
      <c r="BX551" s="76">
        <f t="shared" si="260"/>
        <v>0</v>
      </c>
      <c r="BY551" s="71">
        <v>0</v>
      </c>
      <c r="BZ551" s="70" t="s">
        <v>26</v>
      </c>
      <c r="CA551" s="70" t="s">
        <v>26</v>
      </c>
      <c r="CB551" s="70" t="s">
        <v>26</v>
      </c>
      <c r="CC551" s="70" t="s">
        <v>26</v>
      </c>
      <c r="CD551" s="70" t="s">
        <v>26</v>
      </c>
      <c r="CE551" s="70" t="s">
        <v>26</v>
      </c>
      <c r="CF551" s="70" t="s">
        <v>26</v>
      </c>
      <c r="CG551" s="70" t="s">
        <v>26</v>
      </c>
      <c r="CH551" s="70" t="s">
        <v>26</v>
      </c>
      <c r="CI551" s="77">
        <f t="shared" si="255"/>
        <v>0</v>
      </c>
      <c r="CJ551" s="76">
        <f t="shared" si="261"/>
        <v>0</v>
      </c>
      <c r="CK551" s="78"/>
      <c r="CL551" s="57"/>
      <c r="CM551" s="57"/>
      <c r="CN551" s="57"/>
      <c r="CO551" s="57"/>
      <c r="CP551" s="57"/>
      <c r="CQ551" s="57"/>
      <c r="CR551" s="57"/>
      <c r="CS551" s="79"/>
      <c r="CT551" s="80"/>
      <c r="CU551" s="81">
        <f t="shared" si="256"/>
        <v>0</v>
      </c>
      <c r="CV551" s="82">
        <f t="shared" si="262"/>
        <v>0</v>
      </c>
      <c r="CW551" s="83" t="e">
        <f>SUMIF(Склад!#REF!,E545,Склад!#REF!)</f>
        <v>#REF!</v>
      </c>
    </row>
    <row r="552" spans="1:101" s="73" customFormat="1" ht="147.94999999999999" customHeight="1" thickBot="1" x14ac:dyDescent="0.3">
      <c r="A552" s="34">
        <v>549</v>
      </c>
      <c r="B552" s="168" t="s">
        <v>140</v>
      </c>
      <c r="C552" s="34" t="s">
        <v>4213</v>
      </c>
      <c r="D552" s="34" t="str">
        <f t="shared" si="249"/>
        <v>74911016</v>
      </c>
      <c r="E552" s="33" t="s">
        <v>4035</v>
      </c>
      <c r="F552" s="33">
        <v>6</v>
      </c>
      <c r="G552" s="165" t="str">
        <f>IFERROR(VLOOKUP(VALUE(E552),Склад!#REF!,6,0),"-")</f>
        <v>-</v>
      </c>
      <c r="H552" s="58"/>
      <c r="I552" s="194" t="s">
        <v>4370</v>
      </c>
      <c r="J552" s="59">
        <v>18.8</v>
      </c>
      <c r="K552" s="63">
        <v>49</v>
      </c>
      <c r="L552" s="60"/>
      <c r="M552" s="61"/>
      <c r="N552" s="62"/>
      <c r="O552" s="64"/>
      <c r="P552" s="65"/>
      <c r="Q552" s="66"/>
      <c r="R552" s="67"/>
      <c r="S552" s="65"/>
      <c r="T552" s="66"/>
      <c r="U552" s="68"/>
      <c r="V552" s="69"/>
      <c r="W552" s="65"/>
      <c r="X552" s="66"/>
      <c r="Y552" s="70" t="str">
        <f>_xlfn.XLOOKUP($D552,'[1]Res (3)'!$G:$G,'[1]Res (3)'!P:P,"",0)</f>
        <v>-</v>
      </c>
      <c r="Z552" s="70" t="str">
        <f>_xlfn.XLOOKUP($D552,'[1]Res (3)'!$G:$G,'[1]Res (3)'!Q:Q,"",0)</f>
        <v>-</v>
      </c>
      <c r="AA552" s="70" t="str">
        <f>_xlfn.XLOOKUP($D552,'[1]Res (3)'!$G:$G,'[1]Res (3)'!R:R,"",0)</f>
        <v>-</v>
      </c>
      <c r="AB552" s="70" t="str">
        <f>_xlfn.XLOOKUP($D552,'[1]Res (3)'!$G:$G,'[1]Res (3)'!S:S,"",0)</f>
        <v/>
      </c>
      <c r="AC552" s="70" t="str">
        <f>_xlfn.XLOOKUP($D552,'[1]Res (3)'!$G:$G,'[1]Res (3)'!T:T,"",0)</f>
        <v/>
      </c>
      <c r="AD552" s="70" t="str">
        <f>_xlfn.XLOOKUP($D552,'[1]Res (3)'!$G:$G,'[1]Res (3)'!U:U,"",0)</f>
        <v/>
      </c>
      <c r="AE552" s="70" t="str">
        <f>_xlfn.XLOOKUP($D552,'[1]Res (3)'!$G:$G,'[1]Res (3)'!V:V,"",0)</f>
        <v/>
      </c>
      <c r="AF552" s="70" t="str">
        <f>_xlfn.XLOOKUP($D552,'[1]Res (3)'!$G:$G,'[1]Res (3)'!W:W,"",0)</f>
        <v/>
      </c>
      <c r="AG552" s="70" t="str">
        <f>_xlfn.XLOOKUP($D552,'[1]Res (3)'!$G:$G,'[1]Res (3)'!X:X,"",0)</f>
        <v/>
      </c>
      <c r="AH552" s="70" t="str">
        <f>_xlfn.XLOOKUP($D552,'[1]Res (3)'!$G:$G,'[1]Res (3)'!Y:Y,"",0)</f>
        <v/>
      </c>
      <c r="AI552" s="70" t="str">
        <f>_xlfn.XLOOKUP($D552,'[1]Res (3)'!$G:$G,'[1]Res (3)'!Z:Z,"",0)</f>
        <v>-</v>
      </c>
      <c r="AJ552" s="70" t="str">
        <f>_xlfn.XLOOKUP($D552,'[1]Res (3)'!$G:$G,'[1]Res (3)'!AA:AA,"",0)</f>
        <v>-</v>
      </c>
      <c r="AK552" s="70" t="str">
        <f>_xlfn.XLOOKUP($D552,'[1]Res (3)'!$G:$G,'[1]Res (3)'!AB:AB,"",0)</f>
        <v>-</v>
      </c>
      <c r="AL552" s="71">
        <f t="shared" si="250"/>
        <v>0</v>
      </c>
      <c r="AM552" s="72" t="str">
        <f t="shared" si="251"/>
        <v/>
      </c>
      <c r="AO552" s="71" t="e">
        <f t="shared" si="257"/>
        <v>#VALUE!</v>
      </c>
      <c r="AP552" s="70" t="s">
        <v>26</v>
      </c>
      <c r="AQ552" s="70" t="s">
        <v>26</v>
      </c>
      <c r="AR552" s="70" t="s">
        <v>26</v>
      </c>
      <c r="AS552" s="70" t="s">
        <v>26</v>
      </c>
      <c r="AT552" s="70" t="s">
        <v>26</v>
      </c>
      <c r="AU552" s="70" t="s">
        <v>26</v>
      </c>
      <c r="AV552" s="70" t="s">
        <v>26</v>
      </c>
      <c r="AW552" s="70" t="s">
        <v>26</v>
      </c>
      <c r="AX552" s="70" t="s">
        <v>26</v>
      </c>
      <c r="AY552" s="71" t="e">
        <f t="shared" si="252"/>
        <v>#VALUE!</v>
      </c>
      <c r="AZ552" s="72" t="e">
        <f t="shared" si="258"/>
        <v>#VALUE!</v>
      </c>
      <c r="BA552" s="71">
        <v>4</v>
      </c>
      <c r="BB552" s="70" t="s">
        <v>26</v>
      </c>
      <c r="BC552" s="70" t="s">
        <v>26</v>
      </c>
      <c r="BD552" s="70" t="s">
        <v>26</v>
      </c>
      <c r="BE552" s="70" t="s">
        <v>26</v>
      </c>
      <c r="BF552" s="70" t="s">
        <v>26</v>
      </c>
      <c r="BG552" s="70" t="s">
        <v>26</v>
      </c>
      <c r="BH552" s="70" t="s">
        <v>26</v>
      </c>
      <c r="BI552" s="70" t="s">
        <v>26</v>
      </c>
      <c r="BJ552" s="70" t="s">
        <v>26</v>
      </c>
      <c r="BK552" s="74">
        <f t="shared" si="253"/>
        <v>4</v>
      </c>
      <c r="BL552" s="75">
        <f t="shared" si="259"/>
        <v>0</v>
      </c>
      <c r="BM552" s="71">
        <v>3</v>
      </c>
      <c r="BN552" s="70" t="s">
        <v>26</v>
      </c>
      <c r="BO552" s="70" t="s">
        <v>26</v>
      </c>
      <c r="BP552" s="70" t="s">
        <v>26</v>
      </c>
      <c r="BQ552" s="70" t="s">
        <v>26</v>
      </c>
      <c r="BR552" s="70" t="s">
        <v>26</v>
      </c>
      <c r="BS552" s="70" t="s">
        <v>26</v>
      </c>
      <c r="BT552" s="70" t="s">
        <v>26</v>
      </c>
      <c r="BU552" s="70" t="s">
        <v>26</v>
      </c>
      <c r="BV552" s="70" t="s">
        <v>26</v>
      </c>
      <c r="BW552" s="74">
        <f t="shared" si="254"/>
        <v>3</v>
      </c>
      <c r="BX552" s="76">
        <f t="shared" si="260"/>
        <v>0</v>
      </c>
      <c r="BY552" s="71">
        <v>8</v>
      </c>
      <c r="BZ552" s="70" t="s">
        <v>26</v>
      </c>
      <c r="CA552" s="70" t="s">
        <v>26</v>
      </c>
      <c r="CB552" s="70" t="s">
        <v>26</v>
      </c>
      <c r="CC552" s="70" t="s">
        <v>26</v>
      </c>
      <c r="CD552" s="70" t="s">
        <v>26</v>
      </c>
      <c r="CE552" s="70" t="s">
        <v>26</v>
      </c>
      <c r="CF552" s="70" t="s">
        <v>26</v>
      </c>
      <c r="CG552" s="70" t="s">
        <v>26</v>
      </c>
      <c r="CH552" s="70" t="s">
        <v>26</v>
      </c>
      <c r="CI552" s="77">
        <f t="shared" si="255"/>
        <v>8</v>
      </c>
      <c r="CJ552" s="76">
        <f t="shared" si="261"/>
        <v>0</v>
      </c>
      <c r="CK552" s="78"/>
      <c r="CL552" s="57"/>
      <c r="CM552" s="57"/>
      <c r="CN552" s="57"/>
      <c r="CO552" s="57"/>
      <c r="CP552" s="57"/>
      <c r="CQ552" s="57"/>
      <c r="CR552" s="57"/>
      <c r="CS552" s="79"/>
      <c r="CT552" s="80"/>
      <c r="CU552" s="81">
        <f t="shared" si="256"/>
        <v>0</v>
      </c>
      <c r="CV552" s="82">
        <f t="shared" si="262"/>
        <v>0</v>
      </c>
      <c r="CW552" s="83" t="e">
        <f>SUMIF(Склад!#REF!,E546,Склад!#REF!)</f>
        <v>#REF!</v>
      </c>
    </row>
    <row r="553" spans="1:101" s="73" customFormat="1" ht="147.94999999999999" customHeight="1" thickBot="1" x14ac:dyDescent="0.3">
      <c r="A553" s="57">
        <v>550</v>
      </c>
      <c r="B553" s="168" t="s">
        <v>157</v>
      </c>
      <c r="C553" s="34" t="s">
        <v>4277</v>
      </c>
      <c r="D553" s="34" t="str">
        <f t="shared" si="249"/>
        <v>25411296</v>
      </c>
      <c r="E553" s="33" t="s">
        <v>4036</v>
      </c>
      <c r="F553" s="33">
        <v>6</v>
      </c>
      <c r="G553" s="165" t="str">
        <f>IFERROR(VLOOKUP(VALUE(E553),Склад!#REF!,6,0),"-")</f>
        <v>-</v>
      </c>
      <c r="H553" s="58"/>
      <c r="I553" s="194" t="s">
        <v>4370</v>
      </c>
      <c r="J553" s="59">
        <v>30.4</v>
      </c>
      <c r="K553" s="63">
        <v>79</v>
      </c>
      <c r="L553" s="60"/>
      <c r="M553" s="61"/>
      <c r="N553" s="62"/>
      <c r="O553" s="64"/>
      <c r="P553" s="65"/>
      <c r="Q553" s="66"/>
      <c r="R553" s="67"/>
      <c r="S553" s="65"/>
      <c r="T553" s="66"/>
      <c r="U553" s="68"/>
      <c r="V553" s="69"/>
      <c r="W553" s="65"/>
      <c r="X553" s="66"/>
      <c r="Y553" s="70" t="str">
        <f>_xlfn.XLOOKUP($D553,'[1]Res (3)'!$G:$G,'[1]Res (3)'!P:P,"",0)</f>
        <v>-</v>
      </c>
      <c r="Z553" s="70" t="str">
        <f>_xlfn.XLOOKUP($D553,'[1]Res (3)'!$G:$G,'[1]Res (3)'!Q:Q,"",0)</f>
        <v>-</v>
      </c>
      <c r="AA553" s="70" t="str">
        <f>_xlfn.XLOOKUP($D553,'[1]Res (3)'!$G:$G,'[1]Res (3)'!R:R,"",0)</f>
        <v>-</v>
      </c>
      <c r="AB553" s="70" t="str">
        <f>_xlfn.XLOOKUP($D553,'[1]Res (3)'!$G:$G,'[1]Res (3)'!S:S,"",0)</f>
        <v/>
      </c>
      <c r="AC553" s="70" t="str">
        <f>_xlfn.XLOOKUP($D553,'[1]Res (3)'!$G:$G,'[1]Res (3)'!T:T,"",0)</f>
        <v/>
      </c>
      <c r="AD553" s="70" t="str">
        <f>_xlfn.XLOOKUP($D553,'[1]Res (3)'!$G:$G,'[1]Res (3)'!U:U,"",0)</f>
        <v/>
      </c>
      <c r="AE553" s="70" t="str">
        <f>_xlfn.XLOOKUP($D553,'[1]Res (3)'!$G:$G,'[1]Res (3)'!V:V,"",0)</f>
        <v/>
      </c>
      <c r="AF553" s="70" t="str">
        <f>_xlfn.XLOOKUP($D553,'[1]Res (3)'!$G:$G,'[1]Res (3)'!W:W,"",0)</f>
        <v/>
      </c>
      <c r="AG553" s="70" t="str">
        <f>_xlfn.XLOOKUP($D553,'[1]Res (3)'!$G:$G,'[1]Res (3)'!X:X,"",0)</f>
        <v/>
      </c>
      <c r="AH553" s="70" t="str">
        <f>_xlfn.XLOOKUP($D553,'[1]Res (3)'!$G:$G,'[1]Res (3)'!Y:Y,"",0)</f>
        <v/>
      </c>
      <c r="AI553" s="70" t="str">
        <f>_xlfn.XLOOKUP($D553,'[1]Res (3)'!$G:$G,'[1]Res (3)'!Z:Z,"",0)</f>
        <v/>
      </c>
      <c r="AJ553" s="70" t="str">
        <f>_xlfn.XLOOKUP($D553,'[1]Res (3)'!$G:$G,'[1]Res (3)'!AA:AA,"",0)</f>
        <v/>
      </c>
      <c r="AK553" s="70" t="str">
        <f>_xlfn.XLOOKUP($D553,'[1]Res (3)'!$G:$G,'[1]Res (3)'!AB:AB,"",0)</f>
        <v>-</v>
      </c>
      <c r="AL553" s="71">
        <f t="shared" si="250"/>
        <v>0</v>
      </c>
      <c r="AM553" s="72" t="str">
        <f t="shared" si="251"/>
        <v/>
      </c>
      <c r="AO553" s="71" t="e">
        <f t="shared" si="257"/>
        <v>#VALUE!</v>
      </c>
      <c r="AP553" s="70" t="s">
        <v>26</v>
      </c>
      <c r="AQ553" s="70" t="s">
        <v>26</v>
      </c>
      <c r="AR553" s="70" t="s">
        <v>26</v>
      </c>
      <c r="AS553" s="70" t="s">
        <v>26</v>
      </c>
      <c r="AT553" s="70" t="s">
        <v>26</v>
      </c>
      <c r="AU553" s="70" t="s">
        <v>26</v>
      </c>
      <c r="AV553" s="70" t="s">
        <v>26</v>
      </c>
      <c r="AW553" s="70" t="s">
        <v>26</v>
      </c>
      <c r="AX553" s="70" t="s">
        <v>26</v>
      </c>
      <c r="AY553" s="71" t="e">
        <f t="shared" si="252"/>
        <v>#VALUE!</v>
      </c>
      <c r="AZ553" s="72" t="e">
        <f t="shared" si="258"/>
        <v>#VALUE!</v>
      </c>
      <c r="BA553" s="71">
        <v>4</v>
      </c>
      <c r="BB553" s="70" t="s">
        <v>26</v>
      </c>
      <c r="BC553" s="70" t="s">
        <v>26</v>
      </c>
      <c r="BD553" s="70" t="s">
        <v>26</v>
      </c>
      <c r="BE553" s="70" t="s">
        <v>26</v>
      </c>
      <c r="BF553" s="70" t="s">
        <v>26</v>
      </c>
      <c r="BG553" s="70" t="s">
        <v>26</v>
      </c>
      <c r="BH553" s="70" t="s">
        <v>26</v>
      </c>
      <c r="BI553" s="70" t="s">
        <v>26</v>
      </c>
      <c r="BJ553" s="70" t="s">
        <v>26</v>
      </c>
      <c r="BK553" s="74">
        <f t="shared" si="253"/>
        <v>4</v>
      </c>
      <c r="BL553" s="75">
        <f t="shared" si="259"/>
        <v>0</v>
      </c>
      <c r="BM553" s="71">
        <v>3</v>
      </c>
      <c r="BN553" s="70" t="s">
        <v>26</v>
      </c>
      <c r="BO553" s="70" t="s">
        <v>26</v>
      </c>
      <c r="BP553" s="70" t="s">
        <v>26</v>
      </c>
      <c r="BQ553" s="70" t="s">
        <v>26</v>
      </c>
      <c r="BR553" s="70" t="s">
        <v>26</v>
      </c>
      <c r="BS553" s="70" t="s">
        <v>26</v>
      </c>
      <c r="BT553" s="70" t="s">
        <v>26</v>
      </c>
      <c r="BU553" s="70" t="s">
        <v>26</v>
      </c>
      <c r="BV553" s="70" t="s">
        <v>26</v>
      </c>
      <c r="BW553" s="74">
        <f t="shared" si="254"/>
        <v>3</v>
      </c>
      <c r="BX553" s="76">
        <f t="shared" si="260"/>
        <v>0</v>
      </c>
      <c r="BY553" s="71">
        <v>8</v>
      </c>
      <c r="BZ553" s="70" t="s">
        <v>26</v>
      </c>
      <c r="CA553" s="70" t="s">
        <v>26</v>
      </c>
      <c r="CB553" s="70" t="s">
        <v>26</v>
      </c>
      <c r="CC553" s="70" t="s">
        <v>26</v>
      </c>
      <c r="CD553" s="70" t="s">
        <v>26</v>
      </c>
      <c r="CE553" s="70" t="s">
        <v>26</v>
      </c>
      <c r="CF553" s="70" t="s">
        <v>26</v>
      </c>
      <c r="CG553" s="70" t="s">
        <v>26</v>
      </c>
      <c r="CH553" s="70" t="s">
        <v>26</v>
      </c>
      <c r="CI553" s="77">
        <f t="shared" si="255"/>
        <v>8</v>
      </c>
      <c r="CJ553" s="76">
        <f t="shared" si="261"/>
        <v>0</v>
      </c>
      <c r="CK553" s="78"/>
      <c r="CL553" s="57"/>
      <c r="CM553" s="57"/>
      <c r="CN553" s="57"/>
      <c r="CO553" s="57"/>
      <c r="CP553" s="57"/>
      <c r="CQ553" s="57"/>
      <c r="CR553" s="57"/>
      <c r="CS553" s="79"/>
      <c r="CT553" s="80"/>
      <c r="CU553" s="81">
        <f t="shared" si="256"/>
        <v>0</v>
      </c>
      <c r="CV553" s="82">
        <f t="shared" si="262"/>
        <v>0</v>
      </c>
      <c r="CW553" s="83" t="e">
        <f>SUMIF(Склад!#REF!,E547,Склад!#REF!)</f>
        <v>#REF!</v>
      </c>
    </row>
    <row r="554" spans="1:101" s="73" customFormat="1" ht="147.94999999999999" customHeight="1" thickBot="1" x14ac:dyDescent="0.3">
      <c r="A554" s="34">
        <v>551</v>
      </c>
      <c r="B554" s="168" t="s">
        <v>157</v>
      </c>
      <c r="C554" s="34" t="s">
        <v>120</v>
      </c>
      <c r="D554" s="34" t="str">
        <f t="shared" si="249"/>
        <v>25411046</v>
      </c>
      <c r="E554" s="33" t="s">
        <v>4037</v>
      </c>
      <c r="F554" s="33">
        <v>6</v>
      </c>
      <c r="G554" s="165" t="str">
        <f>IFERROR(VLOOKUP(VALUE(E554),Склад!#REF!,6,0),"-")</f>
        <v>-</v>
      </c>
      <c r="H554" s="58"/>
      <c r="I554" s="194" t="s">
        <v>4370</v>
      </c>
      <c r="J554" s="59">
        <v>34.200000000000003</v>
      </c>
      <c r="K554" s="63">
        <v>89</v>
      </c>
      <c r="L554" s="60"/>
      <c r="M554" s="61"/>
      <c r="N554" s="62"/>
      <c r="O554" s="64"/>
      <c r="P554" s="65"/>
      <c r="Q554" s="66"/>
      <c r="R554" s="67"/>
      <c r="S554" s="65"/>
      <c r="T554" s="66"/>
      <c r="U554" s="68"/>
      <c r="V554" s="69"/>
      <c r="W554" s="65"/>
      <c r="X554" s="66"/>
      <c r="Y554" s="70" t="str">
        <f>_xlfn.XLOOKUP($D554,'[1]Res (3)'!$G:$G,'[1]Res (3)'!P:P,"",0)</f>
        <v>-</v>
      </c>
      <c r="Z554" s="70" t="str">
        <f>_xlfn.XLOOKUP($D554,'[1]Res (3)'!$G:$G,'[1]Res (3)'!Q:Q,"",0)</f>
        <v>-</v>
      </c>
      <c r="AA554" s="70" t="str">
        <f>_xlfn.XLOOKUP($D554,'[1]Res (3)'!$G:$G,'[1]Res (3)'!R:R,"",0)</f>
        <v>-</v>
      </c>
      <c r="AB554" s="70" t="str">
        <f>_xlfn.XLOOKUP($D554,'[1]Res (3)'!$G:$G,'[1]Res (3)'!S:S,"",0)</f>
        <v/>
      </c>
      <c r="AC554" s="70" t="str">
        <f>_xlfn.XLOOKUP($D554,'[1]Res (3)'!$G:$G,'[1]Res (3)'!T:T,"",0)</f>
        <v/>
      </c>
      <c r="AD554" s="70" t="str">
        <f>_xlfn.XLOOKUP($D554,'[1]Res (3)'!$G:$G,'[1]Res (3)'!U:U,"",0)</f>
        <v/>
      </c>
      <c r="AE554" s="70" t="str">
        <f>_xlfn.XLOOKUP($D554,'[1]Res (3)'!$G:$G,'[1]Res (3)'!V:V,"",0)</f>
        <v/>
      </c>
      <c r="AF554" s="70" t="str">
        <f>_xlfn.XLOOKUP($D554,'[1]Res (3)'!$G:$G,'[1]Res (3)'!W:W,"",0)</f>
        <v/>
      </c>
      <c r="AG554" s="70" t="str">
        <f>_xlfn.XLOOKUP($D554,'[1]Res (3)'!$G:$G,'[1]Res (3)'!X:X,"",0)</f>
        <v/>
      </c>
      <c r="AH554" s="70" t="str">
        <f>_xlfn.XLOOKUP($D554,'[1]Res (3)'!$G:$G,'[1]Res (3)'!Y:Y,"",0)</f>
        <v/>
      </c>
      <c r="AI554" s="70" t="str">
        <f>_xlfn.XLOOKUP($D554,'[1]Res (3)'!$G:$G,'[1]Res (3)'!Z:Z,"",0)</f>
        <v/>
      </c>
      <c r="AJ554" s="70" t="str">
        <f>_xlfn.XLOOKUP($D554,'[1]Res (3)'!$G:$G,'[1]Res (3)'!AA:AA,"",0)</f>
        <v/>
      </c>
      <c r="AK554" s="70" t="str">
        <f>_xlfn.XLOOKUP($D554,'[1]Res (3)'!$G:$G,'[1]Res (3)'!AB:AB,"",0)</f>
        <v>-</v>
      </c>
      <c r="AL554" s="71">
        <f t="shared" si="250"/>
        <v>0</v>
      </c>
      <c r="AM554" s="72" t="str">
        <f t="shared" si="251"/>
        <v/>
      </c>
      <c r="AO554" s="71" t="e">
        <f t="shared" si="257"/>
        <v>#VALUE!</v>
      </c>
      <c r="AP554" s="70" t="s">
        <v>26</v>
      </c>
      <c r="AQ554" s="70" t="s">
        <v>26</v>
      </c>
      <c r="AR554" s="70" t="s">
        <v>26</v>
      </c>
      <c r="AS554" s="70" t="s">
        <v>26</v>
      </c>
      <c r="AT554" s="70" t="s">
        <v>26</v>
      </c>
      <c r="AU554" s="70" t="s">
        <v>26</v>
      </c>
      <c r="AV554" s="70" t="s">
        <v>26</v>
      </c>
      <c r="AW554" s="70" t="s">
        <v>26</v>
      </c>
      <c r="AX554" s="70" t="s">
        <v>26</v>
      </c>
      <c r="AY554" s="71" t="e">
        <f t="shared" si="252"/>
        <v>#VALUE!</v>
      </c>
      <c r="AZ554" s="72" t="e">
        <f t="shared" si="258"/>
        <v>#VALUE!</v>
      </c>
      <c r="BA554" s="71">
        <v>2</v>
      </c>
      <c r="BB554" s="70" t="s">
        <v>26</v>
      </c>
      <c r="BC554" s="70" t="s">
        <v>26</v>
      </c>
      <c r="BD554" s="70" t="s">
        <v>26</v>
      </c>
      <c r="BE554" s="70" t="s">
        <v>26</v>
      </c>
      <c r="BF554" s="70" t="s">
        <v>26</v>
      </c>
      <c r="BG554" s="70" t="s">
        <v>26</v>
      </c>
      <c r="BH554" s="70" t="s">
        <v>26</v>
      </c>
      <c r="BI554" s="70" t="s">
        <v>26</v>
      </c>
      <c r="BJ554" s="70" t="s">
        <v>26</v>
      </c>
      <c r="BK554" s="74">
        <f t="shared" si="253"/>
        <v>2</v>
      </c>
      <c r="BL554" s="75">
        <f t="shared" si="259"/>
        <v>0</v>
      </c>
      <c r="BM554" s="71">
        <v>1</v>
      </c>
      <c r="BN554" s="70" t="s">
        <v>26</v>
      </c>
      <c r="BO554" s="70" t="s">
        <v>26</v>
      </c>
      <c r="BP554" s="70" t="s">
        <v>26</v>
      </c>
      <c r="BQ554" s="70" t="s">
        <v>26</v>
      </c>
      <c r="BR554" s="70" t="s">
        <v>26</v>
      </c>
      <c r="BS554" s="70" t="s">
        <v>26</v>
      </c>
      <c r="BT554" s="70" t="s">
        <v>26</v>
      </c>
      <c r="BU554" s="70" t="s">
        <v>26</v>
      </c>
      <c r="BV554" s="70" t="s">
        <v>26</v>
      </c>
      <c r="BW554" s="74">
        <f t="shared" si="254"/>
        <v>1</v>
      </c>
      <c r="BX554" s="76">
        <f t="shared" si="260"/>
        <v>0</v>
      </c>
      <c r="BY554" s="71">
        <v>0</v>
      </c>
      <c r="BZ554" s="70" t="s">
        <v>26</v>
      </c>
      <c r="CA554" s="70" t="s">
        <v>26</v>
      </c>
      <c r="CB554" s="70" t="s">
        <v>26</v>
      </c>
      <c r="CC554" s="70" t="s">
        <v>26</v>
      </c>
      <c r="CD554" s="70" t="s">
        <v>26</v>
      </c>
      <c r="CE554" s="70" t="s">
        <v>26</v>
      </c>
      <c r="CF554" s="70" t="s">
        <v>26</v>
      </c>
      <c r="CG554" s="70" t="s">
        <v>26</v>
      </c>
      <c r="CH554" s="70" t="s">
        <v>26</v>
      </c>
      <c r="CI554" s="77">
        <f t="shared" si="255"/>
        <v>0</v>
      </c>
      <c r="CJ554" s="76">
        <f t="shared" si="261"/>
        <v>0</v>
      </c>
      <c r="CK554" s="78"/>
      <c r="CL554" s="57"/>
      <c r="CM554" s="57"/>
      <c r="CN554" s="57"/>
      <c r="CO554" s="57"/>
      <c r="CP554" s="57"/>
      <c r="CQ554" s="57"/>
      <c r="CR554" s="57"/>
      <c r="CS554" s="79"/>
      <c r="CT554" s="80"/>
      <c r="CU554" s="81">
        <f t="shared" si="256"/>
        <v>0</v>
      </c>
      <c r="CV554" s="82">
        <f t="shared" si="262"/>
        <v>0</v>
      </c>
      <c r="CW554" s="83" t="e">
        <f>SUMIF(Склад!#REF!,E548,Склад!#REF!)</f>
        <v>#REF!</v>
      </c>
    </row>
    <row r="555" spans="1:101" s="73" customFormat="1" ht="147.94999999999999" customHeight="1" thickBot="1" x14ac:dyDescent="0.3">
      <c r="A555" s="57">
        <v>552</v>
      </c>
      <c r="B555" s="168" t="s">
        <v>157</v>
      </c>
      <c r="C555" s="34" t="s">
        <v>4288</v>
      </c>
      <c r="D555" s="34" t="str">
        <f t="shared" si="249"/>
        <v>254111575</v>
      </c>
      <c r="E555" s="33" t="s">
        <v>4038</v>
      </c>
      <c r="F555" s="33">
        <v>75</v>
      </c>
      <c r="G555" s="165" t="str">
        <f>IFERROR(VLOOKUP(VALUE(E555),Склад!#REF!,6,0),"-")</f>
        <v>-</v>
      </c>
      <c r="H555" s="58"/>
      <c r="I555" s="194" t="s">
        <v>4370</v>
      </c>
      <c r="J555" s="59">
        <v>26.5</v>
      </c>
      <c r="K555" s="63">
        <v>69</v>
      </c>
      <c r="L555" s="60"/>
      <c r="M555" s="61"/>
      <c r="N555" s="62"/>
      <c r="O555" s="64"/>
      <c r="P555" s="65"/>
      <c r="Q555" s="66"/>
      <c r="R555" s="67"/>
      <c r="S555" s="65"/>
      <c r="T555" s="66"/>
      <c r="U555" s="68"/>
      <c r="V555" s="69"/>
      <c r="W555" s="65"/>
      <c r="X555" s="66"/>
      <c r="Y555" s="70" t="str">
        <f>_xlfn.XLOOKUP($D555,'[1]Res (3)'!$G:$G,'[1]Res (3)'!P:P,"",0)</f>
        <v>-</v>
      </c>
      <c r="Z555" s="70" t="str">
        <f>_xlfn.XLOOKUP($D555,'[1]Res (3)'!$G:$G,'[1]Res (3)'!Q:Q,"",0)</f>
        <v>-</v>
      </c>
      <c r="AA555" s="70" t="str">
        <f>_xlfn.XLOOKUP($D555,'[1]Res (3)'!$G:$G,'[1]Res (3)'!R:R,"",0)</f>
        <v>-</v>
      </c>
      <c r="AB555" s="70" t="str">
        <f>_xlfn.XLOOKUP($D555,'[1]Res (3)'!$G:$G,'[1]Res (3)'!S:S,"",0)</f>
        <v/>
      </c>
      <c r="AC555" s="70" t="str">
        <f>_xlfn.XLOOKUP($D555,'[1]Res (3)'!$G:$G,'[1]Res (3)'!T:T,"",0)</f>
        <v/>
      </c>
      <c r="AD555" s="70" t="str">
        <f>_xlfn.XLOOKUP($D555,'[1]Res (3)'!$G:$G,'[1]Res (3)'!U:U,"",0)</f>
        <v/>
      </c>
      <c r="AE555" s="70" t="str">
        <f>_xlfn.XLOOKUP($D555,'[1]Res (3)'!$G:$G,'[1]Res (3)'!V:V,"",0)</f>
        <v/>
      </c>
      <c r="AF555" s="70" t="str">
        <f>_xlfn.XLOOKUP($D555,'[1]Res (3)'!$G:$G,'[1]Res (3)'!W:W,"",0)</f>
        <v/>
      </c>
      <c r="AG555" s="70" t="str">
        <f>_xlfn.XLOOKUP($D555,'[1]Res (3)'!$G:$G,'[1]Res (3)'!X:X,"",0)</f>
        <v/>
      </c>
      <c r="AH555" s="70" t="str">
        <f>_xlfn.XLOOKUP($D555,'[1]Res (3)'!$G:$G,'[1]Res (3)'!Y:Y,"",0)</f>
        <v/>
      </c>
      <c r="AI555" s="70" t="str">
        <f>_xlfn.XLOOKUP($D555,'[1]Res (3)'!$G:$G,'[1]Res (3)'!Z:Z,"",0)</f>
        <v/>
      </c>
      <c r="AJ555" s="70" t="str">
        <f>_xlfn.XLOOKUP($D555,'[1]Res (3)'!$G:$G,'[1]Res (3)'!AA:AA,"",0)</f>
        <v/>
      </c>
      <c r="AK555" s="70" t="str">
        <f>_xlfn.XLOOKUP($D555,'[1]Res (3)'!$G:$G,'[1]Res (3)'!AB:AB,"",0)</f>
        <v>-</v>
      </c>
      <c r="AL555" s="71">
        <f t="shared" si="250"/>
        <v>0</v>
      </c>
      <c r="AM555" s="72" t="str">
        <f t="shared" si="251"/>
        <v/>
      </c>
      <c r="AO555" s="71" t="e">
        <f t="shared" si="257"/>
        <v>#VALUE!</v>
      </c>
      <c r="AP555" s="70" t="s">
        <v>26</v>
      </c>
      <c r="AQ555" s="70" t="s">
        <v>26</v>
      </c>
      <c r="AR555" s="70" t="s">
        <v>26</v>
      </c>
      <c r="AS555" s="70" t="s">
        <v>26</v>
      </c>
      <c r="AT555" s="70" t="s">
        <v>26</v>
      </c>
      <c r="AU555" s="70" t="s">
        <v>26</v>
      </c>
      <c r="AV555" s="70" t="s">
        <v>26</v>
      </c>
      <c r="AW555" s="70" t="s">
        <v>26</v>
      </c>
      <c r="AX555" s="70" t="s">
        <v>26</v>
      </c>
      <c r="AY555" s="71" t="e">
        <f t="shared" si="252"/>
        <v>#VALUE!</v>
      </c>
      <c r="AZ555" s="72" t="e">
        <f t="shared" si="258"/>
        <v>#VALUE!</v>
      </c>
      <c r="BA555" s="71">
        <v>4</v>
      </c>
      <c r="BB555" s="70" t="s">
        <v>26</v>
      </c>
      <c r="BC555" s="70" t="s">
        <v>26</v>
      </c>
      <c r="BD555" s="70" t="s">
        <v>26</v>
      </c>
      <c r="BE555" s="70" t="s">
        <v>26</v>
      </c>
      <c r="BF555" s="70" t="s">
        <v>26</v>
      </c>
      <c r="BG555" s="70" t="s">
        <v>26</v>
      </c>
      <c r="BH555" s="70" t="s">
        <v>26</v>
      </c>
      <c r="BI555" s="70" t="s">
        <v>26</v>
      </c>
      <c r="BJ555" s="70" t="s">
        <v>26</v>
      </c>
      <c r="BK555" s="74">
        <f t="shared" si="253"/>
        <v>4</v>
      </c>
      <c r="BL555" s="75">
        <f t="shared" si="259"/>
        <v>0</v>
      </c>
      <c r="BM555" s="71">
        <v>3</v>
      </c>
      <c r="BN555" s="70" t="s">
        <v>26</v>
      </c>
      <c r="BO555" s="70" t="s">
        <v>26</v>
      </c>
      <c r="BP555" s="70" t="s">
        <v>26</v>
      </c>
      <c r="BQ555" s="70" t="s">
        <v>26</v>
      </c>
      <c r="BR555" s="70" t="s">
        <v>26</v>
      </c>
      <c r="BS555" s="70" t="s">
        <v>26</v>
      </c>
      <c r="BT555" s="70" t="s">
        <v>26</v>
      </c>
      <c r="BU555" s="70" t="s">
        <v>26</v>
      </c>
      <c r="BV555" s="70" t="s">
        <v>26</v>
      </c>
      <c r="BW555" s="74">
        <f t="shared" si="254"/>
        <v>3</v>
      </c>
      <c r="BX555" s="76">
        <f t="shared" si="260"/>
        <v>0</v>
      </c>
      <c r="BY555" s="71">
        <v>8</v>
      </c>
      <c r="BZ555" s="70" t="s">
        <v>26</v>
      </c>
      <c r="CA555" s="70" t="s">
        <v>26</v>
      </c>
      <c r="CB555" s="70" t="s">
        <v>26</v>
      </c>
      <c r="CC555" s="70" t="s">
        <v>26</v>
      </c>
      <c r="CD555" s="70" t="s">
        <v>26</v>
      </c>
      <c r="CE555" s="70" t="s">
        <v>26</v>
      </c>
      <c r="CF555" s="70" t="s">
        <v>26</v>
      </c>
      <c r="CG555" s="70" t="s">
        <v>26</v>
      </c>
      <c r="CH555" s="70" t="s">
        <v>26</v>
      </c>
      <c r="CI555" s="77">
        <f t="shared" si="255"/>
        <v>8</v>
      </c>
      <c r="CJ555" s="76">
        <f t="shared" si="261"/>
        <v>0</v>
      </c>
      <c r="CK555" s="78"/>
      <c r="CL555" s="57"/>
      <c r="CM555" s="57"/>
      <c r="CN555" s="57"/>
      <c r="CO555" s="57"/>
      <c r="CP555" s="57"/>
      <c r="CQ555" s="57"/>
      <c r="CR555" s="57"/>
      <c r="CS555" s="79"/>
      <c r="CT555" s="80"/>
      <c r="CU555" s="81">
        <f t="shared" si="256"/>
        <v>0</v>
      </c>
      <c r="CV555" s="82">
        <f t="shared" si="262"/>
        <v>0</v>
      </c>
      <c r="CW555" s="83" t="e">
        <f>SUMIF(Склад!#REF!,E549,Склад!#REF!)</f>
        <v>#REF!</v>
      </c>
    </row>
    <row r="556" spans="1:101" s="73" customFormat="1" ht="147.94999999999999" customHeight="1" thickBot="1" x14ac:dyDescent="0.3">
      <c r="A556" s="34">
        <v>553</v>
      </c>
      <c r="B556" s="168" t="s">
        <v>157</v>
      </c>
      <c r="C556" s="34" t="s">
        <v>4288</v>
      </c>
      <c r="D556" s="34" t="str">
        <f t="shared" si="249"/>
        <v>254110923</v>
      </c>
      <c r="E556" s="33" t="s">
        <v>4039</v>
      </c>
      <c r="F556" s="33">
        <v>23</v>
      </c>
      <c r="G556" s="165" t="str">
        <f>IFERROR(VLOOKUP(VALUE(E556),Склад!#REF!,6,0),"-")</f>
        <v>-</v>
      </c>
      <c r="H556" s="58"/>
      <c r="I556" s="194" t="s">
        <v>4370</v>
      </c>
      <c r="J556" s="59">
        <v>26.5</v>
      </c>
      <c r="K556" s="63">
        <v>69</v>
      </c>
      <c r="L556" s="60"/>
      <c r="M556" s="61"/>
      <c r="N556" s="62"/>
      <c r="O556" s="64"/>
      <c r="P556" s="65"/>
      <c r="Q556" s="66"/>
      <c r="R556" s="67"/>
      <c r="S556" s="65"/>
      <c r="T556" s="66"/>
      <c r="U556" s="68"/>
      <c r="V556" s="69"/>
      <c r="W556" s="65"/>
      <c r="X556" s="66"/>
      <c r="Y556" s="70" t="str">
        <f>_xlfn.XLOOKUP($D556,'[1]Res (3)'!$G:$G,'[1]Res (3)'!P:P,"",0)</f>
        <v>-</v>
      </c>
      <c r="Z556" s="70" t="str">
        <f>_xlfn.XLOOKUP($D556,'[1]Res (3)'!$G:$G,'[1]Res (3)'!Q:Q,"",0)</f>
        <v>-</v>
      </c>
      <c r="AA556" s="70" t="str">
        <f>_xlfn.XLOOKUP($D556,'[1]Res (3)'!$G:$G,'[1]Res (3)'!R:R,"",0)</f>
        <v>-</v>
      </c>
      <c r="AB556" s="70" t="str">
        <f>_xlfn.XLOOKUP($D556,'[1]Res (3)'!$G:$G,'[1]Res (3)'!S:S,"",0)</f>
        <v/>
      </c>
      <c r="AC556" s="70" t="str">
        <f>_xlfn.XLOOKUP($D556,'[1]Res (3)'!$G:$G,'[1]Res (3)'!T:T,"",0)</f>
        <v/>
      </c>
      <c r="AD556" s="70" t="str">
        <f>_xlfn.XLOOKUP($D556,'[1]Res (3)'!$G:$G,'[1]Res (3)'!U:U,"",0)</f>
        <v/>
      </c>
      <c r="AE556" s="70" t="str">
        <f>_xlfn.XLOOKUP($D556,'[1]Res (3)'!$G:$G,'[1]Res (3)'!V:V,"",0)</f>
        <v/>
      </c>
      <c r="AF556" s="70" t="str">
        <f>_xlfn.XLOOKUP($D556,'[1]Res (3)'!$G:$G,'[1]Res (3)'!W:W,"",0)</f>
        <v/>
      </c>
      <c r="AG556" s="70" t="str">
        <f>_xlfn.XLOOKUP($D556,'[1]Res (3)'!$G:$G,'[1]Res (3)'!X:X,"",0)</f>
        <v/>
      </c>
      <c r="AH556" s="70" t="str">
        <f>_xlfn.XLOOKUP($D556,'[1]Res (3)'!$G:$G,'[1]Res (3)'!Y:Y,"",0)</f>
        <v/>
      </c>
      <c r="AI556" s="70" t="str">
        <f>_xlfn.XLOOKUP($D556,'[1]Res (3)'!$G:$G,'[1]Res (3)'!Z:Z,"",0)</f>
        <v/>
      </c>
      <c r="AJ556" s="70" t="str">
        <f>_xlfn.XLOOKUP($D556,'[1]Res (3)'!$G:$G,'[1]Res (3)'!AA:AA,"",0)</f>
        <v/>
      </c>
      <c r="AK556" s="70" t="str">
        <f>_xlfn.XLOOKUP($D556,'[1]Res (3)'!$G:$G,'[1]Res (3)'!AB:AB,"",0)</f>
        <v>-</v>
      </c>
      <c r="AL556" s="71">
        <f t="shared" si="250"/>
        <v>0</v>
      </c>
      <c r="AM556" s="72" t="str">
        <f t="shared" si="251"/>
        <v/>
      </c>
      <c r="AO556" s="71" t="e">
        <f t="shared" si="257"/>
        <v>#VALUE!</v>
      </c>
      <c r="AP556" s="70" t="s">
        <v>26</v>
      </c>
      <c r="AQ556" s="70" t="s">
        <v>26</v>
      </c>
      <c r="AR556" s="70" t="s">
        <v>26</v>
      </c>
      <c r="AS556" s="70" t="s">
        <v>26</v>
      </c>
      <c r="AT556" s="70" t="s">
        <v>26</v>
      </c>
      <c r="AU556" s="70" t="s">
        <v>26</v>
      </c>
      <c r="AV556" s="70" t="s">
        <v>26</v>
      </c>
      <c r="AW556" s="70" t="s">
        <v>26</v>
      </c>
      <c r="AX556" s="70" t="s">
        <v>26</v>
      </c>
      <c r="AY556" s="71" t="e">
        <f t="shared" si="252"/>
        <v>#VALUE!</v>
      </c>
      <c r="AZ556" s="72" t="e">
        <f t="shared" si="258"/>
        <v>#VALUE!</v>
      </c>
      <c r="BA556" s="71">
        <v>3</v>
      </c>
      <c r="BB556" s="70" t="s">
        <v>26</v>
      </c>
      <c r="BC556" s="70" t="s">
        <v>26</v>
      </c>
      <c r="BD556" s="70" t="s">
        <v>26</v>
      </c>
      <c r="BE556" s="70" t="s">
        <v>26</v>
      </c>
      <c r="BF556" s="70" t="s">
        <v>26</v>
      </c>
      <c r="BG556" s="70" t="s">
        <v>26</v>
      </c>
      <c r="BH556" s="70" t="s">
        <v>26</v>
      </c>
      <c r="BI556" s="70" t="s">
        <v>26</v>
      </c>
      <c r="BJ556" s="70" t="s">
        <v>26</v>
      </c>
      <c r="BK556" s="74">
        <f t="shared" si="253"/>
        <v>3</v>
      </c>
      <c r="BL556" s="75">
        <f t="shared" si="259"/>
        <v>0</v>
      </c>
      <c r="BM556" s="71">
        <v>2</v>
      </c>
      <c r="BN556" s="70" t="s">
        <v>26</v>
      </c>
      <c r="BO556" s="70" t="s">
        <v>26</v>
      </c>
      <c r="BP556" s="70" t="s">
        <v>26</v>
      </c>
      <c r="BQ556" s="70" t="s">
        <v>26</v>
      </c>
      <c r="BR556" s="70" t="s">
        <v>26</v>
      </c>
      <c r="BS556" s="70" t="s">
        <v>26</v>
      </c>
      <c r="BT556" s="70" t="s">
        <v>26</v>
      </c>
      <c r="BU556" s="70" t="s">
        <v>26</v>
      </c>
      <c r="BV556" s="70" t="s">
        <v>26</v>
      </c>
      <c r="BW556" s="74">
        <f t="shared" si="254"/>
        <v>2</v>
      </c>
      <c r="BX556" s="76">
        <f t="shared" si="260"/>
        <v>0</v>
      </c>
      <c r="BY556" s="71">
        <v>8</v>
      </c>
      <c r="BZ556" s="70" t="s">
        <v>26</v>
      </c>
      <c r="CA556" s="70" t="s">
        <v>26</v>
      </c>
      <c r="CB556" s="70" t="s">
        <v>26</v>
      </c>
      <c r="CC556" s="70" t="s">
        <v>26</v>
      </c>
      <c r="CD556" s="70" t="s">
        <v>26</v>
      </c>
      <c r="CE556" s="70" t="s">
        <v>26</v>
      </c>
      <c r="CF556" s="70" t="s">
        <v>26</v>
      </c>
      <c r="CG556" s="70" t="s">
        <v>26</v>
      </c>
      <c r="CH556" s="70" t="s">
        <v>26</v>
      </c>
      <c r="CI556" s="77">
        <f t="shared" si="255"/>
        <v>8</v>
      </c>
      <c r="CJ556" s="76">
        <f t="shared" si="261"/>
        <v>0</v>
      </c>
      <c r="CK556" s="78"/>
      <c r="CL556" s="57"/>
      <c r="CM556" s="57"/>
      <c r="CN556" s="57"/>
      <c r="CO556" s="57"/>
      <c r="CP556" s="57"/>
      <c r="CQ556" s="57"/>
      <c r="CR556" s="57"/>
      <c r="CS556" s="79"/>
      <c r="CT556" s="80"/>
      <c r="CU556" s="81">
        <f t="shared" si="256"/>
        <v>0</v>
      </c>
      <c r="CV556" s="82">
        <f t="shared" si="262"/>
        <v>0</v>
      </c>
      <c r="CW556" s="83" t="e">
        <f>SUMIF(Склад!#REF!,E550,Склад!#REF!)</f>
        <v>#REF!</v>
      </c>
    </row>
    <row r="557" spans="1:101" s="73" customFormat="1" ht="147.94999999999999" customHeight="1" thickBot="1" x14ac:dyDescent="0.3">
      <c r="A557" s="57">
        <v>554</v>
      </c>
      <c r="B557" s="168" t="s">
        <v>157</v>
      </c>
      <c r="C557" s="34" t="s">
        <v>4288</v>
      </c>
      <c r="D557" s="34" t="str">
        <f t="shared" si="249"/>
        <v>254110971</v>
      </c>
      <c r="E557" s="33" t="s">
        <v>4039</v>
      </c>
      <c r="F557" s="33">
        <v>71</v>
      </c>
      <c r="G557" s="165" t="str">
        <f>IFERROR(VLOOKUP(VALUE(E557),Склад!#REF!,6,0),"-")</f>
        <v>-</v>
      </c>
      <c r="H557" s="58"/>
      <c r="I557" s="194" t="s">
        <v>4370</v>
      </c>
      <c r="J557" s="59">
        <v>26.5</v>
      </c>
      <c r="K557" s="63">
        <v>69</v>
      </c>
      <c r="L557" s="60"/>
      <c r="M557" s="61"/>
      <c r="N557" s="62"/>
      <c r="O557" s="64"/>
      <c r="P557" s="65"/>
      <c r="Q557" s="66"/>
      <c r="R557" s="67"/>
      <c r="S557" s="65"/>
      <c r="T557" s="66"/>
      <c r="U557" s="68"/>
      <c r="V557" s="69"/>
      <c r="W557" s="65"/>
      <c r="X557" s="66"/>
      <c r="Y557" s="70" t="str">
        <f>_xlfn.XLOOKUP($D557,'[1]Res (3)'!$G:$G,'[1]Res (3)'!P:P,"",0)</f>
        <v>-</v>
      </c>
      <c r="Z557" s="70" t="str">
        <f>_xlfn.XLOOKUP($D557,'[1]Res (3)'!$G:$G,'[1]Res (3)'!Q:Q,"",0)</f>
        <v>-</v>
      </c>
      <c r="AA557" s="70" t="str">
        <f>_xlfn.XLOOKUP($D557,'[1]Res (3)'!$G:$G,'[1]Res (3)'!R:R,"",0)</f>
        <v>-</v>
      </c>
      <c r="AB557" s="70" t="str">
        <f>_xlfn.XLOOKUP($D557,'[1]Res (3)'!$G:$G,'[1]Res (3)'!S:S,"",0)</f>
        <v/>
      </c>
      <c r="AC557" s="70" t="str">
        <f>_xlfn.XLOOKUP($D557,'[1]Res (3)'!$G:$G,'[1]Res (3)'!T:T,"",0)</f>
        <v/>
      </c>
      <c r="AD557" s="70" t="str">
        <f>_xlfn.XLOOKUP($D557,'[1]Res (3)'!$G:$G,'[1]Res (3)'!U:U,"",0)</f>
        <v/>
      </c>
      <c r="AE557" s="70" t="str">
        <f>_xlfn.XLOOKUP($D557,'[1]Res (3)'!$G:$G,'[1]Res (3)'!V:V,"",0)</f>
        <v/>
      </c>
      <c r="AF557" s="70" t="str">
        <f>_xlfn.XLOOKUP($D557,'[1]Res (3)'!$G:$G,'[1]Res (3)'!W:W,"",0)</f>
        <v/>
      </c>
      <c r="AG557" s="70" t="str">
        <f>_xlfn.XLOOKUP($D557,'[1]Res (3)'!$G:$G,'[1]Res (3)'!X:X,"",0)</f>
        <v/>
      </c>
      <c r="AH557" s="70" t="str">
        <f>_xlfn.XLOOKUP($D557,'[1]Res (3)'!$G:$G,'[1]Res (3)'!Y:Y,"",0)</f>
        <v/>
      </c>
      <c r="AI557" s="70" t="str">
        <f>_xlfn.XLOOKUP($D557,'[1]Res (3)'!$G:$G,'[1]Res (3)'!Z:Z,"",0)</f>
        <v/>
      </c>
      <c r="AJ557" s="70" t="str">
        <f>_xlfn.XLOOKUP($D557,'[1]Res (3)'!$G:$G,'[1]Res (3)'!AA:AA,"",0)</f>
        <v/>
      </c>
      <c r="AK557" s="70" t="str">
        <f>_xlfn.XLOOKUP($D557,'[1]Res (3)'!$G:$G,'[1]Res (3)'!AB:AB,"",0)</f>
        <v>-</v>
      </c>
      <c r="AL557" s="71">
        <f t="shared" si="250"/>
        <v>0</v>
      </c>
      <c r="AM557" s="72" t="str">
        <f t="shared" si="251"/>
        <v/>
      </c>
      <c r="AO557" s="71" t="e">
        <f t="shared" si="257"/>
        <v>#VALUE!</v>
      </c>
      <c r="AP557" s="70" t="s">
        <v>26</v>
      </c>
      <c r="AQ557" s="70" t="s">
        <v>26</v>
      </c>
      <c r="AR557" s="70" t="s">
        <v>26</v>
      </c>
      <c r="AS557" s="70" t="s">
        <v>26</v>
      </c>
      <c r="AT557" s="70" t="s">
        <v>26</v>
      </c>
      <c r="AU557" s="70" t="s">
        <v>26</v>
      </c>
      <c r="AV557" s="70" t="s">
        <v>26</v>
      </c>
      <c r="AW557" s="70" t="s">
        <v>26</v>
      </c>
      <c r="AX557" s="70" t="s">
        <v>26</v>
      </c>
      <c r="AY557" s="71" t="e">
        <f t="shared" si="252"/>
        <v>#VALUE!</v>
      </c>
      <c r="AZ557" s="72" t="e">
        <f t="shared" si="258"/>
        <v>#VALUE!</v>
      </c>
      <c r="BA557" s="71">
        <v>3</v>
      </c>
      <c r="BB557" s="70" t="s">
        <v>26</v>
      </c>
      <c r="BC557" s="70" t="s">
        <v>26</v>
      </c>
      <c r="BD557" s="70" t="s">
        <v>26</v>
      </c>
      <c r="BE557" s="70" t="s">
        <v>26</v>
      </c>
      <c r="BF557" s="70" t="s">
        <v>26</v>
      </c>
      <c r="BG557" s="70" t="s">
        <v>26</v>
      </c>
      <c r="BH557" s="70" t="s">
        <v>26</v>
      </c>
      <c r="BI557" s="70" t="s">
        <v>26</v>
      </c>
      <c r="BJ557" s="70" t="s">
        <v>26</v>
      </c>
      <c r="BK557" s="74">
        <f t="shared" si="253"/>
        <v>3</v>
      </c>
      <c r="BL557" s="75">
        <f t="shared" si="259"/>
        <v>0</v>
      </c>
      <c r="BM557" s="71">
        <v>2</v>
      </c>
      <c r="BN557" s="70" t="s">
        <v>26</v>
      </c>
      <c r="BO557" s="70" t="s">
        <v>26</v>
      </c>
      <c r="BP557" s="70" t="s">
        <v>26</v>
      </c>
      <c r="BQ557" s="70" t="s">
        <v>26</v>
      </c>
      <c r="BR557" s="70" t="s">
        <v>26</v>
      </c>
      <c r="BS557" s="70" t="s">
        <v>26</v>
      </c>
      <c r="BT557" s="70" t="s">
        <v>26</v>
      </c>
      <c r="BU557" s="70" t="s">
        <v>26</v>
      </c>
      <c r="BV557" s="70" t="s">
        <v>26</v>
      </c>
      <c r="BW557" s="74">
        <f t="shared" si="254"/>
        <v>2</v>
      </c>
      <c r="BX557" s="76">
        <f t="shared" si="260"/>
        <v>0</v>
      </c>
      <c r="BY557" s="71">
        <v>8</v>
      </c>
      <c r="BZ557" s="70" t="s">
        <v>26</v>
      </c>
      <c r="CA557" s="70" t="s">
        <v>26</v>
      </c>
      <c r="CB557" s="70" t="s">
        <v>26</v>
      </c>
      <c r="CC557" s="70" t="s">
        <v>26</v>
      </c>
      <c r="CD557" s="70" t="s">
        <v>26</v>
      </c>
      <c r="CE557" s="70" t="s">
        <v>26</v>
      </c>
      <c r="CF557" s="70" t="s">
        <v>26</v>
      </c>
      <c r="CG557" s="70" t="s">
        <v>26</v>
      </c>
      <c r="CH557" s="70" t="s">
        <v>26</v>
      </c>
      <c r="CI557" s="77">
        <f t="shared" si="255"/>
        <v>8</v>
      </c>
      <c r="CJ557" s="76">
        <f t="shared" si="261"/>
        <v>0</v>
      </c>
      <c r="CK557" s="78"/>
      <c r="CL557" s="57"/>
      <c r="CM557" s="57"/>
      <c r="CN557" s="57"/>
      <c r="CO557" s="57"/>
      <c r="CP557" s="57"/>
      <c r="CQ557" s="57"/>
      <c r="CR557" s="57"/>
      <c r="CS557" s="79"/>
      <c r="CT557" s="80"/>
      <c r="CU557" s="81">
        <f t="shared" si="256"/>
        <v>0</v>
      </c>
      <c r="CV557" s="82">
        <f t="shared" si="262"/>
        <v>0</v>
      </c>
      <c r="CW557" s="83" t="e">
        <f>SUMIF(Склад!#REF!,E551,Склад!#REF!)</f>
        <v>#REF!</v>
      </c>
    </row>
    <row r="558" spans="1:101" s="73" customFormat="1" ht="109.9" customHeight="1" thickBot="1" x14ac:dyDescent="0.3">
      <c r="A558" s="34">
        <v>555</v>
      </c>
      <c r="B558" s="168" t="s">
        <v>157</v>
      </c>
      <c r="C558" s="34" t="s">
        <v>4277</v>
      </c>
      <c r="D558" s="34" t="str">
        <f t="shared" si="249"/>
        <v>254113476</v>
      </c>
      <c r="E558" s="33" t="s">
        <v>4040</v>
      </c>
      <c r="F558" s="33">
        <v>76</v>
      </c>
      <c r="G558" s="165" t="str">
        <f>IFERROR(VLOOKUP(VALUE(E558),Склад!#REF!,6,0),"-")</f>
        <v>-</v>
      </c>
      <c r="H558" s="58"/>
      <c r="I558" s="194" t="s">
        <v>4370</v>
      </c>
      <c r="J558" s="59">
        <v>34.200000000000003</v>
      </c>
      <c r="K558" s="63">
        <v>89</v>
      </c>
      <c r="L558" s="60"/>
      <c r="M558" s="61"/>
      <c r="N558" s="62"/>
      <c r="O558" s="64"/>
      <c r="P558" s="65"/>
      <c r="Q558" s="66"/>
      <c r="R558" s="67"/>
      <c r="S558" s="65"/>
      <c r="T558" s="66"/>
      <c r="U558" s="68"/>
      <c r="V558" s="69"/>
      <c r="W558" s="65"/>
      <c r="X558" s="66"/>
      <c r="Y558" s="70" t="str">
        <f>_xlfn.XLOOKUP($D558,'[1]Res (3)'!$G:$G,'[1]Res (3)'!P:P,"",0)</f>
        <v>-</v>
      </c>
      <c r="Z558" s="70" t="str">
        <f>_xlfn.XLOOKUP($D558,'[1]Res (3)'!$G:$G,'[1]Res (3)'!Q:Q,"",0)</f>
        <v>-</v>
      </c>
      <c r="AA558" s="70" t="str">
        <f>_xlfn.XLOOKUP($D558,'[1]Res (3)'!$G:$G,'[1]Res (3)'!R:R,"",0)</f>
        <v>-</v>
      </c>
      <c r="AB558" s="70" t="str">
        <f>_xlfn.XLOOKUP($D558,'[1]Res (3)'!$G:$G,'[1]Res (3)'!S:S,"",0)</f>
        <v/>
      </c>
      <c r="AC558" s="70" t="str">
        <f>_xlfn.XLOOKUP($D558,'[1]Res (3)'!$G:$G,'[1]Res (3)'!T:T,"",0)</f>
        <v/>
      </c>
      <c r="AD558" s="70" t="str">
        <f>_xlfn.XLOOKUP($D558,'[1]Res (3)'!$G:$G,'[1]Res (3)'!U:U,"",0)</f>
        <v/>
      </c>
      <c r="AE558" s="70" t="str">
        <f>_xlfn.XLOOKUP($D558,'[1]Res (3)'!$G:$G,'[1]Res (3)'!V:V,"",0)</f>
        <v/>
      </c>
      <c r="AF558" s="70" t="str">
        <f>_xlfn.XLOOKUP($D558,'[1]Res (3)'!$G:$G,'[1]Res (3)'!W:W,"",0)</f>
        <v/>
      </c>
      <c r="AG558" s="70" t="str">
        <f>_xlfn.XLOOKUP($D558,'[1]Res (3)'!$G:$G,'[1]Res (3)'!X:X,"",0)</f>
        <v/>
      </c>
      <c r="AH558" s="70" t="str">
        <f>_xlfn.XLOOKUP($D558,'[1]Res (3)'!$G:$G,'[1]Res (3)'!Y:Y,"",0)</f>
        <v/>
      </c>
      <c r="AI558" s="70" t="str">
        <f>_xlfn.XLOOKUP($D558,'[1]Res (3)'!$G:$G,'[1]Res (3)'!Z:Z,"",0)</f>
        <v/>
      </c>
      <c r="AJ558" s="70" t="str">
        <f>_xlfn.XLOOKUP($D558,'[1]Res (3)'!$G:$G,'[1]Res (3)'!AA:AA,"",0)</f>
        <v/>
      </c>
      <c r="AK558" s="70" t="str">
        <f>_xlfn.XLOOKUP($D558,'[1]Res (3)'!$G:$G,'[1]Res (3)'!AB:AB,"",0)</f>
        <v>-</v>
      </c>
      <c r="AL558" s="71">
        <f t="shared" si="250"/>
        <v>0</v>
      </c>
      <c r="AM558" s="72" t="str">
        <f t="shared" si="251"/>
        <v/>
      </c>
      <c r="AO558" s="71" t="e">
        <f t="shared" si="257"/>
        <v>#VALUE!</v>
      </c>
      <c r="AP558" s="70" t="s">
        <v>26</v>
      </c>
      <c r="AQ558" s="70" t="s">
        <v>26</v>
      </c>
      <c r="AR558" s="70" t="s">
        <v>26</v>
      </c>
      <c r="AS558" s="70" t="s">
        <v>26</v>
      </c>
      <c r="AT558" s="70" t="s">
        <v>26</v>
      </c>
      <c r="AU558" s="70" t="s">
        <v>26</v>
      </c>
      <c r="AV558" s="70" t="s">
        <v>26</v>
      </c>
      <c r="AW558" s="70" t="s">
        <v>26</v>
      </c>
      <c r="AX558" s="70" t="s">
        <v>26</v>
      </c>
      <c r="AY558" s="71" t="e">
        <f t="shared" si="252"/>
        <v>#VALUE!</v>
      </c>
      <c r="AZ558" s="72" t="e">
        <f t="shared" si="258"/>
        <v>#VALUE!</v>
      </c>
      <c r="BA558" s="71">
        <v>3</v>
      </c>
      <c r="BB558" s="70" t="s">
        <v>26</v>
      </c>
      <c r="BC558" s="70" t="s">
        <v>26</v>
      </c>
      <c r="BD558" s="70" t="s">
        <v>26</v>
      </c>
      <c r="BE558" s="70" t="s">
        <v>26</v>
      </c>
      <c r="BF558" s="70" t="s">
        <v>26</v>
      </c>
      <c r="BG558" s="70" t="s">
        <v>26</v>
      </c>
      <c r="BH558" s="70" t="s">
        <v>26</v>
      </c>
      <c r="BI558" s="70" t="s">
        <v>26</v>
      </c>
      <c r="BJ558" s="70" t="s">
        <v>26</v>
      </c>
      <c r="BK558" s="74">
        <f t="shared" si="253"/>
        <v>3</v>
      </c>
      <c r="BL558" s="75">
        <f t="shared" si="259"/>
        <v>0</v>
      </c>
      <c r="BM558" s="71">
        <v>2</v>
      </c>
      <c r="BN558" s="70" t="s">
        <v>26</v>
      </c>
      <c r="BO558" s="70" t="s">
        <v>26</v>
      </c>
      <c r="BP558" s="70" t="s">
        <v>26</v>
      </c>
      <c r="BQ558" s="70" t="s">
        <v>26</v>
      </c>
      <c r="BR558" s="70" t="s">
        <v>26</v>
      </c>
      <c r="BS558" s="70" t="s">
        <v>26</v>
      </c>
      <c r="BT558" s="70" t="s">
        <v>26</v>
      </c>
      <c r="BU558" s="70" t="s">
        <v>26</v>
      </c>
      <c r="BV558" s="70" t="s">
        <v>26</v>
      </c>
      <c r="BW558" s="74">
        <f t="shared" si="254"/>
        <v>2</v>
      </c>
      <c r="BX558" s="76">
        <f t="shared" si="260"/>
        <v>0</v>
      </c>
      <c r="BY558" s="71">
        <v>8</v>
      </c>
      <c r="BZ558" s="70" t="s">
        <v>26</v>
      </c>
      <c r="CA558" s="70" t="s">
        <v>26</v>
      </c>
      <c r="CB558" s="70" t="s">
        <v>26</v>
      </c>
      <c r="CC558" s="70" t="s">
        <v>26</v>
      </c>
      <c r="CD558" s="70" t="s">
        <v>26</v>
      </c>
      <c r="CE558" s="70" t="s">
        <v>26</v>
      </c>
      <c r="CF558" s="70" t="s">
        <v>26</v>
      </c>
      <c r="CG558" s="70" t="s">
        <v>26</v>
      </c>
      <c r="CH558" s="70" t="s">
        <v>26</v>
      </c>
      <c r="CI558" s="77">
        <f t="shared" si="255"/>
        <v>8</v>
      </c>
      <c r="CJ558" s="76">
        <f t="shared" si="261"/>
        <v>0</v>
      </c>
      <c r="CK558" s="78"/>
      <c r="CL558" s="57"/>
      <c r="CM558" s="57"/>
      <c r="CN558" s="57"/>
      <c r="CO558" s="57"/>
      <c r="CP558" s="57"/>
      <c r="CQ558" s="57"/>
      <c r="CR558" s="57"/>
      <c r="CS558" s="79"/>
      <c r="CT558" s="80"/>
      <c r="CU558" s="81">
        <f t="shared" si="256"/>
        <v>0</v>
      </c>
      <c r="CV558" s="82">
        <f t="shared" si="262"/>
        <v>0</v>
      </c>
      <c r="CW558" s="83" t="e">
        <f>SUMIF(Склад!#REF!,E552,Склад!#REF!)</f>
        <v>#REF!</v>
      </c>
    </row>
    <row r="559" spans="1:101" s="55" customFormat="1" ht="102.75" customHeight="1" thickBot="1" x14ac:dyDescent="0.3">
      <c r="A559" s="57">
        <v>556</v>
      </c>
      <c r="B559" s="168" t="s">
        <v>157</v>
      </c>
      <c r="C559" s="34" t="s">
        <v>4288</v>
      </c>
      <c r="D559" s="34" t="str">
        <f t="shared" si="249"/>
        <v>254113578</v>
      </c>
      <c r="E559" s="33" t="s">
        <v>4041</v>
      </c>
      <c r="F559" s="33">
        <v>78</v>
      </c>
      <c r="G559" s="165" t="str">
        <f>IFERROR(VLOOKUP(VALUE(E559),Склад!#REF!,6,0),"-")</f>
        <v>-</v>
      </c>
      <c r="H559" s="58"/>
      <c r="I559" s="194" t="s">
        <v>4370</v>
      </c>
      <c r="J559" s="59">
        <v>26.5</v>
      </c>
      <c r="K559" s="63">
        <v>69</v>
      </c>
      <c r="L559" s="60"/>
      <c r="M559" s="61"/>
      <c r="N559" s="62"/>
      <c r="O559" s="64"/>
      <c r="P559" s="65"/>
      <c r="Q559" s="66"/>
      <c r="R559" s="67"/>
      <c r="S559" s="65"/>
      <c r="T559" s="66"/>
      <c r="U559" s="68"/>
      <c r="V559" s="69"/>
      <c r="W559" s="65"/>
      <c r="X559" s="66"/>
      <c r="Y559" s="70" t="str">
        <f>_xlfn.XLOOKUP($D559,'[1]Res (3)'!$G:$G,'[1]Res (3)'!P:P,"",0)</f>
        <v>-</v>
      </c>
      <c r="Z559" s="70" t="str">
        <f>_xlfn.XLOOKUP($D559,'[1]Res (3)'!$G:$G,'[1]Res (3)'!Q:Q,"",0)</f>
        <v>-</v>
      </c>
      <c r="AA559" s="70" t="str">
        <f>_xlfn.XLOOKUP($D559,'[1]Res (3)'!$G:$G,'[1]Res (3)'!R:R,"",0)</f>
        <v>-</v>
      </c>
      <c r="AB559" s="70" t="str">
        <f>_xlfn.XLOOKUP($D559,'[1]Res (3)'!$G:$G,'[1]Res (3)'!S:S,"",0)</f>
        <v/>
      </c>
      <c r="AC559" s="70" t="str">
        <f>_xlfn.XLOOKUP($D559,'[1]Res (3)'!$G:$G,'[1]Res (3)'!T:T,"",0)</f>
        <v/>
      </c>
      <c r="AD559" s="70" t="str">
        <f>_xlfn.XLOOKUP($D559,'[1]Res (3)'!$G:$G,'[1]Res (3)'!U:U,"",0)</f>
        <v/>
      </c>
      <c r="AE559" s="70" t="str">
        <f>_xlfn.XLOOKUP($D559,'[1]Res (3)'!$G:$G,'[1]Res (3)'!V:V,"",0)</f>
        <v/>
      </c>
      <c r="AF559" s="70" t="str">
        <f>_xlfn.XLOOKUP($D559,'[1]Res (3)'!$G:$G,'[1]Res (3)'!W:W,"",0)</f>
        <v/>
      </c>
      <c r="AG559" s="70" t="str">
        <f>_xlfn.XLOOKUP($D559,'[1]Res (3)'!$G:$G,'[1]Res (3)'!X:X,"",0)</f>
        <v/>
      </c>
      <c r="AH559" s="70" t="str">
        <f>_xlfn.XLOOKUP($D559,'[1]Res (3)'!$G:$G,'[1]Res (3)'!Y:Y,"",0)</f>
        <v/>
      </c>
      <c r="AI559" s="70" t="str">
        <f>_xlfn.XLOOKUP($D559,'[1]Res (3)'!$G:$G,'[1]Res (3)'!Z:Z,"",0)</f>
        <v/>
      </c>
      <c r="AJ559" s="70" t="str">
        <f>_xlfn.XLOOKUP($D559,'[1]Res (3)'!$G:$G,'[1]Res (3)'!AA:AA,"",0)</f>
        <v/>
      </c>
      <c r="AK559" s="70" t="str">
        <f>_xlfn.XLOOKUP($D559,'[1]Res (3)'!$G:$G,'[1]Res (3)'!AB:AB,"",0)</f>
        <v>-</v>
      </c>
      <c r="AL559" s="71">
        <f t="shared" si="250"/>
        <v>0</v>
      </c>
      <c r="AM559" s="72" t="str">
        <f t="shared" si="251"/>
        <v/>
      </c>
      <c r="AO559" s="54" t="s">
        <v>81</v>
      </c>
      <c r="AP559" s="54" t="s">
        <v>82</v>
      </c>
      <c r="AQ559" s="54"/>
      <c r="AR559" s="54" t="s">
        <v>83</v>
      </c>
      <c r="AS559" s="54"/>
      <c r="AT559" s="54" t="s">
        <v>84</v>
      </c>
      <c r="AU559" s="54"/>
      <c r="AV559" s="85" t="s">
        <v>85</v>
      </c>
      <c r="AW559" s="54"/>
      <c r="AX559" s="54" t="s">
        <v>86</v>
      </c>
      <c r="AY559" s="53" t="s">
        <v>21</v>
      </c>
      <c r="AZ559" s="52" t="s">
        <v>22</v>
      </c>
      <c r="BA559" s="260" t="s">
        <v>23</v>
      </c>
      <c r="BB559" s="261"/>
      <c r="BC559" s="261"/>
      <c r="BD559" s="261"/>
      <c r="BE559" s="261"/>
      <c r="BF559" s="261"/>
      <c r="BG559" s="261"/>
      <c r="BH559" s="261"/>
      <c r="BI559" s="261"/>
      <c r="BJ559" s="261"/>
      <c r="BK559" s="263"/>
      <c r="BL559" s="56"/>
      <c r="BM559" s="260" t="s">
        <v>24</v>
      </c>
      <c r="BN559" s="261"/>
      <c r="BO559" s="261"/>
      <c r="BP559" s="261"/>
      <c r="BQ559" s="261"/>
      <c r="BR559" s="261"/>
      <c r="BS559" s="261"/>
      <c r="BT559" s="261"/>
      <c r="BU559" s="261"/>
      <c r="BV559" s="261"/>
      <c r="BW559" s="262"/>
      <c r="BX559" s="56"/>
      <c r="BY559" s="260" t="s">
        <v>24</v>
      </c>
      <c r="BZ559" s="261"/>
      <c r="CA559" s="261"/>
      <c r="CB559" s="261"/>
      <c r="CC559" s="261"/>
      <c r="CD559" s="261"/>
      <c r="CE559" s="261"/>
      <c r="CF559" s="261"/>
      <c r="CG559" s="261"/>
      <c r="CH559" s="261"/>
      <c r="CI559" s="262"/>
      <c r="CJ559" s="56"/>
      <c r="CK559" s="54" t="s">
        <v>81</v>
      </c>
      <c r="CL559" s="54" t="s">
        <v>82</v>
      </c>
      <c r="CM559" s="54"/>
      <c r="CN559" s="54" t="s">
        <v>83</v>
      </c>
      <c r="CO559" s="54"/>
      <c r="CP559" s="54" t="s">
        <v>84</v>
      </c>
      <c r="CQ559" s="54"/>
      <c r="CR559" s="85" t="s">
        <v>85</v>
      </c>
      <c r="CS559" s="54"/>
      <c r="CT559" s="54" t="s">
        <v>86</v>
      </c>
      <c r="CU559" s="14"/>
    </row>
    <row r="560" spans="1:101" s="73" customFormat="1" ht="102.75" customHeight="1" thickBot="1" x14ac:dyDescent="0.3">
      <c r="A560" s="34">
        <v>557</v>
      </c>
      <c r="B560" s="168" t="s">
        <v>157</v>
      </c>
      <c r="C560" s="34" t="s">
        <v>4285</v>
      </c>
      <c r="D560" s="34" t="str">
        <f t="shared" si="249"/>
        <v>25431025</v>
      </c>
      <c r="E560" s="33" t="s">
        <v>4042</v>
      </c>
      <c r="F560" s="33">
        <v>5</v>
      </c>
      <c r="G560" s="165" t="str">
        <f>IFERROR(VLOOKUP(VALUE(E560),Склад!#REF!,6,0),"-")</f>
        <v>-</v>
      </c>
      <c r="H560" s="58"/>
      <c r="I560" s="194" t="s">
        <v>4370</v>
      </c>
      <c r="J560" s="59">
        <v>30.4</v>
      </c>
      <c r="K560" s="63">
        <v>79</v>
      </c>
      <c r="L560" s="60"/>
      <c r="M560" s="61"/>
      <c r="N560" s="62"/>
      <c r="O560" s="64"/>
      <c r="P560" s="65"/>
      <c r="Q560" s="66"/>
      <c r="R560" s="67"/>
      <c r="S560" s="65"/>
      <c r="T560" s="66"/>
      <c r="U560" s="68"/>
      <c r="V560" s="69"/>
      <c r="W560" s="65"/>
      <c r="X560" s="66"/>
      <c r="Y560" s="70" t="str">
        <f>_xlfn.XLOOKUP($D560,'[1]Res (3)'!$G:$G,'[1]Res (3)'!P:P,"",0)</f>
        <v>-</v>
      </c>
      <c r="Z560" s="70" t="str">
        <f>_xlfn.XLOOKUP($D560,'[1]Res (3)'!$G:$G,'[1]Res (3)'!Q:Q,"",0)</f>
        <v>-</v>
      </c>
      <c r="AA560" s="70" t="str">
        <f>_xlfn.XLOOKUP($D560,'[1]Res (3)'!$G:$G,'[1]Res (3)'!R:R,"",0)</f>
        <v>-</v>
      </c>
      <c r="AB560" s="70" t="str">
        <f>_xlfn.XLOOKUP($D560,'[1]Res (3)'!$G:$G,'[1]Res (3)'!S:S,"",0)</f>
        <v/>
      </c>
      <c r="AC560" s="70" t="str">
        <f>_xlfn.XLOOKUP($D560,'[1]Res (3)'!$G:$G,'[1]Res (3)'!T:T,"",0)</f>
        <v/>
      </c>
      <c r="AD560" s="70" t="str">
        <f>_xlfn.XLOOKUP($D560,'[1]Res (3)'!$G:$G,'[1]Res (3)'!U:U,"",0)</f>
        <v/>
      </c>
      <c r="AE560" s="70" t="str">
        <f>_xlfn.XLOOKUP($D560,'[1]Res (3)'!$G:$G,'[1]Res (3)'!V:V,"",0)</f>
        <v/>
      </c>
      <c r="AF560" s="70" t="str">
        <f>_xlfn.XLOOKUP($D560,'[1]Res (3)'!$G:$G,'[1]Res (3)'!W:W,"",0)</f>
        <v/>
      </c>
      <c r="AG560" s="70" t="str">
        <f>_xlfn.XLOOKUP($D560,'[1]Res (3)'!$G:$G,'[1]Res (3)'!X:X,"",0)</f>
        <v/>
      </c>
      <c r="AH560" s="70" t="str">
        <f>_xlfn.XLOOKUP($D560,'[1]Res (3)'!$G:$G,'[1]Res (3)'!Y:Y,"",0)</f>
        <v/>
      </c>
      <c r="AI560" s="70" t="str">
        <f>_xlfn.XLOOKUP($D560,'[1]Res (3)'!$G:$G,'[1]Res (3)'!Z:Z,"",0)</f>
        <v/>
      </c>
      <c r="AJ560" s="70" t="str">
        <f>_xlfn.XLOOKUP($D560,'[1]Res (3)'!$G:$G,'[1]Res (3)'!AA:AA,"",0)</f>
        <v/>
      </c>
      <c r="AK560" s="70" t="str">
        <f>_xlfn.XLOOKUP($D560,'[1]Res (3)'!$G:$G,'[1]Res (3)'!AB:AB,"",0)</f>
        <v>-</v>
      </c>
      <c r="AL560" s="71">
        <f t="shared" si="250"/>
        <v>0</v>
      </c>
      <c r="AM560" s="72" t="str">
        <f t="shared" si="251"/>
        <v/>
      </c>
      <c r="AO560" s="71" t="e">
        <f>CK560+#REF!-BA560-BM560</f>
        <v>#REF!</v>
      </c>
      <c r="AP560" s="70" t="e">
        <f>CL560+#REF!-BB560-BN560</f>
        <v>#REF!</v>
      </c>
      <c r="AQ560" s="70"/>
      <c r="AR560" s="70" t="e">
        <f>CN560+#REF!-BD560-BP560</f>
        <v>#REF!</v>
      </c>
      <c r="AS560" s="70"/>
      <c r="AT560" s="70" t="e">
        <f>CP560+#REF!-BF560-BR560</f>
        <v>#REF!</v>
      </c>
      <c r="AU560" s="70"/>
      <c r="AV560" s="70" t="e">
        <f>CR560+#REF!-BH560-BT560</f>
        <v>#REF!</v>
      </c>
      <c r="AW560" s="70"/>
      <c r="AX560" s="70" t="e">
        <f>CT560+#REF!-BJ560-BV560</f>
        <v>#REF!</v>
      </c>
      <c r="AY560" s="71" t="e">
        <f t="shared" ref="AY560:AY571" si="263">SUM(AO560:AX560)</f>
        <v>#REF!</v>
      </c>
      <c r="AZ560" s="72" t="e">
        <f>AY560*#REF!</f>
        <v>#REF!</v>
      </c>
      <c r="BA560" s="71">
        <v>0</v>
      </c>
      <c r="BB560" s="70">
        <v>1</v>
      </c>
      <c r="BC560" s="70"/>
      <c r="BD560" s="70">
        <v>1</v>
      </c>
      <c r="BE560" s="70"/>
      <c r="BF560" s="70">
        <v>0</v>
      </c>
      <c r="BG560" s="70"/>
      <c r="BH560" s="70">
        <v>0</v>
      </c>
      <c r="BI560" s="70"/>
      <c r="BJ560" s="70">
        <v>0</v>
      </c>
      <c r="BK560" s="74">
        <f t="shared" ref="BK560:BK571" si="264">SUM(BA560:BJ560)</f>
        <v>2</v>
      </c>
      <c r="BL560" s="75" t="e">
        <f>BK560*#REF!</f>
        <v>#REF!</v>
      </c>
      <c r="BM560" s="71">
        <v>0</v>
      </c>
      <c r="BN560" s="70">
        <v>1</v>
      </c>
      <c r="BO560" s="70"/>
      <c r="BP560" s="70">
        <v>1</v>
      </c>
      <c r="BQ560" s="70"/>
      <c r="BR560" s="70">
        <v>1</v>
      </c>
      <c r="BS560" s="70"/>
      <c r="BT560" s="70">
        <v>0</v>
      </c>
      <c r="BU560" s="70"/>
      <c r="BV560" s="70">
        <v>0</v>
      </c>
      <c r="BW560" s="74">
        <f t="shared" ref="BW560:BW571" si="265">SUM(BM560:BV560)</f>
        <v>3</v>
      </c>
      <c r="BX560" s="76" t="e">
        <f>BW560*#REF!</f>
        <v>#REF!</v>
      </c>
      <c r="BY560" s="71">
        <v>0</v>
      </c>
      <c r="BZ560" s="70">
        <v>0</v>
      </c>
      <c r="CA560" s="70"/>
      <c r="CB560" s="70">
        <v>0</v>
      </c>
      <c r="CC560" s="70"/>
      <c r="CD560" s="70">
        <v>0</v>
      </c>
      <c r="CE560" s="70"/>
      <c r="CF560" s="70">
        <v>0</v>
      </c>
      <c r="CG560" s="70"/>
      <c r="CH560" s="70">
        <v>0</v>
      </c>
      <c r="CI560" s="74">
        <f>SUM(BY560:CH560)</f>
        <v>0</v>
      </c>
      <c r="CJ560" s="76" t="e">
        <f>CI560*#REF!</f>
        <v>#REF!</v>
      </c>
      <c r="CK560" s="78"/>
      <c r="CL560" s="57"/>
      <c r="CM560" s="57"/>
      <c r="CN560" s="57">
        <v>1</v>
      </c>
      <c r="CO560" s="57"/>
      <c r="CP560" s="57">
        <v>7</v>
      </c>
      <c r="CQ560" s="57"/>
      <c r="CR560" s="57">
        <v>2</v>
      </c>
      <c r="CS560" s="79"/>
      <c r="CT560" s="80"/>
      <c r="CU560" s="81">
        <f t="shared" ref="CU560:CU571" si="266">SUM(CK560:CT560)</f>
        <v>10</v>
      </c>
      <c r="CV560" s="82" t="e">
        <f>IF(#REF!&gt;0,1,0)</f>
        <v>#REF!</v>
      </c>
      <c r="CW560" s="83" t="e">
        <f>SUMIF(Склад!#REF!,#REF!,Склад!#REF!)</f>
        <v>#REF!</v>
      </c>
    </row>
    <row r="561" spans="1:101" s="73" customFormat="1" ht="147.94999999999999" customHeight="1" thickBot="1" x14ac:dyDescent="0.3">
      <c r="A561" s="57">
        <v>558</v>
      </c>
      <c r="B561" s="168" t="s">
        <v>157</v>
      </c>
      <c r="C561" s="34" t="s">
        <v>4289</v>
      </c>
      <c r="D561" s="34" t="str">
        <f t="shared" si="249"/>
        <v>27911027</v>
      </c>
      <c r="E561" s="33" t="s">
        <v>4043</v>
      </c>
      <c r="F561" s="33">
        <v>7</v>
      </c>
      <c r="G561" s="165" t="str">
        <f>IFERROR(VLOOKUP(VALUE(E561),Склад!#REF!,6,0),"-")</f>
        <v>-</v>
      </c>
      <c r="H561" s="58"/>
      <c r="I561" s="194" t="s">
        <v>4370</v>
      </c>
      <c r="J561" s="59">
        <v>26.5</v>
      </c>
      <c r="K561" s="63">
        <v>69</v>
      </c>
      <c r="L561" s="60"/>
      <c r="M561" s="61"/>
      <c r="N561" s="62"/>
      <c r="O561" s="64"/>
      <c r="P561" s="65"/>
      <c r="Q561" s="66"/>
      <c r="R561" s="67"/>
      <c r="S561" s="65"/>
      <c r="T561" s="66"/>
      <c r="U561" s="68"/>
      <c r="V561" s="69"/>
      <c r="W561" s="65"/>
      <c r="X561" s="66"/>
      <c r="Y561" s="70" t="str">
        <f>_xlfn.XLOOKUP($D561,'[1]Res (3)'!$G:$G,'[1]Res (3)'!P:P,"",0)</f>
        <v>-</v>
      </c>
      <c r="Z561" s="70" t="str">
        <f>_xlfn.XLOOKUP($D561,'[1]Res (3)'!$G:$G,'[1]Res (3)'!Q:Q,"",0)</f>
        <v>-</v>
      </c>
      <c r="AA561" s="70" t="str">
        <f>_xlfn.XLOOKUP($D561,'[1]Res (3)'!$G:$G,'[1]Res (3)'!R:R,"",0)</f>
        <v>-</v>
      </c>
      <c r="AB561" s="70" t="str">
        <f>_xlfn.XLOOKUP($D561,'[1]Res (3)'!$G:$G,'[1]Res (3)'!S:S,"",0)</f>
        <v/>
      </c>
      <c r="AC561" s="70" t="str">
        <f>_xlfn.XLOOKUP($D561,'[1]Res (3)'!$G:$G,'[1]Res (3)'!T:T,"",0)</f>
        <v/>
      </c>
      <c r="AD561" s="70" t="str">
        <f>_xlfn.XLOOKUP($D561,'[1]Res (3)'!$G:$G,'[1]Res (3)'!U:U,"",0)</f>
        <v/>
      </c>
      <c r="AE561" s="70" t="str">
        <f>_xlfn.XLOOKUP($D561,'[1]Res (3)'!$G:$G,'[1]Res (3)'!V:V,"",0)</f>
        <v/>
      </c>
      <c r="AF561" s="70" t="str">
        <f>_xlfn.XLOOKUP($D561,'[1]Res (3)'!$G:$G,'[1]Res (3)'!W:W,"",0)</f>
        <v/>
      </c>
      <c r="AG561" s="70" t="str">
        <f>_xlfn.XLOOKUP($D561,'[1]Res (3)'!$G:$G,'[1]Res (3)'!X:X,"",0)</f>
        <v/>
      </c>
      <c r="AH561" s="70" t="str">
        <f>_xlfn.XLOOKUP($D561,'[1]Res (3)'!$G:$G,'[1]Res (3)'!Y:Y,"",0)</f>
        <v/>
      </c>
      <c r="AI561" s="70" t="str">
        <f>_xlfn.XLOOKUP($D561,'[1]Res (3)'!$G:$G,'[1]Res (3)'!Z:Z,"",0)</f>
        <v>-</v>
      </c>
      <c r="AJ561" s="70" t="str">
        <f>_xlfn.XLOOKUP($D561,'[1]Res (3)'!$G:$G,'[1]Res (3)'!AA:AA,"",0)</f>
        <v>-</v>
      </c>
      <c r="AK561" s="70" t="str">
        <f>_xlfn.XLOOKUP($D561,'[1]Res (3)'!$G:$G,'[1]Res (3)'!AB:AB,"",0)</f>
        <v>-</v>
      </c>
      <c r="AL561" s="71">
        <f t="shared" si="250"/>
        <v>0</v>
      </c>
      <c r="AM561" s="72" t="str">
        <f t="shared" si="251"/>
        <v/>
      </c>
      <c r="AO561" s="71" t="s">
        <v>26</v>
      </c>
      <c r="AP561" s="70" t="e">
        <f>CL561+#REF!-BB561-BN561</f>
        <v>#REF!</v>
      </c>
      <c r="AQ561" s="70"/>
      <c r="AR561" s="70" t="e">
        <f>CN561+#REF!-BD561-BP561</f>
        <v>#REF!</v>
      </c>
      <c r="AS561" s="70"/>
      <c r="AT561" s="70" t="e">
        <f>CP561+#REF!-BF561-BR561</f>
        <v>#REF!</v>
      </c>
      <c r="AU561" s="70"/>
      <c r="AV561" s="70" t="e">
        <f>CR561+#REF!-BH561-BT561</f>
        <v>#REF!</v>
      </c>
      <c r="AW561" s="70"/>
      <c r="AX561" s="70" t="e">
        <f>CT561+#REF!-BJ561-BV561</f>
        <v>#REF!</v>
      </c>
      <c r="AY561" s="71" t="e">
        <f t="shared" si="263"/>
        <v>#REF!</v>
      </c>
      <c r="AZ561" s="72" t="e">
        <f>AY561*#REF!</f>
        <v>#REF!</v>
      </c>
      <c r="BA561" s="71" t="s">
        <v>26</v>
      </c>
      <c r="BB561" s="70">
        <v>0</v>
      </c>
      <c r="BC561" s="70"/>
      <c r="BD561" s="70">
        <v>0</v>
      </c>
      <c r="BE561" s="70"/>
      <c r="BF561" s="70">
        <v>0</v>
      </c>
      <c r="BG561" s="70"/>
      <c r="BH561" s="70">
        <v>0</v>
      </c>
      <c r="BI561" s="70"/>
      <c r="BJ561" s="70">
        <v>0</v>
      </c>
      <c r="BK561" s="74">
        <f t="shared" si="264"/>
        <v>0</v>
      </c>
      <c r="BL561" s="75" t="e">
        <f>BK561*#REF!</f>
        <v>#REF!</v>
      </c>
      <c r="BM561" s="71" t="s">
        <v>26</v>
      </c>
      <c r="BN561" s="70">
        <v>0</v>
      </c>
      <c r="BO561" s="70"/>
      <c r="BP561" s="70">
        <v>0</v>
      </c>
      <c r="BQ561" s="70"/>
      <c r="BR561" s="70">
        <v>0</v>
      </c>
      <c r="BS561" s="70"/>
      <c r="BT561" s="70">
        <v>0</v>
      </c>
      <c r="BU561" s="70"/>
      <c r="BV561" s="70">
        <v>0</v>
      </c>
      <c r="BW561" s="74">
        <f t="shared" si="265"/>
        <v>0</v>
      </c>
      <c r="BX561" s="76" t="e">
        <f>BW561*#REF!</f>
        <v>#REF!</v>
      </c>
      <c r="BY561" s="71" t="s">
        <v>26</v>
      </c>
      <c r="BZ561" s="70">
        <v>0</v>
      </c>
      <c r="CA561" s="70"/>
      <c r="CB561" s="70">
        <v>0</v>
      </c>
      <c r="CC561" s="70"/>
      <c r="CD561" s="70">
        <v>0</v>
      </c>
      <c r="CE561" s="70"/>
      <c r="CF561" s="70">
        <v>0</v>
      </c>
      <c r="CG561" s="70"/>
      <c r="CH561" s="70">
        <v>0</v>
      </c>
      <c r="CI561" s="77" t="e">
        <f>SUM(#REF!)</f>
        <v>#REF!</v>
      </c>
      <c r="CJ561" s="76" t="e">
        <f>CI561*#REF!</f>
        <v>#REF!</v>
      </c>
      <c r="CK561" s="78"/>
      <c r="CL561" s="57"/>
      <c r="CM561" s="57"/>
      <c r="CN561" s="57"/>
      <c r="CO561" s="57"/>
      <c r="CP561" s="57"/>
      <c r="CQ561" s="57"/>
      <c r="CR561" s="57"/>
      <c r="CS561" s="79"/>
      <c r="CT561" s="80"/>
      <c r="CU561" s="81">
        <f t="shared" si="266"/>
        <v>0</v>
      </c>
      <c r="CV561" s="82" t="e">
        <f>IF(#REF!&gt;0,1,0)</f>
        <v>#REF!</v>
      </c>
      <c r="CW561" s="83" t="e">
        <f>SUMIF(Склад!#REF!,#REF!,Склад!#REF!)</f>
        <v>#REF!</v>
      </c>
    </row>
    <row r="562" spans="1:101" s="73" customFormat="1" ht="77.650000000000006" customHeight="1" thickBot="1" x14ac:dyDescent="0.3">
      <c r="A562" s="34">
        <v>559</v>
      </c>
      <c r="B562" s="168" t="s">
        <v>135</v>
      </c>
      <c r="C562" s="34" t="s">
        <v>4290</v>
      </c>
      <c r="D562" s="34" t="str">
        <f t="shared" si="249"/>
        <v>81993011</v>
      </c>
      <c r="E562" s="33" t="s">
        <v>4044</v>
      </c>
      <c r="F562" s="33">
        <v>1</v>
      </c>
      <c r="G562" s="165" t="str">
        <f>IFERROR(VLOOKUP(VALUE(E562),Склад!#REF!,6,0),"-")</f>
        <v>-</v>
      </c>
      <c r="H562" s="58"/>
      <c r="I562" s="194" t="s">
        <v>4371</v>
      </c>
      <c r="J562" s="59">
        <v>17.899999999999999</v>
      </c>
      <c r="K562" s="63">
        <v>49.9</v>
      </c>
      <c r="L562" s="60"/>
      <c r="M562" s="61"/>
      <c r="N562" s="62"/>
      <c r="O562" s="64"/>
      <c r="P562" s="65"/>
      <c r="Q562" s="66"/>
      <c r="R562" s="67"/>
      <c r="S562" s="65"/>
      <c r="T562" s="66"/>
      <c r="U562" s="68"/>
      <c r="V562" s="69"/>
      <c r="W562" s="65"/>
      <c r="X562" s="66"/>
      <c r="Y562" s="70" t="str">
        <f>_xlfn.XLOOKUP($D562,'[1]Res (3)'!$G:$G,'[1]Res (3)'!P:P,"",0)</f>
        <v>-</v>
      </c>
      <c r="Z562" s="70" t="str">
        <f>_xlfn.XLOOKUP($D562,'[1]Res (3)'!$G:$G,'[1]Res (3)'!Q:Q,"",0)</f>
        <v>-</v>
      </c>
      <c r="AA562" s="70" t="str">
        <f>_xlfn.XLOOKUP($D562,'[1]Res (3)'!$G:$G,'[1]Res (3)'!R:R,"",0)</f>
        <v/>
      </c>
      <c r="AB562" s="70" t="str">
        <f>_xlfn.XLOOKUP($D562,'[1]Res (3)'!$G:$G,'[1]Res (3)'!S:S,"",0)</f>
        <v/>
      </c>
      <c r="AC562" s="70" t="str">
        <f>_xlfn.XLOOKUP($D562,'[1]Res (3)'!$G:$G,'[1]Res (3)'!T:T,"",0)</f>
        <v/>
      </c>
      <c r="AD562" s="70" t="str">
        <f>_xlfn.XLOOKUP($D562,'[1]Res (3)'!$G:$G,'[1]Res (3)'!U:U,"",0)</f>
        <v/>
      </c>
      <c r="AE562" s="70" t="str">
        <f>_xlfn.XLOOKUP($D562,'[1]Res (3)'!$G:$G,'[1]Res (3)'!V:V,"",0)</f>
        <v/>
      </c>
      <c r="AF562" s="70" t="str">
        <f>_xlfn.XLOOKUP($D562,'[1]Res (3)'!$G:$G,'[1]Res (3)'!W:W,"",0)</f>
        <v/>
      </c>
      <c r="AG562" s="70" t="str">
        <f>_xlfn.XLOOKUP($D562,'[1]Res (3)'!$G:$G,'[1]Res (3)'!X:X,"",0)</f>
        <v/>
      </c>
      <c r="AH562" s="70" t="str">
        <f>_xlfn.XLOOKUP($D562,'[1]Res (3)'!$G:$G,'[1]Res (3)'!Y:Y,"",0)</f>
        <v/>
      </c>
      <c r="AI562" s="70" t="str">
        <f>_xlfn.XLOOKUP($D562,'[1]Res (3)'!$G:$G,'[1]Res (3)'!Z:Z,"",0)</f>
        <v/>
      </c>
      <c r="AJ562" s="70" t="str">
        <f>_xlfn.XLOOKUP($D562,'[1]Res (3)'!$G:$G,'[1]Res (3)'!AA:AA,"",0)</f>
        <v/>
      </c>
      <c r="AK562" s="70" t="str">
        <f>_xlfn.XLOOKUP($D562,'[1]Res (3)'!$G:$G,'[1]Res (3)'!AB:AB,"",0)</f>
        <v>-</v>
      </c>
      <c r="AL562" s="71">
        <f t="shared" si="250"/>
        <v>0</v>
      </c>
      <c r="AM562" s="72" t="str">
        <f t="shared" si="251"/>
        <v/>
      </c>
      <c r="AO562" s="71" t="e">
        <f>CK562+#REF!-BA562-BM562</f>
        <v>#REF!</v>
      </c>
      <c r="AP562" s="70" t="e">
        <f>CL562+#REF!-BB562-BN562</f>
        <v>#REF!</v>
      </c>
      <c r="AQ562" s="70"/>
      <c r="AR562" s="70" t="e">
        <f>CN562+#REF!-BD562-BP562</f>
        <v>#REF!</v>
      </c>
      <c r="AS562" s="70"/>
      <c r="AT562" s="70" t="e">
        <f>CP562+#REF!-BF562-BR562</f>
        <v>#REF!</v>
      </c>
      <c r="AU562" s="70"/>
      <c r="AV562" s="70" t="e">
        <f>CR562+#REF!-BH562-BT562</f>
        <v>#REF!</v>
      </c>
      <c r="AW562" s="70"/>
      <c r="AX562" s="70" t="e">
        <f>CT562+#REF!-BJ562-BV562</f>
        <v>#REF!</v>
      </c>
      <c r="AY562" s="71" t="e">
        <f t="shared" si="263"/>
        <v>#REF!</v>
      </c>
      <c r="AZ562" s="72" t="e">
        <f>AY562*#REF!</f>
        <v>#REF!</v>
      </c>
      <c r="BA562" s="71">
        <v>0</v>
      </c>
      <c r="BB562" s="70">
        <v>1</v>
      </c>
      <c r="BC562" s="70"/>
      <c r="BD562" s="70">
        <v>1</v>
      </c>
      <c r="BE562" s="70"/>
      <c r="BF562" s="70">
        <v>1</v>
      </c>
      <c r="BG562" s="70"/>
      <c r="BH562" s="70">
        <v>0</v>
      </c>
      <c r="BI562" s="70"/>
      <c r="BJ562" s="70">
        <v>0</v>
      </c>
      <c r="BK562" s="74">
        <f t="shared" si="264"/>
        <v>3</v>
      </c>
      <c r="BL562" s="75" t="e">
        <f>BK562*#REF!</f>
        <v>#REF!</v>
      </c>
      <c r="BM562" s="71">
        <v>0</v>
      </c>
      <c r="BN562" s="70">
        <v>0</v>
      </c>
      <c r="BO562" s="70"/>
      <c r="BP562" s="70">
        <v>1</v>
      </c>
      <c r="BQ562" s="70"/>
      <c r="BR562" s="70">
        <v>1</v>
      </c>
      <c r="BS562" s="70"/>
      <c r="BT562" s="70">
        <v>1</v>
      </c>
      <c r="BU562" s="70"/>
      <c r="BV562" s="70">
        <v>0</v>
      </c>
      <c r="BW562" s="74">
        <f t="shared" si="265"/>
        <v>3</v>
      </c>
      <c r="BX562" s="76" t="e">
        <f>BW562*#REF!</f>
        <v>#REF!</v>
      </c>
      <c r="BY562" s="71">
        <v>0</v>
      </c>
      <c r="BZ562" s="70">
        <v>0</v>
      </c>
      <c r="CA562" s="70"/>
      <c r="CB562" s="70">
        <v>0</v>
      </c>
      <c r="CC562" s="70"/>
      <c r="CD562" s="70">
        <v>0</v>
      </c>
      <c r="CE562" s="70"/>
      <c r="CF562" s="70">
        <v>0</v>
      </c>
      <c r="CG562" s="70"/>
      <c r="CH562" s="70">
        <v>0</v>
      </c>
      <c r="CI562" s="74">
        <f>SUM(BY562:CH562)</f>
        <v>0</v>
      </c>
      <c r="CJ562" s="76" t="e">
        <f>CI562*#REF!</f>
        <v>#REF!</v>
      </c>
      <c r="CK562" s="78"/>
      <c r="CL562" s="57">
        <v>1</v>
      </c>
      <c r="CM562" s="57"/>
      <c r="CN562" s="57">
        <v>3</v>
      </c>
      <c r="CO562" s="57"/>
      <c r="CP562" s="57">
        <v>6</v>
      </c>
      <c r="CQ562" s="57"/>
      <c r="CR562" s="57">
        <v>4</v>
      </c>
      <c r="CS562" s="79"/>
      <c r="CT562" s="80">
        <v>1</v>
      </c>
      <c r="CU562" s="81">
        <f t="shared" si="266"/>
        <v>15</v>
      </c>
      <c r="CV562" s="82" t="e">
        <f>IF(#REF!&gt;0,1,0)</f>
        <v>#REF!</v>
      </c>
      <c r="CW562" s="83" t="e">
        <f>SUMIF(Склад!#REF!,#REF!,Склад!#REF!)</f>
        <v>#REF!</v>
      </c>
    </row>
    <row r="563" spans="1:101" s="73" customFormat="1" ht="74.099999999999994" customHeight="1" thickBot="1" x14ac:dyDescent="0.3">
      <c r="A563" s="57">
        <v>560</v>
      </c>
      <c r="B563" s="168" t="s">
        <v>135</v>
      </c>
      <c r="C563" s="34" t="s">
        <v>4290</v>
      </c>
      <c r="D563" s="34" t="str">
        <f t="shared" si="249"/>
        <v>81993013</v>
      </c>
      <c r="E563" s="33" t="s">
        <v>4044</v>
      </c>
      <c r="F563" s="33">
        <v>3</v>
      </c>
      <c r="G563" s="165" t="str">
        <f>IFERROR(VLOOKUP(VALUE(E563),Склад!#REF!,6,0),"-")</f>
        <v>-</v>
      </c>
      <c r="H563" s="58"/>
      <c r="I563" s="194" t="s">
        <v>4371</v>
      </c>
      <c r="J563" s="59">
        <v>17.899999999999999</v>
      </c>
      <c r="K563" s="63">
        <v>49.9</v>
      </c>
      <c r="L563" s="60"/>
      <c r="M563" s="61"/>
      <c r="N563" s="62"/>
      <c r="O563" s="64"/>
      <c r="P563" s="65"/>
      <c r="Q563" s="66"/>
      <c r="R563" s="67"/>
      <c r="S563" s="65"/>
      <c r="T563" s="66"/>
      <c r="U563" s="68"/>
      <c r="V563" s="69"/>
      <c r="W563" s="65"/>
      <c r="X563" s="66"/>
      <c r="Y563" s="70" t="str">
        <f>_xlfn.XLOOKUP($D563,'[1]Res (3)'!$G:$G,'[1]Res (3)'!P:P,"",0)</f>
        <v>-</v>
      </c>
      <c r="Z563" s="70" t="str">
        <f>_xlfn.XLOOKUP($D563,'[1]Res (3)'!$G:$G,'[1]Res (3)'!Q:Q,"",0)</f>
        <v>-</v>
      </c>
      <c r="AA563" s="70" t="str">
        <f>_xlfn.XLOOKUP($D563,'[1]Res (3)'!$G:$G,'[1]Res (3)'!R:R,"",0)</f>
        <v/>
      </c>
      <c r="AB563" s="70" t="str">
        <f>_xlfn.XLOOKUP($D563,'[1]Res (3)'!$G:$G,'[1]Res (3)'!S:S,"",0)</f>
        <v/>
      </c>
      <c r="AC563" s="70" t="str">
        <f>_xlfn.XLOOKUP($D563,'[1]Res (3)'!$G:$G,'[1]Res (3)'!T:T,"",0)</f>
        <v/>
      </c>
      <c r="AD563" s="70" t="str">
        <f>_xlfn.XLOOKUP($D563,'[1]Res (3)'!$G:$G,'[1]Res (3)'!U:U,"",0)</f>
        <v/>
      </c>
      <c r="AE563" s="70" t="str">
        <f>_xlfn.XLOOKUP($D563,'[1]Res (3)'!$G:$G,'[1]Res (3)'!V:V,"",0)</f>
        <v/>
      </c>
      <c r="AF563" s="70" t="str">
        <f>_xlfn.XLOOKUP($D563,'[1]Res (3)'!$G:$G,'[1]Res (3)'!W:W,"",0)</f>
        <v/>
      </c>
      <c r="AG563" s="70" t="str">
        <f>_xlfn.XLOOKUP($D563,'[1]Res (3)'!$G:$G,'[1]Res (3)'!X:X,"",0)</f>
        <v/>
      </c>
      <c r="AH563" s="70" t="str">
        <f>_xlfn.XLOOKUP($D563,'[1]Res (3)'!$G:$G,'[1]Res (3)'!Y:Y,"",0)</f>
        <v/>
      </c>
      <c r="AI563" s="70" t="str">
        <f>_xlfn.XLOOKUP($D563,'[1]Res (3)'!$G:$G,'[1]Res (3)'!Z:Z,"",0)</f>
        <v/>
      </c>
      <c r="AJ563" s="70" t="str">
        <f>_xlfn.XLOOKUP($D563,'[1]Res (3)'!$G:$G,'[1]Res (3)'!AA:AA,"",0)</f>
        <v/>
      </c>
      <c r="AK563" s="70" t="str">
        <f>_xlfn.XLOOKUP($D563,'[1]Res (3)'!$G:$G,'[1]Res (3)'!AB:AB,"",0)</f>
        <v>-</v>
      </c>
      <c r="AL563" s="71">
        <f t="shared" si="250"/>
        <v>0</v>
      </c>
      <c r="AM563" s="72" t="str">
        <f t="shared" si="251"/>
        <v/>
      </c>
      <c r="AO563" s="71" t="e">
        <f>CK563+#REF!-BA563-BM563</f>
        <v>#REF!</v>
      </c>
      <c r="AP563" s="70" t="e">
        <f>CL563+#REF!-BB563-BN563</f>
        <v>#REF!</v>
      </c>
      <c r="AQ563" s="70"/>
      <c r="AR563" s="70" t="e">
        <f>CN563+#REF!-BD563-BP563</f>
        <v>#REF!</v>
      </c>
      <c r="AS563" s="70"/>
      <c r="AT563" s="70" t="e">
        <f>CP563+#REF!-BF563-BR563</f>
        <v>#REF!</v>
      </c>
      <c r="AU563" s="70"/>
      <c r="AV563" s="70" t="e">
        <f>CR563+#REF!-BH563-BT563</f>
        <v>#REF!</v>
      </c>
      <c r="AW563" s="70"/>
      <c r="AX563" s="70" t="e">
        <f>CT563+#REF!-BJ563-BV563</f>
        <v>#REF!</v>
      </c>
      <c r="AY563" s="71" t="e">
        <f t="shared" si="263"/>
        <v>#REF!</v>
      </c>
      <c r="AZ563" s="72" t="e">
        <f>AY563*#REF!</f>
        <v>#REF!</v>
      </c>
      <c r="BA563" s="71">
        <v>0</v>
      </c>
      <c r="BB563" s="70">
        <v>1</v>
      </c>
      <c r="BC563" s="70"/>
      <c r="BD563" s="70">
        <v>2</v>
      </c>
      <c r="BE563" s="70"/>
      <c r="BF563" s="70">
        <v>1</v>
      </c>
      <c r="BG563" s="70"/>
      <c r="BH563" s="70">
        <v>0</v>
      </c>
      <c r="BI563" s="70"/>
      <c r="BJ563" s="70">
        <v>0</v>
      </c>
      <c r="BK563" s="74">
        <f t="shared" si="264"/>
        <v>4</v>
      </c>
      <c r="BL563" s="75" t="e">
        <f>BK563*#REF!</f>
        <v>#REF!</v>
      </c>
      <c r="BM563" s="71">
        <v>0</v>
      </c>
      <c r="BN563" s="70">
        <v>1</v>
      </c>
      <c r="BO563" s="70"/>
      <c r="BP563" s="70">
        <v>1</v>
      </c>
      <c r="BQ563" s="70"/>
      <c r="BR563" s="70">
        <v>1</v>
      </c>
      <c r="BS563" s="70"/>
      <c r="BT563" s="70">
        <v>0</v>
      </c>
      <c r="BU563" s="70"/>
      <c r="BV563" s="70">
        <v>0</v>
      </c>
      <c r="BW563" s="74">
        <f t="shared" si="265"/>
        <v>3</v>
      </c>
      <c r="BX563" s="76" t="e">
        <f>BW563*#REF!</f>
        <v>#REF!</v>
      </c>
      <c r="BY563" s="71">
        <v>0</v>
      </c>
      <c r="BZ563" s="70">
        <v>0</v>
      </c>
      <c r="CA563" s="70"/>
      <c r="CB563" s="70">
        <v>0</v>
      </c>
      <c r="CC563" s="70"/>
      <c r="CD563" s="70">
        <v>0</v>
      </c>
      <c r="CE563" s="70"/>
      <c r="CF563" s="70">
        <v>0</v>
      </c>
      <c r="CG563" s="70"/>
      <c r="CH563" s="70">
        <v>0</v>
      </c>
      <c r="CI563" s="74">
        <f>SUM(BY563:CH563)</f>
        <v>0</v>
      </c>
      <c r="CJ563" s="76" t="e">
        <f>CI563*#REF!</f>
        <v>#REF!</v>
      </c>
      <c r="CK563" s="78"/>
      <c r="CL563" s="57">
        <v>1</v>
      </c>
      <c r="CM563" s="57"/>
      <c r="CN563" s="57">
        <v>3</v>
      </c>
      <c r="CO563" s="57"/>
      <c r="CP563" s="57">
        <v>6</v>
      </c>
      <c r="CQ563" s="57"/>
      <c r="CR563" s="57">
        <v>3</v>
      </c>
      <c r="CS563" s="79"/>
      <c r="CT563" s="80">
        <v>1</v>
      </c>
      <c r="CU563" s="81">
        <f t="shared" si="266"/>
        <v>14</v>
      </c>
      <c r="CV563" s="82" t="e">
        <f>IF(#REF!&gt;0,1,0)</f>
        <v>#REF!</v>
      </c>
      <c r="CW563" s="83" t="e">
        <f>SUMIF(Склад!#REF!,#REF!,Склад!#REF!)</f>
        <v>#REF!</v>
      </c>
    </row>
    <row r="564" spans="1:101" s="73" customFormat="1" ht="78.400000000000006" customHeight="1" thickBot="1" x14ac:dyDescent="0.3">
      <c r="A564" s="34">
        <v>561</v>
      </c>
      <c r="B564" s="168" t="s">
        <v>135</v>
      </c>
      <c r="C564" s="34" t="s">
        <v>4290</v>
      </c>
      <c r="D564" s="34" t="str">
        <f t="shared" si="249"/>
        <v>81993031</v>
      </c>
      <c r="E564" s="33" t="s">
        <v>4045</v>
      </c>
      <c r="F564" s="33">
        <v>1</v>
      </c>
      <c r="G564" s="165" t="str">
        <f>IFERROR(VLOOKUP(VALUE(E564),Склад!#REF!,6,0),"-")</f>
        <v>-</v>
      </c>
      <c r="H564" s="58"/>
      <c r="I564" s="194" t="s">
        <v>4372</v>
      </c>
      <c r="J564" s="59">
        <v>13.9</v>
      </c>
      <c r="K564" s="63">
        <v>39.9</v>
      </c>
      <c r="L564" s="60"/>
      <c r="M564" s="61"/>
      <c r="N564" s="62"/>
      <c r="O564" s="64"/>
      <c r="P564" s="65"/>
      <c r="Q564" s="66"/>
      <c r="R564" s="67"/>
      <c r="S564" s="65"/>
      <c r="T564" s="66"/>
      <c r="U564" s="68"/>
      <c r="V564" s="69"/>
      <c r="W564" s="65"/>
      <c r="X564" s="66"/>
      <c r="Y564" s="70" t="str">
        <f>_xlfn.XLOOKUP($D564,'[1]Res (3)'!$G:$G,'[1]Res (3)'!P:P,"",0)</f>
        <v/>
      </c>
      <c r="Z564" s="70" t="str">
        <f>_xlfn.XLOOKUP($D564,'[1]Res (3)'!$G:$G,'[1]Res (3)'!Q:Q,"",0)</f>
        <v>-</v>
      </c>
      <c r="AA564" s="70" t="str">
        <f>_xlfn.XLOOKUP($D564,'[1]Res (3)'!$G:$G,'[1]Res (3)'!R:R,"",0)</f>
        <v>-</v>
      </c>
      <c r="AB564" s="70" t="str">
        <f>_xlfn.XLOOKUP($D564,'[1]Res (3)'!$G:$G,'[1]Res (3)'!S:S,"",0)</f>
        <v>-</v>
      </c>
      <c r="AC564" s="70" t="str">
        <f>_xlfn.XLOOKUP($D564,'[1]Res (3)'!$G:$G,'[1]Res (3)'!T:T,"",0)</f>
        <v>-</v>
      </c>
      <c r="AD564" s="70" t="str">
        <f>_xlfn.XLOOKUP($D564,'[1]Res (3)'!$G:$G,'[1]Res (3)'!U:U,"",0)</f>
        <v>-</v>
      </c>
      <c r="AE564" s="70" t="str">
        <f>_xlfn.XLOOKUP($D564,'[1]Res (3)'!$G:$G,'[1]Res (3)'!V:V,"",0)</f>
        <v>-</v>
      </c>
      <c r="AF564" s="70" t="str">
        <f>_xlfn.XLOOKUP($D564,'[1]Res (3)'!$G:$G,'[1]Res (3)'!W:W,"",0)</f>
        <v>-</v>
      </c>
      <c r="AG564" s="70" t="str">
        <f>_xlfn.XLOOKUP($D564,'[1]Res (3)'!$G:$G,'[1]Res (3)'!X:X,"",0)</f>
        <v>-</v>
      </c>
      <c r="AH564" s="70" t="str">
        <f>_xlfn.XLOOKUP($D564,'[1]Res (3)'!$G:$G,'[1]Res (3)'!Y:Y,"",0)</f>
        <v>-</v>
      </c>
      <c r="AI564" s="70" t="str">
        <f>_xlfn.XLOOKUP($D564,'[1]Res (3)'!$G:$G,'[1]Res (3)'!Z:Z,"",0)</f>
        <v>-</v>
      </c>
      <c r="AJ564" s="70" t="str">
        <f>_xlfn.XLOOKUP($D564,'[1]Res (3)'!$G:$G,'[1]Res (3)'!AA:AA,"",0)</f>
        <v>-</v>
      </c>
      <c r="AK564" s="70" t="str">
        <f>_xlfn.XLOOKUP($D564,'[1]Res (3)'!$G:$G,'[1]Res (3)'!AB:AB,"",0)</f>
        <v>-</v>
      </c>
      <c r="AL564" s="71">
        <f t="shared" si="250"/>
        <v>0</v>
      </c>
      <c r="AM564" s="72" t="str">
        <f t="shared" si="251"/>
        <v/>
      </c>
      <c r="AO564" s="71" t="e">
        <f>CK564+#REF!-BA564-BM564</f>
        <v>#REF!</v>
      </c>
      <c r="AP564" s="70" t="e">
        <f>CL564+#REF!-BB564-BN564</f>
        <v>#REF!</v>
      </c>
      <c r="AQ564" s="70"/>
      <c r="AR564" s="70" t="e">
        <f>CN564+#REF!-BD564-BP564</f>
        <v>#REF!</v>
      </c>
      <c r="AS564" s="70"/>
      <c r="AT564" s="70" t="e">
        <f>CP564+#REF!-BF564-BR564</f>
        <v>#REF!</v>
      </c>
      <c r="AU564" s="70"/>
      <c r="AV564" s="70" t="e">
        <f>CR564+#REF!-BH564-BT564</f>
        <v>#REF!</v>
      </c>
      <c r="AW564" s="70"/>
      <c r="AX564" s="70" t="e">
        <f>CT564+#REF!-BJ564-BV564</f>
        <v>#REF!</v>
      </c>
      <c r="AY564" s="71" t="e">
        <f t="shared" si="263"/>
        <v>#REF!</v>
      </c>
      <c r="AZ564" s="72" t="e">
        <f>AY564*#REF!</f>
        <v>#REF!</v>
      </c>
      <c r="BA564" s="71">
        <v>0</v>
      </c>
      <c r="BB564" s="70">
        <v>1</v>
      </c>
      <c r="BC564" s="70"/>
      <c r="BD564" s="70">
        <v>1</v>
      </c>
      <c r="BE564" s="70"/>
      <c r="BF564" s="70">
        <v>1</v>
      </c>
      <c r="BG564" s="70"/>
      <c r="BH564" s="70">
        <v>1</v>
      </c>
      <c r="BI564" s="70"/>
      <c r="BJ564" s="70">
        <v>0</v>
      </c>
      <c r="BK564" s="74">
        <f t="shared" si="264"/>
        <v>4</v>
      </c>
      <c r="BL564" s="75" t="e">
        <f>BK564*#REF!</f>
        <v>#REF!</v>
      </c>
      <c r="BM564" s="71">
        <v>0</v>
      </c>
      <c r="BN564" s="70">
        <v>1</v>
      </c>
      <c r="BO564" s="70"/>
      <c r="BP564" s="70">
        <v>1</v>
      </c>
      <c r="BQ564" s="70"/>
      <c r="BR564" s="70">
        <v>1</v>
      </c>
      <c r="BS564" s="70"/>
      <c r="BT564" s="70">
        <v>1</v>
      </c>
      <c r="BU564" s="70"/>
      <c r="BV564" s="70">
        <v>0</v>
      </c>
      <c r="BW564" s="74">
        <f t="shared" si="265"/>
        <v>4</v>
      </c>
      <c r="BX564" s="76" t="e">
        <f>BW564*#REF!</f>
        <v>#REF!</v>
      </c>
      <c r="BY564" s="71">
        <v>0</v>
      </c>
      <c r="BZ564" s="70">
        <v>0</v>
      </c>
      <c r="CA564" s="70"/>
      <c r="CB564" s="70">
        <v>0</v>
      </c>
      <c r="CC564" s="70"/>
      <c r="CD564" s="70">
        <v>0</v>
      </c>
      <c r="CE564" s="70"/>
      <c r="CF564" s="70">
        <v>0</v>
      </c>
      <c r="CG564" s="70"/>
      <c r="CH564" s="70">
        <v>0</v>
      </c>
      <c r="CI564" s="77">
        <f>SUM(BY563:CH563)</f>
        <v>0</v>
      </c>
      <c r="CJ564" s="76" t="e">
        <f>CI564*#REF!</f>
        <v>#REF!</v>
      </c>
      <c r="CK564" s="78"/>
      <c r="CL564" s="57">
        <v>4</v>
      </c>
      <c r="CM564" s="57"/>
      <c r="CN564" s="57">
        <v>5</v>
      </c>
      <c r="CO564" s="57"/>
      <c r="CP564" s="57">
        <v>12</v>
      </c>
      <c r="CQ564" s="57"/>
      <c r="CR564" s="57">
        <v>2</v>
      </c>
      <c r="CS564" s="79"/>
      <c r="CT564" s="80"/>
      <c r="CU564" s="81">
        <f t="shared" si="266"/>
        <v>23</v>
      </c>
      <c r="CV564" s="82" t="e">
        <f>IF(#REF!&gt;0,1,0)</f>
        <v>#REF!</v>
      </c>
      <c r="CW564" s="83" t="e">
        <f>SUMIF(Склад!#REF!,#REF!,Склад!#REF!)</f>
        <v>#REF!</v>
      </c>
    </row>
    <row r="565" spans="1:101" s="73" customFormat="1" ht="75.95" customHeight="1" thickBot="1" x14ac:dyDescent="0.3">
      <c r="A565" s="57">
        <v>562</v>
      </c>
      <c r="B565" s="168" t="s">
        <v>135</v>
      </c>
      <c r="C565" s="34" t="s">
        <v>4290</v>
      </c>
      <c r="D565" s="34" t="str">
        <f t="shared" si="249"/>
        <v>81993032</v>
      </c>
      <c r="E565" s="33" t="s">
        <v>4045</v>
      </c>
      <c r="F565" s="33">
        <v>2</v>
      </c>
      <c r="G565" s="165" t="str">
        <f>IFERROR(VLOOKUP(VALUE(E565),Склад!#REF!,6,0),"-")</f>
        <v>-</v>
      </c>
      <c r="H565" s="58"/>
      <c r="I565" s="194" t="s">
        <v>4372</v>
      </c>
      <c r="J565" s="59">
        <v>13.9</v>
      </c>
      <c r="K565" s="63">
        <v>39.9</v>
      </c>
      <c r="L565" s="60"/>
      <c r="M565" s="61"/>
      <c r="N565" s="62"/>
      <c r="O565" s="64"/>
      <c r="P565" s="65"/>
      <c r="Q565" s="66"/>
      <c r="R565" s="67"/>
      <c r="S565" s="65"/>
      <c r="T565" s="66"/>
      <c r="U565" s="68"/>
      <c r="V565" s="69"/>
      <c r="W565" s="65"/>
      <c r="X565" s="66"/>
      <c r="Y565" s="70" t="str">
        <f>_xlfn.XLOOKUP($D565,'[1]Res (3)'!$G:$G,'[1]Res (3)'!P:P,"",0)</f>
        <v/>
      </c>
      <c r="Z565" s="70" t="str">
        <f>_xlfn.XLOOKUP($D565,'[1]Res (3)'!$G:$G,'[1]Res (3)'!Q:Q,"",0)</f>
        <v>-</v>
      </c>
      <c r="AA565" s="70" t="str">
        <f>_xlfn.XLOOKUP($D565,'[1]Res (3)'!$G:$G,'[1]Res (3)'!R:R,"",0)</f>
        <v>-</v>
      </c>
      <c r="AB565" s="70" t="str">
        <f>_xlfn.XLOOKUP($D565,'[1]Res (3)'!$G:$G,'[1]Res (3)'!S:S,"",0)</f>
        <v>-</v>
      </c>
      <c r="AC565" s="70" t="str">
        <f>_xlfn.XLOOKUP($D565,'[1]Res (3)'!$G:$G,'[1]Res (3)'!T:T,"",0)</f>
        <v>-</v>
      </c>
      <c r="AD565" s="70" t="str">
        <f>_xlfn.XLOOKUP($D565,'[1]Res (3)'!$G:$G,'[1]Res (3)'!U:U,"",0)</f>
        <v>-</v>
      </c>
      <c r="AE565" s="70" t="str">
        <f>_xlfn.XLOOKUP($D565,'[1]Res (3)'!$G:$G,'[1]Res (3)'!V:V,"",0)</f>
        <v>-</v>
      </c>
      <c r="AF565" s="70" t="str">
        <f>_xlfn.XLOOKUP($D565,'[1]Res (3)'!$G:$G,'[1]Res (3)'!W:W,"",0)</f>
        <v>-</v>
      </c>
      <c r="AG565" s="70" t="str">
        <f>_xlfn.XLOOKUP($D565,'[1]Res (3)'!$G:$G,'[1]Res (3)'!X:X,"",0)</f>
        <v>-</v>
      </c>
      <c r="AH565" s="70" t="str">
        <f>_xlfn.XLOOKUP($D565,'[1]Res (3)'!$G:$G,'[1]Res (3)'!Y:Y,"",0)</f>
        <v>-</v>
      </c>
      <c r="AI565" s="70" t="str">
        <f>_xlfn.XLOOKUP($D565,'[1]Res (3)'!$G:$G,'[1]Res (3)'!Z:Z,"",0)</f>
        <v>-</v>
      </c>
      <c r="AJ565" s="70" t="str">
        <f>_xlfn.XLOOKUP($D565,'[1]Res (3)'!$G:$G,'[1]Res (3)'!AA:AA,"",0)</f>
        <v>-</v>
      </c>
      <c r="AK565" s="70" t="str">
        <f>_xlfn.XLOOKUP($D565,'[1]Res (3)'!$G:$G,'[1]Res (3)'!AB:AB,"",0)</f>
        <v>-</v>
      </c>
      <c r="AL565" s="71">
        <f t="shared" si="250"/>
        <v>0</v>
      </c>
      <c r="AM565" s="72" t="str">
        <f t="shared" si="251"/>
        <v/>
      </c>
      <c r="AO565" s="71" t="e">
        <f>CK565+#REF!-BA565-BM565</f>
        <v>#REF!</v>
      </c>
      <c r="AP565" s="70" t="e">
        <f>CL565+#REF!-BB565-BN565</f>
        <v>#REF!</v>
      </c>
      <c r="AQ565" s="70"/>
      <c r="AR565" s="70" t="e">
        <f>CN565+#REF!-BD565-BP565</f>
        <v>#REF!</v>
      </c>
      <c r="AS565" s="70"/>
      <c r="AT565" s="70" t="e">
        <f>CP565+#REF!-BF565-BR565</f>
        <v>#REF!</v>
      </c>
      <c r="AU565" s="70"/>
      <c r="AV565" s="70" t="e">
        <f>CR565+#REF!-BH565-BT565</f>
        <v>#REF!</v>
      </c>
      <c r="AW565" s="70"/>
      <c r="AX565" s="70" t="e">
        <f>CT565+#REF!-BJ565-BV565</f>
        <v>#REF!</v>
      </c>
      <c r="AY565" s="71" t="e">
        <f t="shared" si="263"/>
        <v>#REF!</v>
      </c>
      <c r="AZ565" s="72" t="e">
        <f>AY565*#REF!</f>
        <v>#REF!</v>
      </c>
      <c r="BA565" s="71">
        <v>0</v>
      </c>
      <c r="BB565" s="70">
        <v>1</v>
      </c>
      <c r="BC565" s="70"/>
      <c r="BD565" s="70">
        <v>1</v>
      </c>
      <c r="BE565" s="70"/>
      <c r="BF565" s="70">
        <v>1</v>
      </c>
      <c r="BG565" s="70"/>
      <c r="BH565" s="70">
        <v>1</v>
      </c>
      <c r="BI565" s="70"/>
      <c r="BJ565" s="70">
        <v>0</v>
      </c>
      <c r="BK565" s="74">
        <f t="shared" si="264"/>
        <v>4</v>
      </c>
      <c r="BL565" s="75" t="e">
        <f>BK565*#REF!</f>
        <v>#REF!</v>
      </c>
      <c r="BM565" s="71">
        <v>0</v>
      </c>
      <c r="BN565" s="70">
        <v>1</v>
      </c>
      <c r="BO565" s="70"/>
      <c r="BP565" s="70">
        <v>1</v>
      </c>
      <c r="BQ565" s="70"/>
      <c r="BR565" s="70">
        <v>1</v>
      </c>
      <c r="BS565" s="70"/>
      <c r="BT565" s="70">
        <v>1</v>
      </c>
      <c r="BU565" s="70"/>
      <c r="BV565" s="70">
        <v>0</v>
      </c>
      <c r="BW565" s="74">
        <f t="shared" si="265"/>
        <v>4</v>
      </c>
      <c r="BX565" s="76" t="e">
        <f>BW565*#REF!</f>
        <v>#REF!</v>
      </c>
      <c r="BY565" s="71">
        <v>0</v>
      </c>
      <c r="BZ565" s="70">
        <v>0</v>
      </c>
      <c r="CA565" s="70"/>
      <c r="CB565" s="70">
        <v>0</v>
      </c>
      <c r="CC565" s="70"/>
      <c r="CD565" s="70">
        <v>0</v>
      </c>
      <c r="CE565" s="70"/>
      <c r="CF565" s="70">
        <v>0</v>
      </c>
      <c r="CG565" s="70"/>
      <c r="CH565" s="70">
        <v>0</v>
      </c>
      <c r="CI565" s="77">
        <f>SUM(BY563:CH563)</f>
        <v>0</v>
      </c>
      <c r="CJ565" s="76" t="e">
        <f>CI565*#REF!</f>
        <v>#REF!</v>
      </c>
      <c r="CK565" s="78"/>
      <c r="CL565" s="57">
        <v>0</v>
      </c>
      <c r="CM565" s="57"/>
      <c r="CN565" s="57">
        <v>3</v>
      </c>
      <c r="CO565" s="57"/>
      <c r="CP565" s="57">
        <v>3</v>
      </c>
      <c r="CQ565" s="57"/>
      <c r="CR565" s="57">
        <v>4</v>
      </c>
      <c r="CS565" s="79"/>
      <c r="CT565" s="80"/>
      <c r="CU565" s="81">
        <f t="shared" si="266"/>
        <v>10</v>
      </c>
      <c r="CV565" s="82" t="e">
        <f>IF(#REF!&gt;0,1,0)</f>
        <v>#REF!</v>
      </c>
      <c r="CW565" s="83" t="e">
        <f>SUMIF(Склад!#REF!,#REF!,Склад!#REF!)</f>
        <v>#REF!</v>
      </c>
    </row>
    <row r="566" spans="1:101" s="73" customFormat="1" ht="75.95" customHeight="1" thickBot="1" x14ac:dyDescent="0.3">
      <c r="A566" s="34">
        <v>563</v>
      </c>
      <c r="B566" s="168" t="s">
        <v>135</v>
      </c>
      <c r="C566" s="34" t="s">
        <v>4290</v>
      </c>
      <c r="D566" s="34" t="str">
        <f t="shared" si="249"/>
        <v>819930320</v>
      </c>
      <c r="E566" s="33" t="s">
        <v>4045</v>
      </c>
      <c r="F566" s="33">
        <v>20</v>
      </c>
      <c r="G566" s="165" t="str">
        <f>IFERROR(VLOOKUP(VALUE(E566),Склад!#REF!,6,0),"-")</f>
        <v>-</v>
      </c>
      <c r="H566" s="58"/>
      <c r="I566" s="194" t="s">
        <v>4372</v>
      </c>
      <c r="J566" s="59">
        <v>13.9</v>
      </c>
      <c r="K566" s="63">
        <v>39.9</v>
      </c>
      <c r="L566" s="60"/>
      <c r="M566" s="61"/>
      <c r="N566" s="62"/>
      <c r="O566" s="64"/>
      <c r="P566" s="65"/>
      <c r="Q566" s="66"/>
      <c r="R566" s="67"/>
      <c r="S566" s="65"/>
      <c r="T566" s="66"/>
      <c r="U566" s="68"/>
      <c r="V566" s="69"/>
      <c r="W566" s="65"/>
      <c r="X566" s="66"/>
      <c r="Y566" s="70" t="str">
        <f>_xlfn.XLOOKUP($D566,'[1]Res (3)'!$G:$G,'[1]Res (3)'!P:P,"",0)</f>
        <v/>
      </c>
      <c r="Z566" s="70" t="str">
        <f>_xlfn.XLOOKUP($D566,'[1]Res (3)'!$G:$G,'[1]Res (3)'!Q:Q,"",0)</f>
        <v>-</v>
      </c>
      <c r="AA566" s="70" t="str">
        <f>_xlfn.XLOOKUP($D566,'[1]Res (3)'!$G:$G,'[1]Res (3)'!R:R,"",0)</f>
        <v>-</v>
      </c>
      <c r="AB566" s="70" t="str">
        <f>_xlfn.XLOOKUP($D566,'[1]Res (3)'!$G:$G,'[1]Res (3)'!S:S,"",0)</f>
        <v>-</v>
      </c>
      <c r="AC566" s="70" t="str">
        <f>_xlfn.XLOOKUP($D566,'[1]Res (3)'!$G:$G,'[1]Res (3)'!T:T,"",0)</f>
        <v>-</v>
      </c>
      <c r="AD566" s="70" t="str">
        <f>_xlfn.XLOOKUP($D566,'[1]Res (3)'!$G:$G,'[1]Res (3)'!U:U,"",0)</f>
        <v>-</v>
      </c>
      <c r="AE566" s="70" t="str">
        <f>_xlfn.XLOOKUP($D566,'[1]Res (3)'!$G:$G,'[1]Res (3)'!V:V,"",0)</f>
        <v>-</v>
      </c>
      <c r="AF566" s="70" t="str">
        <f>_xlfn.XLOOKUP($D566,'[1]Res (3)'!$G:$G,'[1]Res (3)'!W:W,"",0)</f>
        <v>-</v>
      </c>
      <c r="AG566" s="70" t="str">
        <f>_xlfn.XLOOKUP($D566,'[1]Res (3)'!$G:$G,'[1]Res (3)'!X:X,"",0)</f>
        <v>-</v>
      </c>
      <c r="AH566" s="70" t="str">
        <f>_xlfn.XLOOKUP($D566,'[1]Res (3)'!$G:$G,'[1]Res (3)'!Y:Y,"",0)</f>
        <v>-</v>
      </c>
      <c r="AI566" s="70" t="str">
        <f>_xlfn.XLOOKUP($D566,'[1]Res (3)'!$G:$G,'[1]Res (3)'!Z:Z,"",0)</f>
        <v>-</v>
      </c>
      <c r="AJ566" s="70" t="str">
        <f>_xlfn.XLOOKUP($D566,'[1]Res (3)'!$G:$G,'[1]Res (3)'!AA:AA,"",0)</f>
        <v>-</v>
      </c>
      <c r="AK566" s="70" t="str">
        <f>_xlfn.XLOOKUP($D566,'[1]Res (3)'!$G:$G,'[1]Res (3)'!AB:AB,"",0)</f>
        <v>-</v>
      </c>
      <c r="AL566" s="71">
        <f t="shared" si="250"/>
        <v>0</v>
      </c>
      <c r="AM566" s="72" t="str">
        <f t="shared" si="251"/>
        <v/>
      </c>
      <c r="AO566" s="71" t="e">
        <f>CK566+#REF!-BA566-BM566</f>
        <v>#REF!</v>
      </c>
      <c r="AP566" s="70" t="e">
        <f>CL566+#REF!-BB566-BN566</f>
        <v>#REF!</v>
      </c>
      <c r="AQ566" s="70"/>
      <c r="AR566" s="70" t="e">
        <f>CN566+#REF!-BD566-BP566</f>
        <v>#REF!</v>
      </c>
      <c r="AS566" s="70"/>
      <c r="AT566" s="70" t="e">
        <f>CP566+#REF!-BF566-BR566</f>
        <v>#REF!</v>
      </c>
      <c r="AU566" s="70"/>
      <c r="AV566" s="70" t="e">
        <f>CR566+#REF!-BH566-BT566</f>
        <v>#REF!</v>
      </c>
      <c r="AW566" s="70"/>
      <c r="AX566" s="70" t="e">
        <f>CT566+#REF!-BJ566-BV566</f>
        <v>#REF!</v>
      </c>
      <c r="AY566" s="71" t="e">
        <f t="shared" si="263"/>
        <v>#REF!</v>
      </c>
      <c r="AZ566" s="72" t="e">
        <f>AY566*#REF!</f>
        <v>#REF!</v>
      </c>
      <c r="BA566" s="71">
        <v>0</v>
      </c>
      <c r="BB566" s="70">
        <v>0</v>
      </c>
      <c r="BC566" s="70"/>
      <c r="BD566" s="70">
        <v>1</v>
      </c>
      <c r="BE566" s="70"/>
      <c r="BF566" s="70">
        <v>1</v>
      </c>
      <c r="BG566" s="70"/>
      <c r="BH566" s="70">
        <v>1</v>
      </c>
      <c r="BI566" s="70"/>
      <c r="BJ566" s="70">
        <v>0</v>
      </c>
      <c r="BK566" s="74">
        <f t="shared" si="264"/>
        <v>3</v>
      </c>
      <c r="BL566" s="75" t="e">
        <f>BK566*#REF!</f>
        <v>#REF!</v>
      </c>
      <c r="BM566" s="71">
        <v>0</v>
      </c>
      <c r="BN566" s="70">
        <v>0</v>
      </c>
      <c r="BO566" s="70"/>
      <c r="BP566" s="70">
        <v>0</v>
      </c>
      <c r="BQ566" s="70"/>
      <c r="BR566" s="70">
        <v>1</v>
      </c>
      <c r="BS566" s="70"/>
      <c r="BT566" s="70">
        <v>1</v>
      </c>
      <c r="BU566" s="70"/>
      <c r="BV566" s="70">
        <v>0</v>
      </c>
      <c r="BW566" s="74">
        <f t="shared" si="265"/>
        <v>2</v>
      </c>
      <c r="BX566" s="76" t="e">
        <f>BW566*#REF!</f>
        <v>#REF!</v>
      </c>
      <c r="BY566" s="71">
        <v>0</v>
      </c>
      <c r="BZ566" s="70">
        <v>0</v>
      </c>
      <c r="CA566" s="70"/>
      <c r="CB566" s="70">
        <v>0</v>
      </c>
      <c r="CC566" s="70"/>
      <c r="CD566" s="70">
        <v>0</v>
      </c>
      <c r="CE566" s="70"/>
      <c r="CF566" s="70">
        <v>0</v>
      </c>
      <c r="CG566" s="70"/>
      <c r="CH566" s="70">
        <v>0</v>
      </c>
      <c r="CI566" s="77">
        <f>SUM(BY563:CH563)</f>
        <v>0</v>
      </c>
      <c r="CJ566" s="76" t="e">
        <f>CI566*#REF!</f>
        <v>#REF!</v>
      </c>
      <c r="CK566" s="78"/>
      <c r="CL566" s="57"/>
      <c r="CM566" s="57"/>
      <c r="CN566" s="57">
        <v>2</v>
      </c>
      <c r="CO566" s="57"/>
      <c r="CP566" s="57">
        <v>4</v>
      </c>
      <c r="CQ566" s="57"/>
      <c r="CR566" s="57">
        <v>3</v>
      </c>
      <c r="CS566" s="79"/>
      <c r="CT566" s="80"/>
      <c r="CU566" s="81">
        <f t="shared" si="266"/>
        <v>9</v>
      </c>
      <c r="CV566" s="82" t="e">
        <f>IF(#REF!&gt;0,1,0)</f>
        <v>#REF!</v>
      </c>
      <c r="CW566" s="83" t="e">
        <f>SUMIF(Склад!#REF!,#REF!,Склад!#REF!)</f>
        <v>#REF!</v>
      </c>
    </row>
    <row r="567" spans="1:101" s="73" customFormat="1" ht="75.95" customHeight="1" thickBot="1" x14ac:dyDescent="0.3">
      <c r="A567" s="57">
        <v>564</v>
      </c>
      <c r="B567" s="168" t="s">
        <v>135</v>
      </c>
      <c r="C567" s="34" t="s">
        <v>4290</v>
      </c>
      <c r="D567" s="34" t="str">
        <f t="shared" si="249"/>
        <v>81993037</v>
      </c>
      <c r="E567" s="33" t="s">
        <v>4045</v>
      </c>
      <c r="F567" s="33">
        <v>7</v>
      </c>
      <c r="G567" s="165" t="str">
        <f>IFERROR(VLOOKUP(VALUE(E567),Склад!#REF!,6,0),"-")</f>
        <v>-</v>
      </c>
      <c r="H567" s="58"/>
      <c r="I567" s="194" t="s">
        <v>4372</v>
      </c>
      <c r="J567" s="59">
        <v>13.9</v>
      </c>
      <c r="K567" s="63">
        <v>39.9</v>
      </c>
      <c r="L567" s="60"/>
      <c r="M567" s="61"/>
      <c r="N567" s="62"/>
      <c r="O567" s="64"/>
      <c r="P567" s="65"/>
      <c r="Q567" s="66"/>
      <c r="R567" s="67"/>
      <c r="S567" s="65"/>
      <c r="T567" s="66"/>
      <c r="U567" s="68"/>
      <c r="V567" s="69"/>
      <c r="W567" s="65"/>
      <c r="X567" s="66"/>
      <c r="Y567" s="70" t="str">
        <f>_xlfn.XLOOKUP($D567,'[1]Res (3)'!$G:$G,'[1]Res (3)'!P:P,"",0)</f>
        <v/>
      </c>
      <c r="Z567" s="70" t="str">
        <f>_xlfn.XLOOKUP($D567,'[1]Res (3)'!$G:$G,'[1]Res (3)'!Q:Q,"",0)</f>
        <v>-</v>
      </c>
      <c r="AA567" s="70" t="str">
        <f>_xlfn.XLOOKUP($D567,'[1]Res (3)'!$G:$G,'[1]Res (3)'!R:R,"",0)</f>
        <v>-</v>
      </c>
      <c r="AB567" s="70" t="str">
        <f>_xlfn.XLOOKUP($D567,'[1]Res (3)'!$G:$G,'[1]Res (3)'!S:S,"",0)</f>
        <v>-</v>
      </c>
      <c r="AC567" s="70" t="str">
        <f>_xlfn.XLOOKUP($D567,'[1]Res (3)'!$G:$G,'[1]Res (3)'!T:T,"",0)</f>
        <v>-</v>
      </c>
      <c r="AD567" s="70" t="str">
        <f>_xlfn.XLOOKUP($D567,'[1]Res (3)'!$G:$G,'[1]Res (3)'!U:U,"",0)</f>
        <v>-</v>
      </c>
      <c r="AE567" s="70" t="str">
        <f>_xlfn.XLOOKUP($D567,'[1]Res (3)'!$G:$G,'[1]Res (3)'!V:V,"",0)</f>
        <v>-</v>
      </c>
      <c r="AF567" s="70" t="str">
        <f>_xlfn.XLOOKUP($D567,'[1]Res (3)'!$G:$G,'[1]Res (3)'!W:W,"",0)</f>
        <v>-</v>
      </c>
      <c r="AG567" s="70" t="str">
        <f>_xlfn.XLOOKUP($D567,'[1]Res (3)'!$G:$G,'[1]Res (3)'!X:X,"",0)</f>
        <v>-</v>
      </c>
      <c r="AH567" s="70" t="str">
        <f>_xlfn.XLOOKUP($D567,'[1]Res (3)'!$G:$G,'[1]Res (3)'!Y:Y,"",0)</f>
        <v>-</v>
      </c>
      <c r="AI567" s="70" t="str">
        <f>_xlfn.XLOOKUP($D567,'[1]Res (3)'!$G:$G,'[1]Res (3)'!Z:Z,"",0)</f>
        <v>-</v>
      </c>
      <c r="AJ567" s="70" t="str">
        <f>_xlfn.XLOOKUP($D567,'[1]Res (3)'!$G:$G,'[1]Res (3)'!AA:AA,"",0)</f>
        <v>-</v>
      </c>
      <c r="AK567" s="70" t="str">
        <f>_xlfn.XLOOKUP($D567,'[1]Res (3)'!$G:$G,'[1]Res (3)'!AB:AB,"",0)</f>
        <v>-</v>
      </c>
      <c r="AL567" s="71">
        <f t="shared" si="250"/>
        <v>0</v>
      </c>
      <c r="AM567" s="72" t="str">
        <f t="shared" si="251"/>
        <v/>
      </c>
      <c r="AO567" s="71" t="e">
        <f>CK567+#REF!-BA567-BM567</f>
        <v>#REF!</v>
      </c>
      <c r="AP567" s="70" t="e">
        <f>CL567+#REF!-BB567-BN567</f>
        <v>#REF!</v>
      </c>
      <c r="AQ567" s="70"/>
      <c r="AR567" s="70" t="e">
        <f>CN567+#REF!-BD567-BP567</f>
        <v>#REF!</v>
      </c>
      <c r="AS567" s="70"/>
      <c r="AT567" s="70" t="e">
        <f>CP567+#REF!-BF567-BR567</f>
        <v>#REF!</v>
      </c>
      <c r="AU567" s="70"/>
      <c r="AV567" s="70" t="e">
        <f>CR567+#REF!-BH567-BT567</f>
        <v>#REF!</v>
      </c>
      <c r="AW567" s="70"/>
      <c r="AX567" s="70" t="e">
        <f>CT567+#REF!-BJ567-BV567</f>
        <v>#REF!</v>
      </c>
      <c r="AY567" s="71" t="e">
        <f t="shared" si="263"/>
        <v>#REF!</v>
      </c>
      <c r="AZ567" s="72" t="e">
        <f>AY567*#REF!</f>
        <v>#REF!</v>
      </c>
      <c r="BA567" s="71">
        <v>0</v>
      </c>
      <c r="BB567" s="70">
        <v>1</v>
      </c>
      <c r="BC567" s="70"/>
      <c r="BD567" s="70">
        <v>2</v>
      </c>
      <c r="BE567" s="70"/>
      <c r="BF567" s="70">
        <v>1</v>
      </c>
      <c r="BG567" s="70"/>
      <c r="BH567" s="70">
        <v>0</v>
      </c>
      <c r="BI567" s="70"/>
      <c r="BJ567" s="70">
        <v>0</v>
      </c>
      <c r="BK567" s="74">
        <f t="shared" si="264"/>
        <v>4</v>
      </c>
      <c r="BL567" s="75" t="e">
        <f>BK567*#REF!</f>
        <v>#REF!</v>
      </c>
      <c r="BM567" s="71">
        <v>0</v>
      </c>
      <c r="BN567" s="70">
        <v>0</v>
      </c>
      <c r="BO567" s="70"/>
      <c r="BP567" s="70">
        <v>0</v>
      </c>
      <c r="BQ567" s="70"/>
      <c r="BR567" s="70">
        <v>0</v>
      </c>
      <c r="BS567" s="70"/>
      <c r="BT567" s="70">
        <v>0</v>
      </c>
      <c r="BU567" s="70"/>
      <c r="BV567" s="70">
        <v>0</v>
      </c>
      <c r="BW567" s="74">
        <f t="shared" si="265"/>
        <v>0</v>
      </c>
      <c r="BX567" s="76" t="e">
        <f>BW567*#REF!</f>
        <v>#REF!</v>
      </c>
      <c r="BY567" s="71">
        <v>0</v>
      </c>
      <c r="BZ567" s="70">
        <v>0</v>
      </c>
      <c r="CA567" s="70"/>
      <c r="CB567" s="70">
        <v>0</v>
      </c>
      <c r="CC567" s="70"/>
      <c r="CD567" s="70">
        <v>0</v>
      </c>
      <c r="CE567" s="70"/>
      <c r="CF567" s="70">
        <v>0</v>
      </c>
      <c r="CG567" s="70"/>
      <c r="CH567" s="70">
        <v>0</v>
      </c>
      <c r="CI567" s="74">
        <f>SUM(BY567:CH567)</f>
        <v>0</v>
      </c>
      <c r="CJ567" s="76" t="e">
        <f>CI567*#REF!</f>
        <v>#REF!</v>
      </c>
      <c r="CK567" s="78"/>
      <c r="CL567" s="57"/>
      <c r="CM567" s="57"/>
      <c r="CN567" s="57"/>
      <c r="CO567" s="57"/>
      <c r="CP567" s="57">
        <v>4</v>
      </c>
      <c r="CQ567" s="57"/>
      <c r="CR567" s="57">
        <v>2</v>
      </c>
      <c r="CS567" s="79"/>
      <c r="CT567" s="80"/>
      <c r="CU567" s="81">
        <f t="shared" si="266"/>
        <v>6</v>
      </c>
      <c r="CV567" s="82" t="e">
        <f>IF(#REF!&gt;0,1,0)</f>
        <v>#REF!</v>
      </c>
      <c r="CW567" s="83" t="e">
        <f>SUMIF(Склад!#REF!,#REF!,Склад!#REF!)</f>
        <v>#REF!</v>
      </c>
    </row>
    <row r="568" spans="1:101" s="73" customFormat="1" ht="75.95" customHeight="1" thickBot="1" x14ac:dyDescent="0.3">
      <c r="A568" s="34">
        <v>565</v>
      </c>
      <c r="B568" s="168" t="s">
        <v>135</v>
      </c>
      <c r="C568" s="34" t="s">
        <v>4290</v>
      </c>
      <c r="D568" s="34" t="str">
        <f t="shared" si="249"/>
        <v>81993038</v>
      </c>
      <c r="E568" s="33" t="s">
        <v>4045</v>
      </c>
      <c r="F568" s="33">
        <v>8</v>
      </c>
      <c r="G568" s="165" t="str">
        <f>IFERROR(VLOOKUP(VALUE(E568),Склад!#REF!,6,0),"-")</f>
        <v>-</v>
      </c>
      <c r="H568" s="58"/>
      <c r="I568" s="194" t="s">
        <v>4372</v>
      </c>
      <c r="J568" s="59">
        <v>13.9</v>
      </c>
      <c r="K568" s="63">
        <v>39.9</v>
      </c>
      <c r="L568" s="60"/>
      <c r="M568" s="61"/>
      <c r="N568" s="62"/>
      <c r="O568" s="64"/>
      <c r="P568" s="65"/>
      <c r="Q568" s="66"/>
      <c r="R568" s="67"/>
      <c r="S568" s="65"/>
      <c r="T568" s="66"/>
      <c r="U568" s="68"/>
      <c r="V568" s="69"/>
      <c r="W568" s="65"/>
      <c r="X568" s="66"/>
      <c r="Y568" s="70" t="str">
        <f>_xlfn.XLOOKUP($D568,'[1]Res (3)'!$G:$G,'[1]Res (3)'!P:P,"",0)</f>
        <v/>
      </c>
      <c r="Z568" s="70" t="str">
        <f>_xlfn.XLOOKUP($D568,'[1]Res (3)'!$G:$G,'[1]Res (3)'!Q:Q,"",0)</f>
        <v>-</v>
      </c>
      <c r="AA568" s="70" t="str">
        <f>_xlfn.XLOOKUP($D568,'[1]Res (3)'!$G:$G,'[1]Res (3)'!R:R,"",0)</f>
        <v>-</v>
      </c>
      <c r="AB568" s="70" t="str">
        <f>_xlfn.XLOOKUP($D568,'[1]Res (3)'!$G:$G,'[1]Res (3)'!S:S,"",0)</f>
        <v>-</v>
      </c>
      <c r="AC568" s="70" t="str">
        <f>_xlfn.XLOOKUP($D568,'[1]Res (3)'!$G:$G,'[1]Res (3)'!T:T,"",0)</f>
        <v>-</v>
      </c>
      <c r="AD568" s="70" t="str">
        <f>_xlfn.XLOOKUP($D568,'[1]Res (3)'!$G:$G,'[1]Res (3)'!U:U,"",0)</f>
        <v>-</v>
      </c>
      <c r="AE568" s="70" t="str">
        <f>_xlfn.XLOOKUP($D568,'[1]Res (3)'!$G:$G,'[1]Res (3)'!V:V,"",0)</f>
        <v>-</v>
      </c>
      <c r="AF568" s="70" t="str">
        <f>_xlfn.XLOOKUP($D568,'[1]Res (3)'!$G:$G,'[1]Res (3)'!W:W,"",0)</f>
        <v>-</v>
      </c>
      <c r="AG568" s="70" t="str">
        <f>_xlfn.XLOOKUP($D568,'[1]Res (3)'!$G:$G,'[1]Res (3)'!X:X,"",0)</f>
        <v>-</v>
      </c>
      <c r="AH568" s="70" t="str">
        <f>_xlfn.XLOOKUP($D568,'[1]Res (3)'!$G:$G,'[1]Res (3)'!Y:Y,"",0)</f>
        <v>-</v>
      </c>
      <c r="AI568" s="70" t="str">
        <f>_xlfn.XLOOKUP($D568,'[1]Res (3)'!$G:$G,'[1]Res (3)'!Z:Z,"",0)</f>
        <v>-</v>
      </c>
      <c r="AJ568" s="70" t="str">
        <f>_xlfn.XLOOKUP($D568,'[1]Res (3)'!$G:$G,'[1]Res (3)'!AA:AA,"",0)</f>
        <v>-</v>
      </c>
      <c r="AK568" s="70" t="str">
        <f>_xlfn.XLOOKUP($D568,'[1]Res (3)'!$G:$G,'[1]Res (3)'!AB:AB,"",0)</f>
        <v>-</v>
      </c>
      <c r="AL568" s="71">
        <f t="shared" si="250"/>
        <v>0</v>
      </c>
      <c r="AM568" s="72" t="str">
        <f t="shared" si="251"/>
        <v/>
      </c>
      <c r="AO568" s="71" t="e">
        <f>CK568+#REF!-BA568-BM568</f>
        <v>#REF!</v>
      </c>
      <c r="AP568" s="70" t="e">
        <f>CL568+#REF!-BB568-BN568</f>
        <v>#REF!</v>
      </c>
      <c r="AQ568" s="70"/>
      <c r="AR568" s="70" t="e">
        <f>CN568+#REF!-BD568-BP568</f>
        <v>#REF!</v>
      </c>
      <c r="AS568" s="70"/>
      <c r="AT568" s="70" t="e">
        <f>CP568+#REF!-BF568-BR568</f>
        <v>#REF!</v>
      </c>
      <c r="AU568" s="70"/>
      <c r="AV568" s="70" t="e">
        <f>CR568+#REF!-BH568-BT568</f>
        <v>#REF!</v>
      </c>
      <c r="AW568" s="70"/>
      <c r="AX568" s="70" t="e">
        <f>CT568+#REF!-BJ568-BV568</f>
        <v>#REF!</v>
      </c>
      <c r="AY568" s="71" t="e">
        <f t="shared" si="263"/>
        <v>#REF!</v>
      </c>
      <c r="AZ568" s="72" t="e">
        <f>AY568*#REF!</f>
        <v>#REF!</v>
      </c>
      <c r="BA568" s="71">
        <v>0</v>
      </c>
      <c r="BB568" s="70">
        <v>0</v>
      </c>
      <c r="BC568" s="70"/>
      <c r="BD568" s="70">
        <v>0</v>
      </c>
      <c r="BE568" s="70"/>
      <c r="BF568" s="70">
        <v>0</v>
      </c>
      <c r="BG568" s="70"/>
      <c r="BH568" s="70">
        <v>0</v>
      </c>
      <c r="BI568" s="70"/>
      <c r="BJ568" s="70">
        <v>0</v>
      </c>
      <c r="BK568" s="74">
        <f t="shared" si="264"/>
        <v>0</v>
      </c>
      <c r="BL568" s="75" t="e">
        <f>BK568*#REF!</f>
        <v>#REF!</v>
      </c>
      <c r="BM568" s="71">
        <v>0</v>
      </c>
      <c r="BN568" s="70">
        <v>0</v>
      </c>
      <c r="BO568" s="70"/>
      <c r="BP568" s="70">
        <v>0</v>
      </c>
      <c r="BQ568" s="70"/>
      <c r="BR568" s="70">
        <v>0</v>
      </c>
      <c r="BS568" s="70"/>
      <c r="BT568" s="70">
        <v>0</v>
      </c>
      <c r="BU568" s="70"/>
      <c r="BV568" s="70">
        <v>0</v>
      </c>
      <c r="BW568" s="74">
        <f t="shared" si="265"/>
        <v>0</v>
      </c>
      <c r="BX568" s="76" t="e">
        <f>BW568*#REF!</f>
        <v>#REF!</v>
      </c>
      <c r="BY568" s="71">
        <v>0</v>
      </c>
      <c r="BZ568" s="70">
        <v>0</v>
      </c>
      <c r="CA568" s="70"/>
      <c r="CB568" s="70">
        <v>0</v>
      </c>
      <c r="CC568" s="70"/>
      <c r="CD568" s="70">
        <v>0</v>
      </c>
      <c r="CE568" s="70"/>
      <c r="CF568" s="70">
        <v>0</v>
      </c>
      <c r="CG568" s="70"/>
      <c r="CH568" s="70">
        <v>0</v>
      </c>
      <c r="CI568" s="74">
        <f>SUM(BY568:CH568)</f>
        <v>0</v>
      </c>
      <c r="CJ568" s="76" t="e">
        <f>CI568*#REF!</f>
        <v>#REF!</v>
      </c>
      <c r="CK568" s="78"/>
      <c r="CL568" s="57"/>
      <c r="CM568" s="57"/>
      <c r="CN568" s="57"/>
      <c r="CO568" s="57"/>
      <c r="CP568" s="57"/>
      <c r="CQ568" s="57"/>
      <c r="CR568" s="57"/>
      <c r="CS568" s="79"/>
      <c r="CT568" s="80"/>
      <c r="CU568" s="81">
        <f t="shared" si="266"/>
        <v>0</v>
      </c>
      <c r="CV568" s="82" t="e">
        <f>IF(#REF!&gt;0,1,0)</f>
        <v>#REF!</v>
      </c>
      <c r="CW568" s="83" t="e">
        <f>SUMIF(Склад!#REF!,#REF!,Склад!#REF!)</f>
        <v>#REF!</v>
      </c>
    </row>
    <row r="569" spans="1:101" s="73" customFormat="1" ht="76.5" customHeight="1" thickBot="1" x14ac:dyDescent="0.3">
      <c r="A569" s="57">
        <v>566</v>
      </c>
      <c r="B569" s="168" t="s">
        <v>135</v>
      </c>
      <c r="C569" s="34" t="s">
        <v>4290</v>
      </c>
      <c r="D569" s="34" t="str">
        <f t="shared" si="249"/>
        <v>819930380</v>
      </c>
      <c r="E569" s="33" t="s">
        <v>4045</v>
      </c>
      <c r="F569" s="33">
        <v>80</v>
      </c>
      <c r="G569" s="165" t="str">
        <f>IFERROR(VLOOKUP(VALUE(E569),Склад!#REF!,6,0),"-")</f>
        <v>-</v>
      </c>
      <c r="H569" s="58"/>
      <c r="I569" s="194" t="s">
        <v>4372</v>
      </c>
      <c r="J569" s="59">
        <v>13.9</v>
      </c>
      <c r="K569" s="63">
        <v>39.9</v>
      </c>
      <c r="L569" s="60"/>
      <c r="M569" s="61"/>
      <c r="N569" s="62"/>
      <c r="O569" s="64"/>
      <c r="P569" s="65"/>
      <c r="Q569" s="66"/>
      <c r="R569" s="67"/>
      <c r="S569" s="65"/>
      <c r="T569" s="66"/>
      <c r="U569" s="68"/>
      <c r="V569" s="69"/>
      <c r="W569" s="65"/>
      <c r="X569" s="66"/>
      <c r="Y569" s="70" t="str">
        <f>_xlfn.XLOOKUP($D569,'[1]Res (3)'!$G:$G,'[1]Res (3)'!P:P,"",0)</f>
        <v/>
      </c>
      <c r="Z569" s="70" t="str">
        <f>_xlfn.XLOOKUP($D569,'[1]Res (3)'!$G:$G,'[1]Res (3)'!Q:Q,"",0)</f>
        <v>-</v>
      </c>
      <c r="AA569" s="70" t="str">
        <f>_xlfn.XLOOKUP($D569,'[1]Res (3)'!$G:$G,'[1]Res (3)'!R:R,"",0)</f>
        <v>-</v>
      </c>
      <c r="AB569" s="70" t="str">
        <f>_xlfn.XLOOKUP($D569,'[1]Res (3)'!$G:$G,'[1]Res (3)'!S:S,"",0)</f>
        <v>-</v>
      </c>
      <c r="AC569" s="70" t="str">
        <f>_xlfn.XLOOKUP($D569,'[1]Res (3)'!$G:$G,'[1]Res (3)'!T:T,"",0)</f>
        <v>-</v>
      </c>
      <c r="AD569" s="70" t="str">
        <f>_xlfn.XLOOKUP($D569,'[1]Res (3)'!$G:$G,'[1]Res (3)'!U:U,"",0)</f>
        <v>-</v>
      </c>
      <c r="AE569" s="70" t="str">
        <f>_xlfn.XLOOKUP($D569,'[1]Res (3)'!$G:$G,'[1]Res (3)'!V:V,"",0)</f>
        <v>-</v>
      </c>
      <c r="AF569" s="70" t="str">
        <f>_xlfn.XLOOKUP($D569,'[1]Res (3)'!$G:$G,'[1]Res (3)'!W:W,"",0)</f>
        <v>-</v>
      </c>
      <c r="AG569" s="70" t="str">
        <f>_xlfn.XLOOKUP($D569,'[1]Res (3)'!$G:$G,'[1]Res (3)'!X:X,"",0)</f>
        <v>-</v>
      </c>
      <c r="AH569" s="70" t="str">
        <f>_xlfn.XLOOKUP($D569,'[1]Res (3)'!$G:$G,'[1]Res (3)'!Y:Y,"",0)</f>
        <v>-</v>
      </c>
      <c r="AI569" s="70" t="str">
        <f>_xlfn.XLOOKUP($D569,'[1]Res (3)'!$G:$G,'[1]Res (3)'!Z:Z,"",0)</f>
        <v>-</v>
      </c>
      <c r="AJ569" s="70" t="str">
        <f>_xlfn.XLOOKUP($D569,'[1]Res (3)'!$G:$G,'[1]Res (3)'!AA:AA,"",0)</f>
        <v>-</v>
      </c>
      <c r="AK569" s="70" t="str">
        <f>_xlfn.XLOOKUP($D569,'[1]Res (3)'!$G:$G,'[1]Res (3)'!AB:AB,"",0)</f>
        <v>-</v>
      </c>
      <c r="AL569" s="71">
        <f t="shared" si="250"/>
        <v>0</v>
      </c>
      <c r="AM569" s="72" t="str">
        <f t="shared" si="251"/>
        <v/>
      </c>
      <c r="AO569" s="71" t="e">
        <f>CK569+#REF!-BA569-BM569</f>
        <v>#REF!</v>
      </c>
      <c r="AP569" s="70" t="e">
        <f>CL569+#REF!-BB569-BN569</f>
        <v>#REF!</v>
      </c>
      <c r="AQ569" s="70"/>
      <c r="AR569" s="70" t="e">
        <f>CN569+#REF!-BD569-BP569</f>
        <v>#REF!</v>
      </c>
      <c r="AS569" s="70"/>
      <c r="AT569" s="70" t="e">
        <f>CP569+#REF!-BF569-BR569</f>
        <v>#REF!</v>
      </c>
      <c r="AU569" s="70"/>
      <c r="AV569" s="70" t="e">
        <f>CR569+#REF!-BH569-BT569</f>
        <v>#REF!</v>
      </c>
      <c r="AW569" s="70"/>
      <c r="AX569" s="70" t="e">
        <f>CT569+#REF!-BJ569-BV569</f>
        <v>#REF!</v>
      </c>
      <c r="AY569" s="71" t="e">
        <f t="shared" si="263"/>
        <v>#REF!</v>
      </c>
      <c r="AZ569" s="72" t="e">
        <f>AY569*#REF!</f>
        <v>#REF!</v>
      </c>
      <c r="BA569" s="71">
        <v>0</v>
      </c>
      <c r="BB569" s="70">
        <v>0</v>
      </c>
      <c r="BC569" s="70"/>
      <c r="BD569" s="70">
        <v>0</v>
      </c>
      <c r="BE569" s="70"/>
      <c r="BF569" s="70">
        <v>0</v>
      </c>
      <c r="BG569" s="70"/>
      <c r="BH569" s="70">
        <v>0</v>
      </c>
      <c r="BI569" s="70"/>
      <c r="BJ569" s="70">
        <v>0</v>
      </c>
      <c r="BK569" s="74">
        <f t="shared" si="264"/>
        <v>0</v>
      </c>
      <c r="BL569" s="75" t="e">
        <f>BK569*#REF!</f>
        <v>#REF!</v>
      </c>
      <c r="BM569" s="71">
        <v>0</v>
      </c>
      <c r="BN569" s="70">
        <v>0</v>
      </c>
      <c r="BO569" s="70"/>
      <c r="BP569" s="70">
        <v>0</v>
      </c>
      <c r="BQ569" s="70"/>
      <c r="BR569" s="70">
        <v>0</v>
      </c>
      <c r="BS569" s="70"/>
      <c r="BT569" s="70">
        <v>0</v>
      </c>
      <c r="BU569" s="70"/>
      <c r="BV569" s="70">
        <v>0</v>
      </c>
      <c r="BW569" s="74">
        <f t="shared" si="265"/>
        <v>0</v>
      </c>
      <c r="BX569" s="76" t="e">
        <f>BW569*#REF!</f>
        <v>#REF!</v>
      </c>
      <c r="BY569" s="71">
        <v>0</v>
      </c>
      <c r="BZ569" s="70">
        <v>0</v>
      </c>
      <c r="CA569" s="70"/>
      <c r="CB569" s="70">
        <v>0</v>
      </c>
      <c r="CC569" s="70"/>
      <c r="CD569" s="70">
        <v>0</v>
      </c>
      <c r="CE569" s="70"/>
      <c r="CF569" s="70">
        <v>0</v>
      </c>
      <c r="CG569" s="70"/>
      <c r="CH569" s="70">
        <v>0</v>
      </c>
      <c r="CI569" s="74">
        <f>SUM(BY569:CH569)</f>
        <v>0</v>
      </c>
      <c r="CJ569" s="76" t="e">
        <f>CI569*#REF!</f>
        <v>#REF!</v>
      </c>
      <c r="CK569" s="78"/>
      <c r="CL569" s="57"/>
      <c r="CM569" s="57"/>
      <c r="CN569" s="57"/>
      <c r="CO569" s="57"/>
      <c r="CP569" s="57"/>
      <c r="CQ569" s="57"/>
      <c r="CR569" s="57"/>
      <c r="CS569" s="79"/>
      <c r="CT569" s="80"/>
      <c r="CU569" s="81">
        <f t="shared" si="266"/>
        <v>0</v>
      </c>
      <c r="CV569" s="82" t="e">
        <f>IF(#REF!&gt;0,1,0)</f>
        <v>#REF!</v>
      </c>
      <c r="CW569" s="83" t="e">
        <f>SUMIF(Склад!#REF!,#REF!,Склад!#REF!)</f>
        <v>#REF!</v>
      </c>
    </row>
    <row r="570" spans="1:101" s="73" customFormat="1" ht="75.95" customHeight="1" thickBot="1" x14ac:dyDescent="0.3">
      <c r="A570" s="34">
        <v>567</v>
      </c>
      <c r="B570" s="168" t="s">
        <v>135</v>
      </c>
      <c r="C570" s="34" t="s">
        <v>4290</v>
      </c>
      <c r="D570" s="34" t="str">
        <f t="shared" si="249"/>
        <v>819930382</v>
      </c>
      <c r="E570" s="33" t="s">
        <v>4045</v>
      </c>
      <c r="F570" s="33">
        <v>82</v>
      </c>
      <c r="G570" s="165" t="str">
        <f>IFERROR(VLOOKUP(VALUE(E570),Склад!#REF!,6,0),"-")</f>
        <v>-</v>
      </c>
      <c r="H570" s="58"/>
      <c r="I570" s="194" t="s">
        <v>4372</v>
      </c>
      <c r="J570" s="59">
        <v>13.9</v>
      </c>
      <c r="K570" s="63">
        <v>39.9</v>
      </c>
      <c r="L570" s="60"/>
      <c r="M570" s="61"/>
      <c r="N570" s="62"/>
      <c r="O570" s="64"/>
      <c r="P570" s="65"/>
      <c r="Q570" s="66"/>
      <c r="R570" s="67"/>
      <c r="S570" s="65"/>
      <c r="T570" s="66"/>
      <c r="U570" s="68"/>
      <c r="V570" s="69"/>
      <c r="W570" s="65"/>
      <c r="X570" s="66"/>
      <c r="Y570" s="70" t="str">
        <f>_xlfn.XLOOKUP($D570,'[1]Res (3)'!$G:$G,'[1]Res (3)'!P:P,"",0)</f>
        <v/>
      </c>
      <c r="Z570" s="70" t="str">
        <f>_xlfn.XLOOKUP($D570,'[1]Res (3)'!$G:$G,'[1]Res (3)'!Q:Q,"",0)</f>
        <v>-</v>
      </c>
      <c r="AA570" s="70" t="str">
        <f>_xlfn.XLOOKUP($D570,'[1]Res (3)'!$G:$G,'[1]Res (3)'!R:R,"",0)</f>
        <v>-</v>
      </c>
      <c r="AB570" s="70" t="str">
        <f>_xlfn.XLOOKUP($D570,'[1]Res (3)'!$G:$G,'[1]Res (3)'!S:S,"",0)</f>
        <v>-</v>
      </c>
      <c r="AC570" s="70" t="str">
        <f>_xlfn.XLOOKUP($D570,'[1]Res (3)'!$G:$G,'[1]Res (3)'!T:T,"",0)</f>
        <v>-</v>
      </c>
      <c r="AD570" s="70" t="str">
        <f>_xlfn.XLOOKUP($D570,'[1]Res (3)'!$G:$G,'[1]Res (3)'!U:U,"",0)</f>
        <v>-</v>
      </c>
      <c r="AE570" s="70" t="str">
        <f>_xlfn.XLOOKUP($D570,'[1]Res (3)'!$G:$G,'[1]Res (3)'!V:V,"",0)</f>
        <v>-</v>
      </c>
      <c r="AF570" s="70" t="str">
        <f>_xlfn.XLOOKUP($D570,'[1]Res (3)'!$G:$G,'[1]Res (3)'!W:W,"",0)</f>
        <v>-</v>
      </c>
      <c r="AG570" s="70" t="str">
        <f>_xlfn.XLOOKUP($D570,'[1]Res (3)'!$G:$G,'[1]Res (3)'!X:X,"",0)</f>
        <v>-</v>
      </c>
      <c r="AH570" s="70" t="str">
        <f>_xlfn.XLOOKUP($D570,'[1]Res (3)'!$G:$G,'[1]Res (3)'!Y:Y,"",0)</f>
        <v>-</v>
      </c>
      <c r="AI570" s="70" t="str">
        <f>_xlfn.XLOOKUP($D570,'[1]Res (3)'!$G:$G,'[1]Res (3)'!Z:Z,"",0)</f>
        <v>-</v>
      </c>
      <c r="AJ570" s="70" t="str">
        <f>_xlfn.XLOOKUP($D570,'[1]Res (3)'!$G:$G,'[1]Res (3)'!AA:AA,"",0)</f>
        <v>-</v>
      </c>
      <c r="AK570" s="70" t="str">
        <f>_xlfn.XLOOKUP($D570,'[1]Res (3)'!$G:$G,'[1]Res (3)'!AB:AB,"",0)</f>
        <v>-</v>
      </c>
      <c r="AL570" s="71">
        <f t="shared" si="250"/>
        <v>0</v>
      </c>
      <c r="AM570" s="72" t="str">
        <f t="shared" si="251"/>
        <v/>
      </c>
      <c r="AO570" s="71" t="s">
        <v>26</v>
      </c>
      <c r="AP570" s="70" t="e">
        <f>CL570+#REF!-BB570-BN570</f>
        <v>#REF!</v>
      </c>
      <c r="AQ570" s="70"/>
      <c r="AR570" s="70" t="e">
        <f>CN570+#REF!-BD570-BP570</f>
        <v>#REF!</v>
      </c>
      <c r="AS570" s="70"/>
      <c r="AT570" s="70" t="e">
        <f>CP570+#REF!-BF570-BR570</f>
        <v>#REF!</v>
      </c>
      <c r="AU570" s="70"/>
      <c r="AV570" s="70" t="e">
        <f>CR570+#REF!-BH570-BT570</f>
        <v>#REF!</v>
      </c>
      <c r="AW570" s="70"/>
      <c r="AX570" s="70" t="e">
        <f>CT570+#REF!-BJ570-BV570</f>
        <v>#REF!</v>
      </c>
      <c r="AY570" s="71" t="e">
        <f t="shared" si="263"/>
        <v>#REF!</v>
      </c>
      <c r="AZ570" s="72" t="e">
        <f>AY570*#REF!</f>
        <v>#REF!</v>
      </c>
      <c r="BA570" s="71" t="s">
        <v>26</v>
      </c>
      <c r="BB570" s="70">
        <v>0</v>
      </c>
      <c r="BC570" s="70"/>
      <c r="BD570" s="70">
        <v>1</v>
      </c>
      <c r="BE570" s="70"/>
      <c r="BF570" s="70">
        <v>2</v>
      </c>
      <c r="BG570" s="70"/>
      <c r="BH570" s="70">
        <v>1</v>
      </c>
      <c r="BI570" s="70"/>
      <c r="BJ570" s="70">
        <v>0</v>
      </c>
      <c r="BK570" s="74">
        <f t="shared" si="264"/>
        <v>4</v>
      </c>
      <c r="BL570" s="75" t="e">
        <f>BK570*#REF!</f>
        <v>#REF!</v>
      </c>
      <c r="BM570" s="71" t="s">
        <v>26</v>
      </c>
      <c r="BN570" s="70">
        <v>0</v>
      </c>
      <c r="BO570" s="70"/>
      <c r="BP570" s="70">
        <v>1</v>
      </c>
      <c r="BQ570" s="70"/>
      <c r="BR570" s="70">
        <v>1</v>
      </c>
      <c r="BS570" s="70"/>
      <c r="BT570" s="70">
        <v>1</v>
      </c>
      <c r="BU570" s="70"/>
      <c r="BV570" s="70">
        <v>0</v>
      </c>
      <c r="BW570" s="74">
        <f t="shared" si="265"/>
        <v>3</v>
      </c>
      <c r="BX570" s="76" t="e">
        <f>BW570*#REF!</f>
        <v>#REF!</v>
      </c>
      <c r="BY570" s="71" t="s">
        <v>26</v>
      </c>
      <c r="BZ570" s="70">
        <v>0</v>
      </c>
      <c r="CA570" s="70"/>
      <c r="CB570" s="70">
        <v>0</v>
      </c>
      <c r="CC570" s="70"/>
      <c r="CD570" s="70">
        <v>0</v>
      </c>
      <c r="CE570" s="70"/>
      <c r="CF570" s="70">
        <v>0</v>
      </c>
      <c r="CG570" s="70"/>
      <c r="CH570" s="70">
        <v>0</v>
      </c>
      <c r="CI570" s="74">
        <f>SUM(BY570:CH570)</f>
        <v>0</v>
      </c>
      <c r="CJ570" s="76" t="e">
        <f>CI570*#REF!</f>
        <v>#REF!</v>
      </c>
      <c r="CK570" s="78"/>
      <c r="CL570" s="57"/>
      <c r="CM570" s="57"/>
      <c r="CN570" s="57">
        <v>4</v>
      </c>
      <c r="CO570" s="57"/>
      <c r="CP570" s="57">
        <v>5</v>
      </c>
      <c r="CQ570" s="57"/>
      <c r="CR570" s="57">
        <v>4</v>
      </c>
      <c r="CS570" s="79"/>
      <c r="CT570" s="80"/>
      <c r="CU570" s="81">
        <f t="shared" si="266"/>
        <v>13</v>
      </c>
      <c r="CV570" s="82" t="e">
        <f>IF(#REF!&gt;0,1,0)</f>
        <v>#REF!</v>
      </c>
      <c r="CW570" s="83" t="e">
        <f>SUMIF(Склад!#REF!,#REF!,Склад!#REF!)</f>
        <v>#REF!</v>
      </c>
    </row>
    <row r="571" spans="1:101" s="73" customFormat="1" ht="75.95" customHeight="1" x14ac:dyDescent="0.25">
      <c r="A571" s="57">
        <v>568</v>
      </c>
      <c r="B571" s="168" t="s">
        <v>135</v>
      </c>
      <c r="C571" s="34" t="s">
        <v>4290</v>
      </c>
      <c r="D571" s="34" t="str">
        <f t="shared" si="249"/>
        <v>819930389</v>
      </c>
      <c r="E571" s="33" t="s">
        <v>4045</v>
      </c>
      <c r="F571" s="33">
        <v>89</v>
      </c>
      <c r="G571" s="165" t="str">
        <f>IFERROR(VLOOKUP(VALUE(E571),Склад!#REF!,6,0),"-")</f>
        <v>-</v>
      </c>
      <c r="H571" s="58"/>
      <c r="I571" s="194" t="s">
        <v>4372</v>
      </c>
      <c r="J571" s="59">
        <v>13.9</v>
      </c>
      <c r="K571" s="63">
        <v>39.9</v>
      </c>
      <c r="L571" s="60"/>
      <c r="M571" s="61"/>
      <c r="N571" s="62"/>
      <c r="O571" s="64"/>
      <c r="P571" s="65"/>
      <c r="Q571" s="66"/>
      <c r="R571" s="67"/>
      <c r="S571" s="65"/>
      <c r="T571" s="66"/>
      <c r="U571" s="68"/>
      <c r="V571" s="69"/>
      <c r="W571" s="65"/>
      <c r="X571" s="66"/>
      <c r="Y571" s="70" t="str">
        <f>_xlfn.XLOOKUP($D571,'[1]Res (3)'!$G:$G,'[1]Res (3)'!P:P,"",0)</f>
        <v/>
      </c>
      <c r="Z571" s="70" t="str">
        <f>_xlfn.XLOOKUP($D571,'[1]Res (3)'!$G:$G,'[1]Res (3)'!Q:Q,"",0)</f>
        <v>-</v>
      </c>
      <c r="AA571" s="70" t="str">
        <f>_xlfn.XLOOKUP($D571,'[1]Res (3)'!$G:$G,'[1]Res (3)'!R:R,"",0)</f>
        <v>-</v>
      </c>
      <c r="AB571" s="70" t="str">
        <f>_xlfn.XLOOKUP($D571,'[1]Res (3)'!$G:$G,'[1]Res (3)'!S:S,"",0)</f>
        <v>-</v>
      </c>
      <c r="AC571" s="70" t="str">
        <f>_xlfn.XLOOKUP($D571,'[1]Res (3)'!$G:$G,'[1]Res (3)'!T:T,"",0)</f>
        <v>-</v>
      </c>
      <c r="AD571" s="70" t="str">
        <f>_xlfn.XLOOKUP($D571,'[1]Res (3)'!$G:$G,'[1]Res (3)'!U:U,"",0)</f>
        <v>-</v>
      </c>
      <c r="AE571" s="70" t="str">
        <f>_xlfn.XLOOKUP($D571,'[1]Res (3)'!$G:$G,'[1]Res (3)'!V:V,"",0)</f>
        <v>-</v>
      </c>
      <c r="AF571" s="70" t="str">
        <f>_xlfn.XLOOKUP($D571,'[1]Res (3)'!$G:$G,'[1]Res (3)'!W:W,"",0)</f>
        <v>-</v>
      </c>
      <c r="AG571" s="70" t="str">
        <f>_xlfn.XLOOKUP($D571,'[1]Res (3)'!$G:$G,'[1]Res (3)'!X:X,"",0)</f>
        <v>-</v>
      </c>
      <c r="AH571" s="70" t="str">
        <f>_xlfn.XLOOKUP($D571,'[1]Res (3)'!$G:$G,'[1]Res (3)'!Y:Y,"",0)</f>
        <v>-</v>
      </c>
      <c r="AI571" s="70" t="str">
        <f>_xlfn.XLOOKUP($D571,'[1]Res (3)'!$G:$G,'[1]Res (3)'!Z:Z,"",0)</f>
        <v>-</v>
      </c>
      <c r="AJ571" s="70" t="str">
        <f>_xlfn.XLOOKUP($D571,'[1]Res (3)'!$G:$G,'[1]Res (3)'!AA:AA,"",0)</f>
        <v>-</v>
      </c>
      <c r="AK571" s="70" t="str">
        <f>_xlfn.XLOOKUP($D571,'[1]Res (3)'!$G:$G,'[1]Res (3)'!AB:AB,"",0)</f>
        <v>-</v>
      </c>
      <c r="AL571" s="71">
        <f t="shared" si="250"/>
        <v>0</v>
      </c>
      <c r="AM571" s="72" t="str">
        <f t="shared" si="251"/>
        <v/>
      </c>
      <c r="AO571" s="71" t="s">
        <v>26</v>
      </c>
      <c r="AP571" s="70" t="e">
        <f>CL571+#REF!-BB571-BN571</f>
        <v>#REF!</v>
      </c>
      <c r="AQ571" s="70"/>
      <c r="AR571" s="70" t="e">
        <f>CN571+#REF!-BD571-BP571</f>
        <v>#REF!</v>
      </c>
      <c r="AS571" s="70"/>
      <c r="AT571" s="70" t="e">
        <f>CP571+#REF!-BF571-BR571</f>
        <v>#REF!</v>
      </c>
      <c r="AU571" s="70"/>
      <c r="AV571" s="70" t="e">
        <f>CR571+#REF!-BH571-BT571</f>
        <v>#REF!</v>
      </c>
      <c r="AW571" s="70"/>
      <c r="AX571" s="70" t="e">
        <f>CT571+#REF!-BJ571-BV571</f>
        <v>#REF!</v>
      </c>
      <c r="AY571" s="71" t="e">
        <f t="shared" si="263"/>
        <v>#REF!</v>
      </c>
      <c r="AZ571" s="72" t="e">
        <f>AY571*#REF!</f>
        <v>#REF!</v>
      </c>
      <c r="BA571" s="71" t="s">
        <v>26</v>
      </c>
      <c r="BB571" s="70">
        <v>0</v>
      </c>
      <c r="BC571" s="70"/>
      <c r="BD571" s="70">
        <v>0</v>
      </c>
      <c r="BE571" s="70"/>
      <c r="BF571" s="70">
        <v>0</v>
      </c>
      <c r="BG571" s="70"/>
      <c r="BH571" s="70">
        <v>0</v>
      </c>
      <c r="BI571" s="70"/>
      <c r="BJ571" s="70">
        <v>0</v>
      </c>
      <c r="BK571" s="74">
        <f t="shared" si="264"/>
        <v>0</v>
      </c>
      <c r="BL571" s="75" t="e">
        <f>BK571*#REF!</f>
        <v>#REF!</v>
      </c>
      <c r="BM571" s="71" t="s">
        <v>26</v>
      </c>
      <c r="BN571" s="70">
        <v>0</v>
      </c>
      <c r="BO571" s="70"/>
      <c r="BP571" s="70">
        <v>0</v>
      </c>
      <c r="BQ571" s="70"/>
      <c r="BR571" s="70">
        <v>0</v>
      </c>
      <c r="BS571" s="70"/>
      <c r="BT571" s="70">
        <v>0</v>
      </c>
      <c r="BU571" s="70"/>
      <c r="BV571" s="70">
        <v>0</v>
      </c>
      <c r="BW571" s="74">
        <f t="shared" si="265"/>
        <v>0</v>
      </c>
      <c r="BX571" s="76" t="e">
        <f>BW571*#REF!</f>
        <v>#REF!</v>
      </c>
      <c r="BY571" s="71" t="s">
        <v>26</v>
      </c>
      <c r="BZ571" s="70">
        <v>0</v>
      </c>
      <c r="CA571" s="70"/>
      <c r="CB571" s="70">
        <v>0</v>
      </c>
      <c r="CC571" s="70"/>
      <c r="CD571" s="70">
        <v>0</v>
      </c>
      <c r="CE571" s="70"/>
      <c r="CF571" s="70">
        <v>0</v>
      </c>
      <c r="CG571" s="70"/>
      <c r="CH571" s="70">
        <v>0</v>
      </c>
      <c r="CI571" s="74">
        <f>SUM(BY571:CH571)</f>
        <v>0</v>
      </c>
      <c r="CJ571" s="76" t="e">
        <f>CI571*#REF!</f>
        <v>#REF!</v>
      </c>
      <c r="CK571" s="78"/>
      <c r="CL571" s="57"/>
      <c r="CM571" s="57"/>
      <c r="CN571" s="57"/>
      <c r="CO571" s="57"/>
      <c r="CP571" s="57"/>
      <c r="CQ571" s="57"/>
      <c r="CR571" s="57"/>
      <c r="CS571" s="79"/>
      <c r="CT571" s="80"/>
      <c r="CU571" s="81">
        <f t="shared" si="266"/>
        <v>0</v>
      </c>
      <c r="CV571" s="82" t="e">
        <f>IF(#REF!&gt;0,1,0)</f>
        <v>#REF!</v>
      </c>
      <c r="CW571" s="83" t="e">
        <f>SUMIF(Склад!#REF!,#REF!,Склад!#REF!)</f>
        <v>#REF!</v>
      </c>
    </row>
    <row r="572" spans="1:101" ht="75.95" customHeight="1" x14ac:dyDescent="0.25">
      <c r="A572" s="34">
        <v>569</v>
      </c>
      <c r="B572" s="168" t="s">
        <v>135</v>
      </c>
      <c r="C572" s="34" t="s">
        <v>4290</v>
      </c>
      <c r="D572" s="34" t="str">
        <f t="shared" si="249"/>
        <v>81993039</v>
      </c>
      <c r="E572" s="33" t="s">
        <v>4045</v>
      </c>
      <c r="F572" s="33">
        <v>9</v>
      </c>
      <c r="G572" s="165" t="str">
        <f>IFERROR(VLOOKUP(VALUE(E572),Склад!#REF!,6,0),"-")</f>
        <v>-</v>
      </c>
      <c r="H572" s="58"/>
      <c r="I572" s="194" t="s">
        <v>4372</v>
      </c>
      <c r="J572" s="59">
        <v>13.9</v>
      </c>
      <c r="K572" s="63">
        <v>39.9</v>
      </c>
      <c r="L572" s="60"/>
      <c r="M572" s="61"/>
      <c r="N572" s="62"/>
      <c r="O572" s="64"/>
      <c r="P572" s="65"/>
      <c r="Q572" s="66"/>
      <c r="R572" s="67"/>
      <c r="S572" s="65"/>
      <c r="T572" s="66"/>
      <c r="U572" s="68"/>
      <c r="V572" s="69"/>
      <c r="W572" s="65"/>
      <c r="X572" s="66"/>
      <c r="Y572" s="70" t="str">
        <f>_xlfn.XLOOKUP($D572,'[1]Res (3)'!$G:$G,'[1]Res (3)'!P:P,"",0)</f>
        <v/>
      </c>
      <c r="Z572" s="70" t="str">
        <f>_xlfn.XLOOKUP($D572,'[1]Res (3)'!$G:$G,'[1]Res (3)'!Q:Q,"",0)</f>
        <v>-</v>
      </c>
      <c r="AA572" s="70" t="str">
        <f>_xlfn.XLOOKUP($D572,'[1]Res (3)'!$G:$G,'[1]Res (3)'!R:R,"",0)</f>
        <v>-</v>
      </c>
      <c r="AB572" s="70" t="str">
        <f>_xlfn.XLOOKUP($D572,'[1]Res (3)'!$G:$G,'[1]Res (3)'!S:S,"",0)</f>
        <v>-</v>
      </c>
      <c r="AC572" s="70" t="str">
        <f>_xlfn.XLOOKUP($D572,'[1]Res (3)'!$G:$G,'[1]Res (3)'!T:T,"",0)</f>
        <v>-</v>
      </c>
      <c r="AD572" s="70" t="str">
        <f>_xlfn.XLOOKUP($D572,'[1]Res (3)'!$G:$G,'[1]Res (3)'!U:U,"",0)</f>
        <v>-</v>
      </c>
      <c r="AE572" s="70" t="str">
        <f>_xlfn.XLOOKUP($D572,'[1]Res (3)'!$G:$G,'[1]Res (3)'!V:V,"",0)</f>
        <v>-</v>
      </c>
      <c r="AF572" s="70" t="str">
        <f>_xlfn.XLOOKUP($D572,'[1]Res (3)'!$G:$G,'[1]Res (3)'!W:W,"",0)</f>
        <v>-</v>
      </c>
      <c r="AG572" s="70" t="str">
        <f>_xlfn.XLOOKUP($D572,'[1]Res (3)'!$G:$G,'[1]Res (3)'!X:X,"",0)</f>
        <v>-</v>
      </c>
      <c r="AH572" s="70" t="str">
        <f>_xlfn.XLOOKUP($D572,'[1]Res (3)'!$G:$G,'[1]Res (3)'!Y:Y,"",0)</f>
        <v>-</v>
      </c>
      <c r="AI572" s="70" t="str">
        <f>_xlfn.XLOOKUP($D572,'[1]Res (3)'!$G:$G,'[1]Res (3)'!Z:Z,"",0)</f>
        <v>-</v>
      </c>
      <c r="AJ572" s="70" t="str">
        <f>_xlfn.XLOOKUP($D572,'[1]Res (3)'!$G:$G,'[1]Res (3)'!AA:AA,"",0)</f>
        <v>-</v>
      </c>
      <c r="AK572" s="70" t="str">
        <f>_xlfn.XLOOKUP($D572,'[1]Res (3)'!$G:$G,'[1]Res (3)'!AB:AB,"",0)</f>
        <v>-</v>
      </c>
      <c r="AL572" s="71">
        <f t="shared" si="250"/>
        <v>0</v>
      </c>
      <c r="AM572" s="72" t="str">
        <f t="shared" si="251"/>
        <v/>
      </c>
    </row>
    <row r="573" spans="1:101" ht="80.099999999999994" customHeight="1" thickBot="1" x14ac:dyDescent="0.3">
      <c r="A573" s="57">
        <v>570</v>
      </c>
      <c r="B573" s="168" t="s">
        <v>140</v>
      </c>
      <c r="C573" s="34" t="s">
        <v>4291</v>
      </c>
      <c r="D573" s="34" t="str">
        <f t="shared" si="249"/>
        <v>629111710</v>
      </c>
      <c r="E573" s="33" t="s">
        <v>4046</v>
      </c>
      <c r="F573" s="33">
        <v>10</v>
      </c>
      <c r="G573" s="165" t="str">
        <f>IFERROR(VLOOKUP(VALUE(E573),Склад!#REF!,6,0),"-")</f>
        <v>-</v>
      </c>
      <c r="H573" s="58"/>
      <c r="I573" s="194" t="s">
        <v>4372</v>
      </c>
      <c r="J573" s="59">
        <v>26.9</v>
      </c>
      <c r="K573" s="63">
        <v>79.900000000000006</v>
      </c>
      <c r="L573" s="60"/>
      <c r="M573" s="61"/>
      <c r="N573" s="62"/>
      <c r="O573" s="64"/>
      <c r="P573" s="65"/>
      <c r="Q573" s="66"/>
      <c r="R573" s="67"/>
      <c r="S573" s="65"/>
      <c r="T573" s="66"/>
      <c r="U573" s="68"/>
      <c r="V573" s="69"/>
      <c r="W573" s="65"/>
      <c r="X573" s="66"/>
      <c r="Y573" s="70" t="str">
        <f>_xlfn.XLOOKUP($D573,'[1]Res (3)'!$G:$G,'[1]Res (3)'!P:P,"",0)</f>
        <v>-</v>
      </c>
      <c r="Z573" s="70" t="str">
        <f>_xlfn.XLOOKUP($D573,'[1]Res (3)'!$G:$G,'[1]Res (3)'!Q:Q,"",0)</f>
        <v>-</v>
      </c>
      <c r="AA573" s="70" t="str">
        <f>_xlfn.XLOOKUP($D573,'[1]Res (3)'!$G:$G,'[1]Res (3)'!R:R,"",0)</f>
        <v>-</v>
      </c>
      <c r="AB573" s="70" t="str">
        <f>_xlfn.XLOOKUP($D573,'[1]Res (3)'!$G:$G,'[1]Res (3)'!S:S,"",0)</f>
        <v/>
      </c>
      <c r="AC573" s="70" t="str">
        <f>_xlfn.XLOOKUP($D573,'[1]Res (3)'!$G:$G,'[1]Res (3)'!T:T,"",0)</f>
        <v/>
      </c>
      <c r="AD573" s="70" t="str">
        <f>_xlfn.XLOOKUP($D573,'[1]Res (3)'!$G:$G,'[1]Res (3)'!U:U,"",0)</f>
        <v/>
      </c>
      <c r="AE573" s="70" t="str">
        <f>_xlfn.XLOOKUP($D573,'[1]Res (3)'!$G:$G,'[1]Res (3)'!V:V,"",0)</f>
        <v/>
      </c>
      <c r="AF573" s="70" t="str">
        <f>_xlfn.XLOOKUP($D573,'[1]Res (3)'!$G:$G,'[1]Res (3)'!W:W,"",0)</f>
        <v/>
      </c>
      <c r="AG573" s="70" t="str">
        <f>_xlfn.XLOOKUP($D573,'[1]Res (3)'!$G:$G,'[1]Res (3)'!X:X,"",0)</f>
        <v/>
      </c>
      <c r="AH573" s="70" t="str">
        <f>_xlfn.XLOOKUP($D573,'[1]Res (3)'!$G:$G,'[1]Res (3)'!Y:Y,"",0)</f>
        <v/>
      </c>
      <c r="AI573" s="70" t="str">
        <f>_xlfn.XLOOKUP($D573,'[1]Res (3)'!$G:$G,'[1]Res (3)'!Z:Z,"",0)</f>
        <v>-</v>
      </c>
      <c r="AJ573" s="70" t="str">
        <f>_xlfn.XLOOKUP($D573,'[1]Res (3)'!$G:$G,'[1]Res (3)'!AA:AA,"",0)</f>
        <v>-</v>
      </c>
      <c r="AK573" s="70" t="str">
        <f>_xlfn.XLOOKUP($D573,'[1]Res (3)'!$G:$G,'[1]Res (3)'!AB:AB,"",0)</f>
        <v>-</v>
      </c>
      <c r="AL573" s="71">
        <f t="shared" si="250"/>
        <v>0</v>
      </c>
      <c r="AM573" s="72" t="str">
        <f t="shared" si="251"/>
        <v/>
      </c>
    </row>
    <row r="574" spans="1:101" ht="80.099999999999994" customHeight="1" x14ac:dyDescent="0.25">
      <c r="A574" s="34">
        <v>571</v>
      </c>
      <c r="B574" s="168" t="s">
        <v>140</v>
      </c>
      <c r="C574" s="34" t="s">
        <v>4291</v>
      </c>
      <c r="D574" s="34" t="str">
        <f t="shared" si="249"/>
        <v>62911172</v>
      </c>
      <c r="E574" s="33" t="s">
        <v>4046</v>
      </c>
      <c r="F574" s="33">
        <v>2</v>
      </c>
      <c r="G574" s="165" t="str">
        <f>IFERROR(VLOOKUP(VALUE(E574),Склад!#REF!,6,0),"-")</f>
        <v>-</v>
      </c>
      <c r="H574" s="58"/>
      <c r="I574" s="194" t="s">
        <v>4372</v>
      </c>
      <c r="J574" s="59">
        <v>26.9</v>
      </c>
      <c r="K574" s="63">
        <v>79.900000000000006</v>
      </c>
      <c r="L574" s="60"/>
      <c r="M574" s="61"/>
      <c r="N574" s="62"/>
      <c r="O574" s="64"/>
      <c r="P574" s="65"/>
      <c r="Q574" s="66"/>
      <c r="R574" s="67"/>
      <c r="S574" s="65"/>
      <c r="T574" s="66"/>
      <c r="U574" s="68"/>
      <c r="V574" s="69"/>
      <c r="W574" s="65"/>
      <c r="X574" s="66"/>
      <c r="Y574" s="70" t="str">
        <f>_xlfn.XLOOKUP($D574,'[1]Res (3)'!$G:$G,'[1]Res (3)'!P:P,"",0)</f>
        <v>-</v>
      </c>
      <c r="Z574" s="70" t="str">
        <f>_xlfn.XLOOKUP($D574,'[1]Res (3)'!$G:$G,'[1]Res (3)'!Q:Q,"",0)</f>
        <v>-</v>
      </c>
      <c r="AA574" s="70" t="str">
        <f>_xlfn.XLOOKUP($D574,'[1]Res (3)'!$G:$G,'[1]Res (3)'!R:R,"",0)</f>
        <v>-</v>
      </c>
      <c r="AB574" s="70" t="str">
        <f>_xlfn.XLOOKUP($D574,'[1]Res (3)'!$G:$G,'[1]Res (3)'!S:S,"",0)</f>
        <v/>
      </c>
      <c r="AC574" s="70" t="str">
        <f>_xlfn.XLOOKUP($D574,'[1]Res (3)'!$G:$G,'[1]Res (3)'!T:T,"",0)</f>
        <v/>
      </c>
      <c r="AD574" s="70" t="str">
        <f>_xlfn.XLOOKUP($D574,'[1]Res (3)'!$G:$G,'[1]Res (3)'!U:U,"",0)</f>
        <v/>
      </c>
      <c r="AE574" s="70" t="str">
        <f>_xlfn.XLOOKUP($D574,'[1]Res (3)'!$G:$G,'[1]Res (3)'!V:V,"",0)</f>
        <v/>
      </c>
      <c r="AF574" s="70" t="str">
        <f>_xlfn.XLOOKUP($D574,'[1]Res (3)'!$G:$G,'[1]Res (3)'!W:W,"",0)</f>
        <v/>
      </c>
      <c r="AG574" s="70" t="str">
        <f>_xlfn.XLOOKUP($D574,'[1]Res (3)'!$G:$G,'[1]Res (3)'!X:X,"",0)</f>
        <v/>
      </c>
      <c r="AH574" s="70" t="str">
        <f>_xlfn.XLOOKUP($D574,'[1]Res (3)'!$G:$G,'[1]Res (3)'!Y:Y,"",0)</f>
        <v/>
      </c>
      <c r="AI574" s="70" t="str">
        <f>_xlfn.XLOOKUP($D574,'[1]Res (3)'!$G:$G,'[1]Res (3)'!Z:Z,"",0)</f>
        <v>-</v>
      </c>
      <c r="AJ574" s="70" t="str">
        <f>_xlfn.XLOOKUP($D574,'[1]Res (3)'!$G:$G,'[1]Res (3)'!AA:AA,"",0)</f>
        <v>-</v>
      </c>
      <c r="AK574" s="70" t="str">
        <f>_xlfn.XLOOKUP($D574,'[1]Res (3)'!$G:$G,'[1]Res (3)'!AB:AB,"",0)</f>
        <v>-</v>
      </c>
      <c r="AL574" s="71">
        <f t="shared" si="250"/>
        <v>0</v>
      </c>
      <c r="AM574" s="72" t="str">
        <f t="shared" si="251"/>
        <v/>
      </c>
      <c r="AO574" s="234" t="s">
        <v>42</v>
      </c>
      <c r="AP574" s="236"/>
      <c r="AQ574" s="237"/>
      <c r="AR574" s="238"/>
      <c r="AS574" s="86"/>
      <c r="AT574" s="234" t="s">
        <v>43</v>
      </c>
      <c r="AU574" s="235"/>
      <c r="AV574" s="236"/>
      <c r="AW574" s="237"/>
      <c r="AX574" s="238"/>
      <c r="BA574" s="207" t="s">
        <v>52</v>
      </c>
      <c r="BB574" s="207"/>
      <c r="BC574" s="207"/>
      <c r="BD574" s="207"/>
      <c r="BE574" s="87"/>
    </row>
    <row r="575" spans="1:101" ht="86.25" customHeight="1" x14ac:dyDescent="0.25">
      <c r="A575" s="57">
        <v>572</v>
      </c>
      <c r="B575" s="168" t="s">
        <v>140</v>
      </c>
      <c r="C575" s="34" t="s">
        <v>4292</v>
      </c>
      <c r="D575" s="34" t="str">
        <f t="shared" ref="D575:D644" si="267">E575&amp;F575</f>
        <v>63201011</v>
      </c>
      <c r="E575" s="33" t="s">
        <v>4047</v>
      </c>
      <c r="F575" s="33">
        <v>1</v>
      </c>
      <c r="G575" s="165" t="str">
        <f>IFERROR(VLOOKUP(VALUE(E575),Склад!#REF!,6,0),"-")</f>
        <v>-</v>
      </c>
      <c r="H575" s="58"/>
      <c r="I575" s="194" t="s">
        <v>4372</v>
      </c>
      <c r="J575" s="59">
        <v>17.899999999999999</v>
      </c>
      <c r="K575" s="63">
        <v>49.9</v>
      </c>
      <c r="L575" s="60"/>
      <c r="M575" s="61"/>
      <c r="N575" s="62"/>
      <c r="O575" s="64"/>
      <c r="P575" s="65"/>
      <c r="Q575" s="66"/>
      <c r="R575" s="67"/>
      <c r="S575" s="65"/>
      <c r="T575" s="66"/>
      <c r="U575" s="68"/>
      <c r="V575" s="69"/>
      <c r="W575" s="65"/>
      <c r="X575" s="66"/>
      <c r="Y575" s="70" t="str">
        <f>_xlfn.XLOOKUP($D575,'[1]Res (3)'!$G:$G,'[1]Res (3)'!P:P,"",0)</f>
        <v>-</v>
      </c>
      <c r="Z575" s="70" t="str">
        <f>_xlfn.XLOOKUP($D575,'[1]Res (3)'!$G:$G,'[1]Res (3)'!Q:Q,"",0)</f>
        <v/>
      </c>
      <c r="AA575" s="70" t="str">
        <f>_xlfn.XLOOKUP($D575,'[1]Res (3)'!$G:$G,'[1]Res (3)'!R:R,"",0)</f>
        <v/>
      </c>
      <c r="AB575" s="70" t="str">
        <f>_xlfn.XLOOKUP($D575,'[1]Res (3)'!$G:$G,'[1]Res (3)'!S:S,"",0)</f>
        <v/>
      </c>
      <c r="AC575" s="70" t="str">
        <f>_xlfn.XLOOKUP($D575,'[1]Res (3)'!$G:$G,'[1]Res (3)'!T:T,"",0)</f>
        <v/>
      </c>
      <c r="AD575" s="70" t="str">
        <f>_xlfn.XLOOKUP($D575,'[1]Res (3)'!$G:$G,'[1]Res (3)'!U:U,"",0)</f>
        <v/>
      </c>
      <c r="AE575" s="70" t="str">
        <f>_xlfn.XLOOKUP($D575,'[1]Res (3)'!$G:$G,'[1]Res (3)'!V:V,"",0)</f>
        <v/>
      </c>
      <c r="AF575" s="70" t="str">
        <f>_xlfn.XLOOKUP($D575,'[1]Res (3)'!$G:$G,'[1]Res (3)'!W:W,"",0)</f>
        <v/>
      </c>
      <c r="AG575" s="70" t="str">
        <f>_xlfn.XLOOKUP($D575,'[1]Res (3)'!$G:$G,'[1]Res (3)'!X:X,"",0)</f>
        <v/>
      </c>
      <c r="AH575" s="70" t="str">
        <f>_xlfn.XLOOKUP($D575,'[1]Res (3)'!$G:$G,'[1]Res (3)'!Y:Y,"",0)</f>
        <v/>
      </c>
      <c r="AI575" s="70" t="str">
        <f>_xlfn.XLOOKUP($D575,'[1]Res (3)'!$G:$G,'[1]Res (3)'!Z:Z,"",0)</f>
        <v/>
      </c>
      <c r="AJ575" s="70" t="str">
        <f>_xlfn.XLOOKUP($D575,'[1]Res (3)'!$G:$G,'[1]Res (3)'!AA:AA,"",0)</f>
        <v/>
      </c>
      <c r="AK575" s="70" t="str">
        <f>_xlfn.XLOOKUP($D575,'[1]Res (3)'!$G:$G,'[1]Res (3)'!AB:AB,"",0)</f>
        <v/>
      </c>
      <c r="AL575" s="71">
        <f t="shared" si="250"/>
        <v>0</v>
      </c>
      <c r="AM575" s="72" t="str">
        <f t="shared" si="251"/>
        <v/>
      </c>
      <c r="AO575" s="88">
        <f t="shared" ref="AO575:AO581" si="268">SUMIF(B:B,AS677,BK:BK)</f>
        <v>0</v>
      </c>
      <c r="AP575" s="208">
        <f t="shared" ref="AP575:AP581" si="269">SUMIF(B:B,AS677,BL:BL)</f>
        <v>0</v>
      </c>
      <c r="AQ575" s="209"/>
      <c r="AR575" s="210"/>
      <c r="AS575" s="89"/>
      <c r="AT575" s="88">
        <f t="shared" ref="AT575:AT581" si="270">SUMIF(B:B,AS677,BW:BW)</f>
        <v>0</v>
      </c>
      <c r="AU575" s="90"/>
      <c r="AV575" s="208">
        <f t="shared" ref="AV575:AV581" si="271">SUMIF(B:B,AS677,BX:BX)</f>
        <v>0</v>
      </c>
      <c r="AW575" s="209"/>
      <c r="AX575" s="210"/>
      <c r="BA575" s="207">
        <f t="shared" ref="BA575:BA581" si="272">SUMIF(B:B,AS677,CV:CV)</f>
        <v>0</v>
      </c>
      <c r="BB575" s="207"/>
      <c r="BC575" s="207"/>
      <c r="BD575" s="207"/>
      <c r="BE575" s="87"/>
    </row>
    <row r="576" spans="1:101" ht="86.25" customHeight="1" x14ac:dyDescent="0.25">
      <c r="A576" s="34">
        <v>573</v>
      </c>
      <c r="B576" s="168" t="s">
        <v>140</v>
      </c>
      <c r="C576" s="34" t="s">
        <v>4292</v>
      </c>
      <c r="D576" s="34" t="str">
        <f t="shared" ref="D576:D611" si="273">E576&amp;F576</f>
        <v>63201012</v>
      </c>
      <c r="E576" s="33" t="s">
        <v>4047</v>
      </c>
      <c r="F576" s="33">
        <v>2</v>
      </c>
      <c r="G576" s="168" t="str">
        <f>IFERROR(VLOOKUP(VALUE(E576),Склад!#REF!,6,0),"-")</f>
        <v>-</v>
      </c>
      <c r="H576" s="58"/>
      <c r="I576" s="194" t="s">
        <v>4372</v>
      </c>
      <c r="J576" s="59">
        <v>17.899999999999999</v>
      </c>
      <c r="K576" s="63">
        <v>49.9</v>
      </c>
      <c r="L576" s="60"/>
      <c r="M576" s="61"/>
      <c r="N576" s="62"/>
      <c r="O576" s="64"/>
      <c r="P576" s="65"/>
      <c r="Q576" s="66"/>
      <c r="R576" s="67"/>
      <c r="S576" s="65"/>
      <c r="T576" s="66"/>
      <c r="U576" s="68"/>
      <c r="V576" s="69"/>
      <c r="W576" s="65"/>
      <c r="X576" s="66"/>
      <c r="Y576" s="70" t="str">
        <f>_xlfn.XLOOKUP($D576,'[1]Res (3)'!$G:$G,'[1]Res (3)'!P:P,"",0)</f>
        <v>-</v>
      </c>
      <c r="Z576" s="70" t="str">
        <f>_xlfn.XLOOKUP($D576,'[1]Res (3)'!$G:$G,'[1]Res (3)'!Q:Q,"",0)</f>
        <v/>
      </c>
      <c r="AA576" s="70" t="str">
        <f>_xlfn.XLOOKUP($D576,'[1]Res (3)'!$G:$G,'[1]Res (3)'!R:R,"",0)</f>
        <v/>
      </c>
      <c r="AB576" s="70" t="str">
        <f>_xlfn.XLOOKUP($D576,'[1]Res (3)'!$G:$G,'[1]Res (3)'!S:S,"",0)</f>
        <v/>
      </c>
      <c r="AC576" s="70" t="str">
        <f>_xlfn.XLOOKUP($D576,'[1]Res (3)'!$G:$G,'[1]Res (3)'!T:T,"",0)</f>
        <v/>
      </c>
      <c r="AD576" s="70" t="str">
        <f>_xlfn.XLOOKUP($D576,'[1]Res (3)'!$G:$G,'[1]Res (3)'!U:U,"",0)</f>
        <v/>
      </c>
      <c r="AE576" s="70" t="str">
        <f>_xlfn.XLOOKUP($D576,'[1]Res (3)'!$G:$G,'[1]Res (3)'!V:V,"",0)</f>
        <v/>
      </c>
      <c r="AF576" s="70" t="str">
        <f>_xlfn.XLOOKUP($D576,'[1]Res (3)'!$G:$G,'[1]Res (3)'!W:W,"",0)</f>
        <v/>
      </c>
      <c r="AG576" s="70" t="str">
        <f>_xlfn.XLOOKUP($D576,'[1]Res (3)'!$G:$G,'[1]Res (3)'!X:X,"",0)</f>
        <v/>
      </c>
      <c r="AH576" s="70" t="str">
        <f>_xlfn.XLOOKUP($D576,'[1]Res (3)'!$G:$G,'[1]Res (3)'!Y:Y,"",0)</f>
        <v/>
      </c>
      <c r="AI576" s="70" t="str">
        <f>_xlfn.XLOOKUP($D576,'[1]Res (3)'!$G:$G,'[1]Res (3)'!Z:Z,"",0)</f>
        <v/>
      </c>
      <c r="AJ576" s="70" t="str">
        <f>_xlfn.XLOOKUP($D576,'[1]Res (3)'!$G:$G,'[1]Res (3)'!AA:AA,"",0)</f>
        <v/>
      </c>
      <c r="AK576" s="70" t="str">
        <f>_xlfn.XLOOKUP($D576,'[1]Res (3)'!$G:$G,'[1]Res (3)'!AB:AB,"",0)</f>
        <v/>
      </c>
      <c r="AL576" s="71">
        <f t="shared" si="250"/>
        <v>0</v>
      </c>
      <c r="AM576" s="72" t="str">
        <f t="shared" si="251"/>
        <v/>
      </c>
      <c r="AO576" s="88">
        <f t="shared" si="268"/>
        <v>0</v>
      </c>
      <c r="AP576" s="208">
        <f t="shared" si="269"/>
        <v>0</v>
      </c>
      <c r="AQ576" s="209"/>
      <c r="AR576" s="210"/>
      <c r="AS576" s="89"/>
      <c r="AT576" s="88">
        <f t="shared" si="270"/>
        <v>0</v>
      </c>
      <c r="AU576" s="90"/>
      <c r="AV576" s="208">
        <f t="shared" si="271"/>
        <v>0</v>
      </c>
      <c r="AW576" s="209"/>
      <c r="AX576" s="210"/>
      <c r="BA576" s="207">
        <f t="shared" si="272"/>
        <v>0</v>
      </c>
      <c r="BB576" s="207"/>
      <c r="BC576" s="207"/>
      <c r="BD576" s="207"/>
      <c r="BE576" s="87"/>
    </row>
    <row r="577" spans="1:57" ht="98.65" customHeight="1" x14ac:dyDescent="0.25">
      <c r="A577" s="57">
        <v>574</v>
      </c>
      <c r="B577" s="168" t="s">
        <v>140</v>
      </c>
      <c r="C577" s="34" t="s">
        <v>4293</v>
      </c>
      <c r="D577" s="34" t="str">
        <f t="shared" si="273"/>
        <v>63601011</v>
      </c>
      <c r="E577" s="33" t="s">
        <v>4048</v>
      </c>
      <c r="F577" s="33">
        <v>1</v>
      </c>
      <c r="G577" s="168" t="str">
        <f>IFERROR(VLOOKUP(VALUE(E577),Склад!#REF!,6,0),"-")</f>
        <v>-</v>
      </c>
      <c r="H577" s="58"/>
      <c r="I577" s="194" t="s">
        <v>4372</v>
      </c>
      <c r="J577" s="59">
        <v>22.9</v>
      </c>
      <c r="K577" s="63">
        <v>69.900000000000006</v>
      </c>
      <c r="L577" s="60"/>
      <c r="M577" s="61"/>
      <c r="N577" s="62"/>
      <c r="O577" s="64"/>
      <c r="P577" s="65"/>
      <c r="Q577" s="66"/>
      <c r="R577" s="67"/>
      <c r="S577" s="65"/>
      <c r="T577" s="66"/>
      <c r="U577" s="68"/>
      <c r="V577" s="69"/>
      <c r="W577" s="65"/>
      <c r="X577" s="66"/>
      <c r="Y577" s="70" t="str">
        <f>_xlfn.XLOOKUP($D577,'[1]Res (3)'!$G:$G,'[1]Res (3)'!P:P,"",0)</f>
        <v>-</v>
      </c>
      <c r="Z577" s="70" t="str">
        <f>_xlfn.XLOOKUP($D577,'[1]Res (3)'!$G:$G,'[1]Res (3)'!Q:Q,"",0)</f>
        <v/>
      </c>
      <c r="AA577" s="70" t="str">
        <f>_xlfn.XLOOKUP($D577,'[1]Res (3)'!$G:$G,'[1]Res (3)'!R:R,"",0)</f>
        <v/>
      </c>
      <c r="AB577" s="70" t="str">
        <f>_xlfn.XLOOKUP($D577,'[1]Res (3)'!$G:$G,'[1]Res (3)'!S:S,"",0)</f>
        <v/>
      </c>
      <c r="AC577" s="70" t="str">
        <f>_xlfn.XLOOKUP($D577,'[1]Res (3)'!$G:$G,'[1]Res (3)'!T:T,"",0)</f>
        <v/>
      </c>
      <c r="AD577" s="70" t="str">
        <f>_xlfn.XLOOKUP($D577,'[1]Res (3)'!$G:$G,'[1]Res (3)'!U:U,"",0)</f>
        <v/>
      </c>
      <c r="AE577" s="70" t="str">
        <f>_xlfn.XLOOKUP($D577,'[1]Res (3)'!$G:$G,'[1]Res (3)'!V:V,"",0)</f>
        <v/>
      </c>
      <c r="AF577" s="70" t="str">
        <f>_xlfn.XLOOKUP($D577,'[1]Res (3)'!$G:$G,'[1]Res (3)'!W:W,"",0)</f>
        <v/>
      </c>
      <c r="AG577" s="70" t="str">
        <f>_xlfn.XLOOKUP($D577,'[1]Res (3)'!$G:$G,'[1]Res (3)'!X:X,"",0)</f>
        <v/>
      </c>
      <c r="AH577" s="70" t="str">
        <f>_xlfn.XLOOKUP($D577,'[1]Res (3)'!$G:$G,'[1]Res (3)'!Y:Y,"",0)</f>
        <v/>
      </c>
      <c r="AI577" s="70" t="str">
        <f>_xlfn.XLOOKUP($D577,'[1]Res (3)'!$G:$G,'[1]Res (3)'!Z:Z,"",0)</f>
        <v/>
      </c>
      <c r="AJ577" s="70" t="str">
        <f>_xlfn.XLOOKUP($D577,'[1]Res (3)'!$G:$G,'[1]Res (3)'!AA:AA,"",0)</f>
        <v/>
      </c>
      <c r="AK577" s="70" t="str">
        <f>_xlfn.XLOOKUP($D577,'[1]Res (3)'!$G:$G,'[1]Res (3)'!AB:AB,"",0)</f>
        <v>-</v>
      </c>
      <c r="AL577" s="71">
        <f t="shared" si="250"/>
        <v>0</v>
      </c>
      <c r="AM577" s="72" t="str">
        <f t="shared" si="251"/>
        <v/>
      </c>
      <c r="AO577" s="88">
        <f t="shared" si="268"/>
        <v>0</v>
      </c>
      <c r="AP577" s="208">
        <f t="shared" si="269"/>
        <v>0</v>
      </c>
      <c r="AQ577" s="209"/>
      <c r="AR577" s="210"/>
      <c r="AS577" s="89"/>
      <c r="AT577" s="88">
        <f t="shared" si="270"/>
        <v>0</v>
      </c>
      <c r="AU577" s="90"/>
      <c r="AV577" s="208">
        <f t="shared" si="271"/>
        <v>0</v>
      </c>
      <c r="AW577" s="209"/>
      <c r="AX577" s="210"/>
      <c r="BA577" s="207">
        <f t="shared" si="272"/>
        <v>0</v>
      </c>
      <c r="BB577" s="207"/>
      <c r="BC577" s="207"/>
      <c r="BD577" s="207"/>
      <c r="BE577" s="87"/>
    </row>
    <row r="578" spans="1:57" ht="103.7" customHeight="1" x14ac:dyDescent="0.25">
      <c r="A578" s="34">
        <v>575</v>
      </c>
      <c r="B578" s="168" t="s">
        <v>140</v>
      </c>
      <c r="C578" s="34" t="s">
        <v>4293</v>
      </c>
      <c r="D578" s="34" t="str">
        <f t="shared" si="273"/>
        <v>63601012</v>
      </c>
      <c r="E578" s="33" t="s">
        <v>4048</v>
      </c>
      <c r="F578" s="33">
        <v>2</v>
      </c>
      <c r="G578" s="168" t="str">
        <f>IFERROR(VLOOKUP(VALUE(E578),Склад!#REF!,6,0),"-")</f>
        <v>-</v>
      </c>
      <c r="H578" s="58"/>
      <c r="I578" s="194" t="s">
        <v>4372</v>
      </c>
      <c r="J578" s="59">
        <v>22.9</v>
      </c>
      <c r="K578" s="63">
        <v>69.900000000000006</v>
      </c>
      <c r="L578" s="60"/>
      <c r="M578" s="61"/>
      <c r="N578" s="62"/>
      <c r="O578" s="64"/>
      <c r="P578" s="65"/>
      <c r="Q578" s="66"/>
      <c r="R578" s="67"/>
      <c r="S578" s="65"/>
      <c r="T578" s="66"/>
      <c r="U578" s="68"/>
      <c r="V578" s="69"/>
      <c r="W578" s="65"/>
      <c r="X578" s="66"/>
      <c r="Y578" s="70" t="str">
        <f>_xlfn.XLOOKUP($D578,'[1]Res (3)'!$G:$G,'[1]Res (3)'!P:P,"",0)</f>
        <v>-</v>
      </c>
      <c r="Z578" s="70" t="str">
        <f>_xlfn.XLOOKUP($D578,'[1]Res (3)'!$G:$G,'[1]Res (3)'!Q:Q,"",0)</f>
        <v/>
      </c>
      <c r="AA578" s="70" t="str">
        <f>_xlfn.XLOOKUP($D578,'[1]Res (3)'!$G:$G,'[1]Res (3)'!R:R,"",0)</f>
        <v/>
      </c>
      <c r="AB578" s="70" t="str">
        <f>_xlfn.XLOOKUP($D578,'[1]Res (3)'!$G:$G,'[1]Res (3)'!S:S,"",0)</f>
        <v/>
      </c>
      <c r="AC578" s="70" t="str">
        <f>_xlfn.XLOOKUP($D578,'[1]Res (3)'!$G:$G,'[1]Res (3)'!T:T,"",0)</f>
        <v/>
      </c>
      <c r="AD578" s="70" t="str">
        <f>_xlfn.XLOOKUP($D578,'[1]Res (3)'!$G:$G,'[1]Res (3)'!U:U,"",0)</f>
        <v/>
      </c>
      <c r="AE578" s="70" t="str">
        <f>_xlfn.XLOOKUP($D578,'[1]Res (3)'!$G:$G,'[1]Res (3)'!V:V,"",0)</f>
        <v/>
      </c>
      <c r="AF578" s="70" t="str">
        <f>_xlfn.XLOOKUP($D578,'[1]Res (3)'!$G:$G,'[1]Res (3)'!W:W,"",0)</f>
        <v/>
      </c>
      <c r="AG578" s="70" t="str">
        <f>_xlfn.XLOOKUP($D578,'[1]Res (3)'!$G:$G,'[1]Res (3)'!X:X,"",0)</f>
        <v/>
      </c>
      <c r="AH578" s="70" t="str">
        <f>_xlfn.XLOOKUP($D578,'[1]Res (3)'!$G:$G,'[1]Res (3)'!Y:Y,"",0)</f>
        <v/>
      </c>
      <c r="AI578" s="70" t="str">
        <f>_xlfn.XLOOKUP($D578,'[1]Res (3)'!$G:$G,'[1]Res (3)'!Z:Z,"",0)</f>
        <v/>
      </c>
      <c r="AJ578" s="70" t="str">
        <f>_xlfn.XLOOKUP($D578,'[1]Res (3)'!$G:$G,'[1]Res (3)'!AA:AA,"",0)</f>
        <v/>
      </c>
      <c r="AK578" s="70" t="str">
        <f>_xlfn.XLOOKUP($D578,'[1]Res (3)'!$G:$G,'[1]Res (3)'!AB:AB,"",0)</f>
        <v>-</v>
      </c>
      <c r="AL578" s="71">
        <f t="shared" si="250"/>
        <v>0</v>
      </c>
      <c r="AM578" s="72" t="str">
        <f t="shared" si="251"/>
        <v/>
      </c>
      <c r="AO578" s="88">
        <f t="shared" si="268"/>
        <v>0</v>
      </c>
      <c r="AP578" s="208">
        <f t="shared" si="269"/>
        <v>0</v>
      </c>
      <c r="AQ578" s="209"/>
      <c r="AR578" s="210"/>
      <c r="AS578" s="89"/>
      <c r="AT578" s="88">
        <f t="shared" si="270"/>
        <v>0</v>
      </c>
      <c r="AU578" s="90"/>
      <c r="AV578" s="208">
        <f t="shared" si="271"/>
        <v>0</v>
      </c>
      <c r="AW578" s="209"/>
      <c r="AX578" s="210"/>
      <c r="BA578" s="207">
        <f t="shared" si="272"/>
        <v>0</v>
      </c>
      <c r="BB578" s="207"/>
      <c r="BC578" s="207"/>
      <c r="BD578" s="207"/>
      <c r="BE578" s="87"/>
    </row>
    <row r="579" spans="1:57" ht="78" customHeight="1" x14ac:dyDescent="0.25">
      <c r="A579" s="57">
        <v>576</v>
      </c>
      <c r="B579" s="168" t="s">
        <v>140</v>
      </c>
      <c r="C579" s="34" t="s">
        <v>4294</v>
      </c>
      <c r="D579" s="34" t="str">
        <f t="shared" si="273"/>
        <v>6610508320</v>
      </c>
      <c r="E579" s="33" t="s">
        <v>4049</v>
      </c>
      <c r="F579" s="33">
        <v>320</v>
      </c>
      <c r="G579" s="168" t="str">
        <f>IFERROR(VLOOKUP(VALUE(E579),Склад!#REF!,6,0),"-")</f>
        <v>-</v>
      </c>
      <c r="H579" s="58"/>
      <c r="I579" s="194" t="s">
        <v>4373</v>
      </c>
      <c r="J579" s="59">
        <v>22.9</v>
      </c>
      <c r="K579" s="63">
        <v>69.900000000000006</v>
      </c>
      <c r="L579" s="60"/>
      <c r="M579" s="61"/>
      <c r="N579" s="62"/>
      <c r="O579" s="64"/>
      <c r="P579" s="65"/>
      <c r="Q579" s="66"/>
      <c r="R579" s="67"/>
      <c r="S579" s="65"/>
      <c r="T579" s="66"/>
      <c r="U579" s="68"/>
      <c r="V579" s="69"/>
      <c r="W579" s="65"/>
      <c r="X579" s="66"/>
      <c r="Y579" s="70" t="str">
        <f>_xlfn.XLOOKUP($D579,'[1]Res (3)'!$G:$G,'[1]Res (3)'!P:P,"",0)</f>
        <v>-</v>
      </c>
      <c r="Z579" s="70" t="str">
        <f>_xlfn.XLOOKUP($D579,'[1]Res (3)'!$G:$G,'[1]Res (3)'!Q:Q,"",0)</f>
        <v>-</v>
      </c>
      <c r="AA579" s="70" t="str">
        <f>_xlfn.XLOOKUP($D579,'[1]Res (3)'!$G:$G,'[1]Res (3)'!R:R,"",0)</f>
        <v>-</v>
      </c>
      <c r="AB579" s="70" t="str">
        <f>_xlfn.XLOOKUP($D579,'[1]Res (3)'!$G:$G,'[1]Res (3)'!S:S,"",0)</f>
        <v/>
      </c>
      <c r="AC579" s="70" t="str">
        <f>_xlfn.XLOOKUP($D579,'[1]Res (3)'!$G:$G,'[1]Res (3)'!T:T,"",0)</f>
        <v/>
      </c>
      <c r="AD579" s="70" t="str">
        <f>_xlfn.XLOOKUP($D579,'[1]Res (3)'!$G:$G,'[1]Res (3)'!U:U,"",0)</f>
        <v/>
      </c>
      <c r="AE579" s="70" t="str">
        <f>_xlfn.XLOOKUP($D579,'[1]Res (3)'!$G:$G,'[1]Res (3)'!V:V,"",0)</f>
        <v/>
      </c>
      <c r="AF579" s="70" t="str">
        <f>_xlfn.XLOOKUP($D579,'[1]Res (3)'!$G:$G,'[1]Res (3)'!W:W,"",0)</f>
        <v/>
      </c>
      <c r="AG579" s="70" t="str">
        <f>_xlfn.XLOOKUP($D579,'[1]Res (3)'!$G:$G,'[1]Res (3)'!X:X,"",0)</f>
        <v/>
      </c>
      <c r="AH579" s="70" t="str">
        <f>_xlfn.XLOOKUP($D579,'[1]Res (3)'!$G:$G,'[1]Res (3)'!Y:Y,"",0)</f>
        <v/>
      </c>
      <c r="AI579" s="70" t="str">
        <f>_xlfn.XLOOKUP($D579,'[1]Res (3)'!$G:$G,'[1]Res (3)'!Z:Z,"",0)</f>
        <v/>
      </c>
      <c r="AJ579" s="70" t="str">
        <f>_xlfn.XLOOKUP($D579,'[1]Res (3)'!$G:$G,'[1]Res (3)'!AA:AA,"",0)</f>
        <v/>
      </c>
      <c r="AK579" s="70" t="str">
        <f>_xlfn.XLOOKUP($D579,'[1]Res (3)'!$G:$G,'[1]Res (3)'!AB:AB,"",0)</f>
        <v>-</v>
      </c>
      <c r="AL579" s="71">
        <f t="shared" si="250"/>
        <v>0</v>
      </c>
      <c r="AM579" s="72" t="str">
        <f t="shared" si="251"/>
        <v/>
      </c>
      <c r="AO579" s="88">
        <f t="shared" si="268"/>
        <v>0</v>
      </c>
      <c r="AP579" s="208">
        <f t="shared" si="269"/>
        <v>0</v>
      </c>
      <c r="AQ579" s="209"/>
      <c r="AR579" s="210"/>
      <c r="AS579" s="89"/>
      <c r="AT579" s="88">
        <f t="shared" si="270"/>
        <v>0</v>
      </c>
      <c r="AU579" s="90"/>
      <c r="AV579" s="208">
        <f t="shared" si="271"/>
        <v>0</v>
      </c>
      <c r="AW579" s="209"/>
      <c r="AX579" s="210"/>
      <c r="BA579" s="207">
        <f t="shared" si="272"/>
        <v>0</v>
      </c>
      <c r="BB579" s="207"/>
      <c r="BC579" s="207"/>
      <c r="BD579" s="207"/>
      <c r="BE579" s="87"/>
    </row>
    <row r="580" spans="1:57" ht="103.7" customHeight="1" x14ac:dyDescent="0.25">
      <c r="A580" s="34">
        <v>577</v>
      </c>
      <c r="B580" s="168" t="s">
        <v>128</v>
      </c>
      <c r="C580" s="34" t="s">
        <v>4295</v>
      </c>
      <c r="D580" s="34" t="str">
        <f t="shared" si="273"/>
        <v>8820503320</v>
      </c>
      <c r="E580" s="33" t="s">
        <v>4050</v>
      </c>
      <c r="F580" s="33">
        <v>320</v>
      </c>
      <c r="G580" s="168" t="str">
        <f>IFERROR(VLOOKUP(VALUE(E580),Склад!#REF!,6,0),"-")</f>
        <v>-</v>
      </c>
      <c r="H580" s="58"/>
      <c r="I580" s="194" t="s">
        <v>4373</v>
      </c>
      <c r="J580" s="59">
        <v>22.9</v>
      </c>
      <c r="K580" s="63">
        <v>69.900000000000006</v>
      </c>
      <c r="L580" s="60"/>
      <c r="M580" s="61"/>
      <c r="N580" s="62"/>
      <c r="O580" s="64"/>
      <c r="P580" s="65"/>
      <c r="Q580" s="66"/>
      <c r="R580" s="67"/>
      <c r="S580" s="65"/>
      <c r="T580" s="66"/>
      <c r="U580" s="68"/>
      <c r="V580" s="69"/>
      <c r="W580" s="65"/>
      <c r="X580" s="66"/>
      <c r="Y580" s="70" t="str">
        <f>_xlfn.XLOOKUP($D580,'[1]Res (3)'!$G:$G,'[1]Res (3)'!P:P,"",0)</f>
        <v>-</v>
      </c>
      <c r="Z580" s="70" t="str">
        <f>_xlfn.XLOOKUP($D580,'[1]Res (3)'!$G:$G,'[1]Res (3)'!Q:Q,"",0)</f>
        <v>-</v>
      </c>
      <c r="AA580" s="70" t="str">
        <f>_xlfn.XLOOKUP($D580,'[1]Res (3)'!$G:$G,'[1]Res (3)'!R:R,"",0)</f>
        <v>-</v>
      </c>
      <c r="AB580" s="70" t="str">
        <f>_xlfn.XLOOKUP($D580,'[1]Res (3)'!$G:$G,'[1]Res (3)'!S:S,"",0)</f>
        <v/>
      </c>
      <c r="AC580" s="70" t="str">
        <f>_xlfn.XLOOKUP($D580,'[1]Res (3)'!$G:$G,'[1]Res (3)'!T:T,"",0)</f>
        <v/>
      </c>
      <c r="AD580" s="70" t="str">
        <f>_xlfn.XLOOKUP($D580,'[1]Res (3)'!$G:$G,'[1]Res (3)'!U:U,"",0)</f>
        <v/>
      </c>
      <c r="AE580" s="70" t="str">
        <f>_xlfn.XLOOKUP($D580,'[1]Res (3)'!$G:$G,'[1]Res (3)'!V:V,"",0)</f>
        <v/>
      </c>
      <c r="AF580" s="70" t="str">
        <f>_xlfn.XLOOKUP($D580,'[1]Res (3)'!$G:$G,'[1]Res (3)'!W:W,"",0)</f>
        <v/>
      </c>
      <c r="AG580" s="70" t="str">
        <f>_xlfn.XLOOKUP($D580,'[1]Res (3)'!$G:$G,'[1]Res (3)'!X:X,"",0)</f>
        <v/>
      </c>
      <c r="AH580" s="70" t="str">
        <f>_xlfn.XLOOKUP($D580,'[1]Res (3)'!$G:$G,'[1]Res (3)'!Y:Y,"",0)</f>
        <v/>
      </c>
      <c r="AI580" s="70" t="str">
        <f>_xlfn.XLOOKUP($D580,'[1]Res (3)'!$G:$G,'[1]Res (3)'!Z:Z,"",0)</f>
        <v/>
      </c>
      <c r="AJ580" s="70" t="str">
        <f>_xlfn.XLOOKUP($D580,'[1]Res (3)'!$G:$G,'[1]Res (3)'!AA:AA,"",0)</f>
        <v/>
      </c>
      <c r="AK580" s="70" t="str">
        <f>_xlfn.XLOOKUP($D580,'[1]Res (3)'!$G:$G,'[1]Res (3)'!AB:AB,"",0)</f>
        <v>-</v>
      </c>
      <c r="AL580" s="71">
        <f t="shared" ref="AL580:AL643" si="274">SUM(Y580:AK580)</f>
        <v>0</v>
      </c>
      <c r="AM580" s="72" t="str">
        <f t="shared" ref="AM580:AM643" si="275">IF(AL580&gt;0,AL580*J580,"")</f>
        <v/>
      </c>
      <c r="AO580" s="88">
        <f t="shared" si="268"/>
        <v>0</v>
      </c>
      <c r="AP580" s="208">
        <f t="shared" si="269"/>
        <v>0</v>
      </c>
      <c r="AQ580" s="209"/>
      <c r="AR580" s="210"/>
      <c r="AS580" s="89"/>
      <c r="AT580" s="88">
        <f t="shared" si="270"/>
        <v>0</v>
      </c>
      <c r="AU580" s="90"/>
      <c r="AV580" s="208">
        <f t="shared" si="271"/>
        <v>0</v>
      </c>
      <c r="AW580" s="209"/>
      <c r="AX580" s="210"/>
      <c r="BA580" s="207">
        <f t="shared" si="272"/>
        <v>0</v>
      </c>
      <c r="BB580" s="207"/>
      <c r="BC580" s="207"/>
      <c r="BD580" s="207"/>
      <c r="BE580" s="87"/>
    </row>
    <row r="581" spans="1:57" ht="86.45" customHeight="1" x14ac:dyDescent="0.25">
      <c r="A581" s="57">
        <v>578</v>
      </c>
      <c r="B581" s="168" t="s">
        <v>140</v>
      </c>
      <c r="C581" s="34" t="s">
        <v>4296</v>
      </c>
      <c r="D581" s="34" t="str">
        <f t="shared" si="273"/>
        <v>6611707622</v>
      </c>
      <c r="E581" s="33" t="s">
        <v>4051</v>
      </c>
      <c r="F581" s="33">
        <v>622</v>
      </c>
      <c r="G581" s="168" t="str">
        <f>IFERROR(VLOOKUP(VALUE(E581),Склад!#REF!,6,0),"-")</f>
        <v>-</v>
      </c>
      <c r="H581" s="58"/>
      <c r="I581" s="194" t="s">
        <v>4339</v>
      </c>
      <c r="J581" s="59">
        <v>12.9</v>
      </c>
      <c r="K581" s="63">
        <v>39.9</v>
      </c>
      <c r="L581" s="60"/>
      <c r="M581" s="61"/>
      <c r="N581" s="62"/>
      <c r="O581" s="64"/>
      <c r="P581" s="65"/>
      <c r="Q581" s="66"/>
      <c r="R581" s="67"/>
      <c r="S581" s="65"/>
      <c r="T581" s="66"/>
      <c r="U581" s="68"/>
      <c r="V581" s="69"/>
      <c r="W581" s="65"/>
      <c r="X581" s="66"/>
      <c r="Y581" s="70" t="str">
        <f>_xlfn.XLOOKUP($D581,'[1]Res (3)'!$G:$G,'[1]Res (3)'!P:P,"",0)</f>
        <v>-</v>
      </c>
      <c r="Z581" s="70" t="str">
        <f>_xlfn.XLOOKUP($D581,'[1]Res (3)'!$G:$G,'[1]Res (3)'!Q:Q,"",0)</f>
        <v>-</v>
      </c>
      <c r="AA581" s="70" t="str">
        <f>_xlfn.XLOOKUP($D581,'[1]Res (3)'!$G:$G,'[1]Res (3)'!R:R,"",0)</f>
        <v>-</v>
      </c>
      <c r="AB581" s="70" t="str">
        <f>_xlfn.XLOOKUP($D581,'[1]Res (3)'!$G:$G,'[1]Res (3)'!S:S,"",0)</f>
        <v/>
      </c>
      <c r="AC581" s="70" t="str">
        <f>_xlfn.XLOOKUP($D581,'[1]Res (3)'!$G:$G,'[1]Res (3)'!T:T,"",0)</f>
        <v/>
      </c>
      <c r="AD581" s="70" t="str">
        <f>_xlfn.XLOOKUP($D581,'[1]Res (3)'!$G:$G,'[1]Res (3)'!U:U,"",0)</f>
        <v/>
      </c>
      <c r="AE581" s="70" t="str">
        <f>_xlfn.XLOOKUP($D581,'[1]Res (3)'!$G:$G,'[1]Res (3)'!V:V,"",0)</f>
        <v/>
      </c>
      <c r="AF581" s="70" t="str">
        <f>_xlfn.XLOOKUP($D581,'[1]Res (3)'!$G:$G,'[1]Res (3)'!W:W,"",0)</f>
        <v/>
      </c>
      <c r="AG581" s="70" t="str">
        <f>_xlfn.XLOOKUP($D581,'[1]Res (3)'!$G:$G,'[1]Res (3)'!X:X,"",0)</f>
        <v/>
      </c>
      <c r="AH581" s="70" t="str">
        <f>_xlfn.XLOOKUP($D581,'[1]Res (3)'!$G:$G,'[1]Res (3)'!Y:Y,"",0)</f>
        <v/>
      </c>
      <c r="AI581" s="70" t="str">
        <f>_xlfn.XLOOKUP($D581,'[1]Res (3)'!$G:$G,'[1]Res (3)'!Z:Z,"",0)</f>
        <v/>
      </c>
      <c r="AJ581" s="70" t="str">
        <f>_xlfn.XLOOKUP($D581,'[1]Res (3)'!$G:$G,'[1]Res (3)'!AA:AA,"",0)</f>
        <v/>
      </c>
      <c r="AK581" s="70" t="str">
        <f>_xlfn.XLOOKUP($D581,'[1]Res (3)'!$G:$G,'[1]Res (3)'!AB:AB,"",0)</f>
        <v>-</v>
      </c>
      <c r="AL581" s="71">
        <f t="shared" si="274"/>
        <v>0</v>
      </c>
      <c r="AM581" s="72" t="str">
        <f t="shared" si="275"/>
        <v/>
      </c>
      <c r="AO581" s="88">
        <f t="shared" si="268"/>
        <v>0</v>
      </c>
      <c r="AP581" s="208">
        <f t="shared" si="269"/>
        <v>0</v>
      </c>
      <c r="AQ581" s="209"/>
      <c r="AR581" s="210"/>
      <c r="AS581" s="89"/>
      <c r="AT581" s="88">
        <f t="shared" si="270"/>
        <v>0</v>
      </c>
      <c r="AU581" s="90"/>
      <c r="AV581" s="208">
        <f t="shared" si="271"/>
        <v>0</v>
      </c>
      <c r="AW581" s="209"/>
      <c r="AX581" s="210"/>
      <c r="BA581" s="207">
        <f t="shared" si="272"/>
        <v>0</v>
      </c>
      <c r="BB581" s="207"/>
      <c r="BC581" s="207"/>
      <c r="BD581" s="207"/>
      <c r="BE581" s="87"/>
    </row>
    <row r="582" spans="1:57" ht="107.65" customHeight="1" thickBot="1" x14ac:dyDescent="0.3">
      <c r="A582" s="34">
        <v>579</v>
      </c>
      <c r="B582" s="168" t="s">
        <v>128</v>
      </c>
      <c r="C582" s="34" t="s">
        <v>4297</v>
      </c>
      <c r="D582" s="34" t="str">
        <f t="shared" si="273"/>
        <v>8821701622</v>
      </c>
      <c r="E582" s="33" t="s">
        <v>4052</v>
      </c>
      <c r="F582" s="33">
        <v>622</v>
      </c>
      <c r="G582" s="168" t="str">
        <f>IFERROR(VLOOKUP(VALUE(E582),Склад!#REF!,6,0),"-")</f>
        <v>-</v>
      </c>
      <c r="H582" s="58"/>
      <c r="I582" s="194" t="s">
        <v>4339</v>
      </c>
      <c r="J582" s="59">
        <v>13.9</v>
      </c>
      <c r="K582" s="63">
        <v>39.9</v>
      </c>
      <c r="L582" s="60"/>
      <c r="M582" s="61"/>
      <c r="N582" s="62"/>
      <c r="O582" s="64"/>
      <c r="P582" s="65"/>
      <c r="Q582" s="66"/>
      <c r="R582" s="67"/>
      <c r="S582" s="65"/>
      <c r="T582" s="66"/>
      <c r="U582" s="68"/>
      <c r="V582" s="69"/>
      <c r="W582" s="65"/>
      <c r="X582" s="66"/>
      <c r="Y582" s="70" t="str">
        <f>_xlfn.XLOOKUP($D582,'[1]Res (3)'!$G:$G,'[1]Res (3)'!P:P,"",0)</f>
        <v/>
      </c>
      <c r="Z582" s="70" t="str">
        <f>_xlfn.XLOOKUP($D582,'[1]Res (3)'!$G:$G,'[1]Res (3)'!Q:Q,"",0)</f>
        <v>-</v>
      </c>
      <c r="AA582" s="70" t="str">
        <f>_xlfn.XLOOKUP($D582,'[1]Res (3)'!$G:$G,'[1]Res (3)'!R:R,"",0)</f>
        <v>-</v>
      </c>
      <c r="AB582" s="70" t="str">
        <f>_xlfn.XLOOKUP($D582,'[1]Res (3)'!$G:$G,'[1]Res (3)'!S:S,"",0)</f>
        <v>-</v>
      </c>
      <c r="AC582" s="70" t="str">
        <f>_xlfn.XLOOKUP($D582,'[1]Res (3)'!$G:$G,'[1]Res (3)'!T:T,"",0)</f>
        <v>-</v>
      </c>
      <c r="AD582" s="70" t="str">
        <f>_xlfn.XLOOKUP($D582,'[1]Res (3)'!$G:$G,'[1]Res (3)'!U:U,"",0)</f>
        <v>-</v>
      </c>
      <c r="AE582" s="70" t="str">
        <f>_xlfn.XLOOKUP($D582,'[1]Res (3)'!$G:$G,'[1]Res (3)'!V:V,"",0)</f>
        <v>-</v>
      </c>
      <c r="AF582" s="70" t="str">
        <f>_xlfn.XLOOKUP($D582,'[1]Res (3)'!$G:$G,'[1]Res (3)'!W:W,"",0)</f>
        <v>-</v>
      </c>
      <c r="AG582" s="70" t="str">
        <f>_xlfn.XLOOKUP($D582,'[1]Res (3)'!$G:$G,'[1]Res (3)'!X:X,"",0)</f>
        <v>-</v>
      </c>
      <c r="AH582" s="70" t="str">
        <f>_xlfn.XLOOKUP($D582,'[1]Res (3)'!$G:$G,'[1]Res (3)'!Y:Y,"",0)</f>
        <v>-</v>
      </c>
      <c r="AI582" s="70" t="str">
        <f>_xlfn.XLOOKUP($D582,'[1]Res (3)'!$G:$G,'[1]Res (3)'!Z:Z,"",0)</f>
        <v>-</v>
      </c>
      <c r="AJ582" s="70" t="str">
        <f>_xlfn.XLOOKUP($D582,'[1]Res (3)'!$G:$G,'[1]Res (3)'!AA:AA,"",0)</f>
        <v>-</v>
      </c>
      <c r="AK582" s="70" t="str">
        <f>_xlfn.XLOOKUP($D582,'[1]Res (3)'!$G:$G,'[1]Res (3)'!AB:AB,"",0)</f>
        <v>-</v>
      </c>
      <c r="AL582" s="71">
        <f t="shared" si="274"/>
        <v>0</v>
      </c>
      <c r="AM582" s="72" t="str">
        <f t="shared" si="275"/>
        <v/>
      </c>
      <c r="AN582" s="109"/>
      <c r="AO582" s="93">
        <f>SUMIF(B:B,#REF!,BK:BK)</f>
        <v>0</v>
      </c>
      <c r="AP582" s="211">
        <f>SUMIF(B:B,#REF!,BL:BL)</f>
        <v>0</v>
      </c>
      <c r="AQ582" s="212"/>
      <c r="AR582" s="213"/>
      <c r="AS582" s="92"/>
      <c r="AT582" s="91">
        <f>SUMIF(B:B,#REF!,BW:BW)</f>
        <v>0</v>
      </c>
      <c r="AU582" s="93"/>
      <c r="AV582" s="211">
        <f>SUMIF(B:B,#REF!,BX:BX)</f>
        <v>0</v>
      </c>
      <c r="AW582" s="212"/>
      <c r="AX582" s="213"/>
      <c r="BA582" s="207">
        <f>SUMIF(B:B,#REF!,CV:CV)</f>
        <v>0</v>
      </c>
      <c r="BB582" s="207"/>
      <c r="BC582" s="207"/>
      <c r="BD582" s="207"/>
      <c r="BE582" s="87"/>
    </row>
    <row r="583" spans="1:57" ht="77.45" customHeight="1" thickBot="1" x14ac:dyDescent="0.3">
      <c r="A583" s="57">
        <v>580</v>
      </c>
      <c r="B583" s="168" t="s">
        <v>140</v>
      </c>
      <c r="C583" s="34" t="s">
        <v>4298</v>
      </c>
      <c r="D583" s="34" t="str">
        <f t="shared" si="273"/>
        <v>6613503320</v>
      </c>
      <c r="E583" s="33" t="s">
        <v>4053</v>
      </c>
      <c r="F583" s="33">
        <v>320</v>
      </c>
      <c r="G583" s="168" t="str">
        <f>IFERROR(VLOOKUP(VALUE(E583),Склад!#REF!,6,0),"-")</f>
        <v>-</v>
      </c>
      <c r="H583" s="58"/>
      <c r="I583" s="194" t="s">
        <v>4374</v>
      </c>
      <c r="J583" s="59">
        <v>22.9</v>
      </c>
      <c r="K583" s="63">
        <v>69.900000000000006</v>
      </c>
      <c r="L583" s="60"/>
      <c r="M583" s="61"/>
      <c r="N583" s="62"/>
      <c r="O583" s="64"/>
      <c r="P583" s="65"/>
      <c r="Q583" s="66"/>
      <c r="R583" s="67"/>
      <c r="S583" s="65"/>
      <c r="T583" s="66"/>
      <c r="U583" s="68"/>
      <c r="V583" s="69"/>
      <c r="W583" s="65"/>
      <c r="X583" s="66"/>
      <c r="Y583" s="70" t="str">
        <f>_xlfn.XLOOKUP($D583,'[1]Res (3)'!$G:$G,'[1]Res (3)'!P:P,"",0)</f>
        <v>-</v>
      </c>
      <c r="Z583" s="70" t="str">
        <f>_xlfn.XLOOKUP($D583,'[1]Res (3)'!$G:$G,'[1]Res (3)'!Q:Q,"",0)</f>
        <v>-</v>
      </c>
      <c r="AA583" s="70" t="str">
        <f>_xlfn.XLOOKUP($D583,'[1]Res (3)'!$G:$G,'[1]Res (3)'!R:R,"",0)</f>
        <v>-</v>
      </c>
      <c r="AB583" s="70" t="str">
        <f>_xlfn.XLOOKUP($D583,'[1]Res (3)'!$G:$G,'[1]Res (3)'!S:S,"",0)</f>
        <v/>
      </c>
      <c r="AC583" s="70" t="str">
        <f>_xlfn.XLOOKUP($D583,'[1]Res (3)'!$G:$G,'[1]Res (3)'!T:T,"",0)</f>
        <v/>
      </c>
      <c r="AD583" s="70" t="str">
        <f>_xlfn.XLOOKUP($D583,'[1]Res (3)'!$G:$G,'[1]Res (3)'!U:U,"",0)</f>
        <v/>
      </c>
      <c r="AE583" s="70" t="str">
        <f>_xlfn.XLOOKUP($D583,'[1]Res (3)'!$G:$G,'[1]Res (3)'!V:V,"",0)</f>
        <v/>
      </c>
      <c r="AF583" s="70" t="str">
        <f>_xlfn.XLOOKUP($D583,'[1]Res (3)'!$G:$G,'[1]Res (3)'!W:W,"",0)</f>
        <v/>
      </c>
      <c r="AG583" s="70" t="str">
        <f>_xlfn.XLOOKUP($D583,'[1]Res (3)'!$G:$G,'[1]Res (3)'!X:X,"",0)</f>
        <v/>
      </c>
      <c r="AH583" s="70" t="str">
        <f>_xlfn.XLOOKUP($D583,'[1]Res (3)'!$G:$G,'[1]Res (3)'!Y:Y,"",0)</f>
        <v/>
      </c>
      <c r="AI583" s="70" t="str">
        <f>_xlfn.XLOOKUP($D583,'[1]Res (3)'!$G:$G,'[1]Res (3)'!Z:Z,"",0)</f>
        <v>-</v>
      </c>
      <c r="AJ583" s="70" t="str">
        <f>_xlfn.XLOOKUP($D583,'[1]Res (3)'!$G:$G,'[1]Res (3)'!AA:AA,"",0)</f>
        <v>-</v>
      </c>
      <c r="AK583" s="70" t="str">
        <f>_xlfn.XLOOKUP($D583,'[1]Res (3)'!$G:$G,'[1]Res (3)'!AB:AB,"",0)</f>
        <v>-</v>
      </c>
      <c r="AL583" s="71">
        <f t="shared" si="274"/>
        <v>0</v>
      </c>
      <c r="AM583" s="72" t="str">
        <f t="shared" si="275"/>
        <v/>
      </c>
      <c r="AN583" s="109"/>
    </row>
    <row r="584" spans="1:57" ht="93" customHeight="1" thickBot="1" x14ac:dyDescent="0.3">
      <c r="A584" s="34">
        <v>581</v>
      </c>
      <c r="B584" s="168" t="s">
        <v>128</v>
      </c>
      <c r="C584" s="34" t="s">
        <v>4299</v>
      </c>
      <c r="D584" s="34" t="str">
        <f t="shared" si="273"/>
        <v>8823502320</v>
      </c>
      <c r="E584" s="33" t="s">
        <v>4054</v>
      </c>
      <c r="F584" s="33">
        <v>320</v>
      </c>
      <c r="G584" s="168" t="str">
        <f>IFERROR(VLOOKUP(VALUE(E584),Склад!#REF!,6,0),"-")</f>
        <v>-</v>
      </c>
      <c r="H584" s="58"/>
      <c r="I584" s="194" t="s">
        <v>4374</v>
      </c>
      <c r="J584" s="59">
        <v>19.899999999999999</v>
      </c>
      <c r="K584" s="63">
        <v>59.9</v>
      </c>
      <c r="L584" s="60"/>
      <c r="M584" s="61"/>
      <c r="N584" s="62"/>
      <c r="O584" s="64"/>
      <c r="P584" s="65"/>
      <c r="Q584" s="66"/>
      <c r="R584" s="67"/>
      <c r="S584" s="65"/>
      <c r="T584" s="66"/>
      <c r="U584" s="68"/>
      <c r="V584" s="69"/>
      <c r="W584" s="65"/>
      <c r="X584" s="66"/>
      <c r="Y584" s="70" t="str">
        <f>_xlfn.XLOOKUP($D584,'[1]Res (3)'!$G:$G,'[1]Res (3)'!P:P,"",0)</f>
        <v>-</v>
      </c>
      <c r="Z584" s="70" t="str">
        <f>_xlfn.XLOOKUP($D584,'[1]Res (3)'!$G:$G,'[1]Res (3)'!Q:Q,"",0)</f>
        <v>-</v>
      </c>
      <c r="AA584" s="70" t="str">
        <f>_xlfn.XLOOKUP($D584,'[1]Res (3)'!$G:$G,'[1]Res (3)'!R:R,"",0)</f>
        <v>-</v>
      </c>
      <c r="AB584" s="70" t="str">
        <f>_xlfn.XLOOKUP($D584,'[1]Res (3)'!$G:$G,'[1]Res (3)'!S:S,"",0)</f>
        <v>-</v>
      </c>
      <c r="AC584" s="70" t="str">
        <f>_xlfn.XLOOKUP($D584,'[1]Res (3)'!$G:$G,'[1]Res (3)'!T:T,"",0)</f>
        <v>-</v>
      </c>
      <c r="AD584" s="70" t="str">
        <f>_xlfn.XLOOKUP($D584,'[1]Res (3)'!$G:$G,'[1]Res (3)'!U:U,"",0)</f>
        <v/>
      </c>
      <c r="AE584" s="70" t="str">
        <f>_xlfn.XLOOKUP($D584,'[1]Res (3)'!$G:$G,'[1]Res (3)'!V:V,"",0)</f>
        <v/>
      </c>
      <c r="AF584" s="70" t="str">
        <f>_xlfn.XLOOKUP($D584,'[1]Res (3)'!$G:$G,'[1]Res (3)'!W:W,"",0)</f>
        <v/>
      </c>
      <c r="AG584" s="70" t="str">
        <f>_xlfn.XLOOKUP($D584,'[1]Res (3)'!$G:$G,'[1]Res (3)'!X:X,"",0)</f>
        <v>-</v>
      </c>
      <c r="AH584" s="70" t="str">
        <f>_xlfn.XLOOKUP($D584,'[1]Res (3)'!$G:$G,'[1]Res (3)'!Y:Y,"",0)</f>
        <v>-</v>
      </c>
      <c r="AI584" s="70" t="str">
        <f>_xlfn.XLOOKUP($D584,'[1]Res (3)'!$G:$G,'[1]Res (3)'!Z:Z,"",0)</f>
        <v>-</v>
      </c>
      <c r="AJ584" s="70" t="str">
        <f>_xlfn.XLOOKUP($D584,'[1]Res (3)'!$G:$G,'[1]Res (3)'!AA:AA,"",0)</f>
        <v>-</v>
      </c>
      <c r="AK584" s="70" t="str">
        <f>_xlfn.XLOOKUP($D584,'[1]Res (3)'!$G:$G,'[1]Res (3)'!AB:AB,"",0)</f>
        <v>-</v>
      </c>
      <c r="AL584" s="71">
        <f t="shared" si="274"/>
        <v>0</v>
      </c>
      <c r="AM584" s="72" t="str">
        <f t="shared" si="275"/>
        <v/>
      </c>
      <c r="AN584" s="109"/>
      <c r="AO584" s="96" t="e">
        <f>SUM(AO539:AO583)</f>
        <v>#VALUE!</v>
      </c>
      <c r="AP584" s="204" t="e">
        <f>SUM(AP539:AP583)</f>
        <v>#REF!</v>
      </c>
      <c r="AQ584" s="205"/>
      <c r="AR584" s="206"/>
      <c r="AS584" s="95"/>
      <c r="AT584" s="94" t="e">
        <f>SUM(AT539:AT583)</f>
        <v>#REF!</v>
      </c>
      <c r="AU584" s="96"/>
      <c r="AV584" s="204" t="e">
        <f>SUM(AV539:AV583)</f>
        <v>#REF!</v>
      </c>
      <c r="AW584" s="205"/>
      <c r="AX584" s="206"/>
      <c r="BA584" s="207">
        <f>SUM(BA539:BD583)</f>
        <v>66</v>
      </c>
      <c r="BB584" s="207"/>
      <c r="BC584" s="207"/>
      <c r="BD584" s="207"/>
      <c r="BE584" s="87"/>
    </row>
    <row r="585" spans="1:57" ht="91.9" customHeight="1" x14ac:dyDescent="0.25">
      <c r="A585" s="57">
        <v>582</v>
      </c>
      <c r="B585" s="168" t="s">
        <v>148</v>
      </c>
      <c r="C585" s="34" t="s">
        <v>4300</v>
      </c>
      <c r="D585" s="34" t="str">
        <f t="shared" si="273"/>
        <v>29911059</v>
      </c>
      <c r="E585" s="33" t="s">
        <v>4055</v>
      </c>
      <c r="F585" s="33">
        <v>9</v>
      </c>
      <c r="G585" s="168" t="str">
        <f>IFERROR(VLOOKUP(VALUE(E585),Склад!#REF!,6,0),"-")</f>
        <v>-</v>
      </c>
      <c r="H585" s="58"/>
      <c r="I585" s="194" t="s">
        <v>4374</v>
      </c>
      <c r="J585" s="59">
        <v>29.9</v>
      </c>
      <c r="K585" s="63">
        <v>79.900000000000006</v>
      </c>
      <c r="L585" s="60"/>
      <c r="M585" s="61"/>
      <c r="N585" s="62"/>
      <c r="O585" s="64"/>
      <c r="P585" s="65"/>
      <c r="Q585" s="66"/>
      <c r="R585" s="67"/>
      <c r="S585" s="65"/>
      <c r="T585" s="66"/>
      <c r="U585" s="68"/>
      <c r="V585" s="69"/>
      <c r="W585" s="65"/>
      <c r="X585" s="66"/>
      <c r="Y585" s="70" t="str">
        <f>_xlfn.XLOOKUP($D585,'[1]Res (3)'!$G:$G,'[1]Res (3)'!P:P,"",0)</f>
        <v>-</v>
      </c>
      <c r="Z585" s="70" t="str">
        <f>_xlfn.XLOOKUP($D585,'[1]Res (3)'!$G:$G,'[1]Res (3)'!Q:Q,"",0)</f>
        <v>-</v>
      </c>
      <c r="AA585" s="70" t="str">
        <f>_xlfn.XLOOKUP($D585,'[1]Res (3)'!$G:$G,'[1]Res (3)'!R:R,"",0)</f>
        <v>-</v>
      </c>
      <c r="AB585" s="70" t="str">
        <f>_xlfn.XLOOKUP($D585,'[1]Res (3)'!$G:$G,'[1]Res (3)'!S:S,"",0)</f>
        <v/>
      </c>
      <c r="AC585" s="70" t="str">
        <f>_xlfn.XLOOKUP($D585,'[1]Res (3)'!$G:$G,'[1]Res (3)'!T:T,"",0)</f>
        <v/>
      </c>
      <c r="AD585" s="70" t="str">
        <f>_xlfn.XLOOKUP($D585,'[1]Res (3)'!$G:$G,'[1]Res (3)'!U:U,"",0)</f>
        <v/>
      </c>
      <c r="AE585" s="70" t="str">
        <f>_xlfn.XLOOKUP($D585,'[1]Res (3)'!$G:$G,'[1]Res (3)'!V:V,"",0)</f>
        <v/>
      </c>
      <c r="AF585" s="70" t="str">
        <f>_xlfn.XLOOKUP($D585,'[1]Res (3)'!$G:$G,'[1]Res (3)'!W:W,"",0)</f>
        <v/>
      </c>
      <c r="AG585" s="70" t="str">
        <f>_xlfn.XLOOKUP($D585,'[1]Res (3)'!$G:$G,'[1]Res (3)'!X:X,"",0)</f>
        <v/>
      </c>
      <c r="AH585" s="70" t="str">
        <f>_xlfn.XLOOKUP($D585,'[1]Res (3)'!$G:$G,'[1]Res (3)'!Y:Y,"",0)</f>
        <v/>
      </c>
      <c r="AI585" s="70" t="str">
        <f>_xlfn.XLOOKUP($D585,'[1]Res (3)'!$G:$G,'[1]Res (3)'!Z:Z,"",0)</f>
        <v>-</v>
      </c>
      <c r="AJ585" s="70" t="str">
        <f>_xlfn.XLOOKUP($D585,'[1]Res (3)'!$G:$G,'[1]Res (3)'!AA:AA,"",0)</f>
        <v>-</v>
      </c>
      <c r="AK585" s="70" t="str">
        <f>_xlfn.XLOOKUP($D585,'[1]Res (3)'!$G:$G,'[1]Res (3)'!AB:AB,"",0)</f>
        <v>-</v>
      </c>
      <c r="AL585" s="71">
        <f t="shared" si="274"/>
        <v>0</v>
      </c>
      <c r="AM585" s="72" t="str">
        <f t="shared" si="275"/>
        <v/>
      </c>
      <c r="AN585" s="109"/>
    </row>
    <row r="586" spans="1:57" ht="106.9" customHeight="1" thickBot="1" x14ac:dyDescent="0.3">
      <c r="A586" s="34">
        <v>583</v>
      </c>
      <c r="B586" s="168" t="s">
        <v>148</v>
      </c>
      <c r="C586" s="34" t="s">
        <v>4301</v>
      </c>
      <c r="D586" s="34" t="str">
        <f t="shared" si="273"/>
        <v>29951012</v>
      </c>
      <c r="E586" s="33" t="s">
        <v>4056</v>
      </c>
      <c r="F586" s="33">
        <v>2</v>
      </c>
      <c r="G586" s="168" t="str">
        <f>IFERROR(VLOOKUP(VALUE(E586),Склад!#REF!,6,0),"-")</f>
        <v>-</v>
      </c>
      <c r="H586" s="58"/>
      <c r="I586" s="194" t="s">
        <v>4374</v>
      </c>
      <c r="J586" s="59">
        <v>29.9</v>
      </c>
      <c r="K586" s="63">
        <v>79.900000000000006</v>
      </c>
      <c r="L586" s="60"/>
      <c r="M586" s="61"/>
      <c r="N586" s="62"/>
      <c r="O586" s="64"/>
      <c r="P586" s="65"/>
      <c r="Q586" s="66"/>
      <c r="R586" s="67"/>
      <c r="S586" s="65"/>
      <c r="T586" s="66"/>
      <c r="U586" s="68"/>
      <c r="V586" s="69"/>
      <c r="W586" s="65"/>
      <c r="X586" s="66"/>
      <c r="Y586" s="70" t="str">
        <f>_xlfn.XLOOKUP($D586,'[1]Res (3)'!$G:$G,'[1]Res (3)'!P:P,"",0)</f>
        <v>-</v>
      </c>
      <c r="Z586" s="70" t="str">
        <f>_xlfn.XLOOKUP($D586,'[1]Res (3)'!$G:$G,'[1]Res (3)'!Q:Q,"",0)</f>
        <v>-</v>
      </c>
      <c r="AA586" s="70" t="str">
        <f>_xlfn.XLOOKUP($D586,'[1]Res (3)'!$G:$G,'[1]Res (3)'!R:R,"",0)</f>
        <v>-</v>
      </c>
      <c r="AB586" s="70" t="str">
        <f>_xlfn.XLOOKUP($D586,'[1]Res (3)'!$G:$G,'[1]Res (3)'!S:S,"",0)</f>
        <v/>
      </c>
      <c r="AC586" s="70" t="str">
        <f>_xlfn.XLOOKUP($D586,'[1]Res (3)'!$G:$G,'[1]Res (3)'!T:T,"",0)</f>
        <v/>
      </c>
      <c r="AD586" s="70" t="str">
        <f>_xlfn.XLOOKUP($D586,'[1]Res (3)'!$G:$G,'[1]Res (3)'!U:U,"",0)</f>
        <v/>
      </c>
      <c r="AE586" s="70" t="str">
        <f>_xlfn.XLOOKUP($D586,'[1]Res (3)'!$G:$G,'[1]Res (3)'!V:V,"",0)</f>
        <v/>
      </c>
      <c r="AF586" s="70" t="str">
        <f>_xlfn.XLOOKUP($D586,'[1]Res (3)'!$G:$G,'[1]Res (3)'!W:W,"",0)</f>
        <v/>
      </c>
      <c r="AG586" s="70" t="str">
        <f>_xlfn.XLOOKUP($D586,'[1]Res (3)'!$G:$G,'[1]Res (3)'!X:X,"",0)</f>
        <v/>
      </c>
      <c r="AH586" s="70" t="str">
        <f>_xlfn.XLOOKUP($D586,'[1]Res (3)'!$G:$G,'[1]Res (3)'!Y:Y,"",0)</f>
        <v/>
      </c>
      <c r="AI586" s="70" t="str">
        <f>_xlfn.XLOOKUP($D586,'[1]Res (3)'!$G:$G,'[1]Res (3)'!Z:Z,"",0)</f>
        <v>-</v>
      </c>
      <c r="AJ586" s="70" t="str">
        <f>_xlfn.XLOOKUP($D586,'[1]Res (3)'!$G:$G,'[1]Res (3)'!AA:AA,"",0)</f>
        <v>-</v>
      </c>
      <c r="AK586" s="70" t="str">
        <f>_xlfn.XLOOKUP($D586,'[1]Res (3)'!$G:$G,'[1]Res (3)'!AB:AB,"",0)</f>
        <v>-</v>
      </c>
      <c r="AL586" s="71">
        <f t="shared" si="274"/>
        <v>0</v>
      </c>
      <c r="AM586" s="72" t="str">
        <f t="shared" si="275"/>
        <v/>
      </c>
      <c r="AN586" s="109"/>
    </row>
    <row r="587" spans="1:57" ht="114.4" customHeight="1" x14ac:dyDescent="0.25">
      <c r="A587" s="57">
        <v>584</v>
      </c>
      <c r="B587" s="168" t="s">
        <v>128</v>
      </c>
      <c r="C587" s="34" t="s">
        <v>4302</v>
      </c>
      <c r="D587" s="34" t="str">
        <f t="shared" si="273"/>
        <v>8699903613</v>
      </c>
      <c r="E587" s="33" t="s">
        <v>4057</v>
      </c>
      <c r="F587" s="33">
        <v>613</v>
      </c>
      <c r="G587" s="168" t="str">
        <f>IFERROR(VLOOKUP(VALUE(E587),Склад!#REF!,6,0),"-")</f>
        <v>-</v>
      </c>
      <c r="H587" s="58"/>
      <c r="I587" s="194" t="s">
        <v>4374</v>
      </c>
      <c r="J587" s="59">
        <v>9.9</v>
      </c>
      <c r="K587" s="63">
        <v>29.9</v>
      </c>
      <c r="L587" s="60"/>
      <c r="M587" s="61"/>
      <c r="N587" s="62"/>
      <c r="O587" s="64"/>
      <c r="P587" s="65"/>
      <c r="Q587" s="66"/>
      <c r="R587" s="67"/>
      <c r="S587" s="65"/>
      <c r="T587" s="66"/>
      <c r="U587" s="68"/>
      <c r="V587" s="69"/>
      <c r="W587" s="65"/>
      <c r="X587" s="66"/>
      <c r="Y587" s="70" t="str">
        <f>_xlfn.XLOOKUP($D587,'[1]Res (3)'!$G:$G,'[1]Res (3)'!P:P,"",0)</f>
        <v/>
      </c>
      <c r="Z587" s="70" t="str">
        <f>_xlfn.XLOOKUP($D587,'[1]Res (3)'!$G:$G,'[1]Res (3)'!Q:Q,"",0)</f>
        <v>-</v>
      </c>
      <c r="AA587" s="70" t="str">
        <f>_xlfn.XLOOKUP($D587,'[1]Res (3)'!$G:$G,'[1]Res (3)'!R:R,"",0)</f>
        <v>-</v>
      </c>
      <c r="AB587" s="70" t="str">
        <f>_xlfn.XLOOKUP($D587,'[1]Res (3)'!$G:$G,'[1]Res (3)'!S:S,"",0)</f>
        <v>-</v>
      </c>
      <c r="AC587" s="70" t="str">
        <f>_xlfn.XLOOKUP($D587,'[1]Res (3)'!$G:$G,'[1]Res (3)'!T:T,"",0)</f>
        <v>-</v>
      </c>
      <c r="AD587" s="70" t="str">
        <f>_xlfn.XLOOKUP($D587,'[1]Res (3)'!$G:$G,'[1]Res (3)'!U:U,"",0)</f>
        <v>-</v>
      </c>
      <c r="AE587" s="70" t="str">
        <f>_xlfn.XLOOKUP($D587,'[1]Res (3)'!$G:$G,'[1]Res (3)'!V:V,"",0)</f>
        <v>-</v>
      </c>
      <c r="AF587" s="70" t="str">
        <f>_xlfn.XLOOKUP($D587,'[1]Res (3)'!$G:$G,'[1]Res (3)'!W:W,"",0)</f>
        <v>-</v>
      </c>
      <c r="AG587" s="70" t="str">
        <f>_xlfn.XLOOKUP($D587,'[1]Res (3)'!$G:$G,'[1]Res (3)'!X:X,"",0)</f>
        <v>-</v>
      </c>
      <c r="AH587" s="70" t="str">
        <f>_xlfn.XLOOKUP($D587,'[1]Res (3)'!$G:$G,'[1]Res (3)'!Y:Y,"",0)</f>
        <v>-</v>
      </c>
      <c r="AI587" s="70" t="str">
        <f>_xlfn.XLOOKUP($D587,'[1]Res (3)'!$G:$G,'[1]Res (3)'!Z:Z,"",0)</f>
        <v>-</v>
      </c>
      <c r="AJ587" s="70" t="str">
        <f>_xlfn.XLOOKUP($D587,'[1]Res (3)'!$G:$G,'[1]Res (3)'!AA:AA,"",0)</f>
        <v>-</v>
      </c>
      <c r="AK587" s="70" t="str">
        <f>_xlfn.XLOOKUP($D587,'[1]Res (3)'!$G:$G,'[1]Res (3)'!AB:AB,"",0)</f>
        <v>-</v>
      </c>
      <c r="AL587" s="71">
        <f t="shared" si="274"/>
        <v>0</v>
      </c>
      <c r="AM587" s="72" t="str">
        <f t="shared" si="275"/>
        <v/>
      </c>
      <c r="AN587" s="109"/>
      <c r="AO587" s="235" t="s">
        <v>42</v>
      </c>
      <c r="AP587" s="236"/>
      <c r="AQ587" s="237"/>
      <c r="AR587" s="238"/>
      <c r="AS587" s="86"/>
      <c r="AT587" s="234" t="s">
        <v>43</v>
      </c>
      <c r="AU587" s="235"/>
      <c r="AV587" s="236"/>
      <c r="AW587" s="237"/>
      <c r="AX587" s="238"/>
      <c r="BA587" s="207" t="s">
        <v>52</v>
      </c>
      <c r="BB587" s="207"/>
      <c r="BC587" s="207"/>
      <c r="BD587" s="207"/>
    </row>
    <row r="588" spans="1:57" ht="116.85" customHeight="1" x14ac:dyDescent="0.25">
      <c r="A588" s="34">
        <v>585</v>
      </c>
      <c r="B588" s="168" t="s">
        <v>128</v>
      </c>
      <c r="C588" s="34" t="s">
        <v>4302</v>
      </c>
      <c r="D588" s="34" t="str">
        <f t="shared" si="273"/>
        <v>8699903620</v>
      </c>
      <c r="E588" s="33" t="s">
        <v>4057</v>
      </c>
      <c r="F588" s="33">
        <v>620</v>
      </c>
      <c r="G588" s="168" t="str">
        <f>IFERROR(VLOOKUP(VALUE(E588),Склад!#REF!,6,0),"-")</f>
        <v>-</v>
      </c>
      <c r="H588" s="58"/>
      <c r="I588" s="194" t="s">
        <v>4374</v>
      </c>
      <c r="J588" s="59">
        <v>9.9</v>
      </c>
      <c r="K588" s="63">
        <v>29.9</v>
      </c>
      <c r="L588" s="60"/>
      <c r="M588" s="61"/>
      <c r="N588" s="62"/>
      <c r="O588" s="64"/>
      <c r="P588" s="65"/>
      <c r="Q588" s="66"/>
      <c r="R588" s="67"/>
      <c r="S588" s="65"/>
      <c r="T588" s="66"/>
      <c r="U588" s="68"/>
      <c r="V588" s="69"/>
      <c r="W588" s="65"/>
      <c r="X588" s="66"/>
      <c r="Y588" s="70" t="str">
        <f>_xlfn.XLOOKUP($D588,'[1]Res (3)'!$G:$G,'[1]Res (3)'!P:P,"",0)</f>
        <v/>
      </c>
      <c r="Z588" s="70" t="str">
        <f>_xlfn.XLOOKUP($D588,'[1]Res (3)'!$G:$G,'[1]Res (3)'!Q:Q,"",0)</f>
        <v>-</v>
      </c>
      <c r="AA588" s="70" t="str">
        <f>_xlfn.XLOOKUP($D588,'[1]Res (3)'!$G:$G,'[1]Res (3)'!R:R,"",0)</f>
        <v>-</v>
      </c>
      <c r="AB588" s="70" t="str">
        <f>_xlfn.XLOOKUP($D588,'[1]Res (3)'!$G:$G,'[1]Res (3)'!S:S,"",0)</f>
        <v>-</v>
      </c>
      <c r="AC588" s="70" t="str">
        <f>_xlfn.XLOOKUP($D588,'[1]Res (3)'!$G:$G,'[1]Res (3)'!T:T,"",0)</f>
        <v>-</v>
      </c>
      <c r="AD588" s="70" t="str">
        <f>_xlfn.XLOOKUP($D588,'[1]Res (3)'!$G:$G,'[1]Res (3)'!U:U,"",0)</f>
        <v>-</v>
      </c>
      <c r="AE588" s="70" t="str">
        <f>_xlfn.XLOOKUP($D588,'[1]Res (3)'!$G:$G,'[1]Res (3)'!V:V,"",0)</f>
        <v>-</v>
      </c>
      <c r="AF588" s="70" t="str">
        <f>_xlfn.XLOOKUP($D588,'[1]Res (3)'!$G:$G,'[1]Res (3)'!W:W,"",0)</f>
        <v>-</v>
      </c>
      <c r="AG588" s="70" t="str">
        <f>_xlfn.XLOOKUP($D588,'[1]Res (3)'!$G:$G,'[1]Res (3)'!X:X,"",0)</f>
        <v>-</v>
      </c>
      <c r="AH588" s="70" t="str">
        <f>_xlfn.XLOOKUP($D588,'[1]Res (3)'!$G:$G,'[1]Res (3)'!Y:Y,"",0)</f>
        <v>-</v>
      </c>
      <c r="AI588" s="70" t="str">
        <f>_xlfn.XLOOKUP($D588,'[1]Res (3)'!$G:$G,'[1]Res (3)'!Z:Z,"",0)</f>
        <v>-</v>
      </c>
      <c r="AJ588" s="70" t="str">
        <f>_xlfn.XLOOKUP($D588,'[1]Res (3)'!$G:$G,'[1]Res (3)'!AA:AA,"",0)</f>
        <v>-</v>
      </c>
      <c r="AK588" s="70" t="str">
        <f>_xlfn.XLOOKUP($D588,'[1]Res (3)'!$G:$G,'[1]Res (3)'!AB:AB,"",0)</f>
        <v>-</v>
      </c>
      <c r="AL588" s="71">
        <f t="shared" si="274"/>
        <v>0</v>
      </c>
      <c r="AM588" s="72" t="str">
        <f t="shared" si="275"/>
        <v/>
      </c>
      <c r="AN588" s="109"/>
      <c r="AO588" s="90">
        <v>124</v>
      </c>
      <c r="AP588" s="208">
        <v>1858.2699999999998</v>
      </c>
      <c r="AQ588" s="209"/>
      <c r="AR588" s="210"/>
      <c r="AS588" s="89"/>
      <c r="AT588" s="88">
        <v>62</v>
      </c>
      <c r="AU588" s="90"/>
      <c r="AV588" s="208">
        <v>893.82000000000039</v>
      </c>
      <c r="AW588" s="209"/>
      <c r="AX588" s="210"/>
      <c r="BA588" s="207">
        <v>31</v>
      </c>
      <c r="BB588" s="207"/>
      <c r="BC588" s="207"/>
      <c r="BD588" s="207"/>
    </row>
    <row r="589" spans="1:57" ht="103.7" customHeight="1" x14ac:dyDescent="0.25">
      <c r="A589" s="57">
        <v>586</v>
      </c>
      <c r="B589" s="168" t="s">
        <v>128</v>
      </c>
      <c r="C589" s="34" t="s">
        <v>4303</v>
      </c>
      <c r="D589" s="34" t="str">
        <f t="shared" si="273"/>
        <v>859932722</v>
      </c>
      <c r="E589" s="33" t="s">
        <v>4058</v>
      </c>
      <c r="F589" s="33">
        <v>22</v>
      </c>
      <c r="G589" s="168" t="str">
        <f>IFERROR(VLOOKUP(VALUE(E589),Склад!#REF!,6,0),"-")</f>
        <v>-</v>
      </c>
      <c r="H589" s="58"/>
      <c r="I589" s="194" t="s">
        <v>4374</v>
      </c>
      <c r="J589" s="59">
        <v>13.9</v>
      </c>
      <c r="K589" s="63">
        <v>39.9</v>
      </c>
      <c r="L589" s="60"/>
      <c r="M589" s="61"/>
      <c r="N589" s="62"/>
      <c r="O589" s="64"/>
      <c r="P589" s="65"/>
      <c r="Q589" s="66"/>
      <c r="R589" s="67"/>
      <c r="S589" s="65"/>
      <c r="T589" s="66"/>
      <c r="U589" s="68"/>
      <c r="V589" s="69"/>
      <c r="W589" s="65"/>
      <c r="X589" s="66"/>
      <c r="Y589" s="70" t="str">
        <f>_xlfn.XLOOKUP($D589,'[1]Res (3)'!$G:$G,'[1]Res (3)'!P:P,"",0)</f>
        <v/>
      </c>
      <c r="Z589" s="70" t="str">
        <f>_xlfn.XLOOKUP($D589,'[1]Res (3)'!$G:$G,'[1]Res (3)'!Q:Q,"",0)</f>
        <v>-</v>
      </c>
      <c r="AA589" s="70" t="str">
        <f>_xlfn.XLOOKUP($D589,'[1]Res (3)'!$G:$G,'[1]Res (3)'!R:R,"",0)</f>
        <v>-</v>
      </c>
      <c r="AB589" s="70" t="str">
        <f>_xlfn.XLOOKUP($D589,'[1]Res (3)'!$G:$G,'[1]Res (3)'!S:S,"",0)</f>
        <v>-</v>
      </c>
      <c r="AC589" s="70" t="str">
        <f>_xlfn.XLOOKUP($D589,'[1]Res (3)'!$G:$G,'[1]Res (3)'!T:T,"",0)</f>
        <v>-</v>
      </c>
      <c r="AD589" s="70" t="str">
        <f>_xlfn.XLOOKUP($D589,'[1]Res (3)'!$G:$G,'[1]Res (3)'!U:U,"",0)</f>
        <v>-</v>
      </c>
      <c r="AE589" s="70" t="str">
        <f>_xlfn.XLOOKUP($D589,'[1]Res (3)'!$G:$G,'[1]Res (3)'!V:V,"",0)</f>
        <v>-</v>
      </c>
      <c r="AF589" s="70" t="str">
        <f>_xlfn.XLOOKUP($D589,'[1]Res (3)'!$G:$G,'[1]Res (3)'!W:W,"",0)</f>
        <v>-</v>
      </c>
      <c r="AG589" s="70" t="str">
        <f>_xlfn.XLOOKUP($D589,'[1]Res (3)'!$G:$G,'[1]Res (3)'!X:X,"",0)</f>
        <v>-</v>
      </c>
      <c r="AH589" s="70" t="str">
        <f>_xlfn.XLOOKUP($D589,'[1]Res (3)'!$G:$G,'[1]Res (3)'!Y:Y,"",0)</f>
        <v>-</v>
      </c>
      <c r="AI589" s="70" t="str">
        <f>_xlfn.XLOOKUP($D589,'[1]Res (3)'!$G:$G,'[1]Res (3)'!Z:Z,"",0)</f>
        <v>-</v>
      </c>
      <c r="AJ589" s="70" t="str">
        <f>_xlfn.XLOOKUP($D589,'[1]Res (3)'!$G:$G,'[1]Res (3)'!AA:AA,"",0)</f>
        <v>-</v>
      </c>
      <c r="AK589" s="70" t="str">
        <f>_xlfn.XLOOKUP($D589,'[1]Res (3)'!$G:$G,'[1]Res (3)'!AB:AB,"",0)</f>
        <v>-</v>
      </c>
      <c r="AL589" s="71">
        <f t="shared" si="274"/>
        <v>0</v>
      </c>
      <c r="AM589" s="72" t="str">
        <f t="shared" si="275"/>
        <v/>
      </c>
      <c r="AN589" s="109"/>
      <c r="AO589" s="90">
        <v>118</v>
      </c>
      <c r="AP589" s="208">
        <v>2864.06</v>
      </c>
      <c r="AQ589" s="209"/>
      <c r="AR589" s="210"/>
      <c r="AS589" s="89"/>
      <c r="AT589" s="88">
        <v>68</v>
      </c>
      <c r="AU589" s="90"/>
      <c r="AV589" s="208">
        <v>1649.0500000000002</v>
      </c>
      <c r="AW589" s="209"/>
      <c r="AX589" s="210"/>
      <c r="BA589" s="207">
        <v>24</v>
      </c>
      <c r="BB589" s="207"/>
      <c r="BC589" s="207"/>
      <c r="BD589" s="207"/>
    </row>
    <row r="590" spans="1:57" ht="93.4" customHeight="1" x14ac:dyDescent="0.25">
      <c r="A590" s="34">
        <v>587</v>
      </c>
      <c r="B590" s="168" t="s">
        <v>128</v>
      </c>
      <c r="C590" s="34" t="s">
        <v>4303</v>
      </c>
      <c r="D590" s="34" t="str">
        <f t="shared" si="273"/>
        <v>859932735</v>
      </c>
      <c r="E590" s="33" t="s">
        <v>4058</v>
      </c>
      <c r="F590" s="33">
        <v>35</v>
      </c>
      <c r="G590" s="168" t="str">
        <f>IFERROR(VLOOKUP(VALUE(E590),Склад!#REF!,6,0),"-")</f>
        <v>-</v>
      </c>
      <c r="H590" s="58"/>
      <c r="I590" s="194" t="s">
        <v>4374</v>
      </c>
      <c r="J590" s="59">
        <v>13.9</v>
      </c>
      <c r="K590" s="63">
        <v>39.9</v>
      </c>
      <c r="L590" s="60"/>
      <c r="M590" s="61"/>
      <c r="N590" s="62"/>
      <c r="O590" s="64"/>
      <c r="P590" s="65"/>
      <c r="Q590" s="66"/>
      <c r="R590" s="67"/>
      <c r="S590" s="65"/>
      <c r="T590" s="66"/>
      <c r="U590" s="68"/>
      <c r="V590" s="69"/>
      <c r="W590" s="65"/>
      <c r="X590" s="66"/>
      <c r="Y590" s="70" t="str">
        <f>_xlfn.XLOOKUP($D590,'[1]Res (3)'!$G:$G,'[1]Res (3)'!P:P,"",0)</f>
        <v/>
      </c>
      <c r="Z590" s="70" t="str">
        <f>_xlfn.XLOOKUP($D590,'[1]Res (3)'!$G:$G,'[1]Res (3)'!Q:Q,"",0)</f>
        <v>-</v>
      </c>
      <c r="AA590" s="70" t="str">
        <f>_xlfn.XLOOKUP($D590,'[1]Res (3)'!$G:$G,'[1]Res (3)'!R:R,"",0)</f>
        <v>-</v>
      </c>
      <c r="AB590" s="70" t="str">
        <f>_xlfn.XLOOKUP($D590,'[1]Res (3)'!$G:$G,'[1]Res (3)'!S:S,"",0)</f>
        <v>-</v>
      </c>
      <c r="AC590" s="70" t="str">
        <f>_xlfn.XLOOKUP($D590,'[1]Res (3)'!$G:$G,'[1]Res (3)'!T:T,"",0)</f>
        <v>-</v>
      </c>
      <c r="AD590" s="70" t="str">
        <f>_xlfn.XLOOKUP($D590,'[1]Res (3)'!$G:$G,'[1]Res (3)'!U:U,"",0)</f>
        <v>-</v>
      </c>
      <c r="AE590" s="70" t="str">
        <f>_xlfn.XLOOKUP($D590,'[1]Res (3)'!$G:$G,'[1]Res (3)'!V:V,"",0)</f>
        <v>-</v>
      </c>
      <c r="AF590" s="70" t="str">
        <f>_xlfn.XLOOKUP($D590,'[1]Res (3)'!$G:$G,'[1]Res (3)'!W:W,"",0)</f>
        <v>-</v>
      </c>
      <c r="AG590" s="70" t="str">
        <f>_xlfn.XLOOKUP($D590,'[1]Res (3)'!$G:$G,'[1]Res (3)'!X:X,"",0)</f>
        <v>-</v>
      </c>
      <c r="AH590" s="70" t="str">
        <f>_xlfn.XLOOKUP($D590,'[1]Res (3)'!$G:$G,'[1]Res (3)'!Y:Y,"",0)</f>
        <v>-</v>
      </c>
      <c r="AI590" s="70" t="str">
        <f>_xlfn.XLOOKUP($D590,'[1]Res (3)'!$G:$G,'[1]Res (3)'!Z:Z,"",0)</f>
        <v>-</v>
      </c>
      <c r="AJ590" s="70" t="str">
        <f>_xlfn.XLOOKUP($D590,'[1]Res (3)'!$G:$G,'[1]Res (3)'!AA:AA,"",0)</f>
        <v>-</v>
      </c>
      <c r="AK590" s="70" t="str">
        <f>_xlfn.XLOOKUP($D590,'[1]Res (3)'!$G:$G,'[1]Res (3)'!AB:AB,"",0)</f>
        <v>-</v>
      </c>
      <c r="AL590" s="71">
        <f t="shared" si="274"/>
        <v>0</v>
      </c>
      <c r="AM590" s="72" t="str">
        <f t="shared" si="275"/>
        <v/>
      </c>
      <c r="AN590" s="109"/>
      <c r="AO590" s="90">
        <v>274</v>
      </c>
      <c r="AP590" s="208">
        <v>7269.8300000000017</v>
      </c>
      <c r="AQ590" s="209"/>
      <c r="AR590" s="210"/>
      <c r="AS590" s="89"/>
      <c r="AT590" s="88">
        <v>136</v>
      </c>
      <c r="AU590" s="90"/>
      <c r="AV590" s="208">
        <v>3540.9200000000005</v>
      </c>
      <c r="AW590" s="209"/>
      <c r="AX590" s="210"/>
      <c r="BA590" s="207">
        <v>42</v>
      </c>
      <c r="BB590" s="207"/>
      <c r="BC590" s="207"/>
      <c r="BD590" s="207"/>
    </row>
    <row r="591" spans="1:57" ht="95.45" customHeight="1" x14ac:dyDescent="0.25">
      <c r="A591" s="57">
        <v>588</v>
      </c>
      <c r="B591" s="168" t="s">
        <v>128</v>
      </c>
      <c r="C591" s="34" t="s">
        <v>4303</v>
      </c>
      <c r="D591" s="34" t="str">
        <f t="shared" si="273"/>
        <v>859932739</v>
      </c>
      <c r="E591" s="33" t="s">
        <v>4058</v>
      </c>
      <c r="F591" s="33">
        <v>39</v>
      </c>
      <c r="G591" s="168" t="str">
        <f>IFERROR(VLOOKUP(VALUE(E591),Склад!#REF!,6,0),"-")</f>
        <v>-</v>
      </c>
      <c r="H591" s="58"/>
      <c r="I591" s="194" t="s">
        <v>4374</v>
      </c>
      <c r="J591" s="59">
        <v>13.9</v>
      </c>
      <c r="K591" s="63">
        <v>39.9</v>
      </c>
      <c r="L591" s="60"/>
      <c r="M591" s="61"/>
      <c r="N591" s="62"/>
      <c r="O591" s="64"/>
      <c r="P591" s="65"/>
      <c r="Q591" s="66"/>
      <c r="R591" s="67"/>
      <c r="S591" s="65"/>
      <c r="T591" s="66"/>
      <c r="U591" s="68"/>
      <c r="V591" s="69"/>
      <c r="W591" s="65"/>
      <c r="X591" s="66"/>
      <c r="Y591" s="70" t="str">
        <f>_xlfn.XLOOKUP($D591,'[1]Res (3)'!$G:$G,'[1]Res (3)'!P:P,"",0)</f>
        <v/>
      </c>
      <c r="Z591" s="70" t="str">
        <f>_xlfn.XLOOKUP($D591,'[1]Res (3)'!$G:$G,'[1]Res (3)'!Q:Q,"",0)</f>
        <v>-</v>
      </c>
      <c r="AA591" s="70" t="str">
        <f>_xlfn.XLOOKUP($D591,'[1]Res (3)'!$G:$G,'[1]Res (3)'!R:R,"",0)</f>
        <v>-</v>
      </c>
      <c r="AB591" s="70" t="str">
        <f>_xlfn.XLOOKUP($D591,'[1]Res (3)'!$G:$G,'[1]Res (3)'!S:S,"",0)</f>
        <v>-</v>
      </c>
      <c r="AC591" s="70" t="str">
        <f>_xlfn.XLOOKUP($D591,'[1]Res (3)'!$G:$G,'[1]Res (3)'!T:T,"",0)</f>
        <v>-</v>
      </c>
      <c r="AD591" s="70" t="str">
        <f>_xlfn.XLOOKUP($D591,'[1]Res (3)'!$G:$G,'[1]Res (3)'!U:U,"",0)</f>
        <v>-</v>
      </c>
      <c r="AE591" s="70" t="str">
        <f>_xlfn.XLOOKUP($D591,'[1]Res (3)'!$G:$G,'[1]Res (3)'!V:V,"",0)</f>
        <v>-</v>
      </c>
      <c r="AF591" s="70" t="str">
        <f>_xlfn.XLOOKUP($D591,'[1]Res (3)'!$G:$G,'[1]Res (3)'!W:W,"",0)</f>
        <v>-</v>
      </c>
      <c r="AG591" s="70" t="str">
        <f>_xlfn.XLOOKUP($D591,'[1]Res (3)'!$G:$G,'[1]Res (3)'!X:X,"",0)</f>
        <v>-</v>
      </c>
      <c r="AH591" s="70" t="str">
        <f>_xlfn.XLOOKUP($D591,'[1]Res (3)'!$G:$G,'[1]Res (3)'!Y:Y,"",0)</f>
        <v>-</v>
      </c>
      <c r="AI591" s="70" t="str">
        <f>_xlfn.XLOOKUP($D591,'[1]Res (3)'!$G:$G,'[1]Res (3)'!Z:Z,"",0)</f>
        <v>-</v>
      </c>
      <c r="AJ591" s="70" t="str">
        <f>_xlfn.XLOOKUP($D591,'[1]Res (3)'!$G:$G,'[1]Res (3)'!AA:AA,"",0)</f>
        <v>-</v>
      </c>
      <c r="AK591" s="70" t="str">
        <f>_xlfn.XLOOKUP($D591,'[1]Res (3)'!$G:$G,'[1]Res (3)'!AB:AB,"",0)</f>
        <v>-</v>
      </c>
      <c r="AL591" s="71">
        <f t="shared" si="274"/>
        <v>0</v>
      </c>
      <c r="AM591" s="72" t="str">
        <f t="shared" si="275"/>
        <v/>
      </c>
      <c r="AN591" s="109"/>
      <c r="AO591" s="90">
        <v>38</v>
      </c>
      <c r="AP591" s="208">
        <v>924.83999999999992</v>
      </c>
      <c r="AQ591" s="209"/>
      <c r="AR591" s="210"/>
      <c r="AS591" s="89"/>
      <c r="AT591" s="88">
        <v>14</v>
      </c>
      <c r="AU591" s="90"/>
      <c r="AV591" s="208">
        <v>361.41999999999996</v>
      </c>
      <c r="AW591" s="209"/>
      <c r="AX591" s="210"/>
      <c r="BA591" s="207">
        <v>6</v>
      </c>
      <c r="BB591" s="207"/>
      <c r="BC591" s="207"/>
      <c r="BD591" s="207"/>
    </row>
    <row r="592" spans="1:57" ht="94.15" customHeight="1" x14ac:dyDescent="0.25">
      <c r="A592" s="34">
        <v>589</v>
      </c>
      <c r="B592" s="168" t="s">
        <v>128</v>
      </c>
      <c r="C592" s="34" t="s">
        <v>4304</v>
      </c>
      <c r="D592" s="34" t="str">
        <f t="shared" si="273"/>
        <v>85993291</v>
      </c>
      <c r="E592" s="33" t="s">
        <v>4059</v>
      </c>
      <c r="F592" s="33">
        <v>1</v>
      </c>
      <c r="G592" s="168" t="str">
        <f>IFERROR(VLOOKUP(VALUE(E592),Склад!#REF!,6,0),"-")</f>
        <v>-</v>
      </c>
      <c r="H592" s="58"/>
      <c r="I592" s="194" t="s">
        <v>4374</v>
      </c>
      <c r="J592" s="59">
        <v>13.9</v>
      </c>
      <c r="K592" s="63">
        <v>39.9</v>
      </c>
      <c r="L592" s="60"/>
      <c r="M592" s="61"/>
      <c r="N592" s="62"/>
      <c r="O592" s="64"/>
      <c r="P592" s="65"/>
      <c r="Q592" s="66"/>
      <c r="R592" s="67"/>
      <c r="S592" s="65"/>
      <c r="T592" s="66"/>
      <c r="U592" s="68"/>
      <c r="V592" s="69"/>
      <c r="W592" s="65"/>
      <c r="X592" s="66"/>
      <c r="Y592" s="70" t="str">
        <f>_xlfn.XLOOKUP($D592,'[1]Res (3)'!$G:$G,'[1]Res (3)'!P:P,"",0)</f>
        <v/>
      </c>
      <c r="Z592" s="70" t="str">
        <f>_xlfn.XLOOKUP($D592,'[1]Res (3)'!$G:$G,'[1]Res (3)'!Q:Q,"",0)</f>
        <v>-</v>
      </c>
      <c r="AA592" s="70" t="str">
        <f>_xlfn.XLOOKUP($D592,'[1]Res (3)'!$G:$G,'[1]Res (3)'!R:R,"",0)</f>
        <v>-</v>
      </c>
      <c r="AB592" s="70" t="str">
        <f>_xlfn.XLOOKUP($D592,'[1]Res (3)'!$G:$G,'[1]Res (3)'!S:S,"",0)</f>
        <v>-</v>
      </c>
      <c r="AC592" s="70" t="str">
        <f>_xlfn.XLOOKUP($D592,'[1]Res (3)'!$G:$G,'[1]Res (3)'!T:T,"",0)</f>
        <v>-</v>
      </c>
      <c r="AD592" s="70" t="str">
        <f>_xlfn.XLOOKUP($D592,'[1]Res (3)'!$G:$G,'[1]Res (3)'!U:U,"",0)</f>
        <v>-</v>
      </c>
      <c r="AE592" s="70" t="str">
        <f>_xlfn.XLOOKUP($D592,'[1]Res (3)'!$G:$G,'[1]Res (3)'!V:V,"",0)</f>
        <v>-</v>
      </c>
      <c r="AF592" s="70" t="str">
        <f>_xlfn.XLOOKUP($D592,'[1]Res (3)'!$G:$G,'[1]Res (3)'!W:W,"",0)</f>
        <v>-</v>
      </c>
      <c r="AG592" s="70" t="str">
        <f>_xlfn.XLOOKUP($D592,'[1]Res (3)'!$G:$G,'[1]Res (3)'!X:X,"",0)</f>
        <v>-</v>
      </c>
      <c r="AH592" s="70" t="str">
        <f>_xlfn.XLOOKUP($D592,'[1]Res (3)'!$G:$G,'[1]Res (3)'!Y:Y,"",0)</f>
        <v>-</v>
      </c>
      <c r="AI592" s="70" t="str">
        <f>_xlfn.XLOOKUP($D592,'[1]Res (3)'!$G:$G,'[1]Res (3)'!Z:Z,"",0)</f>
        <v>-</v>
      </c>
      <c r="AJ592" s="70" t="str">
        <f>_xlfn.XLOOKUP($D592,'[1]Res (3)'!$G:$G,'[1]Res (3)'!AA:AA,"",0)</f>
        <v>-</v>
      </c>
      <c r="AK592" s="70" t="str">
        <f>_xlfn.XLOOKUP($D592,'[1]Res (3)'!$G:$G,'[1]Res (3)'!AB:AB,"",0)</f>
        <v>-</v>
      </c>
      <c r="AL592" s="71">
        <f t="shared" si="274"/>
        <v>0</v>
      </c>
      <c r="AM592" s="72" t="str">
        <f t="shared" si="275"/>
        <v/>
      </c>
      <c r="AN592" s="109"/>
      <c r="AO592" s="90">
        <v>7</v>
      </c>
      <c r="AP592" s="208">
        <v>182.28</v>
      </c>
      <c r="AQ592" s="209"/>
      <c r="AR592" s="210"/>
      <c r="AS592" s="89"/>
      <c r="AT592" s="88">
        <v>3</v>
      </c>
      <c r="AU592" s="90"/>
      <c r="AV592" s="208">
        <v>78.12</v>
      </c>
      <c r="AW592" s="209"/>
      <c r="AX592" s="210"/>
      <c r="BA592" s="207">
        <v>2</v>
      </c>
      <c r="BB592" s="207"/>
      <c r="BC592" s="207"/>
      <c r="BD592" s="207"/>
    </row>
    <row r="593" spans="1:56" ht="90.4" customHeight="1" x14ac:dyDescent="0.25">
      <c r="A593" s="57">
        <v>590</v>
      </c>
      <c r="B593" s="168" t="s">
        <v>128</v>
      </c>
      <c r="C593" s="34" t="s">
        <v>4304</v>
      </c>
      <c r="D593" s="34" t="str">
        <f t="shared" si="273"/>
        <v>85993292</v>
      </c>
      <c r="E593" s="33" t="s">
        <v>4059</v>
      </c>
      <c r="F593" s="33">
        <v>2</v>
      </c>
      <c r="G593" s="168" t="str">
        <f>IFERROR(VLOOKUP(VALUE(E593),Склад!#REF!,6,0),"-")</f>
        <v>-</v>
      </c>
      <c r="H593" s="58"/>
      <c r="I593" s="194" t="s">
        <v>4374</v>
      </c>
      <c r="J593" s="59">
        <v>13.9</v>
      </c>
      <c r="K593" s="63">
        <v>39.9</v>
      </c>
      <c r="L593" s="60"/>
      <c r="M593" s="61"/>
      <c r="N593" s="62"/>
      <c r="O593" s="64"/>
      <c r="P593" s="65"/>
      <c r="Q593" s="66"/>
      <c r="R593" s="67"/>
      <c r="S593" s="65"/>
      <c r="T593" s="66"/>
      <c r="U593" s="68"/>
      <c r="V593" s="69"/>
      <c r="W593" s="65"/>
      <c r="X593" s="66"/>
      <c r="Y593" s="70" t="str">
        <f>_xlfn.XLOOKUP($D593,'[1]Res (3)'!$G:$G,'[1]Res (3)'!P:P,"",0)</f>
        <v/>
      </c>
      <c r="Z593" s="70" t="str">
        <f>_xlfn.XLOOKUP($D593,'[1]Res (3)'!$G:$G,'[1]Res (3)'!Q:Q,"",0)</f>
        <v>-</v>
      </c>
      <c r="AA593" s="70" t="str">
        <f>_xlfn.XLOOKUP($D593,'[1]Res (3)'!$G:$G,'[1]Res (3)'!R:R,"",0)</f>
        <v>-</v>
      </c>
      <c r="AB593" s="70" t="str">
        <f>_xlfn.XLOOKUP($D593,'[1]Res (3)'!$G:$G,'[1]Res (3)'!S:S,"",0)</f>
        <v>-</v>
      </c>
      <c r="AC593" s="70" t="str">
        <f>_xlfn.XLOOKUP($D593,'[1]Res (3)'!$G:$G,'[1]Res (3)'!T:T,"",0)</f>
        <v>-</v>
      </c>
      <c r="AD593" s="70" t="str">
        <f>_xlfn.XLOOKUP($D593,'[1]Res (3)'!$G:$G,'[1]Res (3)'!U:U,"",0)</f>
        <v>-</v>
      </c>
      <c r="AE593" s="70" t="str">
        <f>_xlfn.XLOOKUP($D593,'[1]Res (3)'!$G:$G,'[1]Res (3)'!V:V,"",0)</f>
        <v>-</v>
      </c>
      <c r="AF593" s="70" t="str">
        <f>_xlfn.XLOOKUP($D593,'[1]Res (3)'!$G:$G,'[1]Res (3)'!W:W,"",0)</f>
        <v>-</v>
      </c>
      <c r="AG593" s="70" t="str">
        <f>_xlfn.XLOOKUP($D593,'[1]Res (3)'!$G:$G,'[1]Res (3)'!X:X,"",0)</f>
        <v>-</v>
      </c>
      <c r="AH593" s="70" t="str">
        <f>_xlfn.XLOOKUP($D593,'[1]Res (3)'!$G:$G,'[1]Res (3)'!Y:Y,"",0)</f>
        <v>-</v>
      </c>
      <c r="AI593" s="70" t="str">
        <f>_xlfn.XLOOKUP($D593,'[1]Res (3)'!$G:$G,'[1]Res (3)'!Z:Z,"",0)</f>
        <v>-</v>
      </c>
      <c r="AJ593" s="70" t="str">
        <f>_xlfn.XLOOKUP($D593,'[1]Res (3)'!$G:$G,'[1]Res (3)'!AA:AA,"",0)</f>
        <v>-</v>
      </c>
      <c r="AK593" s="70" t="str">
        <f>_xlfn.XLOOKUP($D593,'[1]Res (3)'!$G:$G,'[1]Res (3)'!AB:AB,"",0)</f>
        <v>-</v>
      </c>
      <c r="AL593" s="71">
        <f t="shared" si="274"/>
        <v>0</v>
      </c>
      <c r="AM593" s="72" t="str">
        <f t="shared" si="275"/>
        <v/>
      </c>
      <c r="AN593" s="109"/>
      <c r="AO593" s="90">
        <v>55</v>
      </c>
      <c r="AP593" s="208">
        <v>1467.3000000000002</v>
      </c>
      <c r="AQ593" s="209"/>
      <c r="AR593" s="210"/>
      <c r="AS593" s="89"/>
      <c r="AT593" s="88">
        <v>46</v>
      </c>
      <c r="AU593" s="90"/>
      <c r="AV593" s="208">
        <v>1202.2499999999998</v>
      </c>
      <c r="AW593" s="209"/>
      <c r="AX593" s="210"/>
      <c r="BA593" s="207">
        <v>16</v>
      </c>
      <c r="BB593" s="207"/>
      <c r="BC593" s="207"/>
      <c r="BD593" s="207"/>
    </row>
    <row r="594" spans="1:56" ht="98.25" customHeight="1" x14ac:dyDescent="0.25">
      <c r="A594" s="34">
        <v>591</v>
      </c>
      <c r="B594" s="168" t="s">
        <v>128</v>
      </c>
      <c r="C594" s="34" t="s">
        <v>4304</v>
      </c>
      <c r="D594" s="34" t="str">
        <f t="shared" si="273"/>
        <v>859932922</v>
      </c>
      <c r="E594" s="33" t="s">
        <v>4059</v>
      </c>
      <c r="F594" s="33">
        <v>22</v>
      </c>
      <c r="G594" s="168" t="str">
        <f>IFERROR(VLOOKUP(VALUE(E594),Склад!#REF!,6,0),"-")</f>
        <v>-</v>
      </c>
      <c r="H594" s="58"/>
      <c r="I594" s="194" t="s">
        <v>4374</v>
      </c>
      <c r="J594" s="59">
        <v>13.9</v>
      </c>
      <c r="K594" s="63">
        <v>39.9</v>
      </c>
      <c r="L594" s="60"/>
      <c r="M594" s="61"/>
      <c r="N594" s="62"/>
      <c r="O594" s="64"/>
      <c r="P594" s="65"/>
      <c r="Q594" s="66"/>
      <c r="R594" s="67"/>
      <c r="S594" s="65"/>
      <c r="T594" s="66"/>
      <c r="U594" s="68"/>
      <c r="V594" s="69"/>
      <c r="W594" s="65"/>
      <c r="X594" s="66"/>
      <c r="Y594" s="70" t="str">
        <f>_xlfn.XLOOKUP($D594,'[1]Res (3)'!$G:$G,'[1]Res (3)'!P:P,"",0)</f>
        <v/>
      </c>
      <c r="Z594" s="70" t="str">
        <f>_xlfn.XLOOKUP($D594,'[1]Res (3)'!$G:$G,'[1]Res (3)'!Q:Q,"",0)</f>
        <v>-</v>
      </c>
      <c r="AA594" s="70" t="str">
        <f>_xlfn.XLOOKUP($D594,'[1]Res (3)'!$G:$G,'[1]Res (3)'!R:R,"",0)</f>
        <v>-</v>
      </c>
      <c r="AB594" s="70" t="str">
        <f>_xlfn.XLOOKUP($D594,'[1]Res (3)'!$G:$G,'[1]Res (3)'!S:S,"",0)</f>
        <v>-</v>
      </c>
      <c r="AC594" s="70" t="str">
        <f>_xlfn.XLOOKUP($D594,'[1]Res (3)'!$G:$G,'[1]Res (3)'!T:T,"",0)</f>
        <v>-</v>
      </c>
      <c r="AD594" s="70" t="str">
        <f>_xlfn.XLOOKUP($D594,'[1]Res (3)'!$G:$G,'[1]Res (3)'!U:U,"",0)</f>
        <v>-</v>
      </c>
      <c r="AE594" s="70" t="str">
        <f>_xlfn.XLOOKUP($D594,'[1]Res (3)'!$G:$G,'[1]Res (3)'!V:V,"",0)</f>
        <v>-</v>
      </c>
      <c r="AF594" s="70" t="str">
        <f>_xlfn.XLOOKUP($D594,'[1]Res (3)'!$G:$G,'[1]Res (3)'!W:W,"",0)</f>
        <v>-</v>
      </c>
      <c r="AG594" s="70" t="str">
        <f>_xlfn.XLOOKUP($D594,'[1]Res (3)'!$G:$G,'[1]Res (3)'!X:X,"",0)</f>
        <v>-</v>
      </c>
      <c r="AH594" s="70" t="str">
        <f>_xlfn.XLOOKUP($D594,'[1]Res (3)'!$G:$G,'[1]Res (3)'!Y:Y,"",0)</f>
        <v>-</v>
      </c>
      <c r="AI594" s="70" t="str">
        <f>_xlfn.XLOOKUP($D594,'[1]Res (3)'!$G:$G,'[1]Res (3)'!Z:Z,"",0)</f>
        <v>-</v>
      </c>
      <c r="AJ594" s="70" t="str">
        <f>_xlfn.XLOOKUP($D594,'[1]Res (3)'!$G:$G,'[1]Res (3)'!AA:AA,"",0)</f>
        <v>-</v>
      </c>
      <c r="AK594" s="70" t="str">
        <f>_xlfn.XLOOKUP($D594,'[1]Res (3)'!$G:$G,'[1]Res (3)'!AB:AB,"",0)</f>
        <v>-</v>
      </c>
      <c r="AL594" s="71">
        <f t="shared" si="274"/>
        <v>0</v>
      </c>
      <c r="AM594" s="72" t="str">
        <f t="shared" si="275"/>
        <v/>
      </c>
      <c r="AN594" s="109"/>
      <c r="AO594" s="90">
        <v>120</v>
      </c>
      <c r="AP594" s="208">
        <v>2083.15</v>
      </c>
      <c r="AQ594" s="209"/>
      <c r="AR594" s="210"/>
      <c r="AS594" s="89"/>
      <c r="AT594" s="88">
        <v>76</v>
      </c>
      <c r="AU594" s="90"/>
      <c r="AV594" s="208">
        <v>1349.8899999999996</v>
      </c>
      <c r="AW594" s="209"/>
      <c r="AX594" s="210"/>
      <c r="BA594" s="207">
        <v>52</v>
      </c>
      <c r="BB594" s="207"/>
      <c r="BC594" s="207"/>
      <c r="BD594" s="207"/>
    </row>
    <row r="595" spans="1:56" ht="95.85" customHeight="1" thickBot="1" x14ac:dyDescent="0.3">
      <c r="A595" s="57">
        <v>592</v>
      </c>
      <c r="B595" s="168" t="s">
        <v>128</v>
      </c>
      <c r="C595" s="34" t="s">
        <v>4304</v>
      </c>
      <c r="D595" s="34" t="str">
        <f t="shared" si="273"/>
        <v>859932925</v>
      </c>
      <c r="E595" s="33" t="s">
        <v>4059</v>
      </c>
      <c r="F595" s="33">
        <v>25</v>
      </c>
      <c r="G595" s="168" t="str">
        <f>IFERROR(VLOOKUP(VALUE(E595),Склад!#REF!,6,0),"-")</f>
        <v>-</v>
      </c>
      <c r="H595" s="58"/>
      <c r="I595" s="194" t="s">
        <v>4374</v>
      </c>
      <c r="J595" s="59">
        <v>13.9</v>
      </c>
      <c r="K595" s="63">
        <v>39.9</v>
      </c>
      <c r="L595" s="60"/>
      <c r="M595" s="61"/>
      <c r="N595" s="62"/>
      <c r="O595" s="64"/>
      <c r="P595" s="65"/>
      <c r="Q595" s="66"/>
      <c r="R595" s="67"/>
      <c r="S595" s="65"/>
      <c r="T595" s="66"/>
      <c r="U595" s="68"/>
      <c r="V595" s="69"/>
      <c r="W595" s="65"/>
      <c r="X595" s="66"/>
      <c r="Y595" s="70" t="str">
        <f>_xlfn.XLOOKUP($D595,'[1]Res (3)'!$G:$G,'[1]Res (3)'!P:P,"",0)</f>
        <v/>
      </c>
      <c r="Z595" s="70" t="str">
        <f>_xlfn.XLOOKUP($D595,'[1]Res (3)'!$G:$G,'[1]Res (3)'!Q:Q,"",0)</f>
        <v>-</v>
      </c>
      <c r="AA595" s="70" t="str">
        <f>_xlfn.XLOOKUP($D595,'[1]Res (3)'!$G:$G,'[1]Res (3)'!R:R,"",0)</f>
        <v>-</v>
      </c>
      <c r="AB595" s="70" t="str">
        <f>_xlfn.XLOOKUP($D595,'[1]Res (3)'!$G:$G,'[1]Res (3)'!S:S,"",0)</f>
        <v>-</v>
      </c>
      <c r="AC595" s="70" t="str">
        <f>_xlfn.XLOOKUP($D595,'[1]Res (3)'!$G:$G,'[1]Res (3)'!T:T,"",0)</f>
        <v>-</v>
      </c>
      <c r="AD595" s="70" t="str">
        <f>_xlfn.XLOOKUP($D595,'[1]Res (3)'!$G:$G,'[1]Res (3)'!U:U,"",0)</f>
        <v>-</v>
      </c>
      <c r="AE595" s="70" t="str">
        <f>_xlfn.XLOOKUP($D595,'[1]Res (3)'!$G:$G,'[1]Res (3)'!V:V,"",0)</f>
        <v>-</v>
      </c>
      <c r="AF595" s="70" t="str">
        <f>_xlfn.XLOOKUP($D595,'[1]Res (3)'!$G:$G,'[1]Res (3)'!W:W,"",0)</f>
        <v>-</v>
      </c>
      <c r="AG595" s="70" t="str">
        <f>_xlfn.XLOOKUP($D595,'[1]Res (3)'!$G:$G,'[1]Res (3)'!X:X,"",0)</f>
        <v>-</v>
      </c>
      <c r="AH595" s="70" t="str">
        <f>_xlfn.XLOOKUP($D595,'[1]Res (3)'!$G:$G,'[1]Res (3)'!Y:Y,"",0)</f>
        <v>-</v>
      </c>
      <c r="AI595" s="70" t="str">
        <f>_xlfn.XLOOKUP($D595,'[1]Res (3)'!$G:$G,'[1]Res (3)'!Z:Z,"",0)</f>
        <v>-</v>
      </c>
      <c r="AJ595" s="70" t="str">
        <f>_xlfn.XLOOKUP($D595,'[1]Res (3)'!$G:$G,'[1]Res (3)'!AA:AA,"",0)</f>
        <v>-</v>
      </c>
      <c r="AK595" s="70" t="str">
        <f>_xlfn.XLOOKUP($D595,'[1]Res (3)'!$G:$G,'[1]Res (3)'!AB:AB,"",0)</f>
        <v>-</v>
      </c>
      <c r="AL595" s="71">
        <f t="shared" si="274"/>
        <v>0</v>
      </c>
      <c r="AM595" s="72" t="str">
        <f t="shared" si="275"/>
        <v/>
      </c>
      <c r="AN595" s="109"/>
      <c r="AO595" s="93">
        <v>128</v>
      </c>
      <c r="AP595" s="211">
        <v>4047.94</v>
      </c>
      <c r="AQ595" s="212"/>
      <c r="AR595" s="213"/>
      <c r="AS595" s="92"/>
      <c r="AT595" s="91">
        <v>86</v>
      </c>
      <c r="AU595" s="93"/>
      <c r="AV595" s="211">
        <v>2706.98</v>
      </c>
      <c r="AW595" s="212"/>
      <c r="AX595" s="213"/>
      <c r="BA595" s="207">
        <v>33</v>
      </c>
      <c r="BB595" s="207"/>
      <c r="BC595" s="207"/>
      <c r="BD595" s="207"/>
    </row>
    <row r="596" spans="1:56" ht="98.25" customHeight="1" thickBot="1" x14ac:dyDescent="0.3">
      <c r="A596" s="34">
        <v>593</v>
      </c>
      <c r="B596" s="168" t="s">
        <v>128</v>
      </c>
      <c r="C596" s="34" t="s">
        <v>4304</v>
      </c>
      <c r="D596" s="34" t="str">
        <f t="shared" si="273"/>
        <v>85993293</v>
      </c>
      <c r="E596" s="33" t="s">
        <v>4059</v>
      </c>
      <c r="F596" s="33">
        <v>3</v>
      </c>
      <c r="G596" s="168" t="str">
        <f>IFERROR(VLOOKUP(VALUE(E596),Склад!#REF!,6,0),"-")</f>
        <v>-</v>
      </c>
      <c r="H596" s="58"/>
      <c r="I596" s="194" t="s">
        <v>4374</v>
      </c>
      <c r="J596" s="59">
        <v>13.9</v>
      </c>
      <c r="K596" s="63">
        <v>39.9</v>
      </c>
      <c r="L596" s="60"/>
      <c r="M596" s="61"/>
      <c r="N596" s="62"/>
      <c r="O596" s="64"/>
      <c r="P596" s="65"/>
      <c r="Q596" s="66"/>
      <c r="R596" s="67"/>
      <c r="S596" s="65"/>
      <c r="T596" s="66"/>
      <c r="U596" s="68"/>
      <c r="V596" s="69"/>
      <c r="W596" s="65"/>
      <c r="X596" s="66"/>
      <c r="Y596" s="70" t="str">
        <f>_xlfn.XLOOKUP($D596,'[1]Res (3)'!$G:$G,'[1]Res (3)'!P:P,"",0)</f>
        <v/>
      </c>
      <c r="Z596" s="70" t="str">
        <f>_xlfn.XLOOKUP($D596,'[1]Res (3)'!$G:$G,'[1]Res (3)'!Q:Q,"",0)</f>
        <v>-</v>
      </c>
      <c r="AA596" s="70" t="str">
        <f>_xlfn.XLOOKUP($D596,'[1]Res (3)'!$G:$G,'[1]Res (3)'!R:R,"",0)</f>
        <v>-</v>
      </c>
      <c r="AB596" s="70" t="str">
        <f>_xlfn.XLOOKUP($D596,'[1]Res (3)'!$G:$G,'[1]Res (3)'!S:S,"",0)</f>
        <v>-</v>
      </c>
      <c r="AC596" s="70" t="str">
        <f>_xlfn.XLOOKUP($D596,'[1]Res (3)'!$G:$G,'[1]Res (3)'!T:T,"",0)</f>
        <v>-</v>
      </c>
      <c r="AD596" s="70" t="str">
        <f>_xlfn.XLOOKUP($D596,'[1]Res (3)'!$G:$G,'[1]Res (3)'!U:U,"",0)</f>
        <v>-</v>
      </c>
      <c r="AE596" s="70" t="str">
        <f>_xlfn.XLOOKUP($D596,'[1]Res (3)'!$G:$G,'[1]Res (3)'!V:V,"",0)</f>
        <v>-</v>
      </c>
      <c r="AF596" s="70" t="str">
        <f>_xlfn.XLOOKUP($D596,'[1]Res (3)'!$G:$G,'[1]Res (3)'!W:W,"",0)</f>
        <v>-</v>
      </c>
      <c r="AG596" s="70" t="str">
        <f>_xlfn.XLOOKUP($D596,'[1]Res (3)'!$G:$G,'[1]Res (3)'!X:X,"",0)</f>
        <v>-</v>
      </c>
      <c r="AH596" s="70" t="str">
        <f>_xlfn.XLOOKUP($D596,'[1]Res (3)'!$G:$G,'[1]Res (3)'!Y:Y,"",0)</f>
        <v>-</v>
      </c>
      <c r="AI596" s="70" t="str">
        <f>_xlfn.XLOOKUP($D596,'[1]Res (3)'!$G:$G,'[1]Res (3)'!Z:Z,"",0)</f>
        <v>-</v>
      </c>
      <c r="AJ596" s="70" t="str">
        <f>_xlfn.XLOOKUP($D596,'[1]Res (3)'!$G:$G,'[1]Res (3)'!AA:AA,"",0)</f>
        <v>-</v>
      </c>
      <c r="AK596" s="70" t="str">
        <f>_xlfn.XLOOKUP($D596,'[1]Res (3)'!$G:$G,'[1]Res (3)'!AB:AB,"",0)</f>
        <v>-</v>
      </c>
      <c r="AL596" s="71">
        <f t="shared" si="274"/>
        <v>0</v>
      </c>
      <c r="AM596" s="72" t="str">
        <f t="shared" si="275"/>
        <v/>
      </c>
      <c r="AN596" s="109"/>
    </row>
    <row r="597" spans="1:56" ht="98.25" customHeight="1" thickBot="1" x14ac:dyDescent="0.3">
      <c r="A597" s="57">
        <v>594</v>
      </c>
      <c r="B597" s="168" t="s">
        <v>128</v>
      </c>
      <c r="C597" s="34" t="s">
        <v>4304</v>
      </c>
      <c r="D597" s="34" t="str">
        <f t="shared" si="273"/>
        <v>85993295</v>
      </c>
      <c r="E597" s="33" t="s">
        <v>4059</v>
      </c>
      <c r="F597" s="33">
        <v>5</v>
      </c>
      <c r="G597" s="168" t="str">
        <f>IFERROR(VLOOKUP(VALUE(E597),Склад!#REF!,6,0),"-")</f>
        <v>-</v>
      </c>
      <c r="H597" s="58"/>
      <c r="I597" s="194" t="s">
        <v>4374</v>
      </c>
      <c r="J597" s="59">
        <v>13.9</v>
      </c>
      <c r="K597" s="63">
        <v>39.9</v>
      </c>
      <c r="L597" s="60"/>
      <c r="M597" s="61"/>
      <c r="N597" s="62"/>
      <c r="O597" s="64"/>
      <c r="P597" s="65"/>
      <c r="Q597" s="66"/>
      <c r="R597" s="67"/>
      <c r="S597" s="65"/>
      <c r="T597" s="66"/>
      <c r="U597" s="68"/>
      <c r="V597" s="69"/>
      <c r="W597" s="65"/>
      <c r="X597" s="66"/>
      <c r="Y597" s="70" t="str">
        <f>_xlfn.XLOOKUP($D597,'[1]Res (3)'!$G:$G,'[1]Res (3)'!P:P,"",0)</f>
        <v/>
      </c>
      <c r="Z597" s="70" t="str">
        <f>_xlfn.XLOOKUP($D597,'[1]Res (3)'!$G:$G,'[1]Res (3)'!Q:Q,"",0)</f>
        <v>-</v>
      </c>
      <c r="AA597" s="70" t="str">
        <f>_xlfn.XLOOKUP($D597,'[1]Res (3)'!$G:$G,'[1]Res (3)'!R:R,"",0)</f>
        <v>-</v>
      </c>
      <c r="AB597" s="70" t="str">
        <f>_xlfn.XLOOKUP($D597,'[1]Res (3)'!$G:$G,'[1]Res (3)'!S:S,"",0)</f>
        <v>-</v>
      </c>
      <c r="AC597" s="70" t="str">
        <f>_xlfn.XLOOKUP($D597,'[1]Res (3)'!$G:$G,'[1]Res (3)'!T:T,"",0)</f>
        <v>-</v>
      </c>
      <c r="AD597" s="70" t="str">
        <f>_xlfn.XLOOKUP($D597,'[1]Res (3)'!$G:$G,'[1]Res (3)'!U:U,"",0)</f>
        <v>-</v>
      </c>
      <c r="AE597" s="70" t="str">
        <f>_xlfn.XLOOKUP($D597,'[1]Res (3)'!$G:$G,'[1]Res (3)'!V:V,"",0)</f>
        <v>-</v>
      </c>
      <c r="AF597" s="70" t="str">
        <f>_xlfn.XLOOKUP($D597,'[1]Res (3)'!$G:$G,'[1]Res (3)'!W:W,"",0)</f>
        <v>-</v>
      </c>
      <c r="AG597" s="70" t="str">
        <f>_xlfn.XLOOKUP($D597,'[1]Res (3)'!$G:$G,'[1]Res (3)'!X:X,"",0)</f>
        <v>-</v>
      </c>
      <c r="AH597" s="70" t="str">
        <f>_xlfn.XLOOKUP($D597,'[1]Res (3)'!$G:$G,'[1]Res (3)'!Y:Y,"",0)</f>
        <v>-</v>
      </c>
      <c r="AI597" s="70" t="str">
        <f>_xlfn.XLOOKUP($D597,'[1]Res (3)'!$G:$G,'[1]Res (3)'!Z:Z,"",0)</f>
        <v>-</v>
      </c>
      <c r="AJ597" s="70" t="str">
        <f>_xlfn.XLOOKUP($D597,'[1]Res (3)'!$G:$G,'[1]Res (3)'!AA:AA,"",0)</f>
        <v>-</v>
      </c>
      <c r="AK597" s="70" t="str">
        <f>_xlfn.XLOOKUP($D597,'[1]Res (3)'!$G:$G,'[1]Res (3)'!AB:AB,"",0)</f>
        <v>-</v>
      </c>
      <c r="AL597" s="71">
        <f t="shared" si="274"/>
        <v>0</v>
      </c>
      <c r="AM597" s="72" t="str">
        <f t="shared" si="275"/>
        <v/>
      </c>
      <c r="AN597" s="109"/>
      <c r="AO597" s="96">
        <v>864</v>
      </c>
      <c r="AP597" s="204">
        <v>20697.670000000002</v>
      </c>
      <c r="AQ597" s="205"/>
      <c r="AR597" s="206"/>
      <c r="AS597" s="95"/>
      <c r="AT597" s="94">
        <v>491</v>
      </c>
      <c r="AU597" s="96"/>
      <c r="AV597" s="204">
        <v>11782.45</v>
      </c>
      <c r="AW597" s="205"/>
      <c r="AX597" s="206"/>
      <c r="BA597" s="207">
        <v>206</v>
      </c>
      <c r="BB597" s="207"/>
      <c r="BC597" s="207"/>
      <c r="BD597" s="207"/>
    </row>
    <row r="598" spans="1:56" ht="98.25" customHeight="1" x14ac:dyDescent="0.25">
      <c r="A598" s="34">
        <v>595</v>
      </c>
      <c r="B598" s="168" t="s">
        <v>128</v>
      </c>
      <c r="C598" s="34" t="s">
        <v>4304</v>
      </c>
      <c r="D598" s="34" t="str">
        <f t="shared" si="273"/>
        <v>85993298</v>
      </c>
      <c r="E598" s="33" t="s">
        <v>4059</v>
      </c>
      <c r="F598" s="33">
        <v>8</v>
      </c>
      <c r="G598" s="168" t="str">
        <f>IFERROR(VLOOKUP(VALUE(E598),Склад!#REF!,6,0),"-")</f>
        <v>-</v>
      </c>
      <c r="H598" s="58"/>
      <c r="I598" s="194" t="s">
        <v>4374</v>
      </c>
      <c r="J598" s="59">
        <v>13.9</v>
      </c>
      <c r="K598" s="63">
        <v>39.9</v>
      </c>
      <c r="L598" s="60"/>
      <c r="M598" s="61"/>
      <c r="N598" s="62"/>
      <c r="O598" s="64"/>
      <c r="P598" s="65"/>
      <c r="Q598" s="66"/>
      <c r="R598" s="67"/>
      <c r="S598" s="65"/>
      <c r="T598" s="66"/>
      <c r="U598" s="68"/>
      <c r="V598" s="69"/>
      <c r="W598" s="65"/>
      <c r="X598" s="66"/>
      <c r="Y598" s="70" t="str">
        <f>_xlfn.XLOOKUP($D598,'[1]Res (3)'!$G:$G,'[1]Res (3)'!P:P,"",0)</f>
        <v/>
      </c>
      <c r="Z598" s="70" t="str">
        <f>_xlfn.XLOOKUP($D598,'[1]Res (3)'!$G:$G,'[1]Res (3)'!Q:Q,"",0)</f>
        <v>-</v>
      </c>
      <c r="AA598" s="70" t="str">
        <f>_xlfn.XLOOKUP($D598,'[1]Res (3)'!$G:$G,'[1]Res (3)'!R:R,"",0)</f>
        <v>-</v>
      </c>
      <c r="AB598" s="70" t="str">
        <f>_xlfn.XLOOKUP($D598,'[1]Res (3)'!$G:$G,'[1]Res (3)'!S:S,"",0)</f>
        <v>-</v>
      </c>
      <c r="AC598" s="70" t="str">
        <f>_xlfn.XLOOKUP($D598,'[1]Res (3)'!$G:$G,'[1]Res (3)'!T:T,"",0)</f>
        <v>-</v>
      </c>
      <c r="AD598" s="70" t="str">
        <f>_xlfn.XLOOKUP($D598,'[1]Res (3)'!$G:$G,'[1]Res (3)'!U:U,"",0)</f>
        <v>-</v>
      </c>
      <c r="AE598" s="70" t="str">
        <f>_xlfn.XLOOKUP($D598,'[1]Res (3)'!$G:$G,'[1]Res (3)'!V:V,"",0)</f>
        <v>-</v>
      </c>
      <c r="AF598" s="70" t="str">
        <f>_xlfn.XLOOKUP($D598,'[1]Res (3)'!$G:$G,'[1]Res (3)'!W:W,"",0)</f>
        <v>-</v>
      </c>
      <c r="AG598" s="70" t="str">
        <f>_xlfn.XLOOKUP($D598,'[1]Res (3)'!$G:$G,'[1]Res (3)'!X:X,"",0)</f>
        <v>-</v>
      </c>
      <c r="AH598" s="70" t="str">
        <f>_xlfn.XLOOKUP($D598,'[1]Res (3)'!$G:$G,'[1]Res (3)'!Y:Y,"",0)</f>
        <v>-</v>
      </c>
      <c r="AI598" s="70" t="str">
        <f>_xlfn.XLOOKUP($D598,'[1]Res (3)'!$G:$G,'[1]Res (3)'!Z:Z,"",0)</f>
        <v>-</v>
      </c>
      <c r="AJ598" s="70" t="str">
        <f>_xlfn.XLOOKUP($D598,'[1]Res (3)'!$G:$G,'[1]Res (3)'!AA:AA,"",0)</f>
        <v>-</v>
      </c>
      <c r="AK598" s="70" t="str">
        <f>_xlfn.XLOOKUP($D598,'[1]Res (3)'!$G:$G,'[1]Res (3)'!AB:AB,"",0)</f>
        <v>-</v>
      </c>
      <c r="AL598" s="71">
        <f t="shared" si="274"/>
        <v>0</v>
      </c>
      <c r="AM598" s="72" t="str">
        <f t="shared" si="275"/>
        <v/>
      </c>
      <c r="AN598" s="109"/>
    </row>
    <row r="599" spans="1:56" ht="94.5" customHeight="1" x14ac:dyDescent="0.25">
      <c r="A599" s="57">
        <v>596</v>
      </c>
      <c r="B599" s="168" t="s">
        <v>128</v>
      </c>
      <c r="C599" s="34" t="s">
        <v>4304</v>
      </c>
      <c r="D599" s="34" t="str">
        <f t="shared" si="273"/>
        <v>859932989</v>
      </c>
      <c r="E599" s="33" t="s">
        <v>4059</v>
      </c>
      <c r="F599" s="33">
        <v>89</v>
      </c>
      <c r="G599" s="168" t="str">
        <f>IFERROR(VLOOKUP(VALUE(E599),Склад!#REF!,6,0),"-")</f>
        <v>-</v>
      </c>
      <c r="H599" s="58"/>
      <c r="I599" s="194" t="s">
        <v>4374</v>
      </c>
      <c r="J599" s="59">
        <v>13.9</v>
      </c>
      <c r="K599" s="63">
        <v>39.9</v>
      </c>
      <c r="L599" s="60"/>
      <c r="M599" s="61"/>
      <c r="N599" s="62"/>
      <c r="O599" s="64"/>
      <c r="P599" s="65"/>
      <c r="Q599" s="66"/>
      <c r="R599" s="67"/>
      <c r="S599" s="65"/>
      <c r="T599" s="66"/>
      <c r="U599" s="68"/>
      <c r="V599" s="69"/>
      <c r="W599" s="65"/>
      <c r="X599" s="66"/>
      <c r="Y599" s="70" t="str">
        <f>_xlfn.XLOOKUP($D599,'[1]Res (3)'!$G:$G,'[1]Res (3)'!P:P,"",0)</f>
        <v/>
      </c>
      <c r="Z599" s="70" t="str">
        <f>_xlfn.XLOOKUP($D599,'[1]Res (3)'!$G:$G,'[1]Res (3)'!Q:Q,"",0)</f>
        <v>-</v>
      </c>
      <c r="AA599" s="70" t="str">
        <f>_xlfn.XLOOKUP($D599,'[1]Res (3)'!$G:$G,'[1]Res (3)'!R:R,"",0)</f>
        <v>-</v>
      </c>
      <c r="AB599" s="70" t="str">
        <f>_xlfn.XLOOKUP($D599,'[1]Res (3)'!$G:$G,'[1]Res (3)'!S:S,"",0)</f>
        <v>-</v>
      </c>
      <c r="AC599" s="70" t="str">
        <f>_xlfn.XLOOKUP($D599,'[1]Res (3)'!$G:$G,'[1]Res (3)'!T:T,"",0)</f>
        <v>-</v>
      </c>
      <c r="AD599" s="70" t="str">
        <f>_xlfn.XLOOKUP($D599,'[1]Res (3)'!$G:$G,'[1]Res (3)'!U:U,"",0)</f>
        <v>-</v>
      </c>
      <c r="AE599" s="70" t="str">
        <f>_xlfn.XLOOKUP($D599,'[1]Res (3)'!$G:$G,'[1]Res (3)'!V:V,"",0)</f>
        <v>-</v>
      </c>
      <c r="AF599" s="70" t="str">
        <f>_xlfn.XLOOKUP($D599,'[1]Res (3)'!$G:$G,'[1]Res (3)'!W:W,"",0)</f>
        <v>-</v>
      </c>
      <c r="AG599" s="70" t="str">
        <f>_xlfn.XLOOKUP($D599,'[1]Res (3)'!$G:$G,'[1]Res (3)'!X:X,"",0)</f>
        <v>-</v>
      </c>
      <c r="AH599" s="70" t="str">
        <f>_xlfn.XLOOKUP($D599,'[1]Res (3)'!$G:$G,'[1]Res (3)'!Y:Y,"",0)</f>
        <v>-</v>
      </c>
      <c r="AI599" s="70" t="str">
        <f>_xlfn.XLOOKUP($D599,'[1]Res (3)'!$G:$G,'[1]Res (3)'!Z:Z,"",0)</f>
        <v>-</v>
      </c>
      <c r="AJ599" s="70" t="str">
        <f>_xlfn.XLOOKUP($D599,'[1]Res (3)'!$G:$G,'[1]Res (3)'!AA:AA,"",0)</f>
        <v>-</v>
      </c>
      <c r="AK599" s="70" t="str">
        <f>_xlfn.XLOOKUP($D599,'[1]Res (3)'!$G:$G,'[1]Res (3)'!AB:AB,"",0)</f>
        <v>-</v>
      </c>
      <c r="AL599" s="71">
        <f t="shared" si="274"/>
        <v>0</v>
      </c>
      <c r="AM599" s="72" t="str">
        <f t="shared" si="275"/>
        <v/>
      </c>
      <c r="AN599" s="109"/>
    </row>
    <row r="600" spans="1:56" ht="94.15" customHeight="1" x14ac:dyDescent="0.25">
      <c r="A600" s="34">
        <v>597</v>
      </c>
      <c r="B600" s="168" t="s">
        <v>128</v>
      </c>
      <c r="C600" s="34" t="s">
        <v>4304</v>
      </c>
      <c r="D600" s="34" t="str">
        <f t="shared" si="273"/>
        <v>85993299</v>
      </c>
      <c r="E600" s="33" t="s">
        <v>4059</v>
      </c>
      <c r="F600" s="33">
        <v>9</v>
      </c>
      <c r="G600" s="168" t="str">
        <f>IFERROR(VLOOKUP(VALUE(E600),Склад!#REF!,6,0),"-")</f>
        <v>-</v>
      </c>
      <c r="H600" s="58"/>
      <c r="I600" s="194" t="s">
        <v>4374</v>
      </c>
      <c r="J600" s="59">
        <v>13.9</v>
      </c>
      <c r="K600" s="63">
        <v>39.9</v>
      </c>
      <c r="L600" s="60"/>
      <c r="M600" s="61"/>
      <c r="N600" s="62"/>
      <c r="O600" s="64"/>
      <c r="P600" s="65"/>
      <c r="Q600" s="66"/>
      <c r="R600" s="67"/>
      <c r="S600" s="65"/>
      <c r="T600" s="66"/>
      <c r="U600" s="68"/>
      <c r="V600" s="69"/>
      <c r="W600" s="65"/>
      <c r="X600" s="66"/>
      <c r="Y600" s="70" t="str">
        <f>_xlfn.XLOOKUP($D600,'[1]Res (3)'!$G:$G,'[1]Res (3)'!P:P,"",0)</f>
        <v/>
      </c>
      <c r="Z600" s="70" t="str">
        <f>_xlfn.XLOOKUP($D600,'[1]Res (3)'!$G:$G,'[1]Res (3)'!Q:Q,"",0)</f>
        <v>-</v>
      </c>
      <c r="AA600" s="70" t="str">
        <f>_xlfn.XLOOKUP($D600,'[1]Res (3)'!$G:$G,'[1]Res (3)'!R:R,"",0)</f>
        <v>-</v>
      </c>
      <c r="AB600" s="70" t="str">
        <f>_xlfn.XLOOKUP($D600,'[1]Res (3)'!$G:$G,'[1]Res (3)'!S:S,"",0)</f>
        <v>-</v>
      </c>
      <c r="AC600" s="70" t="str">
        <f>_xlfn.XLOOKUP($D600,'[1]Res (3)'!$G:$G,'[1]Res (3)'!T:T,"",0)</f>
        <v>-</v>
      </c>
      <c r="AD600" s="70" t="str">
        <f>_xlfn.XLOOKUP($D600,'[1]Res (3)'!$G:$G,'[1]Res (3)'!U:U,"",0)</f>
        <v>-</v>
      </c>
      <c r="AE600" s="70" t="str">
        <f>_xlfn.XLOOKUP($D600,'[1]Res (3)'!$G:$G,'[1]Res (3)'!V:V,"",0)</f>
        <v>-</v>
      </c>
      <c r="AF600" s="70" t="str">
        <f>_xlfn.XLOOKUP($D600,'[1]Res (3)'!$G:$G,'[1]Res (3)'!W:W,"",0)</f>
        <v>-</v>
      </c>
      <c r="AG600" s="70" t="str">
        <f>_xlfn.XLOOKUP($D600,'[1]Res (3)'!$G:$G,'[1]Res (3)'!X:X,"",0)</f>
        <v>-</v>
      </c>
      <c r="AH600" s="70" t="str">
        <f>_xlfn.XLOOKUP($D600,'[1]Res (3)'!$G:$G,'[1]Res (3)'!Y:Y,"",0)</f>
        <v>-</v>
      </c>
      <c r="AI600" s="70" t="str">
        <f>_xlfn.XLOOKUP($D600,'[1]Res (3)'!$G:$G,'[1]Res (3)'!Z:Z,"",0)</f>
        <v>-</v>
      </c>
      <c r="AJ600" s="70" t="str">
        <f>_xlfn.XLOOKUP($D600,'[1]Res (3)'!$G:$G,'[1]Res (3)'!AA:AA,"",0)</f>
        <v>-</v>
      </c>
      <c r="AK600" s="70" t="str">
        <f>_xlfn.XLOOKUP($D600,'[1]Res (3)'!$G:$G,'[1]Res (3)'!AB:AB,"",0)</f>
        <v>-</v>
      </c>
      <c r="AL600" s="71">
        <f t="shared" si="274"/>
        <v>0</v>
      </c>
      <c r="AM600" s="72" t="str">
        <f t="shared" si="275"/>
        <v/>
      </c>
      <c r="AN600" s="109"/>
    </row>
    <row r="601" spans="1:56" ht="90.6" customHeight="1" x14ac:dyDescent="0.25">
      <c r="A601" s="57">
        <v>598</v>
      </c>
      <c r="B601" s="168" t="s">
        <v>157</v>
      </c>
      <c r="C601" s="34" t="s">
        <v>4305</v>
      </c>
      <c r="D601" s="34" t="str">
        <f t="shared" si="273"/>
        <v>21384177</v>
      </c>
      <c r="E601" s="33" t="s">
        <v>4060</v>
      </c>
      <c r="F601" s="33">
        <v>7</v>
      </c>
      <c r="G601" s="168" t="str">
        <f>IFERROR(VLOOKUP(VALUE(E601),Склад!#REF!,6,0),"-")</f>
        <v>-</v>
      </c>
      <c r="H601" s="58"/>
      <c r="I601" s="194" t="s">
        <v>4333</v>
      </c>
      <c r="J601" s="59">
        <v>55</v>
      </c>
      <c r="K601" s="63">
        <v>149</v>
      </c>
      <c r="L601" s="60"/>
      <c r="M601" s="61"/>
      <c r="N601" s="62"/>
      <c r="O601" s="64"/>
      <c r="P601" s="65"/>
      <c r="Q601" s="66"/>
      <c r="R601" s="67"/>
      <c r="S601" s="65"/>
      <c r="T601" s="66"/>
      <c r="U601" s="68"/>
      <c r="V601" s="69"/>
      <c r="W601" s="65"/>
      <c r="X601" s="66"/>
      <c r="Y601" s="70" t="str">
        <f>_xlfn.XLOOKUP($D601,'[1]Res (3)'!$G:$G,'[1]Res (3)'!P:P,"",0)</f>
        <v>-</v>
      </c>
      <c r="Z601" s="70" t="str">
        <f>_xlfn.XLOOKUP($D601,'[1]Res (3)'!$G:$G,'[1]Res (3)'!Q:Q,"",0)</f>
        <v>-</v>
      </c>
      <c r="AA601" s="70" t="str">
        <f>_xlfn.XLOOKUP($D601,'[1]Res (3)'!$G:$G,'[1]Res (3)'!R:R,"",0)</f>
        <v>-</v>
      </c>
      <c r="AB601" s="70" t="str">
        <f>_xlfn.XLOOKUP($D601,'[1]Res (3)'!$G:$G,'[1]Res (3)'!S:S,"",0)</f>
        <v/>
      </c>
      <c r="AC601" s="70" t="str">
        <f>_xlfn.XLOOKUP($D601,'[1]Res (3)'!$G:$G,'[1]Res (3)'!T:T,"",0)</f>
        <v/>
      </c>
      <c r="AD601" s="70" t="str">
        <f>_xlfn.XLOOKUP($D601,'[1]Res (3)'!$G:$G,'[1]Res (3)'!U:U,"",0)</f>
        <v/>
      </c>
      <c r="AE601" s="70" t="str">
        <f>_xlfn.XLOOKUP($D601,'[1]Res (3)'!$G:$G,'[1]Res (3)'!V:V,"",0)</f>
        <v/>
      </c>
      <c r="AF601" s="70" t="str">
        <f>_xlfn.XLOOKUP($D601,'[1]Res (3)'!$G:$G,'[1]Res (3)'!W:W,"",0)</f>
        <v/>
      </c>
      <c r="AG601" s="70" t="str">
        <f>_xlfn.XLOOKUP($D601,'[1]Res (3)'!$G:$G,'[1]Res (3)'!X:X,"",0)</f>
        <v/>
      </c>
      <c r="AH601" s="70" t="str">
        <f>_xlfn.XLOOKUP($D601,'[1]Res (3)'!$G:$G,'[1]Res (3)'!Y:Y,"",0)</f>
        <v/>
      </c>
      <c r="AI601" s="70" t="str">
        <f>_xlfn.XLOOKUP($D601,'[1]Res (3)'!$G:$G,'[1]Res (3)'!Z:Z,"",0)</f>
        <v>-</v>
      </c>
      <c r="AJ601" s="70" t="str">
        <f>_xlfn.XLOOKUP($D601,'[1]Res (3)'!$G:$G,'[1]Res (3)'!AA:AA,"",0)</f>
        <v>-</v>
      </c>
      <c r="AK601" s="70" t="str">
        <f>_xlfn.XLOOKUP($D601,'[1]Res (3)'!$G:$G,'[1]Res (3)'!AB:AB,"",0)</f>
        <v>-</v>
      </c>
      <c r="AL601" s="71">
        <f t="shared" si="274"/>
        <v>0</v>
      </c>
      <c r="AM601" s="72" t="str">
        <f t="shared" si="275"/>
        <v/>
      </c>
      <c r="AN601" s="109"/>
    </row>
    <row r="602" spans="1:56" ht="88.5" customHeight="1" x14ac:dyDescent="0.25">
      <c r="A602" s="34">
        <v>599</v>
      </c>
      <c r="B602" s="168" t="s">
        <v>157</v>
      </c>
      <c r="C602" s="34" t="s">
        <v>4305</v>
      </c>
      <c r="D602" s="34" t="str">
        <f t="shared" si="273"/>
        <v>213841771</v>
      </c>
      <c r="E602" s="33" t="s">
        <v>4060</v>
      </c>
      <c r="F602" s="33">
        <v>71</v>
      </c>
      <c r="G602" s="168" t="str">
        <f>IFERROR(VLOOKUP(VALUE(E602),Склад!#REF!,6,0),"-")</f>
        <v>-</v>
      </c>
      <c r="H602" s="58"/>
      <c r="I602" s="194" t="s">
        <v>4333</v>
      </c>
      <c r="J602" s="59">
        <v>55</v>
      </c>
      <c r="K602" s="63">
        <v>149</v>
      </c>
      <c r="L602" s="60"/>
      <c r="M602" s="61"/>
      <c r="N602" s="62"/>
      <c r="O602" s="64"/>
      <c r="P602" s="65"/>
      <c r="Q602" s="66"/>
      <c r="R602" s="67"/>
      <c r="S602" s="65"/>
      <c r="T602" s="66"/>
      <c r="U602" s="68"/>
      <c r="V602" s="69"/>
      <c r="W602" s="65"/>
      <c r="X602" s="66"/>
      <c r="Y602" s="70" t="str">
        <f>_xlfn.XLOOKUP($D602,'[1]Res (3)'!$G:$G,'[1]Res (3)'!P:P,"",0)</f>
        <v>-</v>
      </c>
      <c r="Z602" s="70" t="str">
        <f>_xlfn.XLOOKUP($D602,'[1]Res (3)'!$G:$G,'[1]Res (3)'!Q:Q,"",0)</f>
        <v>-</v>
      </c>
      <c r="AA602" s="70" t="str">
        <f>_xlfn.XLOOKUP($D602,'[1]Res (3)'!$G:$G,'[1]Res (3)'!R:R,"",0)</f>
        <v>-</v>
      </c>
      <c r="AB602" s="70" t="str">
        <f>_xlfn.XLOOKUP($D602,'[1]Res (3)'!$G:$G,'[1]Res (3)'!S:S,"",0)</f>
        <v/>
      </c>
      <c r="AC602" s="70" t="str">
        <f>_xlfn.XLOOKUP($D602,'[1]Res (3)'!$G:$G,'[1]Res (3)'!T:T,"",0)</f>
        <v/>
      </c>
      <c r="AD602" s="70" t="str">
        <f>_xlfn.XLOOKUP($D602,'[1]Res (3)'!$G:$G,'[1]Res (3)'!U:U,"",0)</f>
        <v/>
      </c>
      <c r="AE602" s="70" t="str">
        <f>_xlfn.XLOOKUP($D602,'[1]Res (3)'!$G:$G,'[1]Res (3)'!V:V,"",0)</f>
        <v/>
      </c>
      <c r="AF602" s="70" t="str">
        <f>_xlfn.XLOOKUP($D602,'[1]Res (3)'!$G:$G,'[1]Res (3)'!W:W,"",0)</f>
        <v/>
      </c>
      <c r="AG602" s="70" t="str">
        <f>_xlfn.XLOOKUP($D602,'[1]Res (3)'!$G:$G,'[1]Res (3)'!X:X,"",0)</f>
        <v/>
      </c>
      <c r="AH602" s="70" t="str">
        <f>_xlfn.XLOOKUP($D602,'[1]Res (3)'!$G:$G,'[1]Res (3)'!Y:Y,"",0)</f>
        <v/>
      </c>
      <c r="AI602" s="70" t="str">
        <f>_xlfn.XLOOKUP($D602,'[1]Res (3)'!$G:$G,'[1]Res (3)'!Z:Z,"",0)</f>
        <v>-</v>
      </c>
      <c r="AJ602" s="70" t="str">
        <f>_xlfn.XLOOKUP($D602,'[1]Res (3)'!$G:$G,'[1]Res (3)'!AA:AA,"",0)</f>
        <v>-</v>
      </c>
      <c r="AK602" s="70" t="str">
        <f>_xlfn.XLOOKUP($D602,'[1]Res (3)'!$G:$G,'[1]Res (3)'!AB:AB,"",0)</f>
        <v>-</v>
      </c>
      <c r="AL602" s="71">
        <f t="shared" si="274"/>
        <v>0</v>
      </c>
      <c r="AM602" s="72" t="str">
        <f t="shared" si="275"/>
        <v/>
      </c>
      <c r="AN602" s="109"/>
    </row>
    <row r="603" spans="1:56" ht="97.5" customHeight="1" x14ac:dyDescent="0.25">
      <c r="A603" s="57">
        <v>600</v>
      </c>
      <c r="B603" s="168" t="s">
        <v>157</v>
      </c>
      <c r="C603" s="34" t="s">
        <v>4306</v>
      </c>
      <c r="D603" s="34" t="str">
        <f t="shared" si="273"/>
        <v>24584107</v>
      </c>
      <c r="E603" s="33" t="s">
        <v>4061</v>
      </c>
      <c r="F603" s="33">
        <v>7</v>
      </c>
      <c r="G603" s="168" t="str">
        <f>IFERROR(VLOOKUP(VALUE(E603),Склад!#REF!,6,0),"-")</f>
        <v>-</v>
      </c>
      <c r="H603" s="58"/>
      <c r="I603" s="194" t="s">
        <v>4333</v>
      </c>
      <c r="J603" s="59">
        <v>58</v>
      </c>
      <c r="K603" s="63">
        <v>159</v>
      </c>
      <c r="L603" s="60"/>
      <c r="M603" s="61"/>
      <c r="N603" s="62"/>
      <c r="O603" s="64"/>
      <c r="P603" s="65"/>
      <c r="Q603" s="66"/>
      <c r="R603" s="67"/>
      <c r="S603" s="65"/>
      <c r="T603" s="66"/>
      <c r="U603" s="68"/>
      <c r="V603" s="69"/>
      <c r="W603" s="65"/>
      <c r="X603" s="66"/>
      <c r="Y603" s="70" t="str">
        <f>_xlfn.XLOOKUP($D603,'[1]Res (3)'!$G:$G,'[1]Res (3)'!P:P,"",0)</f>
        <v>-</v>
      </c>
      <c r="Z603" s="70" t="str">
        <f>_xlfn.XLOOKUP($D603,'[1]Res (3)'!$G:$G,'[1]Res (3)'!Q:Q,"",0)</f>
        <v>-</v>
      </c>
      <c r="AA603" s="70" t="str">
        <f>_xlfn.XLOOKUP($D603,'[1]Res (3)'!$G:$G,'[1]Res (3)'!R:R,"",0)</f>
        <v>-</v>
      </c>
      <c r="AB603" s="70" t="str">
        <f>_xlfn.XLOOKUP($D603,'[1]Res (3)'!$G:$G,'[1]Res (3)'!S:S,"",0)</f>
        <v/>
      </c>
      <c r="AC603" s="70" t="str">
        <f>_xlfn.XLOOKUP($D603,'[1]Res (3)'!$G:$G,'[1]Res (3)'!T:T,"",0)</f>
        <v/>
      </c>
      <c r="AD603" s="70" t="str">
        <f>_xlfn.XLOOKUP($D603,'[1]Res (3)'!$G:$G,'[1]Res (3)'!U:U,"",0)</f>
        <v/>
      </c>
      <c r="AE603" s="70" t="str">
        <f>_xlfn.XLOOKUP($D603,'[1]Res (3)'!$G:$G,'[1]Res (3)'!V:V,"",0)</f>
        <v/>
      </c>
      <c r="AF603" s="70" t="str">
        <f>_xlfn.XLOOKUP($D603,'[1]Res (3)'!$G:$G,'[1]Res (3)'!W:W,"",0)</f>
        <v/>
      </c>
      <c r="AG603" s="70" t="str">
        <f>_xlfn.XLOOKUP($D603,'[1]Res (3)'!$G:$G,'[1]Res (3)'!X:X,"",0)</f>
        <v/>
      </c>
      <c r="AH603" s="70" t="str">
        <f>_xlfn.XLOOKUP($D603,'[1]Res (3)'!$G:$G,'[1]Res (3)'!Y:Y,"",0)</f>
        <v/>
      </c>
      <c r="AI603" s="70" t="str">
        <f>_xlfn.XLOOKUP($D603,'[1]Res (3)'!$G:$G,'[1]Res (3)'!Z:Z,"",0)</f>
        <v>-</v>
      </c>
      <c r="AJ603" s="70" t="str">
        <f>_xlfn.XLOOKUP($D603,'[1]Res (3)'!$G:$G,'[1]Res (3)'!AA:AA,"",0)</f>
        <v>-</v>
      </c>
      <c r="AK603" s="70" t="str">
        <f>_xlfn.XLOOKUP($D603,'[1]Res (3)'!$G:$G,'[1]Res (3)'!AB:AB,"",0)</f>
        <v>-</v>
      </c>
      <c r="AL603" s="71">
        <f t="shared" si="274"/>
        <v>0</v>
      </c>
      <c r="AM603" s="72" t="str">
        <f t="shared" si="275"/>
        <v/>
      </c>
      <c r="AN603" s="109"/>
    </row>
    <row r="604" spans="1:56" ht="97.5" customHeight="1" x14ac:dyDescent="0.25">
      <c r="A604" s="34">
        <v>601</v>
      </c>
      <c r="B604" s="168" t="s">
        <v>157</v>
      </c>
      <c r="C604" s="34" t="s">
        <v>4306</v>
      </c>
      <c r="D604" s="34" t="str">
        <f t="shared" si="273"/>
        <v>245841071</v>
      </c>
      <c r="E604" s="33" t="s">
        <v>4061</v>
      </c>
      <c r="F604" s="33">
        <v>71</v>
      </c>
      <c r="G604" s="168" t="str">
        <f>IFERROR(VLOOKUP(VALUE(E604),Склад!#REF!,6,0),"-")</f>
        <v>-</v>
      </c>
      <c r="H604" s="58"/>
      <c r="I604" s="194" t="s">
        <v>4333</v>
      </c>
      <c r="J604" s="59">
        <v>58</v>
      </c>
      <c r="K604" s="63">
        <v>159</v>
      </c>
      <c r="L604" s="60"/>
      <c r="M604" s="61"/>
      <c r="N604" s="62"/>
      <c r="O604" s="64"/>
      <c r="P604" s="65"/>
      <c r="Q604" s="66"/>
      <c r="R604" s="67"/>
      <c r="S604" s="65"/>
      <c r="T604" s="66"/>
      <c r="U604" s="68"/>
      <c r="V604" s="69"/>
      <c r="W604" s="65"/>
      <c r="X604" s="66"/>
      <c r="Y604" s="70" t="str">
        <f>_xlfn.XLOOKUP($D604,'[1]Res (3)'!$G:$G,'[1]Res (3)'!P:P,"",0)</f>
        <v>-</v>
      </c>
      <c r="Z604" s="70" t="str">
        <f>_xlfn.XLOOKUP($D604,'[1]Res (3)'!$G:$G,'[1]Res (3)'!Q:Q,"",0)</f>
        <v>-</v>
      </c>
      <c r="AA604" s="70" t="str">
        <f>_xlfn.XLOOKUP($D604,'[1]Res (3)'!$G:$G,'[1]Res (3)'!R:R,"",0)</f>
        <v>-</v>
      </c>
      <c r="AB604" s="70" t="str">
        <f>_xlfn.XLOOKUP($D604,'[1]Res (3)'!$G:$G,'[1]Res (3)'!S:S,"",0)</f>
        <v/>
      </c>
      <c r="AC604" s="70" t="str">
        <f>_xlfn.XLOOKUP($D604,'[1]Res (3)'!$G:$G,'[1]Res (3)'!T:T,"",0)</f>
        <v/>
      </c>
      <c r="AD604" s="70" t="str">
        <f>_xlfn.XLOOKUP($D604,'[1]Res (3)'!$G:$G,'[1]Res (3)'!U:U,"",0)</f>
        <v/>
      </c>
      <c r="AE604" s="70" t="str">
        <f>_xlfn.XLOOKUP($D604,'[1]Res (3)'!$G:$G,'[1]Res (3)'!V:V,"",0)</f>
        <v/>
      </c>
      <c r="AF604" s="70" t="str">
        <f>_xlfn.XLOOKUP($D604,'[1]Res (3)'!$G:$G,'[1]Res (3)'!W:W,"",0)</f>
        <v/>
      </c>
      <c r="AG604" s="70" t="str">
        <f>_xlfn.XLOOKUP($D604,'[1]Res (3)'!$G:$G,'[1]Res (3)'!X:X,"",0)</f>
        <v/>
      </c>
      <c r="AH604" s="70" t="str">
        <f>_xlfn.XLOOKUP($D604,'[1]Res (3)'!$G:$G,'[1]Res (3)'!Y:Y,"",0)</f>
        <v/>
      </c>
      <c r="AI604" s="70" t="str">
        <f>_xlfn.XLOOKUP($D604,'[1]Res (3)'!$G:$G,'[1]Res (3)'!Z:Z,"",0)</f>
        <v>-</v>
      </c>
      <c r="AJ604" s="70" t="str">
        <f>_xlfn.XLOOKUP($D604,'[1]Res (3)'!$G:$G,'[1]Res (3)'!AA:AA,"",0)</f>
        <v>-</v>
      </c>
      <c r="AK604" s="70" t="str">
        <f>_xlfn.XLOOKUP($D604,'[1]Res (3)'!$G:$G,'[1]Res (3)'!AB:AB,"",0)</f>
        <v>-</v>
      </c>
      <c r="AL604" s="71">
        <f t="shared" si="274"/>
        <v>0</v>
      </c>
      <c r="AM604" s="72" t="str">
        <f t="shared" si="275"/>
        <v/>
      </c>
    </row>
    <row r="605" spans="1:56" ht="107.65" customHeight="1" x14ac:dyDescent="0.25">
      <c r="A605" s="57">
        <v>602</v>
      </c>
      <c r="B605" s="168" t="s">
        <v>157</v>
      </c>
      <c r="C605" s="34" t="s">
        <v>4305</v>
      </c>
      <c r="D605" s="34" t="str">
        <f t="shared" si="273"/>
        <v>21384147</v>
      </c>
      <c r="E605" s="33" t="s">
        <v>4062</v>
      </c>
      <c r="F605" s="33">
        <v>7</v>
      </c>
      <c r="G605" s="168" t="str">
        <f>IFERROR(VLOOKUP(VALUE(E605),Склад!#REF!,6,0),"-")</f>
        <v>-</v>
      </c>
      <c r="H605" s="58"/>
      <c r="I605" s="194" t="s">
        <v>4333</v>
      </c>
      <c r="J605" s="59">
        <v>67</v>
      </c>
      <c r="K605" s="63">
        <v>179</v>
      </c>
      <c r="L605" s="60"/>
      <c r="M605" s="61"/>
      <c r="N605" s="62"/>
      <c r="O605" s="64"/>
      <c r="P605" s="65"/>
      <c r="Q605" s="66"/>
      <c r="R605" s="67"/>
      <c r="S605" s="65"/>
      <c r="T605" s="66"/>
      <c r="U605" s="68"/>
      <c r="V605" s="69"/>
      <c r="W605" s="65"/>
      <c r="X605" s="66"/>
      <c r="Y605" s="70" t="str">
        <f>_xlfn.XLOOKUP($D605,'[1]Res (3)'!$G:$G,'[1]Res (3)'!P:P,"",0)</f>
        <v>-</v>
      </c>
      <c r="Z605" s="70" t="str">
        <f>_xlfn.XLOOKUP($D605,'[1]Res (3)'!$G:$G,'[1]Res (3)'!Q:Q,"",0)</f>
        <v>-</v>
      </c>
      <c r="AA605" s="70" t="str">
        <f>_xlfn.XLOOKUP($D605,'[1]Res (3)'!$G:$G,'[1]Res (3)'!R:R,"",0)</f>
        <v>-</v>
      </c>
      <c r="AB605" s="70" t="str">
        <f>_xlfn.XLOOKUP($D605,'[1]Res (3)'!$G:$G,'[1]Res (3)'!S:S,"",0)</f>
        <v/>
      </c>
      <c r="AC605" s="70" t="str">
        <f>_xlfn.XLOOKUP($D605,'[1]Res (3)'!$G:$G,'[1]Res (3)'!T:T,"",0)</f>
        <v/>
      </c>
      <c r="AD605" s="70" t="str">
        <f>_xlfn.XLOOKUP($D605,'[1]Res (3)'!$G:$G,'[1]Res (3)'!U:U,"",0)</f>
        <v/>
      </c>
      <c r="AE605" s="70" t="str">
        <f>_xlfn.XLOOKUP($D605,'[1]Res (3)'!$G:$G,'[1]Res (3)'!V:V,"",0)</f>
        <v/>
      </c>
      <c r="AF605" s="70" t="str">
        <f>_xlfn.XLOOKUP($D605,'[1]Res (3)'!$G:$G,'[1]Res (3)'!W:W,"",0)</f>
        <v/>
      </c>
      <c r="AG605" s="70" t="str">
        <f>_xlfn.XLOOKUP($D605,'[1]Res (3)'!$G:$G,'[1]Res (3)'!X:X,"",0)</f>
        <v/>
      </c>
      <c r="AH605" s="70" t="str">
        <f>_xlfn.XLOOKUP($D605,'[1]Res (3)'!$G:$G,'[1]Res (3)'!Y:Y,"",0)</f>
        <v/>
      </c>
      <c r="AI605" s="70" t="str">
        <f>_xlfn.XLOOKUP($D605,'[1]Res (3)'!$G:$G,'[1]Res (3)'!Z:Z,"",0)</f>
        <v>-</v>
      </c>
      <c r="AJ605" s="70" t="str">
        <f>_xlfn.XLOOKUP($D605,'[1]Res (3)'!$G:$G,'[1]Res (3)'!AA:AA,"",0)</f>
        <v>-</v>
      </c>
      <c r="AK605" s="70" t="str">
        <f>_xlfn.XLOOKUP($D605,'[1]Res (3)'!$G:$G,'[1]Res (3)'!AB:AB,"",0)</f>
        <v>-</v>
      </c>
      <c r="AL605" s="71">
        <f t="shared" si="274"/>
        <v>0</v>
      </c>
      <c r="AM605" s="72" t="str">
        <f t="shared" si="275"/>
        <v/>
      </c>
    </row>
    <row r="606" spans="1:56" ht="103.7" customHeight="1" x14ac:dyDescent="0.25">
      <c r="A606" s="34">
        <v>603</v>
      </c>
      <c r="B606" s="168" t="s">
        <v>157</v>
      </c>
      <c r="C606" s="34" t="s">
        <v>4306</v>
      </c>
      <c r="D606" s="34" t="str">
        <f t="shared" si="273"/>
        <v>24584077</v>
      </c>
      <c r="E606" s="33" t="s">
        <v>4063</v>
      </c>
      <c r="F606" s="33">
        <v>7</v>
      </c>
      <c r="G606" s="168" t="str">
        <f>IFERROR(VLOOKUP(VALUE(E606),Склад!#REF!,6,0),"-")</f>
        <v>-</v>
      </c>
      <c r="H606" s="58"/>
      <c r="I606" s="194" t="s">
        <v>4333</v>
      </c>
      <c r="J606" s="59">
        <v>67</v>
      </c>
      <c r="K606" s="63">
        <v>179</v>
      </c>
      <c r="L606" s="60"/>
      <c r="M606" s="61"/>
      <c r="N606" s="62"/>
      <c r="O606" s="64"/>
      <c r="P606" s="65"/>
      <c r="Q606" s="66"/>
      <c r="R606" s="67"/>
      <c r="S606" s="65"/>
      <c r="T606" s="66"/>
      <c r="U606" s="68"/>
      <c r="V606" s="69"/>
      <c r="W606" s="65"/>
      <c r="X606" s="66"/>
      <c r="Y606" s="70" t="str">
        <f>_xlfn.XLOOKUP($D606,'[1]Res (3)'!$G:$G,'[1]Res (3)'!P:P,"",0)</f>
        <v>-</v>
      </c>
      <c r="Z606" s="70" t="str">
        <f>_xlfn.XLOOKUP($D606,'[1]Res (3)'!$G:$G,'[1]Res (3)'!Q:Q,"",0)</f>
        <v>-</v>
      </c>
      <c r="AA606" s="70" t="str">
        <f>_xlfn.XLOOKUP($D606,'[1]Res (3)'!$G:$G,'[1]Res (3)'!R:R,"",0)</f>
        <v>-</v>
      </c>
      <c r="AB606" s="70" t="str">
        <f>_xlfn.XLOOKUP($D606,'[1]Res (3)'!$G:$G,'[1]Res (3)'!S:S,"",0)</f>
        <v/>
      </c>
      <c r="AC606" s="70" t="str">
        <f>_xlfn.XLOOKUP($D606,'[1]Res (3)'!$G:$G,'[1]Res (3)'!T:T,"",0)</f>
        <v/>
      </c>
      <c r="AD606" s="70" t="str">
        <f>_xlfn.XLOOKUP($D606,'[1]Res (3)'!$G:$G,'[1]Res (3)'!U:U,"",0)</f>
        <v/>
      </c>
      <c r="AE606" s="70" t="str">
        <f>_xlfn.XLOOKUP($D606,'[1]Res (3)'!$G:$G,'[1]Res (3)'!V:V,"",0)</f>
        <v/>
      </c>
      <c r="AF606" s="70" t="str">
        <f>_xlfn.XLOOKUP($D606,'[1]Res (3)'!$G:$G,'[1]Res (3)'!W:W,"",0)</f>
        <v/>
      </c>
      <c r="AG606" s="70" t="str">
        <f>_xlfn.XLOOKUP($D606,'[1]Res (3)'!$G:$G,'[1]Res (3)'!X:X,"",0)</f>
        <v/>
      </c>
      <c r="AH606" s="70" t="str">
        <f>_xlfn.XLOOKUP($D606,'[1]Res (3)'!$G:$G,'[1]Res (3)'!Y:Y,"",0)</f>
        <v/>
      </c>
      <c r="AI606" s="70" t="str">
        <f>_xlfn.XLOOKUP($D606,'[1]Res (3)'!$G:$G,'[1]Res (3)'!Z:Z,"",0)</f>
        <v>-</v>
      </c>
      <c r="AJ606" s="70" t="str">
        <f>_xlfn.XLOOKUP($D606,'[1]Res (3)'!$G:$G,'[1]Res (3)'!AA:AA,"",0)</f>
        <v>-</v>
      </c>
      <c r="AK606" s="70" t="str">
        <f>_xlfn.XLOOKUP($D606,'[1]Res (3)'!$G:$G,'[1]Res (3)'!AB:AB,"",0)</f>
        <v>-</v>
      </c>
      <c r="AL606" s="71">
        <f t="shared" si="274"/>
        <v>0</v>
      </c>
      <c r="AM606" s="72" t="str">
        <f t="shared" si="275"/>
        <v/>
      </c>
    </row>
    <row r="607" spans="1:56" ht="95.65" customHeight="1" x14ac:dyDescent="0.25">
      <c r="A607" s="57">
        <v>604</v>
      </c>
      <c r="B607" s="168" t="s">
        <v>157</v>
      </c>
      <c r="C607" s="34" t="s">
        <v>4306</v>
      </c>
      <c r="D607" s="34" t="str">
        <f t="shared" si="273"/>
        <v>24584096</v>
      </c>
      <c r="E607" s="33" t="s">
        <v>4064</v>
      </c>
      <c r="F607" s="33">
        <v>6</v>
      </c>
      <c r="G607" s="168" t="str">
        <f>IFERROR(VLOOKUP(VALUE(E607),Склад!#REF!,6,0),"-")</f>
        <v>-</v>
      </c>
      <c r="H607" s="58"/>
      <c r="I607" s="194" t="s">
        <v>4333</v>
      </c>
      <c r="J607" s="59">
        <v>57</v>
      </c>
      <c r="K607" s="63">
        <v>159</v>
      </c>
      <c r="L607" s="60"/>
      <c r="M607" s="61"/>
      <c r="N607" s="62"/>
      <c r="O607" s="64"/>
      <c r="P607" s="65"/>
      <c r="Q607" s="66"/>
      <c r="R607" s="67"/>
      <c r="S607" s="65"/>
      <c r="T607" s="66"/>
      <c r="U607" s="68"/>
      <c r="V607" s="69"/>
      <c r="W607" s="65"/>
      <c r="X607" s="66"/>
      <c r="Y607" s="70" t="str">
        <f>_xlfn.XLOOKUP($D607,'[1]Res (3)'!$G:$G,'[1]Res (3)'!P:P,"",0)</f>
        <v>-</v>
      </c>
      <c r="Z607" s="70" t="str">
        <f>_xlfn.XLOOKUP($D607,'[1]Res (3)'!$G:$G,'[1]Res (3)'!Q:Q,"",0)</f>
        <v>-</v>
      </c>
      <c r="AA607" s="70" t="str">
        <f>_xlfn.XLOOKUP($D607,'[1]Res (3)'!$G:$G,'[1]Res (3)'!R:R,"",0)</f>
        <v>-</v>
      </c>
      <c r="AB607" s="70" t="str">
        <f>_xlfn.XLOOKUP($D607,'[1]Res (3)'!$G:$G,'[1]Res (3)'!S:S,"",0)</f>
        <v/>
      </c>
      <c r="AC607" s="70" t="str">
        <f>_xlfn.XLOOKUP($D607,'[1]Res (3)'!$G:$G,'[1]Res (3)'!T:T,"",0)</f>
        <v/>
      </c>
      <c r="AD607" s="70" t="str">
        <f>_xlfn.XLOOKUP($D607,'[1]Res (3)'!$G:$G,'[1]Res (3)'!U:U,"",0)</f>
        <v/>
      </c>
      <c r="AE607" s="70" t="str">
        <f>_xlfn.XLOOKUP($D607,'[1]Res (3)'!$G:$G,'[1]Res (3)'!V:V,"",0)</f>
        <v/>
      </c>
      <c r="AF607" s="70" t="str">
        <f>_xlfn.XLOOKUP($D607,'[1]Res (3)'!$G:$G,'[1]Res (3)'!W:W,"",0)</f>
        <v/>
      </c>
      <c r="AG607" s="70" t="str">
        <f>_xlfn.XLOOKUP($D607,'[1]Res (3)'!$G:$G,'[1]Res (3)'!X:X,"",0)</f>
        <v/>
      </c>
      <c r="AH607" s="70" t="str">
        <f>_xlfn.XLOOKUP($D607,'[1]Res (3)'!$G:$G,'[1]Res (3)'!Y:Y,"",0)</f>
        <v/>
      </c>
      <c r="AI607" s="70" t="str">
        <f>_xlfn.XLOOKUP($D607,'[1]Res (3)'!$G:$G,'[1]Res (3)'!Z:Z,"",0)</f>
        <v>-</v>
      </c>
      <c r="AJ607" s="70" t="str">
        <f>_xlfn.XLOOKUP($D607,'[1]Res (3)'!$G:$G,'[1]Res (3)'!AA:AA,"",0)</f>
        <v>-</v>
      </c>
      <c r="AK607" s="70" t="str">
        <f>_xlfn.XLOOKUP($D607,'[1]Res (3)'!$G:$G,'[1]Res (3)'!AB:AB,"",0)</f>
        <v>-</v>
      </c>
      <c r="AL607" s="71">
        <f t="shared" si="274"/>
        <v>0</v>
      </c>
      <c r="AM607" s="72" t="str">
        <f t="shared" si="275"/>
        <v/>
      </c>
    </row>
    <row r="608" spans="1:56" ht="94.35" customHeight="1" x14ac:dyDescent="0.25">
      <c r="A608" s="34">
        <v>605</v>
      </c>
      <c r="B608" s="168" t="s">
        <v>157</v>
      </c>
      <c r="C608" s="34" t="s">
        <v>4307</v>
      </c>
      <c r="D608" s="34" t="str">
        <f t="shared" si="273"/>
        <v>13285277</v>
      </c>
      <c r="E608" s="33" t="s">
        <v>4065</v>
      </c>
      <c r="F608" s="33">
        <v>7</v>
      </c>
      <c r="G608" s="168" t="str">
        <f>IFERROR(VLOOKUP(VALUE(E608),Склад!#REF!,6,0),"-")</f>
        <v>-</v>
      </c>
      <c r="H608" s="58"/>
      <c r="I608" s="194" t="s">
        <v>4331</v>
      </c>
      <c r="J608" s="59">
        <v>35.9</v>
      </c>
      <c r="K608" s="63">
        <v>99.9</v>
      </c>
      <c r="L608" s="60"/>
      <c r="M608" s="61"/>
      <c r="N608" s="62"/>
      <c r="O608" s="64"/>
      <c r="P608" s="65"/>
      <c r="Q608" s="66"/>
      <c r="R608" s="67"/>
      <c r="S608" s="65"/>
      <c r="T608" s="66"/>
      <c r="U608" s="68"/>
      <c r="V608" s="69"/>
      <c r="W608" s="65"/>
      <c r="X608" s="66"/>
      <c r="Y608" s="70" t="str">
        <f>_xlfn.XLOOKUP($D608,'[1]Res (3)'!$G:$G,'[1]Res (3)'!P:P,"",0)</f>
        <v>-</v>
      </c>
      <c r="Z608" s="70" t="str">
        <f>_xlfn.XLOOKUP($D608,'[1]Res (3)'!$G:$G,'[1]Res (3)'!Q:Q,"",0)</f>
        <v>-</v>
      </c>
      <c r="AA608" s="70" t="str">
        <f>_xlfn.XLOOKUP($D608,'[1]Res (3)'!$G:$G,'[1]Res (3)'!R:R,"",0)</f>
        <v>-</v>
      </c>
      <c r="AB608" s="70" t="str">
        <f>_xlfn.XLOOKUP($D608,'[1]Res (3)'!$G:$G,'[1]Res (3)'!S:S,"",0)</f>
        <v/>
      </c>
      <c r="AC608" s="70" t="str">
        <f>_xlfn.XLOOKUP($D608,'[1]Res (3)'!$G:$G,'[1]Res (3)'!T:T,"",0)</f>
        <v/>
      </c>
      <c r="AD608" s="70" t="str">
        <f>_xlfn.XLOOKUP($D608,'[1]Res (3)'!$G:$G,'[1]Res (3)'!U:U,"",0)</f>
        <v/>
      </c>
      <c r="AE608" s="70" t="str">
        <f>_xlfn.XLOOKUP($D608,'[1]Res (3)'!$G:$G,'[1]Res (3)'!V:V,"",0)</f>
        <v/>
      </c>
      <c r="AF608" s="70" t="str">
        <f>_xlfn.XLOOKUP($D608,'[1]Res (3)'!$G:$G,'[1]Res (3)'!W:W,"",0)</f>
        <v/>
      </c>
      <c r="AG608" s="70" t="str">
        <f>_xlfn.XLOOKUP($D608,'[1]Res (3)'!$G:$G,'[1]Res (3)'!X:X,"",0)</f>
        <v/>
      </c>
      <c r="AH608" s="70" t="str">
        <f>_xlfn.XLOOKUP($D608,'[1]Res (3)'!$G:$G,'[1]Res (3)'!Y:Y,"",0)</f>
        <v/>
      </c>
      <c r="AI608" s="70" t="str">
        <f>_xlfn.XLOOKUP($D608,'[1]Res (3)'!$G:$G,'[1]Res (3)'!Z:Z,"",0)</f>
        <v>-</v>
      </c>
      <c r="AJ608" s="70" t="str">
        <f>_xlfn.XLOOKUP($D608,'[1]Res (3)'!$G:$G,'[1]Res (3)'!AA:AA,"",0)</f>
        <v>-</v>
      </c>
      <c r="AK608" s="70" t="str">
        <f>_xlfn.XLOOKUP($D608,'[1]Res (3)'!$G:$G,'[1]Res (3)'!AB:AB,"",0)</f>
        <v>-</v>
      </c>
      <c r="AL608" s="71">
        <f t="shared" si="274"/>
        <v>0</v>
      </c>
      <c r="AM608" s="72" t="str">
        <f t="shared" si="275"/>
        <v/>
      </c>
    </row>
    <row r="609" spans="1:57" ht="91.5" customHeight="1" x14ac:dyDescent="0.25">
      <c r="A609" s="57">
        <v>606</v>
      </c>
      <c r="B609" s="168" t="s">
        <v>157</v>
      </c>
      <c r="C609" s="34" t="s">
        <v>4308</v>
      </c>
      <c r="D609" s="34" t="str">
        <f t="shared" si="273"/>
        <v>24785447</v>
      </c>
      <c r="E609" s="33" t="s">
        <v>4066</v>
      </c>
      <c r="F609" s="33">
        <v>7</v>
      </c>
      <c r="G609" s="168" t="str">
        <f>IFERROR(VLOOKUP(VALUE(E609),Склад!#REF!,6,0),"-")</f>
        <v>-</v>
      </c>
      <c r="H609" s="58"/>
      <c r="I609" s="194" t="s">
        <v>4331</v>
      </c>
      <c r="J609" s="59">
        <v>35.9</v>
      </c>
      <c r="K609" s="63">
        <v>99.9</v>
      </c>
      <c r="L609" s="60"/>
      <c r="M609" s="61"/>
      <c r="N609" s="62"/>
      <c r="O609" s="64"/>
      <c r="P609" s="65"/>
      <c r="Q609" s="66"/>
      <c r="R609" s="67"/>
      <c r="S609" s="65"/>
      <c r="T609" s="66"/>
      <c r="U609" s="68"/>
      <c r="V609" s="69"/>
      <c r="W609" s="65"/>
      <c r="X609" s="66"/>
      <c r="Y609" s="70" t="str">
        <f>_xlfn.XLOOKUP($D609,'[1]Res (3)'!$G:$G,'[1]Res (3)'!P:P,"",0)</f>
        <v>-</v>
      </c>
      <c r="Z609" s="70" t="str">
        <f>_xlfn.XLOOKUP($D609,'[1]Res (3)'!$G:$G,'[1]Res (3)'!Q:Q,"",0)</f>
        <v>-</v>
      </c>
      <c r="AA609" s="70" t="str">
        <f>_xlfn.XLOOKUP($D609,'[1]Res (3)'!$G:$G,'[1]Res (3)'!R:R,"",0)</f>
        <v>-</v>
      </c>
      <c r="AB609" s="70" t="str">
        <f>_xlfn.XLOOKUP($D609,'[1]Res (3)'!$G:$G,'[1]Res (3)'!S:S,"",0)</f>
        <v/>
      </c>
      <c r="AC609" s="70" t="str">
        <f>_xlfn.XLOOKUP($D609,'[1]Res (3)'!$G:$G,'[1]Res (3)'!T:T,"",0)</f>
        <v/>
      </c>
      <c r="AD609" s="70" t="str">
        <f>_xlfn.XLOOKUP($D609,'[1]Res (3)'!$G:$G,'[1]Res (3)'!U:U,"",0)</f>
        <v/>
      </c>
      <c r="AE609" s="70" t="str">
        <f>_xlfn.XLOOKUP($D609,'[1]Res (3)'!$G:$G,'[1]Res (3)'!V:V,"",0)</f>
        <v/>
      </c>
      <c r="AF609" s="70" t="str">
        <f>_xlfn.XLOOKUP($D609,'[1]Res (3)'!$G:$G,'[1]Res (3)'!W:W,"",0)</f>
        <v/>
      </c>
      <c r="AG609" s="70" t="str">
        <f>_xlfn.XLOOKUP($D609,'[1]Res (3)'!$G:$G,'[1]Res (3)'!X:X,"",0)</f>
        <v/>
      </c>
      <c r="AH609" s="70" t="str">
        <f>_xlfn.XLOOKUP($D609,'[1]Res (3)'!$G:$G,'[1]Res (3)'!Y:Y,"",0)</f>
        <v/>
      </c>
      <c r="AI609" s="70" t="str">
        <f>_xlfn.XLOOKUP($D609,'[1]Res (3)'!$G:$G,'[1]Res (3)'!Z:Z,"",0)</f>
        <v>-</v>
      </c>
      <c r="AJ609" s="70" t="str">
        <f>_xlfn.XLOOKUP($D609,'[1]Res (3)'!$G:$G,'[1]Res (3)'!AA:AA,"",0)</f>
        <v>-</v>
      </c>
      <c r="AK609" s="70" t="str">
        <f>_xlfn.XLOOKUP($D609,'[1]Res (3)'!$G:$G,'[1]Res (3)'!AB:AB,"",0)</f>
        <v>-</v>
      </c>
      <c r="AL609" s="71">
        <f t="shared" si="274"/>
        <v>0</v>
      </c>
      <c r="AM609" s="72" t="str">
        <f t="shared" si="275"/>
        <v/>
      </c>
    </row>
    <row r="610" spans="1:57" ht="87.6" customHeight="1" x14ac:dyDescent="0.25">
      <c r="A610" s="34">
        <v>607</v>
      </c>
      <c r="B610" s="168" t="s">
        <v>157</v>
      </c>
      <c r="C610" s="34" t="s">
        <v>4309</v>
      </c>
      <c r="D610" s="34" t="str">
        <f t="shared" si="273"/>
        <v>123857376</v>
      </c>
      <c r="E610" s="33" t="s">
        <v>4067</v>
      </c>
      <c r="F610" s="33">
        <v>76</v>
      </c>
      <c r="G610" s="168" t="str">
        <f>IFERROR(VLOOKUP(VALUE(E610),Склад!#REF!,6,0),"-")</f>
        <v>-</v>
      </c>
      <c r="H610" s="58"/>
      <c r="I610" s="194" t="s">
        <v>4375</v>
      </c>
      <c r="J610" s="59">
        <v>19.899999999999999</v>
      </c>
      <c r="K610" s="63">
        <v>59.9</v>
      </c>
      <c r="L610" s="60"/>
      <c r="M610" s="61"/>
      <c r="N610" s="62"/>
      <c r="O610" s="64"/>
      <c r="P610" s="65"/>
      <c r="Q610" s="66"/>
      <c r="R610" s="67"/>
      <c r="S610" s="65"/>
      <c r="T610" s="66"/>
      <c r="U610" s="68"/>
      <c r="V610" s="69"/>
      <c r="W610" s="65"/>
      <c r="X610" s="66"/>
      <c r="Y610" s="70" t="str">
        <f>_xlfn.XLOOKUP($D610,'[1]Res (3)'!$G:$G,'[1]Res (3)'!P:P,"",0)</f>
        <v>-</v>
      </c>
      <c r="Z610" s="70" t="str">
        <f>_xlfn.XLOOKUP($D610,'[1]Res (3)'!$G:$G,'[1]Res (3)'!Q:Q,"",0)</f>
        <v>-</v>
      </c>
      <c r="AA610" s="70" t="str">
        <f>_xlfn.XLOOKUP($D610,'[1]Res (3)'!$G:$G,'[1]Res (3)'!R:R,"",0)</f>
        <v>-</v>
      </c>
      <c r="AB610" s="70" t="str">
        <f>_xlfn.XLOOKUP($D610,'[1]Res (3)'!$G:$G,'[1]Res (3)'!S:S,"",0)</f>
        <v/>
      </c>
      <c r="AC610" s="70" t="str">
        <f>_xlfn.XLOOKUP($D610,'[1]Res (3)'!$G:$G,'[1]Res (3)'!T:T,"",0)</f>
        <v/>
      </c>
      <c r="AD610" s="70" t="str">
        <f>_xlfn.XLOOKUP($D610,'[1]Res (3)'!$G:$G,'[1]Res (3)'!U:U,"",0)</f>
        <v/>
      </c>
      <c r="AE610" s="70" t="str">
        <f>_xlfn.XLOOKUP($D610,'[1]Res (3)'!$G:$G,'[1]Res (3)'!V:V,"",0)</f>
        <v/>
      </c>
      <c r="AF610" s="70" t="str">
        <f>_xlfn.XLOOKUP($D610,'[1]Res (3)'!$G:$G,'[1]Res (3)'!W:W,"",0)</f>
        <v/>
      </c>
      <c r="AG610" s="70" t="str">
        <f>_xlfn.XLOOKUP($D610,'[1]Res (3)'!$G:$G,'[1]Res (3)'!X:X,"",0)</f>
        <v/>
      </c>
      <c r="AH610" s="70" t="str">
        <f>_xlfn.XLOOKUP($D610,'[1]Res (3)'!$G:$G,'[1]Res (3)'!Y:Y,"",0)</f>
        <v/>
      </c>
      <c r="AI610" s="70" t="str">
        <f>_xlfn.XLOOKUP($D610,'[1]Res (3)'!$G:$G,'[1]Res (3)'!Z:Z,"",0)</f>
        <v>-</v>
      </c>
      <c r="AJ610" s="70" t="str">
        <f>_xlfn.XLOOKUP($D610,'[1]Res (3)'!$G:$G,'[1]Res (3)'!AA:AA,"",0)</f>
        <v>-</v>
      </c>
      <c r="AK610" s="70" t="str">
        <f>_xlfn.XLOOKUP($D610,'[1]Res (3)'!$G:$G,'[1]Res (3)'!AB:AB,"",0)</f>
        <v>-</v>
      </c>
      <c r="AL610" s="71">
        <f t="shared" si="274"/>
        <v>0</v>
      </c>
      <c r="AM610" s="72" t="str">
        <f t="shared" si="275"/>
        <v/>
      </c>
    </row>
    <row r="611" spans="1:57" ht="96.6" customHeight="1" x14ac:dyDescent="0.25">
      <c r="A611" s="57">
        <v>608</v>
      </c>
      <c r="B611" s="168" t="s">
        <v>157</v>
      </c>
      <c r="C611" s="121" t="s">
        <v>4310</v>
      </c>
      <c r="D611" s="121" t="str">
        <f t="shared" si="273"/>
        <v>249851476</v>
      </c>
      <c r="E611" s="122" t="s">
        <v>4068</v>
      </c>
      <c r="F611" s="122">
        <v>76</v>
      </c>
      <c r="G611" s="168" t="str">
        <f>IFERROR(VLOOKUP(VALUE(E611),Склад!#REF!,6,0),"-")</f>
        <v>-</v>
      </c>
      <c r="H611" s="123"/>
      <c r="I611" s="195" t="s">
        <v>4375</v>
      </c>
      <c r="J611" s="124">
        <v>19.899999999999999</v>
      </c>
      <c r="K611" s="125">
        <v>59.9</v>
      </c>
      <c r="L611" s="144"/>
      <c r="M611" s="145"/>
      <c r="N611" s="146"/>
      <c r="O611" s="147"/>
      <c r="P611" s="148"/>
      <c r="Q611" s="149"/>
      <c r="R611" s="150"/>
      <c r="S611" s="148"/>
      <c r="T611" s="149"/>
      <c r="U611" s="151"/>
      <c r="V611" s="152"/>
      <c r="W611" s="148"/>
      <c r="X611" s="149"/>
      <c r="Y611" s="70" t="str">
        <f>_xlfn.XLOOKUP($D611,'[1]Res (3)'!$G:$G,'[1]Res (3)'!P:P,"",0)</f>
        <v>-</v>
      </c>
      <c r="Z611" s="70" t="str">
        <f>_xlfn.XLOOKUP($D611,'[1]Res (3)'!$G:$G,'[1]Res (3)'!Q:Q,"",0)</f>
        <v>-</v>
      </c>
      <c r="AA611" s="70" t="str">
        <f>_xlfn.XLOOKUP($D611,'[1]Res (3)'!$G:$G,'[1]Res (3)'!R:R,"",0)</f>
        <v>-</v>
      </c>
      <c r="AB611" s="70" t="str">
        <f>_xlfn.XLOOKUP($D611,'[1]Res (3)'!$G:$G,'[1]Res (3)'!S:S,"",0)</f>
        <v/>
      </c>
      <c r="AC611" s="70" t="str">
        <f>_xlfn.XLOOKUP($D611,'[1]Res (3)'!$G:$G,'[1]Res (3)'!T:T,"",0)</f>
        <v/>
      </c>
      <c r="AD611" s="70" t="str">
        <f>_xlfn.XLOOKUP($D611,'[1]Res (3)'!$G:$G,'[1]Res (3)'!U:U,"",0)</f>
        <v/>
      </c>
      <c r="AE611" s="70" t="str">
        <f>_xlfn.XLOOKUP($D611,'[1]Res (3)'!$G:$G,'[1]Res (3)'!V:V,"",0)</f>
        <v/>
      </c>
      <c r="AF611" s="70" t="str">
        <f>_xlfn.XLOOKUP($D611,'[1]Res (3)'!$G:$G,'[1]Res (3)'!W:W,"",0)</f>
        <v/>
      </c>
      <c r="AG611" s="70" t="str">
        <f>_xlfn.XLOOKUP($D611,'[1]Res (3)'!$G:$G,'[1]Res (3)'!X:X,"",0)</f>
        <v/>
      </c>
      <c r="AH611" s="70" t="str">
        <f>_xlfn.XLOOKUP($D611,'[1]Res (3)'!$G:$G,'[1]Res (3)'!Y:Y,"",0)</f>
        <v/>
      </c>
      <c r="AI611" s="70" t="str">
        <f>_xlfn.XLOOKUP($D611,'[1]Res (3)'!$G:$G,'[1]Res (3)'!Z:Z,"",0)</f>
        <v>-</v>
      </c>
      <c r="AJ611" s="70" t="str">
        <f>_xlfn.XLOOKUP($D611,'[1]Res (3)'!$G:$G,'[1]Res (3)'!AA:AA,"",0)</f>
        <v>-</v>
      </c>
      <c r="AK611" s="70" t="str">
        <f>_xlfn.XLOOKUP($D611,'[1]Res (3)'!$G:$G,'[1]Res (3)'!AB:AB,"",0)</f>
        <v>-</v>
      </c>
      <c r="AL611" s="126">
        <f t="shared" si="274"/>
        <v>0</v>
      </c>
      <c r="AM611" s="127" t="str">
        <f t="shared" si="275"/>
        <v/>
      </c>
    </row>
    <row r="612" spans="1:57" ht="80.25" customHeight="1" x14ac:dyDescent="0.25">
      <c r="A612" s="34">
        <v>609</v>
      </c>
      <c r="B612" s="168" t="s">
        <v>157</v>
      </c>
      <c r="C612" s="34" t="s">
        <v>4309</v>
      </c>
      <c r="D612" s="34" t="str">
        <f t="shared" si="267"/>
        <v>123857477</v>
      </c>
      <c r="E612" s="33" t="s">
        <v>4069</v>
      </c>
      <c r="F612" s="33">
        <v>77</v>
      </c>
      <c r="G612" s="165" t="str">
        <f>IFERROR(VLOOKUP(VALUE(E612),Склад!#REF!,6,0),"-")</f>
        <v>-</v>
      </c>
      <c r="H612" s="58"/>
      <c r="I612" s="194" t="s">
        <v>4375</v>
      </c>
      <c r="J612" s="59">
        <v>19.899999999999999</v>
      </c>
      <c r="K612" s="63">
        <v>59.9</v>
      </c>
      <c r="L612" s="60"/>
      <c r="M612" s="61"/>
      <c r="N612" s="62"/>
      <c r="O612" s="64"/>
      <c r="P612" s="65"/>
      <c r="Q612" s="66"/>
      <c r="R612" s="67"/>
      <c r="S612" s="65"/>
      <c r="T612" s="66"/>
      <c r="U612" s="68"/>
      <c r="V612" s="69"/>
      <c r="W612" s="65"/>
      <c r="X612" s="66"/>
      <c r="Y612" s="70" t="str">
        <f>_xlfn.XLOOKUP($D612,'[1]Res (3)'!$G:$G,'[1]Res (3)'!P:P,"",0)</f>
        <v>-</v>
      </c>
      <c r="Z612" s="70" t="str">
        <f>_xlfn.XLOOKUP($D612,'[1]Res (3)'!$G:$G,'[1]Res (3)'!Q:Q,"",0)</f>
        <v>-</v>
      </c>
      <c r="AA612" s="70" t="str">
        <f>_xlfn.XLOOKUP($D612,'[1]Res (3)'!$G:$G,'[1]Res (3)'!R:R,"",0)</f>
        <v>-</v>
      </c>
      <c r="AB612" s="70" t="str">
        <f>_xlfn.XLOOKUP($D612,'[1]Res (3)'!$G:$G,'[1]Res (3)'!S:S,"",0)</f>
        <v/>
      </c>
      <c r="AC612" s="70" t="str">
        <f>_xlfn.XLOOKUP($D612,'[1]Res (3)'!$G:$G,'[1]Res (3)'!T:T,"",0)</f>
        <v/>
      </c>
      <c r="AD612" s="70" t="str">
        <f>_xlfn.XLOOKUP($D612,'[1]Res (3)'!$G:$G,'[1]Res (3)'!U:U,"",0)</f>
        <v/>
      </c>
      <c r="AE612" s="70" t="str">
        <f>_xlfn.XLOOKUP($D612,'[1]Res (3)'!$G:$G,'[1]Res (3)'!V:V,"",0)</f>
        <v/>
      </c>
      <c r="AF612" s="70" t="str">
        <f>_xlfn.XLOOKUP($D612,'[1]Res (3)'!$G:$G,'[1]Res (3)'!W:W,"",0)</f>
        <v/>
      </c>
      <c r="AG612" s="70" t="str">
        <f>_xlfn.XLOOKUP($D612,'[1]Res (3)'!$G:$G,'[1]Res (3)'!X:X,"",0)</f>
        <v/>
      </c>
      <c r="AH612" s="70" t="str">
        <f>_xlfn.XLOOKUP($D612,'[1]Res (3)'!$G:$G,'[1]Res (3)'!Y:Y,"",0)</f>
        <v/>
      </c>
      <c r="AI612" s="70" t="str">
        <f>_xlfn.XLOOKUP($D612,'[1]Res (3)'!$G:$G,'[1]Res (3)'!Z:Z,"",0)</f>
        <v>-</v>
      </c>
      <c r="AJ612" s="70" t="str">
        <f>_xlfn.XLOOKUP($D612,'[1]Res (3)'!$G:$G,'[1]Res (3)'!AA:AA,"",0)</f>
        <v>-</v>
      </c>
      <c r="AK612" s="70" t="str">
        <f>_xlfn.XLOOKUP($D612,'[1]Res (3)'!$G:$G,'[1]Res (3)'!AB:AB,"",0)</f>
        <v>-</v>
      </c>
      <c r="AL612" s="71">
        <f t="shared" si="274"/>
        <v>0</v>
      </c>
      <c r="AM612" s="72" t="str">
        <f t="shared" si="275"/>
        <v/>
      </c>
    </row>
    <row r="613" spans="1:57" ht="78" customHeight="1" x14ac:dyDescent="0.25">
      <c r="A613" s="57">
        <v>610</v>
      </c>
      <c r="B613" s="168" t="s">
        <v>157</v>
      </c>
      <c r="C613" s="34" t="s">
        <v>4310</v>
      </c>
      <c r="D613" s="34" t="str">
        <f t="shared" si="267"/>
        <v>249851877</v>
      </c>
      <c r="E613" s="33" t="s">
        <v>4070</v>
      </c>
      <c r="F613" s="33">
        <v>77</v>
      </c>
      <c r="G613" s="165" t="str">
        <f>IFERROR(VLOOKUP(VALUE(E613),Склад!#REF!,6,0),"-")</f>
        <v>-</v>
      </c>
      <c r="H613" s="58"/>
      <c r="I613" s="194" t="s">
        <v>4375</v>
      </c>
      <c r="J613" s="59">
        <v>19.899999999999999</v>
      </c>
      <c r="K613" s="63">
        <v>59.9</v>
      </c>
      <c r="L613" s="60"/>
      <c r="M613" s="61"/>
      <c r="N613" s="62"/>
      <c r="O613" s="64"/>
      <c r="P613" s="65"/>
      <c r="Q613" s="66"/>
      <c r="R613" s="67"/>
      <c r="S613" s="65"/>
      <c r="T613" s="66"/>
      <c r="U613" s="68"/>
      <c r="V613" s="69"/>
      <c r="W613" s="65"/>
      <c r="X613" s="66"/>
      <c r="Y613" s="70" t="str">
        <f>_xlfn.XLOOKUP($D613,'[1]Res (3)'!$G:$G,'[1]Res (3)'!P:P,"",0)</f>
        <v>-</v>
      </c>
      <c r="Z613" s="70" t="str">
        <f>_xlfn.XLOOKUP($D613,'[1]Res (3)'!$G:$G,'[1]Res (3)'!Q:Q,"",0)</f>
        <v>-</v>
      </c>
      <c r="AA613" s="70" t="str">
        <f>_xlfn.XLOOKUP($D613,'[1]Res (3)'!$G:$G,'[1]Res (3)'!R:R,"",0)</f>
        <v>-</v>
      </c>
      <c r="AB613" s="70" t="str">
        <f>_xlfn.XLOOKUP($D613,'[1]Res (3)'!$G:$G,'[1]Res (3)'!S:S,"",0)</f>
        <v/>
      </c>
      <c r="AC613" s="70" t="str">
        <f>_xlfn.XLOOKUP($D613,'[1]Res (3)'!$G:$G,'[1]Res (3)'!T:T,"",0)</f>
        <v/>
      </c>
      <c r="AD613" s="70" t="str">
        <f>_xlfn.XLOOKUP($D613,'[1]Res (3)'!$G:$G,'[1]Res (3)'!U:U,"",0)</f>
        <v/>
      </c>
      <c r="AE613" s="70" t="str">
        <f>_xlfn.XLOOKUP($D613,'[1]Res (3)'!$G:$G,'[1]Res (3)'!V:V,"",0)</f>
        <v/>
      </c>
      <c r="AF613" s="70" t="str">
        <f>_xlfn.XLOOKUP($D613,'[1]Res (3)'!$G:$G,'[1]Res (3)'!W:W,"",0)</f>
        <v/>
      </c>
      <c r="AG613" s="70" t="str">
        <f>_xlfn.XLOOKUP($D613,'[1]Res (3)'!$G:$G,'[1]Res (3)'!X:X,"",0)</f>
        <v/>
      </c>
      <c r="AH613" s="70" t="str">
        <f>_xlfn.XLOOKUP($D613,'[1]Res (3)'!$G:$G,'[1]Res (3)'!Y:Y,"",0)</f>
        <v/>
      </c>
      <c r="AI613" s="70" t="str">
        <f>_xlfn.XLOOKUP($D613,'[1]Res (3)'!$G:$G,'[1]Res (3)'!Z:Z,"",0)</f>
        <v>-</v>
      </c>
      <c r="AJ613" s="70" t="str">
        <f>_xlfn.XLOOKUP($D613,'[1]Res (3)'!$G:$G,'[1]Res (3)'!AA:AA,"",0)</f>
        <v>-</v>
      </c>
      <c r="AK613" s="70" t="str">
        <f>_xlfn.XLOOKUP($D613,'[1]Res (3)'!$G:$G,'[1]Res (3)'!AB:AB,"",0)</f>
        <v>-</v>
      </c>
      <c r="AL613" s="71">
        <f t="shared" si="274"/>
        <v>0</v>
      </c>
      <c r="AM613" s="72" t="str">
        <f t="shared" si="275"/>
        <v/>
      </c>
    </row>
    <row r="614" spans="1:57" ht="97.35" customHeight="1" x14ac:dyDescent="0.25">
      <c r="A614" s="34">
        <v>611</v>
      </c>
      <c r="B614" s="168" t="s">
        <v>148</v>
      </c>
      <c r="C614" s="34" t="s">
        <v>4311</v>
      </c>
      <c r="D614" s="34" t="str">
        <f t="shared" si="267"/>
        <v>181390872</v>
      </c>
      <c r="E614" s="33" t="s">
        <v>4071</v>
      </c>
      <c r="F614" s="33">
        <v>72</v>
      </c>
      <c r="G614" s="165" t="str">
        <f>IFERROR(VLOOKUP(VALUE(E614),Склад!#REF!,6,0),"-")</f>
        <v>-</v>
      </c>
      <c r="H614" s="58"/>
      <c r="I614" s="194" t="s">
        <v>4343</v>
      </c>
      <c r="J614" s="59">
        <v>22.9</v>
      </c>
      <c r="K614" s="63">
        <v>69.900000000000006</v>
      </c>
      <c r="L614" s="60"/>
      <c r="M614" s="61"/>
      <c r="N614" s="62"/>
      <c r="O614" s="64"/>
      <c r="P614" s="65"/>
      <c r="Q614" s="66"/>
      <c r="R614" s="67"/>
      <c r="S614" s="65"/>
      <c r="T614" s="66"/>
      <c r="U614" s="68"/>
      <c r="V614" s="69"/>
      <c r="W614" s="65"/>
      <c r="X614" s="66"/>
      <c r="Y614" s="70" t="str">
        <f>_xlfn.XLOOKUP($D614,'[1]Res (3)'!$G:$G,'[1]Res (3)'!P:P,"",0)</f>
        <v>-</v>
      </c>
      <c r="Z614" s="70" t="str">
        <f>_xlfn.XLOOKUP($D614,'[1]Res (3)'!$G:$G,'[1]Res (3)'!Q:Q,"",0)</f>
        <v>-</v>
      </c>
      <c r="AA614" s="70" t="str">
        <f>_xlfn.XLOOKUP($D614,'[1]Res (3)'!$G:$G,'[1]Res (3)'!R:R,"",0)</f>
        <v>-</v>
      </c>
      <c r="AB614" s="70" t="str">
        <f>_xlfn.XLOOKUP($D614,'[1]Res (3)'!$G:$G,'[1]Res (3)'!S:S,"",0)</f>
        <v/>
      </c>
      <c r="AC614" s="70" t="str">
        <f>_xlfn.XLOOKUP($D614,'[1]Res (3)'!$G:$G,'[1]Res (3)'!T:T,"",0)</f>
        <v/>
      </c>
      <c r="AD614" s="70" t="str">
        <f>_xlfn.XLOOKUP($D614,'[1]Res (3)'!$G:$G,'[1]Res (3)'!U:U,"",0)</f>
        <v/>
      </c>
      <c r="AE614" s="70" t="str">
        <f>_xlfn.XLOOKUP($D614,'[1]Res (3)'!$G:$G,'[1]Res (3)'!V:V,"",0)</f>
        <v/>
      </c>
      <c r="AF614" s="70" t="str">
        <f>_xlfn.XLOOKUP($D614,'[1]Res (3)'!$G:$G,'[1]Res (3)'!W:W,"",0)</f>
        <v/>
      </c>
      <c r="AG614" s="70" t="str">
        <f>_xlfn.XLOOKUP($D614,'[1]Res (3)'!$G:$G,'[1]Res (3)'!X:X,"",0)</f>
        <v/>
      </c>
      <c r="AH614" s="70" t="str">
        <f>_xlfn.XLOOKUP($D614,'[1]Res (3)'!$G:$G,'[1]Res (3)'!Y:Y,"",0)</f>
        <v/>
      </c>
      <c r="AI614" s="70" t="str">
        <f>_xlfn.XLOOKUP($D614,'[1]Res (3)'!$G:$G,'[1]Res (3)'!Z:Z,"",0)</f>
        <v>-</v>
      </c>
      <c r="AJ614" s="70" t="str">
        <f>_xlfn.XLOOKUP($D614,'[1]Res (3)'!$G:$G,'[1]Res (3)'!AA:AA,"",0)</f>
        <v>-</v>
      </c>
      <c r="AK614" s="70" t="str">
        <f>_xlfn.XLOOKUP($D614,'[1]Res (3)'!$G:$G,'[1]Res (3)'!AB:AB,"",0)</f>
        <v>-</v>
      </c>
      <c r="AL614" s="71">
        <f t="shared" si="274"/>
        <v>0</v>
      </c>
      <c r="AM614" s="72" t="str">
        <f t="shared" si="275"/>
        <v/>
      </c>
    </row>
    <row r="615" spans="1:57" ht="75.599999999999994" customHeight="1" x14ac:dyDescent="0.25">
      <c r="A615" s="57">
        <v>612</v>
      </c>
      <c r="B615" s="168" t="s">
        <v>140</v>
      </c>
      <c r="C615" s="34" t="s">
        <v>4312</v>
      </c>
      <c r="D615" s="34" t="str">
        <f t="shared" si="267"/>
        <v>661390872</v>
      </c>
      <c r="E615" s="33" t="s">
        <v>4072</v>
      </c>
      <c r="F615" s="33">
        <v>72</v>
      </c>
      <c r="G615" s="165" t="str">
        <f>IFERROR(VLOOKUP(VALUE(E615),Склад!#REF!,6,0),"-")</f>
        <v>-</v>
      </c>
      <c r="H615" s="58"/>
      <c r="I615" s="194" t="s">
        <v>4343</v>
      </c>
      <c r="J615" s="59">
        <v>19.899999999999999</v>
      </c>
      <c r="K615" s="63">
        <v>59.9</v>
      </c>
      <c r="L615" s="60"/>
      <c r="M615" s="61"/>
      <c r="N615" s="62"/>
      <c r="O615" s="64"/>
      <c r="P615" s="65"/>
      <c r="Q615" s="66"/>
      <c r="R615" s="67"/>
      <c r="S615" s="65"/>
      <c r="T615" s="66"/>
      <c r="U615" s="68"/>
      <c r="V615" s="69"/>
      <c r="W615" s="65"/>
      <c r="X615" s="66"/>
      <c r="Y615" s="70" t="str">
        <f>_xlfn.XLOOKUP($D615,'[1]Res (3)'!$G:$G,'[1]Res (3)'!P:P,"",0)</f>
        <v>-</v>
      </c>
      <c r="Z615" s="70" t="str">
        <f>_xlfn.XLOOKUP($D615,'[1]Res (3)'!$G:$G,'[1]Res (3)'!Q:Q,"",0)</f>
        <v>-</v>
      </c>
      <c r="AA615" s="70" t="str">
        <f>_xlfn.XLOOKUP($D615,'[1]Res (3)'!$G:$G,'[1]Res (3)'!R:R,"",0)</f>
        <v>-</v>
      </c>
      <c r="AB615" s="70" t="str">
        <f>_xlfn.XLOOKUP($D615,'[1]Res (3)'!$G:$G,'[1]Res (3)'!S:S,"",0)</f>
        <v/>
      </c>
      <c r="AC615" s="70" t="str">
        <f>_xlfn.XLOOKUP($D615,'[1]Res (3)'!$G:$G,'[1]Res (3)'!T:T,"",0)</f>
        <v/>
      </c>
      <c r="AD615" s="70" t="str">
        <f>_xlfn.XLOOKUP($D615,'[1]Res (3)'!$G:$G,'[1]Res (3)'!U:U,"",0)</f>
        <v/>
      </c>
      <c r="AE615" s="70" t="str">
        <f>_xlfn.XLOOKUP($D615,'[1]Res (3)'!$G:$G,'[1]Res (3)'!V:V,"",0)</f>
        <v/>
      </c>
      <c r="AF615" s="70" t="str">
        <f>_xlfn.XLOOKUP($D615,'[1]Res (3)'!$G:$G,'[1]Res (3)'!W:W,"",0)</f>
        <v/>
      </c>
      <c r="AG615" s="70" t="str">
        <f>_xlfn.XLOOKUP($D615,'[1]Res (3)'!$G:$G,'[1]Res (3)'!X:X,"",0)</f>
        <v/>
      </c>
      <c r="AH615" s="70" t="str">
        <f>_xlfn.XLOOKUP($D615,'[1]Res (3)'!$G:$G,'[1]Res (3)'!Y:Y,"",0)</f>
        <v/>
      </c>
      <c r="AI615" s="70" t="str">
        <f>_xlfn.XLOOKUP($D615,'[1]Res (3)'!$G:$G,'[1]Res (3)'!Z:Z,"",0)</f>
        <v>-</v>
      </c>
      <c r="AJ615" s="70" t="str">
        <f>_xlfn.XLOOKUP($D615,'[1]Res (3)'!$G:$G,'[1]Res (3)'!AA:AA,"",0)</f>
        <v>-</v>
      </c>
      <c r="AK615" s="70" t="str">
        <f>_xlfn.XLOOKUP($D615,'[1]Res (3)'!$G:$G,'[1]Res (3)'!AB:AB,"",0)</f>
        <v>-</v>
      </c>
      <c r="AL615" s="71">
        <f t="shared" si="274"/>
        <v>0</v>
      </c>
      <c r="AM615" s="72" t="str">
        <f t="shared" si="275"/>
        <v/>
      </c>
    </row>
    <row r="616" spans="1:57" ht="72.75" customHeight="1" x14ac:dyDescent="0.25">
      <c r="A616" s="34">
        <v>613</v>
      </c>
      <c r="B616" s="168" t="s">
        <v>140</v>
      </c>
      <c r="C616" s="34" t="s">
        <v>4313</v>
      </c>
      <c r="D616" s="34" t="str">
        <f t="shared" si="267"/>
        <v>688390172</v>
      </c>
      <c r="E616" s="33" t="s">
        <v>4073</v>
      </c>
      <c r="F616" s="33">
        <v>72</v>
      </c>
      <c r="G616" s="165" t="str">
        <f>IFERROR(VLOOKUP(VALUE(E616),Склад!#REF!,6,0),"-")</f>
        <v>-</v>
      </c>
      <c r="H616" s="58"/>
      <c r="I616" s="194" t="s">
        <v>4343</v>
      </c>
      <c r="J616" s="59">
        <v>26.9</v>
      </c>
      <c r="K616" s="63">
        <v>79.900000000000006</v>
      </c>
      <c r="L616" s="60"/>
      <c r="M616" s="61"/>
      <c r="N616" s="62"/>
      <c r="O616" s="64"/>
      <c r="P616" s="65"/>
      <c r="Q616" s="66"/>
      <c r="R616" s="67"/>
      <c r="S616" s="65"/>
      <c r="T616" s="66"/>
      <c r="U616" s="68"/>
      <c r="V616" s="69"/>
      <c r="W616" s="65"/>
      <c r="X616" s="66"/>
      <c r="Y616" s="70" t="str">
        <f>_xlfn.XLOOKUP($D616,'[1]Res (3)'!$G:$G,'[1]Res (3)'!P:P,"",0)</f>
        <v>-</v>
      </c>
      <c r="Z616" s="70" t="str">
        <f>_xlfn.XLOOKUP($D616,'[1]Res (3)'!$G:$G,'[1]Res (3)'!Q:Q,"",0)</f>
        <v>-</v>
      </c>
      <c r="AA616" s="70" t="str">
        <f>_xlfn.XLOOKUP($D616,'[1]Res (3)'!$G:$G,'[1]Res (3)'!R:R,"",0)</f>
        <v>-</v>
      </c>
      <c r="AB616" s="70" t="str">
        <f>_xlfn.XLOOKUP($D616,'[1]Res (3)'!$G:$G,'[1]Res (3)'!S:S,"",0)</f>
        <v/>
      </c>
      <c r="AC616" s="70" t="str">
        <f>_xlfn.XLOOKUP($D616,'[1]Res (3)'!$G:$G,'[1]Res (3)'!T:T,"",0)</f>
        <v/>
      </c>
      <c r="AD616" s="70" t="str">
        <f>_xlfn.XLOOKUP($D616,'[1]Res (3)'!$G:$G,'[1]Res (3)'!U:U,"",0)</f>
        <v/>
      </c>
      <c r="AE616" s="70" t="str">
        <f>_xlfn.XLOOKUP($D616,'[1]Res (3)'!$G:$G,'[1]Res (3)'!V:V,"",0)</f>
        <v/>
      </c>
      <c r="AF616" s="70" t="str">
        <f>_xlfn.XLOOKUP($D616,'[1]Res (3)'!$G:$G,'[1]Res (3)'!W:W,"",0)</f>
        <v/>
      </c>
      <c r="AG616" s="70" t="str">
        <f>_xlfn.XLOOKUP($D616,'[1]Res (3)'!$G:$G,'[1]Res (3)'!X:X,"",0)</f>
        <v/>
      </c>
      <c r="AH616" s="70" t="str">
        <f>_xlfn.XLOOKUP($D616,'[1]Res (3)'!$G:$G,'[1]Res (3)'!Y:Y,"",0)</f>
        <v/>
      </c>
      <c r="AI616" s="70" t="str">
        <f>_xlfn.XLOOKUP($D616,'[1]Res (3)'!$G:$G,'[1]Res (3)'!Z:Z,"",0)</f>
        <v>-</v>
      </c>
      <c r="AJ616" s="70" t="str">
        <f>_xlfn.XLOOKUP($D616,'[1]Res (3)'!$G:$G,'[1]Res (3)'!AA:AA,"",0)</f>
        <v>-</v>
      </c>
      <c r="AK616" s="70" t="str">
        <f>_xlfn.XLOOKUP($D616,'[1]Res (3)'!$G:$G,'[1]Res (3)'!AB:AB,"",0)</f>
        <v>-</v>
      </c>
      <c r="AL616" s="71">
        <f t="shared" si="274"/>
        <v>0</v>
      </c>
      <c r="AM616" s="72" t="str">
        <f t="shared" si="275"/>
        <v/>
      </c>
    </row>
    <row r="617" spans="1:57" ht="71.25" customHeight="1" x14ac:dyDescent="0.25">
      <c r="A617" s="57">
        <v>614</v>
      </c>
      <c r="B617" s="168" t="s">
        <v>140</v>
      </c>
      <c r="C617" s="34" t="s">
        <v>4314</v>
      </c>
      <c r="D617" s="34" t="str">
        <f t="shared" si="267"/>
        <v>61331012</v>
      </c>
      <c r="E617" s="33" t="s">
        <v>4074</v>
      </c>
      <c r="F617" s="33">
        <v>2</v>
      </c>
      <c r="G617" s="165" t="str">
        <f>IFERROR(VLOOKUP(VALUE(E617),Склад!#REF!,6,0),"-")</f>
        <v>-</v>
      </c>
      <c r="H617" s="58"/>
      <c r="I617" s="194" t="s">
        <v>4376</v>
      </c>
      <c r="J617" s="59">
        <v>26.9</v>
      </c>
      <c r="K617" s="63">
        <v>79.900000000000006</v>
      </c>
      <c r="L617" s="60"/>
      <c r="M617" s="61"/>
      <c r="N617" s="62"/>
      <c r="O617" s="64"/>
      <c r="P617" s="65"/>
      <c r="Q617" s="66"/>
      <c r="R617" s="67"/>
      <c r="S617" s="65"/>
      <c r="T617" s="66"/>
      <c r="U617" s="68"/>
      <c r="V617" s="69"/>
      <c r="W617" s="65"/>
      <c r="X617" s="66"/>
      <c r="Y617" s="70" t="str">
        <f>_xlfn.XLOOKUP($D617,'[1]Res (3)'!$G:$G,'[1]Res (3)'!P:P,"",0)</f>
        <v>-</v>
      </c>
      <c r="Z617" s="70" t="str">
        <f>_xlfn.XLOOKUP($D617,'[1]Res (3)'!$G:$G,'[1]Res (3)'!Q:Q,"",0)</f>
        <v>-</v>
      </c>
      <c r="AA617" s="70" t="str">
        <f>_xlfn.XLOOKUP($D617,'[1]Res (3)'!$G:$G,'[1]Res (3)'!R:R,"",0)</f>
        <v>-</v>
      </c>
      <c r="AB617" s="70" t="str">
        <f>_xlfn.XLOOKUP($D617,'[1]Res (3)'!$G:$G,'[1]Res (3)'!S:S,"",0)</f>
        <v/>
      </c>
      <c r="AC617" s="70" t="str">
        <f>_xlfn.XLOOKUP($D617,'[1]Res (3)'!$G:$G,'[1]Res (3)'!T:T,"",0)</f>
        <v/>
      </c>
      <c r="AD617" s="70" t="str">
        <f>_xlfn.XLOOKUP($D617,'[1]Res (3)'!$G:$G,'[1]Res (3)'!U:U,"",0)</f>
        <v/>
      </c>
      <c r="AE617" s="70" t="str">
        <f>_xlfn.XLOOKUP($D617,'[1]Res (3)'!$G:$G,'[1]Res (3)'!V:V,"",0)</f>
        <v/>
      </c>
      <c r="AF617" s="70" t="str">
        <f>_xlfn.XLOOKUP($D617,'[1]Res (3)'!$G:$G,'[1]Res (3)'!W:W,"",0)</f>
        <v/>
      </c>
      <c r="AG617" s="70" t="str">
        <f>_xlfn.XLOOKUP($D617,'[1]Res (3)'!$G:$G,'[1]Res (3)'!X:X,"",0)</f>
        <v/>
      </c>
      <c r="AH617" s="70" t="str">
        <f>_xlfn.XLOOKUP($D617,'[1]Res (3)'!$G:$G,'[1]Res (3)'!Y:Y,"",0)</f>
        <v/>
      </c>
      <c r="AI617" s="70" t="str">
        <f>_xlfn.XLOOKUP($D617,'[1]Res (3)'!$G:$G,'[1]Res (3)'!Z:Z,"",0)</f>
        <v>-</v>
      </c>
      <c r="AJ617" s="70" t="str">
        <f>_xlfn.XLOOKUP($D617,'[1]Res (3)'!$G:$G,'[1]Res (3)'!AA:AA,"",0)</f>
        <v>-</v>
      </c>
      <c r="AK617" s="70" t="str">
        <f>_xlfn.XLOOKUP($D617,'[1]Res (3)'!$G:$G,'[1]Res (3)'!AB:AB,"",0)</f>
        <v>-</v>
      </c>
      <c r="AL617" s="71">
        <f t="shared" si="274"/>
        <v>0</v>
      </c>
      <c r="AM617" s="72" t="str">
        <f t="shared" si="275"/>
        <v/>
      </c>
    </row>
    <row r="618" spans="1:57" ht="73.349999999999994" customHeight="1" thickBot="1" x14ac:dyDescent="0.3">
      <c r="A618" s="34">
        <v>615</v>
      </c>
      <c r="B618" s="168" t="s">
        <v>140</v>
      </c>
      <c r="C618" s="34" t="s">
        <v>4314</v>
      </c>
      <c r="D618" s="34" t="str">
        <f t="shared" si="267"/>
        <v>61331016</v>
      </c>
      <c r="E618" s="33" t="s">
        <v>4074</v>
      </c>
      <c r="F618" s="33">
        <v>6</v>
      </c>
      <c r="G618" s="165" t="str">
        <f>IFERROR(VLOOKUP(VALUE(E618),Склад!#REF!,6,0),"-")</f>
        <v>-</v>
      </c>
      <c r="H618" s="58"/>
      <c r="I618" s="194" t="s">
        <v>4376</v>
      </c>
      <c r="J618" s="59">
        <v>26.9</v>
      </c>
      <c r="K618" s="63">
        <v>79.900000000000006</v>
      </c>
      <c r="L618" s="60"/>
      <c r="M618" s="61"/>
      <c r="N618" s="62"/>
      <c r="O618" s="64"/>
      <c r="P618" s="65"/>
      <c r="Q618" s="66"/>
      <c r="R618" s="67"/>
      <c r="S618" s="65"/>
      <c r="T618" s="66"/>
      <c r="U618" s="68"/>
      <c r="V618" s="69"/>
      <c r="W618" s="65"/>
      <c r="X618" s="66"/>
      <c r="Y618" s="70" t="str">
        <f>_xlfn.XLOOKUP($D618,'[1]Res (3)'!$G:$G,'[1]Res (3)'!P:P,"",0)</f>
        <v>-</v>
      </c>
      <c r="Z618" s="70" t="str">
        <f>_xlfn.XLOOKUP($D618,'[1]Res (3)'!$G:$G,'[1]Res (3)'!Q:Q,"",0)</f>
        <v>-</v>
      </c>
      <c r="AA618" s="70" t="str">
        <f>_xlfn.XLOOKUP($D618,'[1]Res (3)'!$G:$G,'[1]Res (3)'!R:R,"",0)</f>
        <v>-</v>
      </c>
      <c r="AB618" s="70" t="str">
        <f>_xlfn.XLOOKUP($D618,'[1]Res (3)'!$G:$G,'[1]Res (3)'!S:S,"",0)</f>
        <v/>
      </c>
      <c r="AC618" s="70" t="str">
        <f>_xlfn.XLOOKUP($D618,'[1]Res (3)'!$G:$G,'[1]Res (3)'!T:T,"",0)</f>
        <v/>
      </c>
      <c r="AD618" s="70" t="str">
        <f>_xlfn.XLOOKUP($D618,'[1]Res (3)'!$G:$G,'[1]Res (3)'!U:U,"",0)</f>
        <v/>
      </c>
      <c r="AE618" s="70" t="str">
        <f>_xlfn.XLOOKUP($D618,'[1]Res (3)'!$G:$G,'[1]Res (3)'!V:V,"",0)</f>
        <v/>
      </c>
      <c r="AF618" s="70" t="str">
        <f>_xlfn.XLOOKUP($D618,'[1]Res (3)'!$G:$G,'[1]Res (3)'!W:W,"",0)</f>
        <v/>
      </c>
      <c r="AG618" s="70" t="str">
        <f>_xlfn.XLOOKUP($D618,'[1]Res (3)'!$G:$G,'[1]Res (3)'!X:X,"",0)</f>
        <v/>
      </c>
      <c r="AH618" s="70" t="str">
        <f>_xlfn.XLOOKUP($D618,'[1]Res (3)'!$G:$G,'[1]Res (3)'!Y:Y,"",0)</f>
        <v/>
      </c>
      <c r="AI618" s="70" t="str">
        <f>_xlfn.XLOOKUP($D618,'[1]Res (3)'!$G:$G,'[1]Res (3)'!Z:Z,"",0)</f>
        <v>-</v>
      </c>
      <c r="AJ618" s="70" t="str">
        <f>_xlfn.XLOOKUP($D618,'[1]Res (3)'!$G:$G,'[1]Res (3)'!AA:AA,"",0)</f>
        <v>-</v>
      </c>
      <c r="AK618" s="70" t="str">
        <f>_xlfn.XLOOKUP($D618,'[1]Res (3)'!$G:$G,'[1]Res (3)'!AB:AB,"",0)</f>
        <v>-</v>
      </c>
      <c r="AL618" s="71">
        <f t="shared" si="274"/>
        <v>0</v>
      </c>
      <c r="AM618" s="72" t="str">
        <f t="shared" si="275"/>
        <v/>
      </c>
      <c r="AN618" s="109"/>
      <c r="AO618" s="93">
        <f>SUMIF(B:B,AS684,BK:BK)</f>
        <v>0</v>
      </c>
      <c r="AP618" s="211">
        <f>SUMIF(B:B,AS684,BL:BL)</f>
        <v>0</v>
      </c>
      <c r="AQ618" s="212"/>
      <c r="AR618" s="213"/>
      <c r="AS618" s="92"/>
      <c r="AT618" s="91">
        <f>SUMIF(B:B,AS684,BW:BW)</f>
        <v>0</v>
      </c>
      <c r="AU618" s="93"/>
      <c r="AV618" s="211">
        <f>SUMIF(B:B,AS684,BX:BX)</f>
        <v>0</v>
      </c>
      <c r="AW618" s="212"/>
      <c r="AX618" s="213"/>
      <c r="BA618" s="207">
        <f>SUMIF(B:B,AS684,CV:CV)</f>
        <v>0</v>
      </c>
      <c r="BB618" s="207"/>
      <c r="BC618" s="207"/>
      <c r="BD618" s="207"/>
      <c r="BE618" s="87"/>
    </row>
    <row r="619" spans="1:57" ht="80.849999999999994" customHeight="1" thickBot="1" x14ac:dyDescent="0.3">
      <c r="A619" s="57">
        <v>616</v>
      </c>
      <c r="B619" s="168" t="s">
        <v>140</v>
      </c>
      <c r="C619" s="34" t="s">
        <v>4315</v>
      </c>
      <c r="D619" s="34" t="str">
        <f t="shared" si="267"/>
        <v>66131082</v>
      </c>
      <c r="E619" s="33" t="s">
        <v>4075</v>
      </c>
      <c r="F619" s="33">
        <v>2</v>
      </c>
      <c r="G619" s="165" t="str">
        <f>IFERROR(VLOOKUP(VALUE(E619),Склад!#REF!,6,0),"-")</f>
        <v>-</v>
      </c>
      <c r="H619" s="58"/>
      <c r="I619" s="194" t="s">
        <v>4376</v>
      </c>
      <c r="J619" s="59">
        <v>26.9</v>
      </c>
      <c r="K619" s="63">
        <v>79.900000000000006</v>
      </c>
      <c r="L619" s="60"/>
      <c r="M619" s="61"/>
      <c r="N619" s="62"/>
      <c r="O619" s="64"/>
      <c r="P619" s="65"/>
      <c r="Q619" s="66"/>
      <c r="R619" s="67"/>
      <c r="S619" s="65"/>
      <c r="T619" s="66"/>
      <c r="U619" s="68"/>
      <c r="V619" s="69"/>
      <c r="W619" s="65"/>
      <c r="X619" s="66"/>
      <c r="Y619" s="70" t="str">
        <f>_xlfn.XLOOKUP($D619,'[1]Res (3)'!$G:$G,'[1]Res (3)'!P:P,"",0)</f>
        <v>-</v>
      </c>
      <c r="Z619" s="70" t="str">
        <f>_xlfn.XLOOKUP($D619,'[1]Res (3)'!$G:$G,'[1]Res (3)'!Q:Q,"",0)</f>
        <v>-</v>
      </c>
      <c r="AA619" s="70" t="str">
        <f>_xlfn.XLOOKUP($D619,'[1]Res (3)'!$G:$G,'[1]Res (3)'!R:R,"",0)</f>
        <v>-</v>
      </c>
      <c r="AB619" s="70" t="str">
        <f>_xlfn.XLOOKUP($D619,'[1]Res (3)'!$G:$G,'[1]Res (3)'!S:S,"",0)</f>
        <v/>
      </c>
      <c r="AC619" s="70" t="str">
        <f>_xlfn.XLOOKUP($D619,'[1]Res (3)'!$G:$G,'[1]Res (3)'!T:T,"",0)</f>
        <v/>
      </c>
      <c r="AD619" s="70" t="str">
        <f>_xlfn.XLOOKUP($D619,'[1]Res (3)'!$G:$G,'[1]Res (3)'!U:U,"",0)</f>
        <v/>
      </c>
      <c r="AE619" s="70" t="str">
        <f>_xlfn.XLOOKUP($D619,'[1]Res (3)'!$G:$G,'[1]Res (3)'!V:V,"",0)</f>
        <v/>
      </c>
      <c r="AF619" s="70" t="str">
        <f>_xlfn.XLOOKUP($D619,'[1]Res (3)'!$G:$G,'[1]Res (3)'!W:W,"",0)</f>
        <v/>
      </c>
      <c r="AG619" s="70" t="str">
        <f>_xlfn.XLOOKUP($D619,'[1]Res (3)'!$G:$G,'[1]Res (3)'!X:X,"",0)</f>
        <v/>
      </c>
      <c r="AH619" s="70" t="str">
        <f>_xlfn.XLOOKUP($D619,'[1]Res (3)'!$G:$G,'[1]Res (3)'!Y:Y,"",0)</f>
        <v/>
      </c>
      <c r="AI619" s="70" t="str">
        <f>_xlfn.XLOOKUP($D619,'[1]Res (3)'!$G:$G,'[1]Res (3)'!Z:Z,"",0)</f>
        <v>-</v>
      </c>
      <c r="AJ619" s="70" t="str">
        <f>_xlfn.XLOOKUP($D619,'[1]Res (3)'!$G:$G,'[1]Res (3)'!AA:AA,"",0)</f>
        <v>-</v>
      </c>
      <c r="AK619" s="70" t="str">
        <f>_xlfn.XLOOKUP($D619,'[1]Res (3)'!$G:$G,'[1]Res (3)'!AB:AB,"",0)</f>
        <v>-</v>
      </c>
      <c r="AL619" s="71">
        <f t="shared" si="274"/>
        <v>0</v>
      </c>
      <c r="AM619" s="72" t="str">
        <f t="shared" si="275"/>
        <v/>
      </c>
      <c r="AN619" s="109"/>
    </row>
    <row r="620" spans="1:57" ht="73.5" customHeight="1" thickBot="1" x14ac:dyDescent="0.3">
      <c r="A620" s="34">
        <v>617</v>
      </c>
      <c r="B620" s="168" t="s">
        <v>140</v>
      </c>
      <c r="C620" s="34" t="s">
        <v>4315</v>
      </c>
      <c r="D620" s="34" t="str">
        <f t="shared" si="267"/>
        <v>66131086</v>
      </c>
      <c r="E620" s="33" t="s">
        <v>4075</v>
      </c>
      <c r="F620" s="33">
        <v>6</v>
      </c>
      <c r="G620" s="165" t="str">
        <f>IFERROR(VLOOKUP(VALUE(E620),Склад!#REF!,6,0),"-")</f>
        <v>-</v>
      </c>
      <c r="H620" s="58"/>
      <c r="I620" s="194" t="s">
        <v>4376</v>
      </c>
      <c r="J620" s="59">
        <v>26.9</v>
      </c>
      <c r="K620" s="63">
        <v>79.900000000000006</v>
      </c>
      <c r="L620" s="60"/>
      <c r="M620" s="61"/>
      <c r="N620" s="62"/>
      <c r="O620" s="64"/>
      <c r="P620" s="65"/>
      <c r="Q620" s="66"/>
      <c r="R620" s="67"/>
      <c r="S620" s="65"/>
      <c r="T620" s="66"/>
      <c r="U620" s="68"/>
      <c r="V620" s="69"/>
      <c r="W620" s="65"/>
      <c r="X620" s="66"/>
      <c r="Y620" s="70" t="str">
        <f>_xlfn.XLOOKUP($D620,'[1]Res (3)'!$G:$G,'[1]Res (3)'!P:P,"",0)</f>
        <v>-</v>
      </c>
      <c r="Z620" s="70" t="str">
        <f>_xlfn.XLOOKUP($D620,'[1]Res (3)'!$G:$G,'[1]Res (3)'!Q:Q,"",0)</f>
        <v>-</v>
      </c>
      <c r="AA620" s="70" t="str">
        <f>_xlfn.XLOOKUP($D620,'[1]Res (3)'!$G:$G,'[1]Res (3)'!R:R,"",0)</f>
        <v>-</v>
      </c>
      <c r="AB620" s="70" t="str">
        <f>_xlfn.XLOOKUP($D620,'[1]Res (3)'!$G:$G,'[1]Res (3)'!S:S,"",0)</f>
        <v/>
      </c>
      <c r="AC620" s="70" t="str">
        <f>_xlfn.XLOOKUP($D620,'[1]Res (3)'!$G:$G,'[1]Res (3)'!T:T,"",0)</f>
        <v/>
      </c>
      <c r="AD620" s="70" t="str">
        <f>_xlfn.XLOOKUP($D620,'[1]Res (3)'!$G:$G,'[1]Res (3)'!U:U,"",0)</f>
        <v/>
      </c>
      <c r="AE620" s="70" t="str">
        <f>_xlfn.XLOOKUP($D620,'[1]Res (3)'!$G:$G,'[1]Res (3)'!V:V,"",0)</f>
        <v/>
      </c>
      <c r="AF620" s="70" t="str">
        <f>_xlfn.XLOOKUP($D620,'[1]Res (3)'!$G:$G,'[1]Res (3)'!W:W,"",0)</f>
        <v/>
      </c>
      <c r="AG620" s="70" t="str">
        <f>_xlfn.XLOOKUP($D620,'[1]Res (3)'!$G:$G,'[1]Res (3)'!X:X,"",0)</f>
        <v/>
      </c>
      <c r="AH620" s="70" t="str">
        <f>_xlfn.XLOOKUP($D620,'[1]Res (3)'!$G:$G,'[1]Res (3)'!Y:Y,"",0)</f>
        <v/>
      </c>
      <c r="AI620" s="70" t="str">
        <f>_xlfn.XLOOKUP($D620,'[1]Res (3)'!$G:$G,'[1]Res (3)'!Z:Z,"",0)</f>
        <v>-</v>
      </c>
      <c r="AJ620" s="70" t="str">
        <f>_xlfn.XLOOKUP($D620,'[1]Res (3)'!$G:$G,'[1]Res (3)'!AA:AA,"",0)</f>
        <v>-</v>
      </c>
      <c r="AK620" s="70" t="str">
        <f>_xlfn.XLOOKUP($D620,'[1]Res (3)'!$G:$G,'[1]Res (3)'!AB:AB,"",0)</f>
        <v>-</v>
      </c>
      <c r="AL620" s="71">
        <f t="shared" si="274"/>
        <v>0</v>
      </c>
      <c r="AM620" s="72" t="str">
        <f t="shared" si="275"/>
        <v/>
      </c>
      <c r="AN620" s="109"/>
      <c r="AO620" s="96" t="e">
        <f>SUM(AO575:AO619)</f>
        <v>#VALUE!</v>
      </c>
      <c r="AP620" s="204" t="e">
        <f>SUM(AP575:AP619)</f>
        <v>#REF!</v>
      </c>
      <c r="AQ620" s="205"/>
      <c r="AR620" s="206"/>
      <c r="AS620" s="95"/>
      <c r="AT620" s="94" t="e">
        <f>SUM(AT575:AT619)</f>
        <v>#REF!</v>
      </c>
      <c r="AU620" s="96"/>
      <c r="AV620" s="204" t="e">
        <f>SUM(AV575:AV619)</f>
        <v>#REF!</v>
      </c>
      <c r="AW620" s="205"/>
      <c r="AX620" s="206"/>
      <c r="BA620" s="207">
        <f>SUM(BA575:BD619)</f>
        <v>478</v>
      </c>
      <c r="BB620" s="207"/>
      <c r="BC620" s="207"/>
      <c r="BD620" s="207"/>
      <c r="BE620" s="87"/>
    </row>
    <row r="621" spans="1:57" ht="74.849999999999994" customHeight="1" x14ac:dyDescent="0.25">
      <c r="A621" s="57">
        <v>618</v>
      </c>
      <c r="B621" s="168" t="s">
        <v>140</v>
      </c>
      <c r="C621" s="34" t="s">
        <v>4316</v>
      </c>
      <c r="D621" s="34" t="str">
        <f t="shared" si="267"/>
        <v>6213203127</v>
      </c>
      <c r="E621" s="33" t="s">
        <v>4076</v>
      </c>
      <c r="F621" s="33">
        <v>127</v>
      </c>
      <c r="G621" s="165" t="str">
        <f>IFERROR(VLOOKUP(VALUE(E621),Склад!#REF!,6,0),"-")</f>
        <v>-</v>
      </c>
      <c r="H621" s="58"/>
      <c r="I621" s="194" t="s">
        <v>4377</v>
      </c>
      <c r="J621" s="59">
        <v>22.9</v>
      </c>
      <c r="K621" s="63">
        <v>69.900000000000006</v>
      </c>
      <c r="L621" s="60"/>
      <c r="M621" s="61"/>
      <c r="N621" s="62"/>
      <c r="O621" s="64"/>
      <c r="P621" s="65"/>
      <c r="Q621" s="66"/>
      <c r="R621" s="67"/>
      <c r="S621" s="65"/>
      <c r="T621" s="66"/>
      <c r="U621" s="68"/>
      <c r="V621" s="69"/>
      <c r="W621" s="65"/>
      <c r="X621" s="66"/>
      <c r="Y621" s="70" t="str">
        <f>_xlfn.XLOOKUP($D621,'[1]Res (3)'!$G:$G,'[1]Res (3)'!P:P,"",0)</f>
        <v>-</v>
      </c>
      <c r="Z621" s="70" t="str">
        <f>_xlfn.XLOOKUP($D621,'[1]Res (3)'!$G:$G,'[1]Res (3)'!Q:Q,"",0)</f>
        <v>-</v>
      </c>
      <c r="AA621" s="70" t="str">
        <f>_xlfn.XLOOKUP($D621,'[1]Res (3)'!$G:$G,'[1]Res (3)'!R:R,"",0)</f>
        <v>-</v>
      </c>
      <c r="AB621" s="70" t="str">
        <f>_xlfn.XLOOKUP($D621,'[1]Res (3)'!$G:$G,'[1]Res (3)'!S:S,"",0)</f>
        <v/>
      </c>
      <c r="AC621" s="70" t="str">
        <f>_xlfn.XLOOKUP($D621,'[1]Res (3)'!$G:$G,'[1]Res (3)'!T:T,"",0)</f>
        <v/>
      </c>
      <c r="AD621" s="70" t="str">
        <f>_xlfn.XLOOKUP($D621,'[1]Res (3)'!$G:$G,'[1]Res (3)'!U:U,"",0)</f>
        <v/>
      </c>
      <c r="AE621" s="70" t="str">
        <f>_xlfn.XLOOKUP($D621,'[1]Res (3)'!$G:$G,'[1]Res (3)'!V:V,"",0)</f>
        <v/>
      </c>
      <c r="AF621" s="70" t="str">
        <f>_xlfn.XLOOKUP($D621,'[1]Res (3)'!$G:$G,'[1]Res (3)'!W:W,"",0)</f>
        <v/>
      </c>
      <c r="AG621" s="70" t="str">
        <f>_xlfn.XLOOKUP($D621,'[1]Res (3)'!$G:$G,'[1]Res (3)'!X:X,"",0)</f>
        <v/>
      </c>
      <c r="AH621" s="70" t="str">
        <f>_xlfn.XLOOKUP($D621,'[1]Res (3)'!$G:$G,'[1]Res (3)'!Y:Y,"",0)</f>
        <v/>
      </c>
      <c r="AI621" s="70" t="str">
        <f>_xlfn.XLOOKUP($D621,'[1]Res (3)'!$G:$G,'[1]Res (3)'!Z:Z,"",0)</f>
        <v>-</v>
      </c>
      <c r="AJ621" s="70" t="str">
        <f>_xlfn.XLOOKUP($D621,'[1]Res (3)'!$G:$G,'[1]Res (3)'!AA:AA,"",0)</f>
        <v>-</v>
      </c>
      <c r="AK621" s="70" t="str">
        <f>_xlfn.XLOOKUP($D621,'[1]Res (3)'!$G:$G,'[1]Res (3)'!AB:AB,"",0)</f>
        <v>-</v>
      </c>
      <c r="AL621" s="71">
        <f t="shared" si="274"/>
        <v>0</v>
      </c>
      <c r="AM621" s="72" t="str">
        <f t="shared" si="275"/>
        <v/>
      </c>
      <c r="AN621" s="109"/>
    </row>
    <row r="622" spans="1:57" ht="73.150000000000006" customHeight="1" thickBot="1" x14ac:dyDescent="0.3">
      <c r="A622" s="34">
        <v>619</v>
      </c>
      <c r="B622" s="168" t="s">
        <v>140</v>
      </c>
      <c r="C622" s="34" t="s">
        <v>4316</v>
      </c>
      <c r="D622" s="34" t="str">
        <f t="shared" si="267"/>
        <v>6213203187</v>
      </c>
      <c r="E622" s="33" t="s">
        <v>4076</v>
      </c>
      <c r="F622" s="33">
        <v>187</v>
      </c>
      <c r="G622" s="165" t="str">
        <f>IFERROR(VLOOKUP(VALUE(E622),Склад!#REF!,6,0),"-")</f>
        <v>-</v>
      </c>
      <c r="H622" s="58"/>
      <c r="I622" s="194" t="s">
        <v>4377</v>
      </c>
      <c r="J622" s="59">
        <v>22.9</v>
      </c>
      <c r="K622" s="63">
        <v>69.900000000000006</v>
      </c>
      <c r="L622" s="60"/>
      <c r="M622" s="61"/>
      <c r="N622" s="62"/>
      <c r="O622" s="64"/>
      <c r="P622" s="65"/>
      <c r="Q622" s="66"/>
      <c r="R622" s="67"/>
      <c r="S622" s="65"/>
      <c r="T622" s="66"/>
      <c r="U622" s="68"/>
      <c r="V622" s="69"/>
      <c r="W622" s="65"/>
      <c r="X622" s="66"/>
      <c r="Y622" s="70" t="str">
        <f>_xlfn.XLOOKUP($D622,'[1]Res (3)'!$G:$G,'[1]Res (3)'!P:P,"",0)</f>
        <v>-</v>
      </c>
      <c r="Z622" s="70" t="str">
        <f>_xlfn.XLOOKUP($D622,'[1]Res (3)'!$G:$G,'[1]Res (3)'!Q:Q,"",0)</f>
        <v>-</v>
      </c>
      <c r="AA622" s="70" t="str">
        <f>_xlfn.XLOOKUP($D622,'[1]Res (3)'!$G:$G,'[1]Res (3)'!R:R,"",0)</f>
        <v>-</v>
      </c>
      <c r="AB622" s="70" t="str">
        <f>_xlfn.XLOOKUP($D622,'[1]Res (3)'!$G:$G,'[1]Res (3)'!S:S,"",0)</f>
        <v/>
      </c>
      <c r="AC622" s="70" t="str">
        <f>_xlfn.XLOOKUP($D622,'[1]Res (3)'!$G:$G,'[1]Res (3)'!T:T,"",0)</f>
        <v/>
      </c>
      <c r="AD622" s="70" t="str">
        <f>_xlfn.XLOOKUP($D622,'[1]Res (3)'!$G:$G,'[1]Res (3)'!U:U,"",0)</f>
        <v/>
      </c>
      <c r="AE622" s="70" t="str">
        <f>_xlfn.XLOOKUP($D622,'[1]Res (3)'!$G:$G,'[1]Res (3)'!V:V,"",0)</f>
        <v/>
      </c>
      <c r="AF622" s="70" t="str">
        <f>_xlfn.XLOOKUP($D622,'[1]Res (3)'!$G:$G,'[1]Res (3)'!W:W,"",0)</f>
        <v/>
      </c>
      <c r="AG622" s="70" t="str">
        <f>_xlfn.XLOOKUP($D622,'[1]Res (3)'!$G:$G,'[1]Res (3)'!X:X,"",0)</f>
        <v/>
      </c>
      <c r="AH622" s="70" t="str">
        <f>_xlfn.XLOOKUP($D622,'[1]Res (3)'!$G:$G,'[1]Res (3)'!Y:Y,"",0)</f>
        <v/>
      </c>
      <c r="AI622" s="70" t="str">
        <f>_xlfn.XLOOKUP($D622,'[1]Res (3)'!$G:$G,'[1]Res (3)'!Z:Z,"",0)</f>
        <v>-</v>
      </c>
      <c r="AJ622" s="70" t="str">
        <f>_xlfn.XLOOKUP($D622,'[1]Res (3)'!$G:$G,'[1]Res (3)'!AA:AA,"",0)</f>
        <v>-</v>
      </c>
      <c r="AK622" s="70" t="str">
        <f>_xlfn.XLOOKUP($D622,'[1]Res (3)'!$G:$G,'[1]Res (3)'!AB:AB,"",0)</f>
        <v>-</v>
      </c>
      <c r="AL622" s="71">
        <f t="shared" si="274"/>
        <v>0</v>
      </c>
      <c r="AM622" s="72" t="str">
        <f t="shared" si="275"/>
        <v/>
      </c>
      <c r="AN622" s="109"/>
    </row>
    <row r="623" spans="1:57" ht="84" customHeight="1" x14ac:dyDescent="0.25">
      <c r="A623" s="57">
        <v>620</v>
      </c>
      <c r="B623" s="168" t="s">
        <v>140</v>
      </c>
      <c r="C623" s="34" t="s">
        <v>4317</v>
      </c>
      <c r="D623" s="34" t="str">
        <f t="shared" si="267"/>
        <v>6613204127</v>
      </c>
      <c r="E623" s="33" t="s">
        <v>4077</v>
      </c>
      <c r="F623" s="33">
        <v>127</v>
      </c>
      <c r="G623" s="165" t="str">
        <f>IFERROR(VLOOKUP(VALUE(E623),Склад!#REF!,6,0),"-")</f>
        <v>-</v>
      </c>
      <c r="H623" s="58"/>
      <c r="I623" s="194" t="s">
        <v>4377</v>
      </c>
      <c r="J623" s="59">
        <v>22.9</v>
      </c>
      <c r="K623" s="63">
        <v>69.900000000000006</v>
      </c>
      <c r="L623" s="60"/>
      <c r="M623" s="61"/>
      <c r="N623" s="62"/>
      <c r="O623" s="64"/>
      <c r="P623" s="65"/>
      <c r="Q623" s="66"/>
      <c r="R623" s="67"/>
      <c r="S623" s="65"/>
      <c r="T623" s="66"/>
      <c r="U623" s="68"/>
      <c r="V623" s="69"/>
      <c r="W623" s="65"/>
      <c r="X623" s="66"/>
      <c r="Y623" s="70" t="str">
        <f>_xlfn.XLOOKUP($D623,'[1]Res (3)'!$G:$G,'[1]Res (3)'!P:P,"",0)</f>
        <v>-</v>
      </c>
      <c r="Z623" s="70" t="str">
        <f>_xlfn.XLOOKUP($D623,'[1]Res (3)'!$G:$G,'[1]Res (3)'!Q:Q,"",0)</f>
        <v>-</v>
      </c>
      <c r="AA623" s="70" t="str">
        <f>_xlfn.XLOOKUP($D623,'[1]Res (3)'!$G:$G,'[1]Res (3)'!R:R,"",0)</f>
        <v>-</v>
      </c>
      <c r="AB623" s="70" t="str">
        <f>_xlfn.XLOOKUP($D623,'[1]Res (3)'!$G:$G,'[1]Res (3)'!S:S,"",0)</f>
        <v/>
      </c>
      <c r="AC623" s="70" t="str">
        <f>_xlfn.XLOOKUP($D623,'[1]Res (3)'!$G:$G,'[1]Res (3)'!T:T,"",0)</f>
        <v/>
      </c>
      <c r="AD623" s="70" t="str">
        <f>_xlfn.XLOOKUP($D623,'[1]Res (3)'!$G:$G,'[1]Res (3)'!U:U,"",0)</f>
        <v/>
      </c>
      <c r="AE623" s="70" t="str">
        <f>_xlfn.XLOOKUP($D623,'[1]Res (3)'!$G:$G,'[1]Res (3)'!V:V,"",0)</f>
        <v/>
      </c>
      <c r="AF623" s="70" t="str">
        <f>_xlfn.XLOOKUP($D623,'[1]Res (3)'!$G:$G,'[1]Res (3)'!W:W,"",0)</f>
        <v/>
      </c>
      <c r="AG623" s="70" t="str">
        <f>_xlfn.XLOOKUP($D623,'[1]Res (3)'!$G:$G,'[1]Res (3)'!X:X,"",0)</f>
        <v/>
      </c>
      <c r="AH623" s="70" t="str">
        <f>_xlfn.XLOOKUP($D623,'[1]Res (3)'!$G:$G,'[1]Res (3)'!Y:Y,"",0)</f>
        <v/>
      </c>
      <c r="AI623" s="70" t="str">
        <f>_xlfn.XLOOKUP($D623,'[1]Res (3)'!$G:$G,'[1]Res (3)'!Z:Z,"",0)</f>
        <v>-</v>
      </c>
      <c r="AJ623" s="70" t="str">
        <f>_xlfn.XLOOKUP($D623,'[1]Res (3)'!$G:$G,'[1]Res (3)'!AA:AA,"",0)</f>
        <v>-</v>
      </c>
      <c r="AK623" s="70" t="str">
        <f>_xlfn.XLOOKUP($D623,'[1]Res (3)'!$G:$G,'[1]Res (3)'!AB:AB,"",0)</f>
        <v>-</v>
      </c>
      <c r="AL623" s="71">
        <f t="shared" si="274"/>
        <v>0</v>
      </c>
      <c r="AM623" s="72" t="str">
        <f t="shared" si="275"/>
        <v/>
      </c>
      <c r="AN623" s="109"/>
      <c r="AO623" s="235" t="s">
        <v>42</v>
      </c>
      <c r="AP623" s="236"/>
      <c r="AQ623" s="237"/>
      <c r="AR623" s="238"/>
      <c r="AS623" s="86"/>
      <c r="AT623" s="234" t="s">
        <v>43</v>
      </c>
      <c r="AU623" s="235"/>
      <c r="AV623" s="236"/>
      <c r="AW623" s="237"/>
      <c r="AX623" s="238"/>
      <c r="BA623" s="207" t="s">
        <v>52</v>
      </c>
      <c r="BB623" s="207"/>
      <c r="BC623" s="207"/>
      <c r="BD623" s="207"/>
    </row>
    <row r="624" spans="1:57" ht="84" customHeight="1" x14ac:dyDescent="0.25">
      <c r="A624" s="34">
        <v>621</v>
      </c>
      <c r="B624" s="168" t="s">
        <v>140</v>
      </c>
      <c r="C624" s="34" t="s">
        <v>4317</v>
      </c>
      <c r="D624" s="34" t="str">
        <f t="shared" si="267"/>
        <v>6613204187</v>
      </c>
      <c r="E624" s="33" t="s">
        <v>4077</v>
      </c>
      <c r="F624" s="33">
        <v>187</v>
      </c>
      <c r="G624" s="165" t="str">
        <f>IFERROR(VLOOKUP(VALUE(E624),Склад!#REF!,6,0),"-")</f>
        <v>-</v>
      </c>
      <c r="H624" s="58"/>
      <c r="I624" s="194" t="s">
        <v>4377</v>
      </c>
      <c r="J624" s="59">
        <v>22.9</v>
      </c>
      <c r="K624" s="63">
        <v>69.900000000000006</v>
      </c>
      <c r="L624" s="60"/>
      <c r="M624" s="61"/>
      <c r="N624" s="62"/>
      <c r="O624" s="64"/>
      <c r="P624" s="65"/>
      <c r="Q624" s="66"/>
      <c r="R624" s="67"/>
      <c r="S624" s="65"/>
      <c r="T624" s="66"/>
      <c r="U624" s="68"/>
      <c r="V624" s="69"/>
      <c r="W624" s="65"/>
      <c r="X624" s="66"/>
      <c r="Y624" s="70" t="str">
        <f>_xlfn.XLOOKUP($D624,'[1]Res (3)'!$G:$G,'[1]Res (3)'!P:P,"",0)</f>
        <v>-</v>
      </c>
      <c r="Z624" s="70" t="str">
        <f>_xlfn.XLOOKUP($D624,'[1]Res (3)'!$G:$G,'[1]Res (3)'!Q:Q,"",0)</f>
        <v>-</v>
      </c>
      <c r="AA624" s="70" t="str">
        <f>_xlfn.XLOOKUP($D624,'[1]Res (3)'!$G:$G,'[1]Res (3)'!R:R,"",0)</f>
        <v>-</v>
      </c>
      <c r="AB624" s="70" t="str">
        <f>_xlfn.XLOOKUP($D624,'[1]Res (3)'!$G:$G,'[1]Res (3)'!S:S,"",0)</f>
        <v/>
      </c>
      <c r="AC624" s="70" t="str">
        <f>_xlfn.XLOOKUP($D624,'[1]Res (3)'!$G:$G,'[1]Res (3)'!T:T,"",0)</f>
        <v/>
      </c>
      <c r="AD624" s="70" t="str">
        <f>_xlfn.XLOOKUP($D624,'[1]Res (3)'!$G:$G,'[1]Res (3)'!U:U,"",0)</f>
        <v/>
      </c>
      <c r="AE624" s="70" t="str">
        <f>_xlfn.XLOOKUP($D624,'[1]Res (3)'!$G:$G,'[1]Res (3)'!V:V,"",0)</f>
        <v/>
      </c>
      <c r="AF624" s="70" t="str">
        <f>_xlfn.XLOOKUP($D624,'[1]Res (3)'!$G:$G,'[1]Res (3)'!W:W,"",0)</f>
        <v/>
      </c>
      <c r="AG624" s="70" t="str">
        <f>_xlfn.XLOOKUP($D624,'[1]Res (3)'!$G:$G,'[1]Res (3)'!X:X,"",0)</f>
        <v/>
      </c>
      <c r="AH624" s="70" t="str">
        <f>_xlfn.XLOOKUP($D624,'[1]Res (3)'!$G:$G,'[1]Res (3)'!Y:Y,"",0)</f>
        <v/>
      </c>
      <c r="AI624" s="70" t="str">
        <f>_xlfn.XLOOKUP($D624,'[1]Res (3)'!$G:$G,'[1]Res (3)'!Z:Z,"",0)</f>
        <v>-</v>
      </c>
      <c r="AJ624" s="70" t="str">
        <f>_xlfn.XLOOKUP($D624,'[1]Res (3)'!$G:$G,'[1]Res (3)'!AA:AA,"",0)</f>
        <v>-</v>
      </c>
      <c r="AK624" s="70" t="str">
        <f>_xlfn.XLOOKUP($D624,'[1]Res (3)'!$G:$G,'[1]Res (3)'!AB:AB,"",0)</f>
        <v>-</v>
      </c>
      <c r="AL624" s="71">
        <f t="shared" si="274"/>
        <v>0</v>
      </c>
      <c r="AM624" s="72" t="str">
        <f t="shared" si="275"/>
        <v/>
      </c>
      <c r="AN624" s="109"/>
      <c r="AO624" s="90">
        <v>124</v>
      </c>
      <c r="AP624" s="208">
        <v>1858.2699999999998</v>
      </c>
      <c r="AQ624" s="209"/>
      <c r="AR624" s="210"/>
      <c r="AS624" s="89"/>
      <c r="AT624" s="88">
        <v>62</v>
      </c>
      <c r="AU624" s="90"/>
      <c r="AV624" s="208">
        <v>893.82000000000039</v>
      </c>
      <c r="AW624" s="209"/>
      <c r="AX624" s="210"/>
      <c r="BA624" s="207">
        <v>31</v>
      </c>
      <c r="BB624" s="207"/>
      <c r="BC624" s="207"/>
      <c r="BD624" s="207"/>
    </row>
    <row r="625" spans="1:56" ht="75.599999999999994" customHeight="1" x14ac:dyDescent="0.25">
      <c r="A625" s="57">
        <v>622</v>
      </c>
      <c r="B625" s="168" t="s">
        <v>140</v>
      </c>
      <c r="C625" s="34" t="s">
        <v>4318</v>
      </c>
      <c r="D625" s="34" t="str">
        <f t="shared" si="267"/>
        <v>6133501322</v>
      </c>
      <c r="E625" s="33" t="s">
        <v>4078</v>
      </c>
      <c r="F625" s="33">
        <v>322</v>
      </c>
      <c r="G625" s="165" t="str">
        <f>IFERROR(VLOOKUP(VALUE(E625),Склад!#REF!,6,0),"-")</f>
        <v>-</v>
      </c>
      <c r="H625" s="58"/>
      <c r="I625" s="194" t="s">
        <v>4343</v>
      </c>
      <c r="J625" s="59">
        <v>19.899999999999999</v>
      </c>
      <c r="K625" s="63">
        <v>59.9</v>
      </c>
      <c r="L625" s="60"/>
      <c r="M625" s="61"/>
      <c r="N625" s="62"/>
      <c r="O625" s="64"/>
      <c r="P625" s="65"/>
      <c r="Q625" s="66"/>
      <c r="R625" s="67"/>
      <c r="S625" s="65"/>
      <c r="T625" s="66"/>
      <c r="U625" s="68"/>
      <c r="V625" s="69"/>
      <c r="W625" s="65"/>
      <c r="X625" s="66"/>
      <c r="Y625" s="70" t="str">
        <f>_xlfn.XLOOKUP($D625,'[1]Res (3)'!$G:$G,'[1]Res (3)'!P:P,"",0)</f>
        <v>-</v>
      </c>
      <c r="Z625" s="70" t="str">
        <f>_xlfn.XLOOKUP($D625,'[1]Res (3)'!$G:$G,'[1]Res (3)'!Q:Q,"",0)</f>
        <v>-</v>
      </c>
      <c r="AA625" s="70" t="str">
        <f>_xlfn.XLOOKUP($D625,'[1]Res (3)'!$G:$G,'[1]Res (3)'!R:R,"",0)</f>
        <v>-</v>
      </c>
      <c r="AB625" s="70" t="str">
        <f>_xlfn.XLOOKUP($D625,'[1]Res (3)'!$G:$G,'[1]Res (3)'!S:S,"",0)</f>
        <v/>
      </c>
      <c r="AC625" s="70" t="str">
        <f>_xlfn.XLOOKUP($D625,'[1]Res (3)'!$G:$G,'[1]Res (3)'!T:T,"",0)</f>
        <v/>
      </c>
      <c r="AD625" s="70" t="str">
        <f>_xlfn.XLOOKUP($D625,'[1]Res (3)'!$G:$G,'[1]Res (3)'!U:U,"",0)</f>
        <v/>
      </c>
      <c r="AE625" s="70" t="str">
        <f>_xlfn.XLOOKUP($D625,'[1]Res (3)'!$G:$G,'[1]Res (3)'!V:V,"",0)</f>
        <v/>
      </c>
      <c r="AF625" s="70" t="str">
        <f>_xlfn.XLOOKUP($D625,'[1]Res (3)'!$G:$G,'[1]Res (3)'!W:W,"",0)</f>
        <v/>
      </c>
      <c r="AG625" s="70" t="str">
        <f>_xlfn.XLOOKUP($D625,'[1]Res (3)'!$G:$G,'[1]Res (3)'!X:X,"",0)</f>
        <v/>
      </c>
      <c r="AH625" s="70" t="str">
        <f>_xlfn.XLOOKUP($D625,'[1]Res (3)'!$G:$G,'[1]Res (3)'!Y:Y,"",0)</f>
        <v/>
      </c>
      <c r="AI625" s="70" t="str">
        <f>_xlfn.XLOOKUP($D625,'[1]Res (3)'!$G:$G,'[1]Res (3)'!Z:Z,"",0)</f>
        <v>-</v>
      </c>
      <c r="AJ625" s="70" t="str">
        <f>_xlfn.XLOOKUP($D625,'[1]Res (3)'!$G:$G,'[1]Res (3)'!AA:AA,"",0)</f>
        <v>-</v>
      </c>
      <c r="AK625" s="70" t="str">
        <f>_xlfn.XLOOKUP($D625,'[1]Res (3)'!$G:$G,'[1]Res (3)'!AB:AB,"",0)</f>
        <v>-</v>
      </c>
      <c r="AL625" s="71">
        <f t="shared" si="274"/>
        <v>0</v>
      </c>
      <c r="AM625" s="72" t="str">
        <f t="shared" si="275"/>
        <v/>
      </c>
      <c r="AN625" s="109"/>
      <c r="AO625" s="90">
        <v>118</v>
      </c>
      <c r="AP625" s="208">
        <v>2864.06</v>
      </c>
      <c r="AQ625" s="209"/>
      <c r="AR625" s="210"/>
      <c r="AS625" s="89"/>
      <c r="AT625" s="88">
        <v>68</v>
      </c>
      <c r="AU625" s="90"/>
      <c r="AV625" s="208">
        <v>1649.0500000000002</v>
      </c>
      <c r="AW625" s="209"/>
      <c r="AX625" s="210"/>
      <c r="BA625" s="207">
        <v>24</v>
      </c>
      <c r="BB625" s="207"/>
      <c r="BC625" s="207"/>
      <c r="BD625" s="207"/>
    </row>
    <row r="626" spans="1:56" ht="71.25" customHeight="1" x14ac:dyDescent="0.25">
      <c r="A626" s="34">
        <v>623</v>
      </c>
      <c r="B626" s="168" t="s">
        <v>140</v>
      </c>
      <c r="C626" s="34" t="s">
        <v>4318</v>
      </c>
      <c r="D626" s="34" t="str">
        <f t="shared" si="267"/>
        <v>6133501377</v>
      </c>
      <c r="E626" s="33" t="s">
        <v>4078</v>
      </c>
      <c r="F626" s="33">
        <v>377</v>
      </c>
      <c r="G626" s="165" t="str">
        <f>IFERROR(VLOOKUP(VALUE(E626),Склад!#REF!,6,0),"-")</f>
        <v>-</v>
      </c>
      <c r="H626" s="58"/>
      <c r="I626" s="194" t="s">
        <v>4343</v>
      </c>
      <c r="J626" s="59">
        <v>19.899999999999999</v>
      </c>
      <c r="K626" s="63">
        <v>59.9</v>
      </c>
      <c r="L626" s="60"/>
      <c r="M626" s="61"/>
      <c r="N626" s="62"/>
      <c r="O626" s="64"/>
      <c r="P626" s="65"/>
      <c r="Q626" s="66"/>
      <c r="R626" s="67"/>
      <c r="S626" s="65"/>
      <c r="T626" s="66"/>
      <c r="U626" s="68"/>
      <c r="V626" s="69"/>
      <c r="W626" s="65"/>
      <c r="X626" s="66"/>
      <c r="Y626" s="70" t="str">
        <f>_xlfn.XLOOKUP($D626,'[1]Res (3)'!$G:$G,'[1]Res (3)'!P:P,"",0)</f>
        <v>-</v>
      </c>
      <c r="Z626" s="70" t="str">
        <f>_xlfn.XLOOKUP($D626,'[1]Res (3)'!$G:$G,'[1]Res (3)'!Q:Q,"",0)</f>
        <v>-</v>
      </c>
      <c r="AA626" s="70" t="str">
        <f>_xlfn.XLOOKUP($D626,'[1]Res (3)'!$G:$G,'[1]Res (3)'!R:R,"",0)</f>
        <v>-</v>
      </c>
      <c r="AB626" s="70" t="str">
        <f>_xlfn.XLOOKUP($D626,'[1]Res (3)'!$G:$G,'[1]Res (3)'!S:S,"",0)</f>
        <v/>
      </c>
      <c r="AC626" s="70" t="str">
        <f>_xlfn.XLOOKUP($D626,'[1]Res (3)'!$G:$G,'[1]Res (3)'!T:T,"",0)</f>
        <v/>
      </c>
      <c r="AD626" s="70" t="str">
        <f>_xlfn.XLOOKUP($D626,'[1]Res (3)'!$G:$G,'[1]Res (3)'!U:U,"",0)</f>
        <v/>
      </c>
      <c r="AE626" s="70" t="str">
        <f>_xlfn.XLOOKUP($D626,'[1]Res (3)'!$G:$G,'[1]Res (3)'!V:V,"",0)</f>
        <v/>
      </c>
      <c r="AF626" s="70" t="str">
        <f>_xlfn.XLOOKUP($D626,'[1]Res (3)'!$G:$G,'[1]Res (3)'!W:W,"",0)</f>
        <v/>
      </c>
      <c r="AG626" s="70" t="str">
        <f>_xlfn.XLOOKUP($D626,'[1]Res (3)'!$G:$G,'[1]Res (3)'!X:X,"",0)</f>
        <v/>
      </c>
      <c r="AH626" s="70" t="str">
        <f>_xlfn.XLOOKUP($D626,'[1]Res (3)'!$G:$G,'[1]Res (3)'!Y:Y,"",0)</f>
        <v/>
      </c>
      <c r="AI626" s="70" t="str">
        <f>_xlfn.XLOOKUP($D626,'[1]Res (3)'!$G:$G,'[1]Res (3)'!Z:Z,"",0)</f>
        <v>-</v>
      </c>
      <c r="AJ626" s="70" t="str">
        <f>_xlfn.XLOOKUP($D626,'[1]Res (3)'!$G:$G,'[1]Res (3)'!AA:AA,"",0)</f>
        <v>-</v>
      </c>
      <c r="AK626" s="70" t="str">
        <f>_xlfn.XLOOKUP($D626,'[1]Res (3)'!$G:$G,'[1]Res (3)'!AB:AB,"",0)</f>
        <v>-</v>
      </c>
      <c r="AL626" s="71">
        <f t="shared" si="274"/>
        <v>0</v>
      </c>
      <c r="AM626" s="72" t="str">
        <f t="shared" si="275"/>
        <v/>
      </c>
      <c r="AN626" s="109"/>
      <c r="AO626" s="90">
        <v>274</v>
      </c>
      <c r="AP626" s="208">
        <v>7269.8300000000017</v>
      </c>
      <c r="AQ626" s="209"/>
      <c r="AR626" s="210"/>
      <c r="AS626" s="89"/>
      <c r="AT626" s="88">
        <v>136</v>
      </c>
      <c r="AU626" s="90"/>
      <c r="AV626" s="208">
        <v>3540.9200000000005</v>
      </c>
      <c r="AW626" s="209"/>
      <c r="AX626" s="210"/>
      <c r="BA626" s="207">
        <v>42</v>
      </c>
      <c r="BB626" s="207"/>
      <c r="BC626" s="207"/>
      <c r="BD626" s="207"/>
    </row>
    <row r="627" spans="1:56" ht="84.95" customHeight="1" x14ac:dyDescent="0.25">
      <c r="A627" s="57">
        <v>624</v>
      </c>
      <c r="B627" s="168" t="s">
        <v>140</v>
      </c>
      <c r="C627" s="34" t="s">
        <v>4318</v>
      </c>
      <c r="D627" s="34" t="str">
        <f t="shared" si="267"/>
        <v>6133501387</v>
      </c>
      <c r="E627" s="33" t="s">
        <v>4078</v>
      </c>
      <c r="F627" s="33">
        <v>387</v>
      </c>
      <c r="G627" s="165" t="str">
        <f>IFERROR(VLOOKUP(VALUE(E627),Склад!#REF!,6,0),"-")</f>
        <v>-</v>
      </c>
      <c r="H627" s="58"/>
      <c r="I627" s="194" t="s">
        <v>4343</v>
      </c>
      <c r="J627" s="59">
        <v>19.899999999999999</v>
      </c>
      <c r="K627" s="63">
        <v>59.9</v>
      </c>
      <c r="L627" s="60"/>
      <c r="M627" s="61"/>
      <c r="N627" s="62"/>
      <c r="O627" s="64"/>
      <c r="P627" s="65"/>
      <c r="Q627" s="66"/>
      <c r="R627" s="67"/>
      <c r="S627" s="65"/>
      <c r="T627" s="66"/>
      <c r="U627" s="68"/>
      <c r="V627" s="69"/>
      <c r="W627" s="65"/>
      <c r="X627" s="66"/>
      <c r="Y627" s="70" t="str">
        <f>_xlfn.XLOOKUP($D627,'[1]Res (3)'!$G:$G,'[1]Res (3)'!P:P,"",0)</f>
        <v>-</v>
      </c>
      <c r="Z627" s="70" t="str">
        <f>_xlfn.XLOOKUP($D627,'[1]Res (3)'!$G:$G,'[1]Res (3)'!Q:Q,"",0)</f>
        <v>-</v>
      </c>
      <c r="AA627" s="70" t="str">
        <f>_xlfn.XLOOKUP($D627,'[1]Res (3)'!$G:$G,'[1]Res (3)'!R:R,"",0)</f>
        <v>-</v>
      </c>
      <c r="AB627" s="70" t="str">
        <f>_xlfn.XLOOKUP($D627,'[1]Res (3)'!$G:$G,'[1]Res (3)'!S:S,"",0)</f>
        <v/>
      </c>
      <c r="AC627" s="70" t="str">
        <f>_xlfn.XLOOKUP($D627,'[1]Res (3)'!$G:$G,'[1]Res (3)'!T:T,"",0)</f>
        <v/>
      </c>
      <c r="AD627" s="70" t="str">
        <f>_xlfn.XLOOKUP($D627,'[1]Res (3)'!$G:$G,'[1]Res (3)'!U:U,"",0)</f>
        <v/>
      </c>
      <c r="AE627" s="70" t="str">
        <f>_xlfn.XLOOKUP($D627,'[1]Res (3)'!$G:$G,'[1]Res (3)'!V:V,"",0)</f>
        <v/>
      </c>
      <c r="AF627" s="70" t="str">
        <f>_xlfn.XLOOKUP($D627,'[1]Res (3)'!$G:$G,'[1]Res (3)'!W:W,"",0)</f>
        <v/>
      </c>
      <c r="AG627" s="70" t="str">
        <f>_xlfn.XLOOKUP($D627,'[1]Res (3)'!$G:$G,'[1]Res (3)'!X:X,"",0)</f>
        <v/>
      </c>
      <c r="AH627" s="70" t="str">
        <f>_xlfn.XLOOKUP($D627,'[1]Res (3)'!$G:$G,'[1]Res (3)'!Y:Y,"",0)</f>
        <v/>
      </c>
      <c r="AI627" s="70" t="str">
        <f>_xlfn.XLOOKUP($D627,'[1]Res (3)'!$G:$G,'[1]Res (3)'!Z:Z,"",0)</f>
        <v>-</v>
      </c>
      <c r="AJ627" s="70" t="str">
        <f>_xlfn.XLOOKUP($D627,'[1]Res (3)'!$G:$G,'[1]Res (3)'!AA:AA,"",0)</f>
        <v>-</v>
      </c>
      <c r="AK627" s="70" t="str">
        <f>_xlfn.XLOOKUP($D627,'[1]Res (3)'!$G:$G,'[1]Res (3)'!AB:AB,"",0)</f>
        <v>-</v>
      </c>
      <c r="AL627" s="71">
        <f t="shared" si="274"/>
        <v>0</v>
      </c>
      <c r="AM627" s="72" t="str">
        <f t="shared" si="275"/>
        <v/>
      </c>
      <c r="AN627" s="109"/>
      <c r="AO627" s="90">
        <v>38</v>
      </c>
      <c r="AP627" s="208">
        <v>924.83999999999992</v>
      </c>
      <c r="AQ627" s="209"/>
      <c r="AR627" s="210"/>
      <c r="AS627" s="89"/>
      <c r="AT627" s="88">
        <v>14</v>
      </c>
      <c r="AU627" s="90"/>
      <c r="AV627" s="208">
        <v>361.41999999999996</v>
      </c>
      <c r="AW627" s="209"/>
      <c r="AX627" s="210"/>
      <c r="BA627" s="207">
        <v>6</v>
      </c>
      <c r="BB627" s="207"/>
      <c r="BC627" s="207"/>
      <c r="BD627" s="207"/>
    </row>
    <row r="628" spans="1:56" ht="71.650000000000006" customHeight="1" x14ac:dyDescent="0.25">
      <c r="A628" s="34">
        <v>625</v>
      </c>
      <c r="B628" s="168" t="s">
        <v>140</v>
      </c>
      <c r="C628" s="34" t="s">
        <v>4319</v>
      </c>
      <c r="D628" s="34" t="str">
        <f t="shared" si="267"/>
        <v>6213502322</v>
      </c>
      <c r="E628" s="33" t="s">
        <v>4079</v>
      </c>
      <c r="F628" s="33">
        <v>322</v>
      </c>
      <c r="G628" s="165" t="str">
        <f>IFERROR(VLOOKUP(VALUE(E628),Склад!#REF!,6,0),"-")</f>
        <v>-</v>
      </c>
      <c r="H628" s="58"/>
      <c r="I628" s="194" t="s">
        <v>4343</v>
      </c>
      <c r="J628" s="59">
        <v>19.899999999999999</v>
      </c>
      <c r="K628" s="63">
        <v>59.9</v>
      </c>
      <c r="L628" s="60"/>
      <c r="M628" s="61"/>
      <c r="N628" s="62"/>
      <c r="O628" s="64"/>
      <c r="P628" s="65"/>
      <c r="Q628" s="66"/>
      <c r="R628" s="67"/>
      <c r="S628" s="65"/>
      <c r="T628" s="66"/>
      <c r="U628" s="68"/>
      <c r="V628" s="69"/>
      <c r="W628" s="65"/>
      <c r="X628" s="66"/>
      <c r="Y628" s="70" t="str">
        <f>_xlfn.XLOOKUP($D628,'[1]Res (3)'!$G:$G,'[1]Res (3)'!P:P,"",0)</f>
        <v>-</v>
      </c>
      <c r="Z628" s="70" t="str">
        <f>_xlfn.XLOOKUP($D628,'[1]Res (3)'!$G:$G,'[1]Res (3)'!Q:Q,"",0)</f>
        <v>-</v>
      </c>
      <c r="AA628" s="70" t="str">
        <f>_xlfn.XLOOKUP($D628,'[1]Res (3)'!$G:$G,'[1]Res (3)'!R:R,"",0)</f>
        <v>-</v>
      </c>
      <c r="AB628" s="70" t="str">
        <f>_xlfn.XLOOKUP($D628,'[1]Res (3)'!$G:$G,'[1]Res (3)'!S:S,"",0)</f>
        <v/>
      </c>
      <c r="AC628" s="70" t="str">
        <f>_xlfn.XLOOKUP($D628,'[1]Res (3)'!$G:$G,'[1]Res (3)'!T:T,"",0)</f>
        <v/>
      </c>
      <c r="AD628" s="70" t="str">
        <f>_xlfn.XLOOKUP($D628,'[1]Res (3)'!$G:$G,'[1]Res (3)'!U:U,"",0)</f>
        <v/>
      </c>
      <c r="AE628" s="70" t="str">
        <f>_xlfn.XLOOKUP($D628,'[1]Res (3)'!$G:$G,'[1]Res (3)'!V:V,"",0)</f>
        <v/>
      </c>
      <c r="AF628" s="70" t="str">
        <f>_xlfn.XLOOKUP($D628,'[1]Res (3)'!$G:$G,'[1]Res (3)'!W:W,"",0)</f>
        <v/>
      </c>
      <c r="AG628" s="70" t="str">
        <f>_xlfn.XLOOKUP($D628,'[1]Res (3)'!$G:$G,'[1]Res (3)'!X:X,"",0)</f>
        <v/>
      </c>
      <c r="AH628" s="70" t="str">
        <f>_xlfn.XLOOKUP($D628,'[1]Res (3)'!$G:$G,'[1]Res (3)'!Y:Y,"",0)</f>
        <v/>
      </c>
      <c r="AI628" s="70" t="str">
        <f>_xlfn.XLOOKUP($D628,'[1]Res (3)'!$G:$G,'[1]Res (3)'!Z:Z,"",0)</f>
        <v>-</v>
      </c>
      <c r="AJ628" s="70" t="str">
        <f>_xlfn.XLOOKUP($D628,'[1]Res (3)'!$G:$G,'[1]Res (3)'!AA:AA,"",0)</f>
        <v>-</v>
      </c>
      <c r="AK628" s="70" t="str">
        <f>_xlfn.XLOOKUP($D628,'[1]Res (3)'!$G:$G,'[1]Res (3)'!AB:AB,"",0)</f>
        <v>-</v>
      </c>
      <c r="AL628" s="71">
        <f t="shared" si="274"/>
        <v>0</v>
      </c>
      <c r="AM628" s="72" t="str">
        <f t="shared" si="275"/>
        <v/>
      </c>
      <c r="AN628" s="109"/>
      <c r="AO628" s="90">
        <v>7</v>
      </c>
      <c r="AP628" s="208">
        <v>182.28</v>
      </c>
      <c r="AQ628" s="209"/>
      <c r="AR628" s="210"/>
      <c r="AS628" s="89"/>
      <c r="AT628" s="88">
        <v>3</v>
      </c>
      <c r="AU628" s="90"/>
      <c r="AV628" s="208">
        <v>78.12</v>
      </c>
      <c r="AW628" s="209"/>
      <c r="AX628" s="210"/>
      <c r="BA628" s="207">
        <v>2</v>
      </c>
      <c r="BB628" s="207"/>
      <c r="BC628" s="207"/>
      <c r="BD628" s="207"/>
    </row>
    <row r="629" spans="1:56" ht="84.4" customHeight="1" x14ac:dyDescent="0.25">
      <c r="A629" s="57">
        <v>626</v>
      </c>
      <c r="B629" s="168" t="s">
        <v>140</v>
      </c>
      <c r="C629" s="34" t="s">
        <v>4319</v>
      </c>
      <c r="D629" s="34" t="str">
        <f t="shared" si="267"/>
        <v>6213502377</v>
      </c>
      <c r="E629" s="33" t="s">
        <v>4079</v>
      </c>
      <c r="F629" s="33">
        <v>377</v>
      </c>
      <c r="G629" s="165" t="str">
        <f>IFERROR(VLOOKUP(VALUE(E629),Склад!#REF!,6,0),"-")</f>
        <v>-</v>
      </c>
      <c r="H629" s="58"/>
      <c r="I629" s="194" t="s">
        <v>4343</v>
      </c>
      <c r="J629" s="59">
        <v>19.899999999999999</v>
      </c>
      <c r="K629" s="63">
        <v>59.9</v>
      </c>
      <c r="L629" s="60"/>
      <c r="M629" s="61"/>
      <c r="N629" s="62"/>
      <c r="O629" s="64"/>
      <c r="P629" s="65"/>
      <c r="Q629" s="66"/>
      <c r="R629" s="67"/>
      <c r="S629" s="65"/>
      <c r="T629" s="66"/>
      <c r="U629" s="68"/>
      <c r="V629" s="69"/>
      <c r="W629" s="65"/>
      <c r="X629" s="66"/>
      <c r="Y629" s="70" t="str">
        <f>_xlfn.XLOOKUP($D629,'[1]Res (3)'!$G:$G,'[1]Res (3)'!P:P,"",0)</f>
        <v>-</v>
      </c>
      <c r="Z629" s="70" t="str">
        <f>_xlfn.XLOOKUP($D629,'[1]Res (3)'!$G:$G,'[1]Res (3)'!Q:Q,"",0)</f>
        <v>-</v>
      </c>
      <c r="AA629" s="70" t="str">
        <f>_xlfn.XLOOKUP($D629,'[1]Res (3)'!$G:$G,'[1]Res (3)'!R:R,"",0)</f>
        <v>-</v>
      </c>
      <c r="AB629" s="70" t="str">
        <f>_xlfn.XLOOKUP($D629,'[1]Res (3)'!$G:$G,'[1]Res (3)'!S:S,"",0)</f>
        <v/>
      </c>
      <c r="AC629" s="70" t="str">
        <f>_xlfn.XLOOKUP($D629,'[1]Res (3)'!$G:$G,'[1]Res (3)'!T:T,"",0)</f>
        <v/>
      </c>
      <c r="AD629" s="70" t="str">
        <f>_xlfn.XLOOKUP($D629,'[1]Res (3)'!$G:$G,'[1]Res (3)'!U:U,"",0)</f>
        <v/>
      </c>
      <c r="AE629" s="70" t="str">
        <f>_xlfn.XLOOKUP($D629,'[1]Res (3)'!$G:$G,'[1]Res (3)'!V:V,"",0)</f>
        <v/>
      </c>
      <c r="AF629" s="70" t="str">
        <f>_xlfn.XLOOKUP($D629,'[1]Res (3)'!$G:$G,'[1]Res (3)'!W:W,"",0)</f>
        <v/>
      </c>
      <c r="AG629" s="70" t="str">
        <f>_xlfn.XLOOKUP($D629,'[1]Res (3)'!$G:$G,'[1]Res (3)'!X:X,"",0)</f>
        <v/>
      </c>
      <c r="AH629" s="70" t="str">
        <f>_xlfn.XLOOKUP($D629,'[1]Res (3)'!$G:$G,'[1]Res (3)'!Y:Y,"",0)</f>
        <v/>
      </c>
      <c r="AI629" s="70" t="str">
        <f>_xlfn.XLOOKUP($D629,'[1]Res (3)'!$G:$G,'[1]Res (3)'!Z:Z,"",0)</f>
        <v>-</v>
      </c>
      <c r="AJ629" s="70" t="str">
        <f>_xlfn.XLOOKUP($D629,'[1]Res (3)'!$G:$G,'[1]Res (3)'!AA:AA,"",0)</f>
        <v>-</v>
      </c>
      <c r="AK629" s="70" t="str">
        <f>_xlfn.XLOOKUP($D629,'[1]Res (3)'!$G:$G,'[1]Res (3)'!AB:AB,"",0)</f>
        <v>-</v>
      </c>
      <c r="AL629" s="71">
        <f t="shared" si="274"/>
        <v>0</v>
      </c>
      <c r="AM629" s="72" t="str">
        <f t="shared" si="275"/>
        <v/>
      </c>
      <c r="AN629" s="109"/>
      <c r="AO629" s="90">
        <v>55</v>
      </c>
      <c r="AP629" s="208">
        <v>1467.3000000000002</v>
      </c>
      <c r="AQ629" s="209"/>
      <c r="AR629" s="210"/>
      <c r="AS629" s="89"/>
      <c r="AT629" s="88">
        <v>46</v>
      </c>
      <c r="AU629" s="90"/>
      <c r="AV629" s="208">
        <v>1202.2499999999998</v>
      </c>
      <c r="AW629" s="209"/>
      <c r="AX629" s="210"/>
      <c r="BA629" s="207">
        <v>16</v>
      </c>
      <c r="BB629" s="207"/>
      <c r="BC629" s="207"/>
      <c r="BD629" s="207"/>
    </row>
    <row r="630" spans="1:56" ht="77.650000000000006" customHeight="1" x14ac:dyDescent="0.25">
      <c r="A630" s="34">
        <v>627</v>
      </c>
      <c r="B630" s="168" t="s">
        <v>140</v>
      </c>
      <c r="C630" s="34" t="s">
        <v>4319</v>
      </c>
      <c r="D630" s="34" t="str">
        <f t="shared" si="267"/>
        <v>6213502387</v>
      </c>
      <c r="E630" s="33" t="s">
        <v>4079</v>
      </c>
      <c r="F630" s="33">
        <v>387</v>
      </c>
      <c r="G630" s="165" t="str">
        <f>IFERROR(VLOOKUP(VALUE(E630),Склад!#REF!,6,0),"-")</f>
        <v>-</v>
      </c>
      <c r="H630" s="58"/>
      <c r="I630" s="194" t="s">
        <v>4343</v>
      </c>
      <c r="J630" s="59">
        <v>19.899999999999999</v>
      </c>
      <c r="K630" s="63">
        <v>59.9</v>
      </c>
      <c r="L630" s="60"/>
      <c r="M630" s="61"/>
      <c r="N630" s="62"/>
      <c r="O630" s="64"/>
      <c r="P630" s="65"/>
      <c r="Q630" s="66"/>
      <c r="R630" s="67"/>
      <c r="S630" s="65"/>
      <c r="T630" s="66"/>
      <c r="U630" s="68"/>
      <c r="V630" s="69"/>
      <c r="W630" s="65"/>
      <c r="X630" s="66"/>
      <c r="Y630" s="70" t="str">
        <f>_xlfn.XLOOKUP($D630,'[1]Res (3)'!$G:$G,'[1]Res (3)'!P:P,"",0)</f>
        <v>-</v>
      </c>
      <c r="Z630" s="70" t="str">
        <f>_xlfn.XLOOKUP($D630,'[1]Res (3)'!$G:$G,'[1]Res (3)'!Q:Q,"",0)</f>
        <v>-</v>
      </c>
      <c r="AA630" s="70" t="str">
        <f>_xlfn.XLOOKUP($D630,'[1]Res (3)'!$G:$G,'[1]Res (3)'!R:R,"",0)</f>
        <v>-</v>
      </c>
      <c r="AB630" s="70" t="str">
        <f>_xlfn.XLOOKUP($D630,'[1]Res (3)'!$G:$G,'[1]Res (3)'!S:S,"",0)</f>
        <v/>
      </c>
      <c r="AC630" s="70" t="str">
        <f>_xlfn.XLOOKUP($D630,'[1]Res (3)'!$G:$G,'[1]Res (3)'!T:T,"",0)</f>
        <v/>
      </c>
      <c r="AD630" s="70" t="str">
        <f>_xlfn.XLOOKUP($D630,'[1]Res (3)'!$G:$G,'[1]Res (3)'!U:U,"",0)</f>
        <v/>
      </c>
      <c r="AE630" s="70" t="str">
        <f>_xlfn.XLOOKUP($D630,'[1]Res (3)'!$G:$G,'[1]Res (3)'!V:V,"",0)</f>
        <v/>
      </c>
      <c r="AF630" s="70" t="str">
        <f>_xlfn.XLOOKUP($D630,'[1]Res (3)'!$G:$G,'[1]Res (3)'!W:W,"",0)</f>
        <v/>
      </c>
      <c r="AG630" s="70" t="str">
        <f>_xlfn.XLOOKUP($D630,'[1]Res (3)'!$G:$G,'[1]Res (3)'!X:X,"",0)</f>
        <v/>
      </c>
      <c r="AH630" s="70" t="str">
        <f>_xlfn.XLOOKUP($D630,'[1]Res (3)'!$G:$G,'[1]Res (3)'!Y:Y,"",0)</f>
        <v/>
      </c>
      <c r="AI630" s="70" t="str">
        <f>_xlfn.XLOOKUP($D630,'[1]Res (3)'!$G:$G,'[1]Res (3)'!Z:Z,"",0)</f>
        <v>-</v>
      </c>
      <c r="AJ630" s="70" t="str">
        <f>_xlfn.XLOOKUP($D630,'[1]Res (3)'!$G:$G,'[1]Res (3)'!AA:AA,"",0)</f>
        <v>-</v>
      </c>
      <c r="AK630" s="70" t="str">
        <f>_xlfn.XLOOKUP($D630,'[1]Res (3)'!$G:$G,'[1]Res (3)'!AB:AB,"",0)</f>
        <v>-</v>
      </c>
      <c r="AL630" s="71">
        <f t="shared" si="274"/>
        <v>0</v>
      </c>
      <c r="AM630" s="72" t="str">
        <f t="shared" si="275"/>
        <v/>
      </c>
      <c r="AN630" s="109"/>
      <c r="AO630" s="90">
        <v>120</v>
      </c>
      <c r="AP630" s="208">
        <v>2083.15</v>
      </c>
      <c r="AQ630" s="209"/>
      <c r="AR630" s="210"/>
      <c r="AS630" s="89"/>
      <c r="AT630" s="88">
        <v>76</v>
      </c>
      <c r="AU630" s="90"/>
      <c r="AV630" s="208">
        <v>1349.8899999999996</v>
      </c>
      <c r="AW630" s="209"/>
      <c r="AX630" s="210"/>
      <c r="BA630" s="207">
        <v>52</v>
      </c>
      <c r="BB630" s="207"/>
      <c r="BC630" s="207"/>
      <c r="BD630" s="207"/>
    </row>
    <row r="631" spans="1:56" ht="77.45" customHeight="1" thickBot="1" x14ac:dyDescent="0.3">
      <c r="A631" s="57">
        <v>628</v>
      </c>
      <c r="B631" s="168" t="s">
        <v>140</v>
      </c>
      <c r="C631" s="34" t="s">
        <v>4320</v>
      </c>
      <c r="D631" s="34" t="str">
        <f t="shared" si="267"/>
        <v>6613506322</v>
      </c>
      <c r="E631" s="33" t="s">
        <v>4080</v>
      </c>
      <c r="F631" s="33">
        <v>322</v>
      </c>
      <c r="G631" s="165" t="str">
        <f>IFERROR(VLOOKUP(VALUE(E631),Склад!#REF!,6,0),"-")</f>
        <v>-</v>
      </c>
      <c r="H631" s="58"/>
      <c r="I631" s="194" t="s">
        <v>4343</v>
      </c>
      <c r="J631" s="59">
        <v>19.899999999999999</v>
      </c>
      <c r="K631" s="63">
        <v>59.9</v>
      </c>
      <c r="L631" s="60"/>
      <c r="M631" s="61"/>
      <c r="N631" s="62"/>
      <c r="O631" s="64"/>
      <c r="P631" s="65"/>
      <c r="Q631" s="66"/>
      <c r="R631" s="67"/>
      <c r="S631" s="65"/>
      <c r="T631" s="66"/>
      <c r="U631" s="68"/>
      <c r="V631" s="69"/>
      <c r="W631" s="65"/>
      <c r="X631" s="66"/>
      <c r="Y631" s="70" t="str">
        <f>_xlfn.XLOOKUP($D631,'[1]Res (3)'!$G:$G,'[1]Res (3)'!P:P,"",0)</f>
        <v>-</v>
      </c>
      <c r="Z631" s="70" t="str">
        <f>_xlfn.XLOOKUP($D631,'[1]Res (3)'!$G:$G,'[1]Res (3)'!Q:Q,"",0)</f>
        <v>-</v>
      </c>
      <c r="AA631" s="70" t="str">
        <f>_xlfn.XLOOKUP($D631,'[1]Res (3)'!$G:$G,'[1]Res (3)'!R:R,"",0)</f>
        <v>-</v>
      </c>
      <c r="AB631" s="70" t="str">
        <f>_xlfn.XLOOKUP($D631,'[1]Res (3)'!$G:$G,'[1]Res (3)'!S:S,"",0)</f>
        <v/>
      </c>
      <c r="AC631" s="70" t="str">
        <f>_xlfn.XLOOKUP($D631,'[1]Res (3)'!$G:$G,'[1]Res (3)'!T:T,"",0)</f>
        <v/>
      </c>
      <c r="AD631" s="70" t="str">
        <f>_xlfn.XLOOKUP($D631,'[1]Res (3)'!$G:$G,'[1]Res (3)'!U:U,"",0)</f>
        <v/>
      </c>
      <c r="AE631" s="70" t="str">
        <f>_xlfn.XLOOKUP($D631,'[1]Res (3)'!$G:$G,'[1]Res (3)'!V:V,"",0)</f>
        <v/>
      </c>
      <c r="AF631" s="70" t="str">
        <f>_xlfn.XLOOKUP($D631,'[1]Res (3)'!$G:$G,'[1]Res (3)'!W:W,"",0)</f>
        <v/>
      </c>
      <c r="AG631" s="70" t="str">
        <f>_xlfn.XLOOKUP($D631,'[1]Res (3)'!$G:$G,'[1]Res (3)'!X:X,"",0)</f>
        <v/>
      </c>
      <c r="AH631" s="70" t="str">
        <f>_xlfn.XLOOKUP($D631,'[1]Res (3)'!$G:$G,'[1]Res (3)'!Y:Y,"",0)</f>
        <v/>
      </c>
      <c r="AI631" s="70" t="str">
        <f>_xlfn.XLOOKUP($D631,'[1]Res (3)'!$G:$G,'[1]Res (3)'!Z:Z,"",0)</f>
        <v>-</v>
      </c>
      <c r="AJ631" s="70" t="str">
        <f>_xlfn.XLOOKUP($D631,'[1]Res (3)'!$G:$G,'[1]Res (3)'!AA:AA,"",0)</f>
        <v>-</v>
      </c>
      <c r="AK631" s="70" t="str">
        <f>_xlfn.XLOOKUP($D631,'[1]Res (3)'!$G:$G,'[1]Res (3)'!AB:AB,"",0)</f>
        <v>-</v>
      </c>
      <c r="AL631" s="71">
        <f t="shared" si="274"/>
        <v>0</v>
      </c>
      <c r="AM631" s="72" t="str">
        <f t="shared" si="275"/>
        <v/>
      </c>
      <c r="AN631" s="109"/>
      <c r="AO631" s="93">
        <v>128</v>
      </c>
      <c r="AP631" s="211">
        <v>4047.94</v>
      </c>
      <c r="AQ631" s="212"/>
      <c r="AR631" s="213"/>
      <c r="AS631" s="92"/>
      <c r="AT631" s="91">
        <v>86</v>
      </c>
      <c r="AU631" s="93"/>
      <c r="AV631" s="211">
        <v>2706.98</v>
      </c>
      <c r="AW631" s="212"/>
      <c r="AX631" s="213"/>
      <c r="BA631" s="207">
        <v>33</v>
      </c>
      <c r="BB631" s="207"/>
      <c r="BC631" s="207"/>
      <c r="BD631" s="207"/>
    </row>
    <row r="632" spans="1:56" ht="80.25" customHeight="1" thickBot="1" x14ac:dyDescent="0.3">
      <c r="A632" s="34">
        <v>629</v>
      </c>
      <c r="B632" s="168" t="s">
        <v>140</v>
      </c>
      <c r="C632" s="34" t="s">
        <v>4320</v>
      </c>
      <c r="D632" s="34" t="str">
        <f t="shared" si="267"/>
        <v>6613506377</v>
      </c>
      <c r="E632" s="33" t="s">
        <v>4080</v>
      </c>
      <c r="F632" s="33">
        <v>377</v>
      </c>
      <c r="G632" s="165" t="str">
        <f>IFERROR(VLOOKUP(VALUE(E632),Склад!#REF!,6,0),"-")</f>
        <v>-</v>
      </c>
      <c r="H632" s="58"/>
      <c r="I632" s="194" t="s">
        <v>4343</v>
      </c>
      <c r="J632" s="59">
        <v>19.899999999999999</v>
      </c>
      <c r="K632" s="63">
        <v>59.9</v>
      </c>
      <c r="L632" s="60"/>
      <c r="M632" s="61"/>
      <c r="N632" s="62"/>
      <c r="O632" s="64"/>
      <c r="P632" s="65"/>
      <c r="Q632" s="66"/>
      <c r="R632" s="67"/>
      <c r="S632" s="65"/>
      <c r="T632" s="66"/>
      <c r="U632" s="68"/>
      <c r="V632" s="69"/>
      <c r="W632" s="65"/>
      <c r="X632" s="66"/>
      <c r="Y632" s="70" t="str">
        <f>_xlfn.XLOOKUP($D632,'[1]Res (3)'!$G:$G,'[1]Res (3)'!P:P,"",0)</f>
        <v>-</v>
      </c>
      <c r="Z632" s="70" t="str">
        <f>_xlfn.XLOOKUP($D632,'[1]Res (3)'!$G:$G,'[1]Res (3)'!Q:Q,"",0)</f>
        <v>-</v>
      </c>
      <c r="AA632" s="70" t="str">
        <f>_xlfn.XLOOKUP($D632,'[1]Res (3)'!$G:$G,'[1]Res (3)'!R:R,"",0)</f>
        <v>-</v>
      </c>
      <c r="AB632" s="70" t="str">
        <f>_xlfn.XLOOKUP($D632,'[1]Res (3)'!$G:$G,'[1]Res (3)'!S:S,"",0)</f>
        <v/>
      </c>
      <c r="AC632" s="70" t="str">
        <f>_xlfn.XLOOKUP($D632,'[1]Res (3)'!$G:$G,'[1]Res (3)'!T:T,"",0)</f>
        <v/>
      </c>
      <c r="AD632" s="70" t="str">
        <f>_xlfn.XLOOKUP($D632,'[1]Res (3)'!$G:$G,'[1]Res (3)'!U:U,"",0)</f>
        <v/>
      </c>
      <c r="AE632" s="70" t="str">
        <f>_xlfn.XLOOKUP($D632,'[1]Res (3)'!$G:$G,'[1]Res (3)'!V:V,"",0)</f>
        <v/>
      </c>
      <c r="AF632" s="70" t="str">
        <f>_xlfn.XLOOKUP($D632,'[1]Res (3)'!$G:$G,'[1]Res (3)'!W:W,"",0)</f>
        <v/>
      </c>
      <c r="AG632" s="70" t="str">
        <f>_xlfn.XLOOKUP($D632,'[1]Res (3)'!$G:$G,'[1]Res (3)'!X:X,"",0)</f>
        <v/>
      </c>
      <c r="AH632" s="70" t="str">
        <f>_xlfn.XLOOKUP($D632,'[1]Res (3)'!$G:$G,'[1]Res (3)'!Y:Y,"",0)</f>
        <v/>
      </c>
      <c r="AI632" s="70" t="str">
        <f>_xlfn.XLOOKUP($D632,'[1]Res (3)'!$G:$G,'[1]Res (3)'!Z:Z,"",0)</f>
        <v>-</v>
      </c>
      <c r="AJ632" s="70" t="str">
        <f>_xlfn.XLOOKUP($D632,'[1]Res (3)'!$G:$G,'[1]Res (3)'!AA:AA,"",0)</f>
        <v>-</v>
      </c>
      <c r="AK632" s="70" t="str">
        <f>_xlfn.XLOOKUP($D632,'[1]Res (3)'!$G:$G,'[1]Res (3)'!AB:AB,"",0)</f>
        <v>-</v>
      </c>
      <c r="AL632" s="71">
        <f t="shared" si="274"/>
        <v>0</v>
      </c>
      <c r="AM632" s="72" t="str">
        <f t="shared" si="275"/>
        <v/>
      </c>
      <c r="AN632" s="109"/>
    </row>
    <row r="633" spans="1:56" ht="80.45" customHeight="1" thickBot="1" x14ac:dyDescent="0.3">
      <c r="A633" s="57">
        <v>630</v>
      </c>
      <c r="B633" s="168" t="s">
        <v>140</v>
      </c>
      <c r="C633" s="34" t="s">
        <v>4320</v>
      </c>
      <c r="D633" s="34" t="str">
        <f t="shared" si="267"/>
        <v>6613506387</v>
      </c>
      <c r="E633" s="33" t="s">
        <v>4080</v>
      </c>
      <c r="F633" s="33">
        <v>387</v>
      </c>
      <c r="G633" s="165" t="str">
        <f>IFERROR(VLOOKUP(VALUE(E633),Склад!#REF!,6,0),"-")</f>
        <v>-</v>
      </c>
      <c r="H633" s="58"/>
      <c r="I633" s="194" t="s">
        <v>4343</v>
      </c>
      <c r="J633" s="59">
        <v>19.899999999999999</v>
      </c>
      <c r="K633" s="63">
        <v>59.9</v>
      </c>
      <c r="L633" s="60"/>
      <c r="M633" s="61"/>
      <c r="N633" s="62"/>
      <c r="O633" s="64"/>
      <c r="P633" s="65"/>
      <c r="Q633" s="66"/>
      <c r="R633" s="67"/>
      <c r="S633" s="65"/>
      <c r="T633" s="66"/>
      <c r="U633" s="68"/>
      <c r="V633" s="69"/>
      <c r="W633" s="65"/>
      <c r="X633" s="66"/>
      <c r="Y633" s="70" t="str">
        <f>_xlfn.XLOOKUP($D633,'[1]Res (3)'!$G:$G,'[1]Res (3)'!P:P,"",0)</f>
        <v>-</v>
      </c>
      <c r="Z633" s="70" t="str">
        <f>_xlfn.XLOOKUP($D633,'[1]Res (3)'!$G:$G,'[1]Res (3)'!Q:Q,"",0)</f>
        <v>-</v>
      </c>
      <c r="AA633" s="70" t="str">
        <f>_xlfn.XLOOKUP($D633,'[1]Res (3)'!$G:$G,'[1]Res (3)'!R:R,"",0)</f>
        <v>-</v>
      </c>
      <c r="AB633" s="70" t="str">
        <f>_xlfn.XLOOKUP($D633,'[1]Res (3)'!$G:$G,'[1]Res (3)'!S:S,"",0)</f>
        <v/>
      </c>
      <c r="AC633" s="70" t="str">
        <f>_xlfn.XLOOKUP($D633,'[1]Res (3)'!$G:$G,'[1]Res (3)'!T:T,"",0)</f>
        <v/>
      </c>
      <c r="AD633" s="70" t="str">
        <f>_xlfn.XLOOKUP($D633,'[1]Res (3)'!$G:$G,'[1]Res (3)'!U:U,"",0)</f>
        <v/>
      </c>
      <c r="AE633" s="70" t="str">
        <f>_xlfn.XLOOKUP($D633,'[1]Res (3)'!$G:$G,'[1]Res (3)'!V:V,"",0)</f>
        <v/>
      </c>
      <c r="AF633" s="70" t="str">
        <f>_xlfn.XLOOKUP($D633,'[1]Res (3)'!$G:$G,'[1]Res (3)'!W:W,"",0)</f>
        <v/>
      </c>
      <c r="AG633" s="70" t="str">
        <f>_xlfn.XLOOKUP($D633,'[1]Res (3)'!$G:$G,'[1]Res (3)'!X:X,"",0)</f>
        <v/>
      </c>
      <c r="AH633" s="70" t="str">
        <f>_xlfn.XLOOKUP($D633,'[1]Res (3)'!$G:$G,'[1]Res (3)'!Y:Y,"",0)</f>
        <v/>
      </c>
      <c r="AI633" s="70" t="str">
        <f>_xlfn.XLOOKUP($D633,'[1]Res (3)'!$G:$G,'[1]Res (3)'!Z:Z,"",0)</f>
        <v>-</v>
      </c>
      <c r="AJ633" s="70" t="str">
        <f>_xlfn.XLOOKUP($D633,'[1]Res (3)'!$G:$G,'[1]Res (3)'!AA:AA,"",0)</f>
        <v>-</v>
      </c>
      <c r="AK633" s="70" t="str">
        <f>_xlfn.XLOOKUP($D633,'[1]Res (3)'!$G:$G,'[1]Res (3)'!AB:AB,"",0)</f>
        <v>-</v>
      </c>
      <c r="AL633" s="71">
        <f t="shared" si="274"/>
        <v>0</v>
      </c>
      <c r="AM633" s="72" t="str">
        <f t="shared" si="275"/>
        <v/>
      </c>
      <c r="AN633" s="109"/>
      <c r="AO633" s="96">
        <v>864</v>
      </c>
      <c r="AP633" s="204">
        <v>20697.670000000002</v>
      </c>
      <c r="AQ633" s="205"/>
      <c r="AR633" s="206"/>
      <c r="AS633" s="95"/>
      <c r="AT633" s="94">
        <v>491</v>
      </c>
      <c r="AU633" s="96"/>
      <c r="AV633" s="204">
        <v>11782.45</v>
      </c>
      <c r="AW633" s="205"/>
      <c r="AX633" s="206"/>
      <c r="BA633" s="207">
        <v>206</v>
      </c>
      <c r="BB633" s="207"/>
      <c r="BC633" s="207"/>
      <c r="BD633" s="207"/>
    </row>
    <row r="634" spans="1:56" ht="70.150000000000006" customHeight="1" x14ac:dyDescent="0.25">
      <c r="A634" s="34">
        <v>631</v>
      </c>
      <c r="B634" s="168" t="s">
        <v>140</v>
      </c>
      <c r="C634" s="34" t="s">
        <v>4321</v>
      </c>
      <c r="D634" s="34" t="str">
        <f t="shared" si="267"/>
        <v>6382302228</v>
      </c>
      <c r="E634" s="33" t="s">
        <v>4081</v>
      </c>
      <c r="F634" s="33">
        <v>228</v>
      </c>
      <c r="G634" s="165" t="str">
        <f>IFERROR(VLOOKUP(VALUE(E634),Склад!#REF!,6,0),"-")</f>
        <v>-</v>
      </c>
      <c r="H634" s="58"/>
      <c r="I634" s="194" t="s">
        <v>4344</v>
      </c>
      <c r="J634" s="59">
        <v>26.9</v>
      </c>
      <c r="K634" s="63">
        <v>79.900000000000006</v>
      </c>
      <c r="L634" s="60"/>
      <c r="M634" s="61"/>
      <c r="N634" s="62"/>
      <c r="O634" s="64"/>
      <c r="P634" s="65"/>
      <c r="Q634" s="66"/>
      <c r="R634" s="67"/>
      <c r="S634" s="65"/>
      <c r="T634" s="66"/>
      <c r="U634" s="68"/>
      <c r="V634" s="69"/>
      <c r="W634" s="65"/>
      <c r="X634" s="66"/>
      <c r="Y634" s="70" t="str">
        <f>_xlfn.XLOOKUP($D634,'[1]Res (3)'!$G:$G,'[1]Res (3)'!P:P,"",0)</f>
        <v>-</v>
      </c>
      <c r="Z634" s="70" t="str">
        <f>_xlfn.XLOOKUP($D634,'[1]Res (3)'!$G:$G,'[1]Res (3)'!Q:Q,"",0)</f>
        <v>-</v>
      </c>
      <c r="AA634" s="70" t="str">
        <f>_xlfn.XLOOKUP($D634,'[1]Res (3)'!$G:$G,'[1]Res (3)'!R:R,"",0)</f>
        <v>-</v>
      </c>
      <c r="AB634" s="70" t="str">
        <f>_xlfn.XLOOKUP($D634,'[1]Res (3)'!$G:$G,'[1]Res (3)'!S:S,"",0)</f>
        <v/>
      </c>
      <c r="AC634" s="70" t="str">
        <f>_xlfn.XLOOKUP($D634,'[1]Res (3)'!$G:$G,'[1]Res (3)'!T:T,"",0)</f>
        <v/>
      </c>
      <c r="AD634" s="70" t="str">
        <f>_xlfn.XLOOKUP($D634,'[1]Res (3)'!$G:$G,'[1]Res (3)'!U:U,"",0)</f>
        <v/>
      </c>
      <c r="AE634" s="70" t="str">
        <f>_xlfn.XLOOKUP($D634,'[1]Res (3)'!$G:$G,'[1]Res (3)'!V:V,"",0)</f>
        <v/>
      </c>
      <c r="AF634" s="70" t="str">
        <f>_xlfn.XLOOKUP($D634,'[1]Res (3)'!$G:$G,'[1]Res (3)'!W:W,"",0)</f>
        <v/>
      </c>
      <c r="AG634" s="70" t="str">
        <f>_xlfn.XLOOKUP($D634,'[1]Res (3)'!$G:$G,'[1]Res (3)'!X:X,"",0)</f>
        <v/>
      </c>
      <c r="AH634" s="70" t="str">
        <f>_xlfn.XLOOKUP($D634,'[1]Res (3)'!$G:$G,'[1]Res (3)'!Y:Y,"",0)</f>
        <v/>
      </c>
      <c r="AI634" s="70" t="str">
        <f>_xlfn.XLOOKUP($D634,'[1]Res (3)'!$G:$G,'[1]Res (3)'!Z:Z,"",0)</f>
        <v>-</v>
      </c>
      <c r="AJ634" s="70" t="str">
        <f>_xlfn.XLOOKUP($D634,'[1]Res (3)'!$G:$G,'[1]Res (3)'!AA:AA,"",0)</f>
        <v>-</v>
      </c>
      <c r="AK634" s="70" t="str">
        <f>_xlfn.XLOOKUP($D634,'[1]Res (3)'!$G:$G,'[1]Res (3)'!AB:AB,"",0)</f>
        <v>-</v>
      </c>
      <c r="AL634" s="71">
        <f t="shared" si="274"/>
        <v>0</v>
      </c>
      <c r="AM634" s="72" t="str">
        <f t="shared" si="275"/>
        <v/>
      </c>
      <c r="AN634" s="109"/>
    </row>
    <row r="635" spans="1:56" ht="70.349999999999994" customHeight="1" x14ac:dyDescent="0.25">
      <c r="A635" s="57">
        <v>632</v>
      </c>
      <c r="B635" s="168" t="s">
        <v>140</v>
      </c>
      <c r="C635" s="34" t="s">
        <v>4322</v>
      </c>
      <c r="D635" s="34" t="str">
        <f t="shared" si="267"/>
        <v>6882301228</v>
      </c>
      <c r="E635" s="33" t="s">
        <v>4082</v>
      </c>
      <c r="F635" s="33">
        <v>228</v>
      </c>
      <c r="G635" s="165" t="str">
        <f>IFERROR(VLOOKUP(VALUE(E635),Склад!#REF!,6,0),"-")</f>
        <v>-</v>
      </c>
      <c r="H635" s="58"/>
      <c r="I635" s="194" t="s">
        <v>4344</v>
      </c>
      <c r="J635" s="59">
        <v>26.9</v>
      </c>
      <c r="K635" s="63">
        <v>79.900000000000006</v>
      </c>
      <c r="L635" s="60"/>
      <c r="M635" s="61"/>
      <c r="N635" s="62"/>
      <c r="O635" s="64"/>
      <c r="P635" s="65"/>
      <c r="Q635" s="66"/>
      <c r="R635" s="67"/>
      <c r="S635" s="65"/>
      <c r="T635" s="66"/>
      <c r="U635" s="68"/>
      <c r="V635" s="69"/>
      <c r="W635" s="65"/>
      <c r="X635" s="66"/>
      <c r="Y635" s="70" t="str">
        <f>_xlfn.XLOOKUP($D635,'[1]Res (3)'!$G:$G,'[1]Res (3)'!P:P,"",0)</f>
        <v>-</v>
      </c>
      <c r="Z635" s="70" t="str">
        <f>_xlfn.XLOOKUP($D635,'[1]Res (3)'!$G:$G,'[1]Res (3)'!Q:Q,"",0)</f>
        <v>-</v>
      </c>
      <c r="AA635" s="70" t="str">
        <f>_xlfn.XLOOKUP($D635,'[1]Res (3)'!$G:$G,'[1]Res (3)'!R:R,"",0)</f>
        <v>-</v>
      </c>
      <c r="AB635" s="70" t="str">
        <f>_xlfn.XLOOKUP($D635,'[1]Res (3)'!$G:$G,'[1]Res (3)'!S:S,"",0)</f>
        <v/>
      </c>
      <c r="AC635" s="70" t="str">
        <f>_xlfn.XLOOKUP($D635,'[1]Res (3)'!$G:$G,'[1]Res (3)'!T:T,"",0)</f>
        <v/>
      </c>
      <c r="AD635" s="70" t="str">
        <f>_xlfn.XLOOKUP($D635,'[1]Res (3)'!$G:$G,'[1]Res (3)'!U:U,"",0)</f>
        <v/>
      </c>
      <c r="AE635" s="70" t="str">
        <f>_xlfn.XLOOKUP($D635,'[1]Res (3)'!$G:$G,'[1]Res (3)'!V:V,"",0)</f>
        <v/>
      </c>
      <c r="AF635" s="70" t="str">
        <f>_xlfn.XLOOKUP($D635,'[1]Res (3)'!$G:$G,'[1]Res (3)'!W:W,"",0)</f>
        <v/>
      </c>
      <c r="AG635" s="70" t="str">
        <f>_xlfn.XLOOKUP($D635,'[1]Res (3)'!$G:$G,'[1]Res (3)'!X:X,"",0)</f>
        <v/>
      </c>
      <c r="AH635" s="70" t="str">
        <f>_xlfn.XLOOKUP($D635,'[1]Res (3)'!$G:$G,'[1]Res (3)'!Y:Y,"",0)</f>
        <v/>
      </c>
      <c r="AI635" s="70" t="str">
        <f>_xlfn.XLOOKUP($D635,'[1]Res (3)'!$G:$G,'[1]Res (3)'!Z:Z,"",0)</f>
        <v>-</v>
      </c>
      <c r="AJ635" s="70" t="str">
        <f>_xlfn.XLOOKUP($D635,'[1]Res (3)'!$G:$G,'[1]Res (3)'!AA:AA,"",0)</f>
        <v>-</v>
      </c>
      <c r="AK635" s="70" t="str">
        <f>_xlfn.XLOOKUP($D635,'[1]Res (3)'!$G:$G,'[1]Res (3)'!AB:AB,"",0)</f>
        <v>-</v>
      </c>
      <c r="AL635" s="71">
        <f t="shared" si="274"/>
        <v>0</v>
      </c>
      <c r="AM635" s="72" t="str">
        <f t="shared" si="275"/>
        <v/>
      </c>
      <c r="AN635" s="109"/>
    </row>
    <row r="636" spans="1:56" ht="71.650000000000006" customHeight="1" x14ac:dyDescent="0.25">
      <c r="A636" s="34">
        <v>633</v>
      </c>
      <c r="B636" s="168" t="s">
        <v>140</v>
      </c>
      <c r="C636" s="34" t="s">
        <v>4316</v>
      </c>
      <c r="D636" s="34" t="str">
        <f t="shared" si="267"/>
        <v>6383103472</v>
      </c>
      <c r="E636" s="33" t="s">
        <v>4083</v>
      </c>
      <c r="F636" s="33">
        <v>472</v>
      </c>
      <c r="G636" s="165" t="str">
        <f>IFERROR(VLOOKUP(VALUE(E636),Склад!#REF!,6,0),"-")</f>
        <v>-</v>
      </c>
      <c r="H636" s="58"/>
      <c r="I636" s="194" t="s">
        <v>4343</v>
      </c>
      <c r="J636" s="59">
        <v>26.9</v>
      </c>
      <c r="K636" s="63">
        <v>79.900000000000006</v>
      </c>
      <c r="L636" s="60"/>
      <c r="M636" s="61"/>
      <c r="N636" s="62"/>
      <c r="O636" s="64"/>
      <c r="P636" s="65"/>
      <c r="Q636" s="66"/>
      <c r="R636" s="67"/>
      <c r="S636" s="65"/>
      <c r="T636" s="66"/>
      <c r="U636" s="68"/>
      <c r="V636" s="69"/>
      <c r="W636" s="65"/>
      <c r="X636" s="66"/>
      <c r="Y636" s="70" t="str">
        <f>_xlfn.XLOOKUP($D636,'[1]Res (3)'!$G:$G,'[1]Res (3)'!P:P,"",0)</f>
        <v>-</v>
      </c>
      <c r="Z636" s="70" t="str">
        <f>_xlfn.XLOOKUP($D636,'[1]Res (3)'!$G:$G,'[1]Res (3)'!Q:Q,"",0)</f>
        <v>-</v>
      </c>
      <c r="AA636" s="70" t="str">
        <f>_xlfn.XLOOKUP($D636,'[1]Res (3)'!$G:$G,'[1]Res (3)'!R:R,"",0)</f>
        <v>-</v>
      </c>
      <c r="AB636" s="70" t="str">
        <f>_xlfn.XLOOKUP($D636,'[1]Res (3)'!$G:$G,'[1]Res (3)'!S:S,"",0)</f>
        <v/>
      </c>
      <c r="AC636" s="70" t="str">
        <f>_xlfn.XLOOKUP($D636,'[1]Res (3)'!$G:$G,'[1]Res (3)'!T:T,"",0)</f>
        <v/>
      </c>
      <c r="AD636" s="70" t="str">
        <f>_xlfn.XLOOKUP($D636,'[1]Res (3)'!$G:$G,'[1]Res (3)'!U:U,"",0)</f>
        <v/>
      </c>
      <c r="AE636" s="70" t="str">
        <f>_xlfn.XLOOKUP($D636,'[1]Res (3)'!$G:$G,'[1]Res (3)'!V:V,"",0)</f>
        <v/>
      </c>
      <c r="AF636" s="70" t="str">
        <f>_xlfn.XLOOKUP($D636,'[1]Res (3)'!$G:$G,'[1]Res (3)'!W:W,"",0)</f>
        <v/>
      </c>
      <c r="AG636" s="70" t="str">
        <f>_xlfn.XLOOKUP($D636,'[1]Res (3)'!$G:$G,'[1]Res (3)'!X:X,"",0)</f>
        <v/>
      </c>
      <c r="AH636" s="70" t="str">
        <f>_xlfn.XLOOKUP($D636,'[1]Res (3)'!$G:$G,'[1]Res (3)'!Y:Y,"",0)</f>
        <v/>
      </c>
      <c r="AI636" s="70" t="str">
        <f>_xlfn.XLOOKUP($D636,'[1]Res (3)'!$G:$G,'[1]Res (3)'!Z:Z,"",0)</f>
        <v>-</v>
      </c>
      <c r="AJ636" s="70" t="str">
        <f>_xlfn.XLOOKUP($D636,'[1]Res (3)'!$G:$G,'[1]Res (3)'!AA:AA,"",0)</f>
        <v>-</v>
      </c>
      <c r="AK636" s="70" t="str">
        <f>_xlfn.XLOOKUP($D636,'[1]Res (3)'!$G:$G,'[1]Res (3)'!AB:AB,"",0)</f>
        <v>-</v>
      </c>
      <c r="AL636" s="71">
        <f t="shared" si="274"/>
        <v>0</v>
      </c>
      <c r="AM636" s="72" t="str">
        <f t="shared" si="275"/>
        <v/>
      </c>
      <c r="AN636" s="109"/>
    </row>
    <row r="637" spans="1:56" ht="75.2" customHeight="1" x14ac:dyDescent="0.25">
      <c r="A637" s="57">
        <v>634</v>
      </c>
      <c r="B637" s="168" t="s">
        <v>140</v>
      </c>
      <c r="C637" s="34" t="s">
        <v>4323</v>
      </c>
      <c r="D637" s="34" t="str">
        <f t="shared" si="267"/>
        <v>621390524</v>
      </c>
      <c r="E637" s="33" t="s">
        <v>4084</v>
      </c>
      <c r="F637" s="33">
        <v>24</v>
      </c>
      <c r="G637" s="165" t="str">
        <f>IFERROR(VLOOKUP(VALUE(E637),Склад!#REF!,6,0),"-")</f>
        <v>-</v>
      </c>
      <c r="H637" s="58"/>
      <c r="I637" s="194" t="s">
        <v>4346</v>
      </c>
      <c r="J637" s="59">
        <v>26.9</v>
      </c>
      <c r="K637" s="63">
        <v>79.900000000000006</v>
      </c>
      <c r="L637" s="60"/>
      <c r="M637" s="61"/>
      <c r="N637" s="62"/>
      <c r="O637" s="64"/>
      <c r="P637" s="65"/>
      <c r="Q637" s="66"/>
      <c r="R637" s="67"/>
      <c r="S637" s="65"/>
      <c r="T637" s="66"/>
      <c r="U637" s="68"/>
      <c r="V637" s="69"/>
      <c r="W637" s="65"/>
      <c r="X637" s="66"/>
      <c r="Y637" s="70" t="str">
        <f>_xlfn.XLOOKUP($D637,'[1]Res (3)'!$G:$G,'[1]Res (3)'!P:P,"",0)</f>
        <v>-</v>
      </c>
      <c r="Z637" s="70" t="str">
        <f>_xlfn.XLOOKUP($D637,'[1]Res (3)'!$G:$G,'[1]Res (3)'!Q:Q,"",0)</f>
        <v>-</v>
      </c>
      <c r="AA637" s="70" t="str">
        <f>_xlfn.XLOOKUP($D637,'[1]Res (3)'!$G:$G,'[1]Res (3)'!R:R,"",0)</f>
        <v>-</v>
      </c>
      <c r="AB637" s="70" t="str">
        <f>_xlfn.XLOOKUP($D637,'[1]Res (3)'!$G:$G,'[1]Res (3)'!S:S,"",0)</f>
        <v/>
      </c>
      <c r="AC637" s="70" t="str">
        <f>_xlfn.XLOOKUP($D637,'[1]Res (3)'!$G:$G,'[1]Res (3)'!T:T,"",0)</f>
        <v/>
      </c>
      <c r="AD637" s="70" t="str">
        <f>_xlfn.XLOOKUP($D637,'[1]Res (3)'!$G:$G,'[1]Res (3)'!U:U,"",0)</f>
        <v/>
      </c>
      <c r="AE637" s="70" t="str">
        <f>_xlfn.XLOOKUP($D637,'[1]Res (3)'!$G:$G,'[1]Res (3)'!V:V,"",0)</f>
        <v/>
      </c>
      <c r="AF637" s="70" t="str">
        <f>_xlfn.XLOOKUP($D637,'[1]Res (3)'!$G:$G,'[1]Res (3)'!W:W,"",0)</f>
        <v/>
      </c>
      <c r="AG637" s="70" t="str">
        <f>_xlfn.XLOOKUP($D637,'[1]Res (3)'!$G:$G,'[1]Res (3)'!X:X,"",0)</f>
        <v/>
      </c>
      <c r="AH637" s="70" t="str">
        <f>_xlfn.XLOOKUP($D637,'[1]Res (3)'!$G:$G,'[1]Res (3)'!Y:Y,"",0)</f>
        <v/>
      </c>
      <c r="AI637" s="70" t="str">
        <f>_xlfn.XLOOKUP($D637,'[1]Res (3)'!$G:$G,'[1]Res (3)'!Z:Z,"",0)</f>
        <v>-</v>
      </c>
      <c r="AJ637" s="70" t="str">
        <f>_xlfn.XLOOKUP($D637,'[1]Res (3)'!$G:$G,'[1]Res (3)'!AA:AA,"",0)</f>
        <v>-</v>
      </c>
      <c r="AK637" s="70" t="str">
        <f>_xlfn.XLOOKUP($D637,'[1]Res (3)'!$G:$G,'[1]Res (3)'!AB:AB,"",0)</f>
        <v>-</v>
      </c>
      <c r="AL637" s="71">
        <f t="shared" si="274"/>
        <v>0</v>
      </c>
      <c r="AM637" s="72" t="str">
        <f t="shared" si="275"/>
        <v/>
      </c>
      <c r="AN637" s="109"/>
    </row>
    <row r="638" spans="1:56" ht="73.349999999999994" customHeight="1" x14ac:dyDescent="0.25">
      <c r="A638" s="34">
        <v>635</v>
      </c>
      <c r="B638" s="168" t="s">
        <v>140</v>
      </c>
      <c r="C638" s="34" t="s">
        <v>4324</v>
      </c>
      <c r="D638" s="34" t="str">
        <f t="shared" si="267"/>
        <v>688390224</v>
      </c>
      <c r="E638" s="33" t="s">
        <v>4085</v>
      </c>
      <c r="F638" s="33">
        <v>24</v>
      </c>
      <c r="G638" s="165" t="str">
        <f>IFERROR(VLOOKUP(VALUE(E638),Склад!#REF!,6,0),"-")</f>
        <v>-</v>
      </c>
      <c r="H638" s="58"/>
      <c r="I638" s="194" t="s">
        <v>4346</v>
      </c>
      <c r="J638" s="59">
        <v>26.9</v>
      </c>
      <c r="K638" s="63">
        <v>79.900000000000006</v>
      </c>
      <c r="L638" s="60"/>
      <c r="M638" s="61"/>
      <c r="N638" s="62"/>
      <c r="O638" s="64"/>
      <c r="P638" s="65"/>
      <c r="Q638" s="66"/>
      <c r="R638" s="67"/>
      <c r="S638" s="65"/>
      <c r="T638" s="66"/>
      <c r="U638" s="68"/>
      <c r="V638" s="69"/>
      <c r="W638" s="65"/>
      <c r="X638" s="66"/>
      <c r="Y638" s="70" t="str">
        <f>_xlfn.XLOOKUP($D638,'[1]Res (3)'!$G:$G,'[1]Res (3)'!P:P,"",0)</f>
        <v>-</v>
      </c>
      <c r="Z638" s="70" t="str">
        <f>_xlfn.XLOOKUP($D638,'[1]Res (3)'!$G:$G,'[1]Res (3)'!Q:Q,"",0)</f>
        <v>-</v>
      </c>
      <c r="AA638" s="70" t="str">
        <f>_xlfn.XLOOKUP($D638,'[1]Res (3)'!$G:$G,'[1]Res (3)'!R:R,"",0)</f>
        <v>-</v>
      </c>
      <c r="AB638" s="70" t="str">
        <f>_xlfn.XLOOKUP($D638,'[1]Res (3)'!$G:$G,'[1]Res (3)'!S:S,"",0)</f>
        <v/>
      </c>
      <c r="AC638" s="70" t="str">
        <f>_xlfn.XLOOKUP($D638,'[1]Res (3)'!$G:$G,'[1]Res (3)'!T:T,"",0)</f>
        <v/>
      </c>
      <c r="AD638" s="70" t="str">
        <f>_xlfn.XLOOKUP($D638,'[1]Res (3)'!$G:$G,'[1]Res (3)'!U:U,"",0)</f>
        <v/>
      </c>
      <c r="AE638" s="70" t="str">
        <f>_xlfn.XLOOKUP($D638,'[1]Res (3)'!$G:$G,'[1]Res (3)'!V:V,"",0)</f>
        <v/>
      </c>
      <c r="AF638" s="70" t="str">
        <f>_xlfn.XLOOKUP($D638,'[1]Res (3)'!$G:$G,'[1]Res (3)'!W:W,"",0)</f>
        <v/>
      </c>
      <c r="AG638" s="70" t="str">
        <f>_xlfn.XLOOKUP($D638,'[1]Res (3)'!$G:$G,'[1]Res (3)'!X:X,"",0)</f>
        <v/>
      </c>
      <c r="AH638" s="70" t="str">
        <f>_xlfn.XLOOKUP($D638,'[1]Res (3)'!$G:$G,'[1]Res (3)'!Y:Y,"",0)</f>
        <v/>
      </c>
      <c r="AI638" s="70" t="str">
        <f>_xlfn.XLOOKUP($D638,'[1]Res (3)'!$G:$G,'[1]Res (3)'!Z:Z,"",0)</f>
        <v>-</v>
      </c>
      <c r="AJ638" s="70" t="str">
        <f>_xlfn.XLOOKUP($D638,'[1]Res (3)'!$G:$G,'[1]Res (3)'!AA:AA,"",0)</f>
        <v>-</v>
      </c>
      <c r="AK638" s="70" t="str">
        <f>_xlfn.XLOOKUP($D638,'[1]Res (3)'!$G:$G,'[1]Res (3)'!AB:AB,"",0)</f>
        <v>-</v>
      </c>
      <c r="AL638" s="71">
        <f t="shared" si="274"/>
        <v>0</v>
      </c>
      <c r="AM638" s="72" t="str">
        <f t="shared" si="275"/>
        <v/>
      </c>
      <c r="AN638" s="109"/>
    </row>
    <row r="639" spans="1:56" ht="76.900000000000006" customHeight="1" x14ac:dyDescent="0.25">
      <c r="A639" s="57">
        <v>636</v>
      </c>
      <c r="B639" s="168" t="s">
        <v>140</v>
      </c>
      <c r="C639" s="34" t="s">
        <v>4316</v>
      </c>
      <c r="D639" s="34" t="str">
        <f t="shared" si="267"/>
        <v>6213306245</v>
      </c>
      <c r="E639" s="33" t="s">
        <v>4086</v>
      </c>
      <c r="F639" s="33">
        <v>245</v>
      </c>
      <c r="G639" s="165" t="str">
        <f>IFERROR(VLOOKUP(VALUE(E639),Склад!#REF!,6,0),"-")</f>
        <v>-</v>
      </c>
      <c r="H639" s="58"/>
      <c r="I639" s="194" t="s">
        <v>4343</v>
      </c>
      <c r="J639" s="59">
        <v>26.9</v>
      </c>
      <c r="K639" s="63">
        <v>79.900000000000006</v>
      </c>
      <c r="L639" s="60"/>
      <c r="M639" s="61"/>
      <c r="N639" s="62"/>
      <c r="O639" s="64"/>
      <c r="P639" s="65"/>
      <c r="Q639" s="66"/>
      <c r="R639" s="67"/>
      <c r="S639" s="65"/>
      <c r="T639" s="66"/>
      <c r="U639" s="68"/>
      <c r="V639" s="69"/>
      <c r="W639" s="65"/>
      <c r="X639" s="66"/>
      <c r="Y639" s="70" t="str">
        <f>_xlfn.XLOOKUP($D639,'[1]Res (3)'!$G:$G,'[1]Res (3)'!P:P,"",0)</f>
        <v>-</v>
      </c>
      <c r="Z639" s="70" t="str">
        <f>_xlfn.XLOOKUP($D639,'[1]Res (3)'!$G:$G,'[1]Res (3)'!Q:Q,"",0)</f>
        <v>-</v>
      </c>
      <c r="AA639" s="70" t="str">
        <f>_xlfn.XLOOKUP($D639,'[1]Res (3)'!$G:$G,'[1]Res (3)'!R:R,"",0)</f>
        <v>-</v>
      </c>
      <c r="AB639" s="70" t="str">
        <f>_xlfn.XLOOKUP($D639,'[1]Res (3)'!$G:$G,'[1]Res (3)'!S:S,"",0)</f>
        <v/>
      </c>
      <c r="AC639" s="70" t="str">
        <f>_xlfn.XLOOKUP($D639,'[1]Res (3)'!$G:$G,'[1]Res (3)'!T:T,"",0)</f>
        <v/>
      </c>
      <c r="AD639" s="70" t="str">
        <f>_xlfn.XLOOKUP($D639,'[1]Res (3)'!$G:$G,'[1]Res (3)'!U:U,"",0)</f>
        <v/>
      </c>
      <c r="AE639" s="70" t="str">
        <f>_xlfn.XLOOKUP($D639,'[1]Res (3)'!$G:$G,'[1]Res (3)'!V:V,"",0)</f>
        <v/>
      </c>
      <c r="AF639" s="70" t="str">
        <f>_xlfn.XLOOKUP($D639,'[1]Res (3)'!$G:$G,'[1]Res (3)'!W:W,"",0)</f>
        <v/>
      </c>
      <c r="AG639" s="70" t="str">
        <f>_xlfn.XLOOKUP($D639,'[1]Res (3)'!$G:$G,'[1]Res (3)'!X:X,"",0)</f>
        <v/>
      </c>
      <c r="AH639" s="70" t="str">
        <f>_xlfn.XLOOKUP($D639,'[1]Res (3)'!$G:$G,'[1]Res (3)'!Y:Y,"",0)</f>
        <v/>
      </c>
      <c r="AI639" s="70" t="str">
        <f>_xlfn.XLOOKUP($D639,'[1]Res (3)'!$G:$G,'[1]Res (3)'!Z:Z,"",0)</f>
        <v>-</v>
      </c>
      <c r="AJ639" s="70" t="str">
        <f>_xlfn.XLOOKUP($D639,'[1]Res (3)'!$G:$G,'[1]Res (3)'!AA:AA,"",0)</f>
        <v>-</v>
      </c>
      <c r="AK639" s="70" t="str">
        <f>_xlfn.XLOOKUP($D639,'[1]Res (3)'!$G:$G,'[1]Res (3)'!AB:AB,"",0)</f>
        <v>-</v>
      </c>
      <c r="AL639" s="71">
        <f t="shared" si="274"/>
        <v>0</v>
      </c>
      <c r="AM639" s="72" t="str">
        <f t="shared" si="275"/>
        <v/>
      </c>
      <c r="AN639" s="109"/>
    </row>
    <row r="640" spans="1:56" ht="127.7" customHeight="1" x14ac:dyDescent="0.25">
      <c r="A640" s="34">
        <v>637</v>
      </c>
      <c r="B640" s="168" t="s">
        <v>133</v>
      </c>
      <c r="C640" s="34" t="s">
        <v>4325</v>
      </c>
      <c r="D640" s="34" t="str">
        <f t="shared" si="267"/>
        <v>77211322</v>
      </c>
      <c r="E640" s="33" t="s">
        <v>4087</v>
      </c>
      <c r="F640" s="33">
        <v>2</v>
      </c>
      <c r="G640" s="165" t="str">
        <f>IFERROR(VLOOKUP(VALUE(E640),Склад!#REF!,6,0),"-")</f>
        <v>-</v>
      </c>
      <c r="H640" s="58"/>
      <c r="I640" s="194" t="s">
        <v>4343</v>
      </c>
      <c r="J640" s="59">
        <v>10.9</v>
      </c>
      <c r="K640" s="63">
        <v>29.9</v>
      </c>
      <c r="L640" s="60"/>
      <c r="M640" s="61"/>
      <c r="N640" s="62"/>
      <c r="O640" s="64"/>
      <c r="P640" s="65"/>
      <c r="Q640" s="66"/>
      <c r="R640" s="67"/>
      <c r="S640" s="65"/>
      <c r="T640" s="66"/>
      <c r="U640" s="68"/>
      <c r="V640" s="69"/>
      <c r="W640" s="65"/>
      <c r="X640" s="66"/>
      <c r="Y640" s="70" t="str">
        <f>_xlfn.XLOOKUP($D640,'[1]Res (3)'!$G:$G,'[1]Res (3)'!P:P,"",0)</f>
        <v/>
      </c>
      <c r="Z640" s="70" t="str">
        <f>_xlfn.XLOOKUP($D640,'[1]Res (3)'!$G:$G,'[1]Res (3)'!Q:Q,"",0)</f>
        <v>-</v>
      </c>
      <c r="AA640" s="70" t="str">
        <f>_xlfn.XLOOKUP($D640,'[1]Res (3)'!$G:$G,'[1]Res (3)'!R:R,"",0)</f>
        <v>-</v>
      </c>
      <c r="AB640" s="70" t="str">
        <f>_xlfn.XLOOKUP($D640,'[1]Res (3)'!$G:$G,'[1]Res (3)'!S:S,"",0)</f>
        <v>-</v>
      </c>
      <c r="AC640" s="70" t="str">
        <f>_xlfn.XLOOKUP($D640,'[1]Res (3)'!$G:$G,'[1]Res (3)'!T:T,"",0)</f>
        <v>-</v>
      </c>
      <c r="AD640" s="70" t="str">
        <f>_xlfn.XLOOKUP($D640,'[1]Res (3)'!$G:$G,'[1]Res (3)'!U:U,"",0)</f>
        <v>-</v>
      </c>
      <c r="AE640" s="70" t="str">
        <f>_xlfn.XLOOKUP($D640,'[1]Res (3)'!$G:$G,'[1]Res (3)'!V:V,"",0)</f>
        <v>-</v>
      </c>
      <c r="AF640" s="70" t="str">
        <f>_xlfn.XLOOKUP($D640,'[1]Res (3)'!$G:$G,'[1]Res (3)'!W:W,"",0)</f>
        <v>-</v>
      </c>
      <c r="AG640" s="70" t="str">
        <f>_xlfn.XLOOKUP($D640,'[1]Res (3)'!$G:$G,'[1]Res (3)'!X:X,"",0)</f>
        <v>-</v>
      </c>
      <c r="AH640" s="70" t="str">
        <f>_xlfn.XLOOKUP($D640,'[1]Res (3)'!$G:$G,'[1]Res (3)'!Y:Y,"",0)</f>
        <v>-</v>
      </c>
      <c r="AI640" s="70" t="str">
        <f>_xlfn.XLOOKUP($D640,'[1]Res (3)'!$G:$G,'[1]Res (3)'!Z:Z,"",0)</f>
        <v>-</v>
      </c>
      <c r="AJ640" s="70" t="str">
        <f>_xlfn.XLOOKUP($D640,'[1]Res (3)'!$G:$G,'[1]Res (3)'!AA:AA,"",0)</f>
        <v>-</v>
      </c>
      <c r="AK640" s="70" t="str">
        <f>_xlfn.XLOOKUP($D640,'[1]Res (3)'!$G:$G,'[1]Res (3)'!AB:AB,"",0)</f>
        <v>-</v>
      </c>
      <c r="AL640" s="71">
        <f t="shared" si="274"/>
        <v>0</v>
      </c>
      <c r="AM640" s="72" t="str">
        <f t="shared" si="275"/>
        <v/>
      </c>
    </row>
    <row r="641" spans="1:39" ht="127.7" customHeight="1" x14ac:dyDescent="0.25">
      <c r="A641" s="57">
        <v>638</v>
      </c>
      <c r="B641" s="168" t="s">
        <v>133</v>
      </c>
      <c r="C641" s="34" t="s">
        <v>4326</v>
      </c>
      <c r="D641" s="34" t="str">
        <f t="shared" si="267"/>
        <v>77211333</v>
      </c>
      <c r="E641" s="33" t="s">
        <v>4088</v>
      </c>
      <c r="F641" s="33">
        <v>3</v>
      </c>
      <c r="G641" s="165" t="str">
        <f>IFERROR(VLOOKUP(VALUE(E641),Склад!#REF!,6,0),"-")</f>
        <v>-</v>
      </c>
      <c r="H641" s="58"/>
      <c r="I641" s="194" t="s">
        <v>4343</v>
      </c>
      <c r="J641" s="59">
        <v>10.9</v>
      </c>
      <c r="K641" s="63">
        <v>29.9</v>
      </c>
      <c r="L641" s="60"/>
      <c r="M641" s="61"/>
      <c r="N641" s="62"/>
      <c r="O641" s="64"/>
      <c r="P641" s="65"/>
      <c r="Q641" s="66"/>
      <c r="R641" s="67"/>
      <c r="S641" s="65"/>
      <c r="T641" s="66"/>
      <c r="U641" s="68"/>
      <c r="V641" s="69"/>
      <c r="W641" s="65"/>
      <c r="X641" s="66"/>
      <c r="Y641" s="70" t="str">
        <f>_xlfn.XLOOKUP($D641,'[1]Res (3)'!$G:$G,'[1]Res (3)'!P:P,"",0)</f>
        <v/>
      </c>
      <c r="Z641" s="70" t="str">
        <f>_xlfn.XLOOKUP($D641,'[1]Res (3)'!$G:$G,'[1]Res (3)'!Q:Q,"",0)</f>
        <v>-</v>
      </c>
      <c r="AA641" s="70" t="str">
        <f>_xlfn.XLOOKUP($D641,'[1]Res (3)'!$G:$G,'[1]Res (3)'!R:R,"",0)</f>
        <v>-</v>
      </c>
      <c r="AB641" s="70" t="str">
        <f>_xlfn.XLOOKUP($D641,'[1]Res (3)'!$G:$G,'[1]Res (3)'!S:S,"",0)</f>
        <v>-</v>
      </c>
      <c r="AC641" s="70" t="str">
        <f>_xlfn.XLOOKUP($D641,'[1]Res (3)'!$G:$G,'[1]Res (3)'!T:T,"",0)</f>
        <v>-</v>
      </c>
      <c r="AD641" s="70" t="str">
        <f>_xlfn.XLOOKUP($D641,'[1]Res (3)'!$G:$G,'[1]Res (3)'!U:U,"",0)</f>
        <v>-</v>
      </c>
      <c r="AE641" s="70" t="str">
        <f>_xlfn.XLOOKUP($D641,'[1]Res (3)'!$G:$G,'[1]Res (3)'!V:V,"",0)</f>
        <v>-</v>
      </c>
      <c r="AF641" s="70" t="str">
        <f>_xlfn.XLOOKUP($D641,'[1]Res (3)'!$G:$G,'[1]Res (3)'!W:W,"",0)</f>
        <v>-</v>
      </c>
      <c r="AG641" s="70" t="str">
        <f>_xlfn.XLOOKUP($D641,'[1]Res (3)'!$G:$G,'[1]Res (3)'!X:X,"",0)</f>
        <v>-</v>
      </c>
      <c r="AH641" s="70" t="str">
        <f>_xlfn.XLOOKUP($D641,'[1]Res (3)'!$G:$G,'[1]Res (3)'!Y:Y,"",0)</f>
        <v>-</v>
      </c>
      <c r="AI641" s="70" t="str">
        <f>_xlfn.XLOOKUP($D641,'[1]Res (3)'!$G:$G,'[1]Res (3)'!Z:Z,"",0)</f>
        <v>-</v>
      </c>
      <c r="AJ641" s="70" t="str">
        <f>_xlfn.XLOOKUP($D641,'[1]Res (3)'!$G:$G,'[1]Res (3)'!AA:AA,"",0)</f>
        <v>-</v>
      </c>
      <c r="AK641" s="70" t="str">
        <f>_xlfn.XLOOKUP($D641,'[1]Res (3)'!$G:$G,'[1]Res (3)'!AB:AB,"",0)</f>
        <v>-</v>
      </c>
      <c r="AL641" s="71">
        <f t="shared" si="274"/>
        <v>0</v>
      </c>
      <c r="AM641" s="72" t="str">
        <f t="shared" si="275"/>
        <v/>
      </c>
    </row>
    <row r="642" spans="1:39" ht="116.85" customHeight="1" x14ac:dyDescent="0.25">
      <c r="A642" s="34">
        <v>639</v>
      </c>
      <c r="B642" s="168" t="s">
        <v>133</v>
      </c>
      <c r="C642" s="34" t="s">
        <v>4327</v>
      </c>
      <c r="D642" s="34" t="str">
        <f t="shared" si="267"/>
        <v>775117243</v>
      </c>
      <c r="E642" s="33" t="s">
        <v>4089</v>
      </c>
      <c r="F642" s="33">
        <v>43</v>
      </c>
      <c r="G642" s="165" t="str">
        <f>IFERROR(VLOOKUP(VALUE(E642),Склад!#REF!,6,0),"-")</f>
        <v>-</v>
      </c>
      <c r="H642" s="58"/>
      <c r="I642" s="194" t="s">
        <v>4343</v>
      </c>
      <c r="J642" s="59">
        <v>10.9</v>
      </c>
      <c r="K642" s="63">
        <v>29.9</v>
      </c>
      <c r="L642" s="60"/>
      <c r="M642" s="61"/>
      <c r="N642" s="62"/>
      <c r="O642" s="64"/>
      <c r="P642" s="65"/>
      <c r="Q642" s="66"/>
      <c r="R642" s="67"/>
      <c r="S642" s="65"/>
      <c r="T642" s="66"/>
      <c r="U642" s="68"/>
      <c r="V642" s="69"/>
      <c r="W642" s="65"/>
      <c r="X642" s="66"/>
      <c r="Y642" s="70" t="str">
        <f>_xlfn.XLOOKUP($D642,'[1]Res (3)'!$G:$G,'[1]Res (3)'!P:P,"",0)</f>
        <v/>
      </c>
      <c r="Z642" s="70" t="str">
        <f>_xlfn.XLOOKUP($D642,'[1]Res (3)'!$G:$G,'[1]Res (3)'!Q:Q,"",0)</f>
        <v>-</v>
      </c>
      <c r="AA642" s="70" t="str">
        <f>_xlfn.XLOOKUP($D642,'[1]Res (3)'!$G:$G,'[1]Res (3)'!R:R,"",0)</f>
        <v>-</v>
      </c>
      <c r="AB642" s="70" t="str">
        <f>_xlfn.XLOOKUP($D642,'[1]Res (3)'!$G:$G,'[1]Res (3)'!S:S,"",0)</f>
        <v>-</v>
      </c>
      <c r="AC642" s="70" t="str">
        <f>_xlfn.XLOOKUP($D642,'[1]Res (3)'!$G:$G,'[1]Res (3)'!T:T,"",0)</f>
        <v>-</v>
      </c>
      <c r="AD642" s="70" t="str">
        <f>_xlfn.XLOOKUP($D642,'[1]Res (3)'!$G:$G,'[1]Res (3)'!U:U,"",0)</f>
        <v>-</v>
      </c>
      <c r="AE642" s="70" t="str">
        <f>_xlfn.XLOOKUP($D642,'[1]Res (3)'!$G:$G,'[1]Res (3)'!V:V,"",0)</f>
        <v>-</v>
      </c>
      <c r="AF642" s="70" t="str">
        <f>_xlfn.XLOOKUP($D642,'[1]Res (3)'!$G:$G,'[1]Res (3)'!W:W,"",0)</f>
        <v>-</v>
      </c>
      <c r="AG642" s="70" t="str">
        <f>_xlfn.XLOOKUP($D642,'[1]Res (3)'!$G:$G,'[1]Res (3)'!X:X,"",0)</f>
        <v>-</v>
      </c>
      <c r="AH642" s="70" t="str">
        <f>_xlfn.XLOOKUP($D642,'[1]Res (3)'!$G:$G,'[1]Res (3)'!Y:Y,"",0)</f>
        <v>-</v>
      </c>
      <c r="AI642" s="70" t="str">
        <f>_xlfn.XLOOKUP($D642,'[1]Res (3)'!$G:$G,'[1]Res (3)'!Z:Z,"",0)</f>
        <v>-</v>
      </c>
      <c r="AJ642" s="70" t="str">
        <f>_xlfn.XLOOKUP($D642,'[1]Res (3)'!$G:$G,'[1]Res (3)'!AA:AA,"",0)</f>
        <v>-</v>
      </c>
      <c r="AK642" s="70" t="str">
        <f>_xlfn.XLOOKUP($D642,'[1]Res (3)'!$G:$G,'[1]Res (3)'!AB:AB,"",0)</f>
        <v>-</v>
      </c>
      <c r="AL642" s="71">
        <f t="shared" si="274"/>
        <v>0</v>
      </c>
      <c r="AM642" s="72" t="str">
        <f t="shared" si="275"/>
        <v/>
      </c>
    </row>
    <row r="643" spans="1:39" ht="122.1" customHeight="1" thickBot="1" x14ac:dyDescent="0.3">
      <c r="A643" s="57">
        <v>640</v>
      </c>
      <c r="B643" s="168" t="s">
        <v>133</v>
      </c>
      <c r="C643" s="34" t="s">
        <v>4328</v>
      </c>
      <c r="D643" s="34" t="str">
        <f t="shared" si="267"/>
        <v>776110928</v>
      </c>
      <c r="E643" s="33" t="s">
        <v>4090</v>
      </c>
      <c r="F643" s="33">
        <v>28</v>
      </c>
      <c r="G643" s="165" t="str">
        <f>IFERROR(VLOOKUP(VALUE(E643),Склад!#REF!,6,0),"-")</f>
        <v>-</v>
      </c>
      <c r="H643" s="58"/>
      <c r="I643" s="194" t="s">
        <v>4343</v>
      </c>
      <c r="J643" s="59">
        <v>10.9</v>
      </c>
      <c r="K643" s="63">
        <v>29.9</v>
      </c>
      <c r="L643" s="60"/>
      <c r="M643" s="61"/>
      <c r="N643" s="62"/>
      <c r="O643" s="64"/>
      <c r="P643" s="65"/>
      <c r="Q643" s="66"/>
      <c r="R643" s="67"/>
      <c r="S643" s="65"/>
      <c r="T643" s="66"/>
      <c r="U643" s="68"/>
      <c r="V643" s="69"/>
      <c r="W643" s="65"/>
      <c r="X643" s="66"/>
      <c r="Y643" s="70" t="str">
        <f>_xlfn.XLOOKUP($D643,'[1]Res (3)'!$G:$G,'[1]Res (3)'!P:P,"",0)</f>
        <v/>
      </c>
      <c r="Z643" s="70" t="str">
        <f>_xlfn.XLOOKUP($D643,'[1]Res (3)'!$G:$G,'[1]Res (3)'!Q:Q,"",0)</f>
        <v>-</v>
      </c>
      <c r="AA643" s="70" t="str">
        <f>_xlfn.XLOOKUP($D643,'[1]Res (3)'!$G:$G,'[1]Res (3)'!R:R,"",0)</f>
        <v>-</v>
      </c>
      <c r="AB643" s="70" t="str">
        <f>_xlfn.XLOOKUP($D643,'[1]Res (3)'!$G:$G,'[1]Res (3)'!S:S,"",0)</f>
        <v>-</v>
      </c>
      <c r="AC643" s="70" t="str">
        <f>_xlfn.XLOOKUP($D643,'[1]Res (3)'!$G:$G,'[1]Res (3)'!T:T,"",0)</f>
        <v>-</v>
      </c>
      <c r="AD643" s="70" t="str">
        <f>_xlfn.XLOOKUP($D643,'[1]Res (3)'!$G:$G,'[1]Res (3)'!U:U,"",0)</f>
        <v>-</v>
      </c>
      <c r="AE643" s="70" t="str">
        <f>_xlfn.XLOOKUP($D643,'[1]Res (3)'!$G:$G,'[1]Res (3)'!V:V,"",0)</f>
        <v>-</v>
      </c>
      <c r="AF643" s="70" t="str">
        <f>_xlfn.XLOOKUP($D643,'[1]Res (3)'!$G:$G,'[1]Res (3)'!W:W,"",0)</f>
        <v>-</v>
      </c>
      <c r="AG643" s="70" t="str">
        <f>_xlfn.XLOOKUP($D643,'[1]Res (3)'!$G:$G,'[1]Res (3)'!X:X,"",0)</f>
        <v>-</v>
      </c>
      <c r="AH643" s="70" t="str">
        <f>_xlfn.XLOOKUP($D643,'[1]Res (3)'!$G:$G,'[1]Res (3)'!Y:Y,"",0)</f>
        <v>-</v>
      </c>
      <c r="AI643" s="70" t="str">
        <f>_xlfn.XLOOKUP($D643,'[1]Res (3)'!$G:$G,'[1]Res (3)'!Z:Z,"",0)</f>
        <v>-</v>
      </c>
      <c r="AJ643" s="70" t="str">
        <f>_xlfn.XLOOKUP($D643,'[1]Res (3)'!$G:$G,'[1]Res (3)'!AA:AA,"",0)</f>
        <v>-</v>
      </c>
      <c r="AK643" s="70" t="str">
        <f>_xlfn.XLOOKUP($D643,'[1]Res (3)'!$G:$G,'[1]Res (3)'!AB:AB,"",0)</f>
        <v>-</v>
      </c>
      <c r="AL643" s="71">
        <f t="shared" si="274"/>
        <v>0</v>
      </c>
      <c r="AM643" s="72" t="str">
        <f t="shared" si="275"/>
        <v/>
      </c>
    </row>
    <row r="644" spans="1:39" ht="51.75" thickBot="1" x14ac:dyDescent="0.3">
      <c r="A644" s="6" t="s">
        <v>45</v>
      </c>
      <c r="B644" s="168" t="s">
        <v>36</v>
      </c>
      <c r="C644" s="5" t="s">
        <v>8</v>
      </c>
      <c r="D644" s="197" t="str">
        <f t="shared" si="267"/>
        <v>АртикулЦвет</v>
      </c>
      <c r="E644" s="5" t="s">
        <v>9</v>
      </c>
      <c r="F644" s="5" t="s">
        <v>10</v>
      </c>
      <c r="G644" s="164" t="s">
        <v>51</v>
      </c>
      <c r="H644" s="5" t="s">
        <v>11</v>
      </c>
      <c r="I644" s="6" t="s">
        <v>12</v>
      </c>
      <c r="J644" s="36" t="s">
        <v>27</v>
      </c>
      <c r="K644" s="120" t="s">
        <v>14</v>
      </c>
      <c r="L644" s="27" t="s">
        <v>67</v>
      </c>
      <c r="M644" s="153" t="e">
        <f>L644*1.1</f>
        <v>#VALUE!</v>
      </c>
      <c r="N644" s="154"/>
      <c r="O644" s="23" t="s">
        <v>15</v>
      </c>
      <c r="P644" s="8" t="s">
        <v>16</v>
      </c>
      <c r="Q644" s="9" t="s">
        <v>17</v>
      </c>
      <c r="R644" s="231" t="s">
        <v>18</v>
      </c>
      <c r="S644" s="232"/>
      <c r="T644" s="9" t="s">
        <v>19</v>
      </c>
      <c r="U644" s="231" t="s">
        <v>74</v>
      </c>
      <c r="V644" s="233"/>
      <c r="W644" s="232"/>
      <c r="X644" s="9" t="s">
        <v>19</v>
      </c>
      <c r="Y644" s="199">
        <v>6</v>
      </c>
      <c r="Z644" s="200"/>
      <c r="AA644" s="201">
        <v>7.5</v>
      </c>
      <c r="AB644" s="200"/>
      <c r="AC644" s="201">
        <v>8</v>
      </c>
      <c r="AD644" s="200"/>
      <c r="AE644" s="201">
        <v>8.5</v>
      </c>
      <c r="AF644" s="200"/>
      <c r="AG644" s="202">
        <v>9</v>
      </c>
      <c r="AH644" s="200"/>
      <c r="AI644" s="202">
        <v>9.5</v>
      </c>
      <c r="AJ644" s="203"/>
      <c r="AK644" s="202">
        <v>10</v>
      </c>
      <c r="AL644" s="12" t="s">
        <v>21</v>
      </c>
      <c r="AM644" s="9" t="s">
        <v>22</v>
      </c>
    </row>
    <row r="645" spans="1:39" ht="146.44999999999999" customHeight="1" x14ac:dyDescent="0.25">
      <c r="A645" s="57">
        <v>1</v>
      </c>
      <c r="B645" s="168" t="s">
        <v>58</v>
      </c>
      <c r="C645" s="34" t="s">
        <v>4261</v>
      </c>
      <c r="D645" s="34" t="str">
        <f t="shared" ref="D645:D650" si="276">E645&amp;F645</f>
        <v>94972182</v>
      </c>
      <c r="E645" s="33" t="s">
        <v>4001</v>
      </c>
      <c r="F645" s="33">
        <v>2</v>
      </c>
      <c r="G645" s="165" t="str">
        <f>IFERROR(VLOOKUP(VALUE(E645),Склад!#REF!,6,0),"-")</f>
        <v>-</v>
      </c>
      <c r="H645" s="58"/>
      <c r="I645" s="194" t="s">
        <v>4365</v>
      </c>
      <c r="J645" s="59">
        <v>30.4</v>
      </c>
      <c r="K645" s="63">
        <v>79</v>
      </c>
      <c r="L645" s="60"/>
      <c r="M645" s="61"/>
      <c r="N645" s="62"/>
      <c r="O645" s="64"/>
      <c r="P645" s="65"/>
      <c r="Q645" s="66"/>
      <c r="R645" s="67"/>
      <c r="S645" s="65"/>
      <c r="T645" s="66"/>
      <c r="U645" s="68"/>
      <c r="V645" s="69"/>
      <c r="W645" s="65"/>
      <c r="X645" s="66"/>
      <c r="Y645" s="70" t="s">
        <v>121</v>
      </c>
      <c r="Z645" s="196" t="s">
        <v>4380</v>
      </c>
      <c r="AA645" s="70" t="s">
        <v>4380</v>
      </c>
      <c r="AB645" s="196" t="s">
        <v>4380</v>
      </c>
      <c r="AC645" s="70" t="s">
        <v>4380</v>
      </c>
      <c r="AD645" s="196" t="s">
        <v>4380</v>
      </c>
      <c r="AE645" s="70" t="s">
        <v>4380</v>
      </c>
      <c r="AF645" s="196" t="s">
        <v>4380</v>
      </c>
      <c r="AG645" s="70" t="s">
        <v>4380</v>
      </c>
      <c r="AH645" s="196" t="s">
        <v>4380</v>
      </c>
      <c r="AI645" s="70" t="s">
        <v>4380</v>
      </c>
      <c r="AJ645" s="196" t="s">
        <v>4380</v>
      </c>
      <c r="AK645" s="70" t="s">
        <v>4380</v>
      </c>
      <c r="AL645" s="71">
        <f t="shared" ref="AL645:AL650" si="277">SUM(Y645:AK645)</f>
        <v>0</v>
      </c>
      <c r="AM645" s="72" t="str">
        <f t="shared" ref="AM645:AM650" si="278">IF(AL645&gt;0,AL645*J645,"")</f>
        <v/>
      </c>
    </row>
    <row r="646" spans="1:39" ht="113.65" customHeight="1" x14ac:dyDescent="0.25">
      <c r="A646" s="34">
        <v>2</v>
      </c>
      <c r="B646" s="168" t="s">
        <v>58</v>
      </c>
      <c r="C646" s="34" t="s">
        <v>4261</v>
      </c>
      <c r="D646" s="34" t="str">
        <f t="shared" si="276"/>
        <v>94972186</v>
      </c>
      <c r="E646" s="33" t="s">
        <v>4001</v>
      </c>
      <c r="F646" s="33">
        <v>6</v>
      </c>
      <c r="G646" s="165" t="str">
        <f>IFERROR(VLOOKUP(VALUE(E646),Склад!#REF!,6,0),"-")</f>
        <v>-</v>
      </c>
      <c r="H646" s="58"/>
      <c r="I646" s="194" t="s">
        <v>4365</v>
      </c>
      <c r="J646" s="59">
        <v>30.4</v>
      </c>
      <c r="K646" s="63">
        <v>79</v>
      </c>
      <c r="L646" s="60"/>
      <c r="M646" s="61"/>
      <c r="N646" s="62"/>
      <c r="O646" s="64"/>
      <c r="P646" s="65"/>
      <c r="Q646" s="66"/>
      <c r="R646" s="67"/>
      <c r="S646" s="65"/>
      <c r="T646" s="66"/>
      <c r="U646" s="68"/>
      <c r="V646" s="69"/>
      <c r="W646" s="65"/>
      <c r="X646" s="66"/>
      <c r="Y646" s="70" t="s">
        <v>121</v>
      </c>
      <c r="Z646" s="196" t="s">
        <v>4380</v>
      </c>
      <c r="AA646" s="70" t="s">
        <v>4380</v>
      </c>
      <c r="AB646" s="196" t="s">
        <v>4380</v>
      </c>
      <c r="AC646" s="70" t="s">
        <v>4380</v>
      </c>
      <c r="AD646" s="196" t="s">
        <v>4380</v>
      </c>
      <c r="AE646" s="70" t="s">
        <v>4380</v>
      </c>
      <c r="AF646" s="196" t="s">
        <v>4380</v>
      </c>
      <c r="AG646" s="70" t="s">
        <v>4380</v>
      </c>
      <c r="AH646" s="196" t="s">
        <v>4380</v>
      </c>
      <c r="AI646" s="70" t="s">
        <v>4380</v>
      </c>
      <c r="AJ646" s="196"/>
      <c r="AK646" s="70" t="s">
        <v>4380</v>
      </c>
      <c r="AL646" s="71">
        <f t="shared" si="277"/>
        <v>0</v>
      </c>
      <c r="AM646" s="72" t="str">
        <f t="shared" si="278"/>
        <v/>
      </c>
    </row>
    <row r="647" spans="1:39" ht="119.45" customHeight="1" x14ac:dyDescent="0.25">
      <c r="A647" s="57">
        <v>3</v>
      </c>
      <c r="B647" s="168" t="s">
        <v>58</v>
      </c>
      <c r="C647" s="34" t="s">
        <v>4262</v>
      </c>
      <c r="D647" s="34" t="str">
        <f t="shared" si="276"/>
        <v>949722976</v>
      </c>
      <c r="E647" s="33" t="s">
        <v>4002</v>
      </c>
      <c r="F647" s="33">
        <v>76</v>
      </c>
      <c r="G647" s="165" t="str">
        <f>IFERROR(VLOOKUP(VALUE(E647),Склад!#REF!,6,0),"-")</f>
        <v>-</v>
      </c>
      <c r="H647" s="58"/>
      <c r="I647" s="194" t="s">
        <v>4365</v>
      </c>
      <c r="J647" s="59">
        <v>38.1</v>
      </c>
      <c r="K647" s="63">
        <v>99</v>
      </c>
      <c r="L647" s="60"/>
      <c r="M647" s="61"/>
      <c r="N647" s="62"/>
      <c r="O647" s="64"/>
      <c r="P647" s="65"/>
      <c r="Q647" s="66"/>
      <c r="R647" s="67"/>
      <c r="S647" s="65"/>
      <c r="T647" s="66"/>
      <c r="U647" s="68"/>
      <c r="V647" s="69"/>
      <c r="W647" s="65"/>
      <c r="X647" s="66"/>
      <c r="Y647" s="70" t="s">
        <v>121</v>
      </c>
      <c r="Z647" s="196" t="s">
        <v>4380</v>
      </c>
      <c r="AA647" s="70" t="s">
        <v>121</v>
      </c>
      <c r="AB647" s="196" t="s">
        <v>4380</v>
      </c>
      <c r="AC647" s="70" t="s">
        <v>4380</v>
      </c>
      <c r="AD647" s="196" t="s">
        <v>4380</v>
      </c>
      <c r="AE647" s="70" t="s">
        <v>4380</v>
      </c>
      <c r="AF647" s="196" t="s">
        <v>4380</v>
      </c>
      <c r="AG647" s="70" t="s">
        <v>4380</v>
      </c>
      <c r="AH647" s="196" t="s">
        <v>4380</v>
      </c>
      <c r="AI647" s="70" t="s">
        <v>4380</v>
      </c>
      <c r="AJ647" s="196"/>
      <c r="AK647" s="70" t="s">
        <v>4380</v>
      </c>
      <c r="AL647" s="71">
        <f t="shared" si="277"/>
        <v>0</v>
      </c>
      <c r="AM647" s="72" t="str">
        <f t="shared" si="278"/>
        <v/>
      </c>
    </row>
    <row r="648" spans="1:39" ht="127.7" customHeight="1" x14ac:dyDescent="0.25">
      <c r="A648" s="34">
        <v>4</v>
      </c>
      <c r="B648" s="168" t="s">
        <v>58</v>
      </c>
      <c r="C648" s="34" t="s">
        <v>4263</v>
      </c>
      <c r="D648" s="34" t="str">
        <f t="shared" si="276"/>
        <v>949750467</v>
      </c>
      <c r="E648" s="33" t="s">
        <v>4003</v>
      </c>
      <c r="F648" s="33">
        <v>67</v>
      </c>
      <c r="G648" s="165" t="str">
        <f>IFERROR(VLOOKUP(VALUE(E648),Склад!#REF!,6,0),"-")</f>
        <v>-</v>
      </c>
      <c r="H648" s="58"/>
      <c r="I648" s="194" t="s">
        <v>4365</v>
      </c>
      <c r="J648" s="59">
        <v>34.200000000000003</v>
      </c>
      <c r="K648" s="63">
        <v>89</v>
      </c>
      <c r="L648" s="60"/>
      <c r="M648" s="61"/>
      <c r="N648" s="62"/>
      <c r="O648" s="64"/>
      <c r="P648" s="65"/>
      <c r="Q648" s="66"/>
      <c r="R648" s="67"/>
      <c r="S648" s="65"/>
      <c r="T648" s="66"/>
      <c r="U648" s="68"/>
      <c r="V648" s="69"/>
      <c r="W648" s="65"/>
      <c r="X648" s="66"/>
      <c r="Y648" s="70" t="s">
        <v>121</v>
      </c>
      <c r="Z648" s="196" t="s">
        <v>4380</v>
      </c>
      <c r="AA648" s="70" t="s">
        <v>4380</v>
      </c>
      <c r="AB648" s="196" t="s">
        <v>4380</v>
      </c>
      <c r="AC648" s="70" t="s">
        <v>4380</v>
      </c>
      <c r="AD648" s="196" t="s">
        <v>4380</v>
      </c>
      <c r="AE648" s="70" t="s">
        <v>4380</v>
      </c>
      <c r="AF648" s="196" t="s">
        <v>4380</v>
      </c>
      <c r="AG648" s="70" t="s">
        <v>4380</v>
      </c>
      <c r="AH648" s="196" t="s">
        <v>4380</v>
      </c>
      <c r="AI648" s="70" t="s">
        <v>4380</v>
      </c>
      <c r="AJ648" s="196"/>
      <c r="AK648" s="70" t="s">
        <v>4380</v>
      </c>
      <c r="AL648" s="71">
        <f t="shared" si="277"/>
        <v>0</v>
      </c>
      <c r="AM648" s="72" t="str">
        <f t="shared" si="278"/>
        <v/>
      </c>
    </row>
    <row r="649" spans="1:39" ht="147.94999999999999" customHeight="1" x14ac:dyDescent="0.25">
      <c r="A649" s="57">
        <v>5</v>
      </c>
      <c r="B649" s="168" t="s">
        <v>58</v>
      </c>
      <c r="C649" s="34" t="s">
        <v>4264</v>
      </c>
      <c r="D649" s="34" t="str">
        <f t="shared" si="276"/>
        <v>949790668</v>
      </c>
      <c r="E649" s="33" t="s">
        <v>4004</v>
      </c>
      <c r="F649" s="33">
        <v>68</v>
      </c>
      <c r="G649" s="165" t="str">
        <f>IFERROR(VLOOKUP(VALUE(E649),Склад!#REF!,6,0),"-")</f>
        <v>-</v>
      </c>
      <c r="H649" s="58"/>
      <c r="I649" s="194" t="s">
        <v>4365</v>
      </c>
      <c r="J649" s="59">
        <v>49.6</v>
      </c>
      <c r="K649" s="63">
        <v>129</v>
      </c>
      <c r="L649" s="60"/>
      <c r="M649" s="61"/>
      <c r="N649" s="62"/>
      <c r="O649" s="64"/>
      <c r="P649" s="65"/>
      <c r="Q649" s="66"/>
      <c r="R649" s="67"/>
      <c r="S649" s="65"/>
      <c r="T649" s="66"/>
      <c r="U649" s="68"/>
      <c r="V649" s="69"/>
      <c r="W649" s="65"/>
      <c r="X649" s="66"/>
      <c r="Y649" s="70" t="s">
        <v>121</v>
      </c>
      <c r="Z649" s="196" t="s">
        <v>4380</v>
      </c>
      <c r="AA649" s="70" t="s">
        <v>4380</v>
      </c>
      <c r="AB649" s="196" t="s">
        <v>4380</v>
      </c>
      <c r="AC649" s="70" t="s">
        <v>4380</v>
      </c>
      <c r="AD649" s="196" t="s">
        <v>4380</v>
      </c>
      <c r="AE649" s="70" t="s">
        <v>4380</v>
      </c>
      <c r="AF649" s="196" t="s">
        <v>4380</v>
      </c>
      <c r="AG649" s="70" t="s">
        <v>4380</v>
      </c>
      <c r="AH649" s="196" t="s">
        <v>4380</v>
      </c>
      <c r="AI649" s="70" t="s">
        <v>4380</v>
      </c>
      <c r="AJ649" s="196"/>
      <c r="AK649" s="70" t="s">
        <v>4380</v>
      </c>
      <c r="AL649" s="71">
        <f t="shared" si="277"/>
        <v>0</v>
      </c>
      <c r="AM649" s="72" t="str">
        <f t="shared" si="278"/>
        <v/>
      </c>
    </row>
    <row r="650" spans="1:39" ht="97.15" customHeight="1" x14ac:dyDescent="0.25">
      <c r="A650" s="34">
        <v>6</v>
      </c>
      <c r="B650" s="168" t="s">
        <v>58</v>
      </c>
      <c r="C650" s="34" t="s">
        <v>4248</v>
      </c>
      <c r="D650" s="34" t="str">
        <f t="shared" si="276"/>
        <v>94975116</v>
      </c>
      <c r="E650" s="33" t="s">
        <v>3970</v>
      </c>
      <c r="F650" s="33">
        <v>6</v>
      </c>
      <c r="G650" s="165" t="str">
        <f>IFERROR(VLOOKUP(VALUE(E650),Склад!#REF!,6,0),"-")</f>
        <v>-</v>
      </c>
      <c r="H650" s="58"/>
      <c r="I650" s="194" t="s">
        <v>4357</v>
      </c>
      <c r="J650" s="59">
        <v>38.1</v>
      </c>
      <c r="K650" s="63">
        <v>99</v>
      </c>
      <c r="L650" s="60"/>
      <c r="M650" s="61"/>
      <c r="N650" s="62"/>
      <c r="O650" s="64"/>
      <c r="P650" s="65"/>
      <c r="Q650" s="66"/>
      <c r="R650" s="67"/>
      <c r="S650" s="65"/>
      <c r="T650" s="66"/>
      <c r="U650" s="68"/>
      <c r="V650" s="69"/>
      <c r="W650" s="65"/>
      <c r="X650" s="66"/>
      <c r="Y650" s="70" t="s">
        <v>4380</v>
      </c>
      <c r="Z650" s="196" t="s">
        <v>4380</v>
      </c>
      <c r="AA650" s="70" t="s">
        <v>121</v>
      </c>
      <c r="AB650" s="196" t="s">
        <v>4380</v>
      </c>
      <c r="AC650" s="70" t="s">
        <v>121</v>
      </c>
      <c r="AD650" s="196" t="s">
        <v>4380</v>
      </c>
      <c r="AE650" s="70" t="s">
        <v>121</v>
      </c>
      <c r="AF650" s="196" t="s">
        <v>4380</v>
      </c>
      <c r="AG650" s="70" t="s">
        <v>121</v>
      </c>
      <c r="AH650" s="196" t="s">
        <v>4380</v>
      </c>
      <c r="AI650" s="70" t="s">
        <v>121</v>
      </c>
      <c r="AJ650" s="196"/>
      <c r="AK650" s="70" t="s">
        <v>121</v>
      </c>
      <c r="AL650" s="71">
        <f t="shared" si="277"/>
        <v>0</v>
      </c>
      <c r="AM650" s="72" t="str">
        <f t="shared" si="278"/>
        <v/>
      </c>
    </row>
    <row r="651" spans="1:39" ht="15.75" thickBot="1" x14ac:dyDescent="0.3">
      <c r="J651" s="24"/>
      <c r="K651" s="24"/>
      <c r="L651" s="24"/>
      <c r="M651" s="24"/>
      <c r="N651" s="24"/>
      <c r="AB651" s="37"/>
      <c r="AC651" s="30"/>
      <c r="AD651" s="98"/>
      <c r="AE651" s="99"/>
      <c r="AF651" s="99"/>
      <c r="AG651" s="99"/>
      <c r="AH651" s="99"/>
      <c r="AI651" s="99"/>
    </row>
    <row r="652" spans="1:39" x14ac:dyDescent="0.25">
      <c r="G652" s="163">
        <f>SUM(G4:G650)</f>
        <v>0</v>
      </c>
      <c r="J652" s="24"/>
      <c r="K652" s="100">
        <v>2021</v>
      </c>
      <c r="L652" s="15"/>
      <c r="M652" s="15"/>
      <c r="N652" s="15"/>
      <c r="O652" s="15"/>
      <c r="P652" s="15"/>
      <c r="Q652" s="15"/>
      <c r="R652" s="15"/>
      <c r="S652" s="15"/>
      <c r="T652" s="15"/>
      <c r="U652" s="15"/>
      <c r="V652" s="214" t="s">
        <v>0</v>
      </c>
      <c r="W652" s="215"/>
      <c r="X652" s="216"/>
      <c r="Y652" s="217"/>
      <c r="Z652" s="129"/>
      <c r="AA652" s="214" t="s">
        <v>41</v>
      </c>
      <c r="AB652" s="218"/>
      <c r="AC652" s="215"/>
      <c r="AD652" s="216"/>
      <c r="AE652" s="217"/>
      <c r="AF652" s="100"/>
      <c r="AG652" s="100"/>
      <c r="AH652" s="100"/>
      <c r="AI652" s="100"/>
      <c r="AJ652" s="110"/>
      <c r="AK652" s="110"/>
      <c r="AL652" s="111"/>
      <c r="AM652" s="111"/>
    </row>
    <row r="653" spans="1:39" x14ac:dyDescent="0.25">
      <c r="J653" s="24"/>
      <c r="K653" s="130" t="e">
        <f t="shared" ref="K653:K660" si="279">W653/V653</f>
        <v>#DIV/0!</v>
      </c>
      <c r="L653" s="18" t="e">
        <f>K653*0.8*0.96*72*1.25*3.5</f>
        <v>#DIV/0!</v>
      </c>
      <c r="M653" s="19" t="s">
        <v>38</v>
      </c>
      <c r="N653" s="15"/>
      <c r="O653" s="15"/>
      <c r="P653" s="15"/>
      <c r="Q653" s="15"/>
      <c r="R653" s="15"/>
      <c r="S653" s="15"/>
      <c r="T653" s="15"/>
      <c r="U653" s="15"/>
      <c r="V653" s="20">
        <f t="shared" ref="V653:V660" si="280">SUMIF(D:D,M653,AF:AF)</f>
        <v>0</v>
      </c>
      <c r="W653" s="219">
        <f t="shared" ref="W653:W660" si="281">SUMIF(D:D,M653,AJ:AJ)</f>
        <v>0</v>
      </c>
      <c r="X653" s="220"/>
      <c r="Y653" s="221"/>
      <c r="Z653" s="25">
        <f>(V653-V666)/V666</f>
        <v>-1</v>
      </c>
      <c r="AA653" s="103">
        <f t="shared" ref="AA653:AA660" si="282">SUMIF(D:D,M653,AV:AV)</f>
        <v>0</v>
      </c>
      <c r="AB653" s="104"/>
      <c r="AC653" s="219">
        <f t="shared" ref="AC653:AC660" si="283">SUMIF(D:D,M653,AW:AW)</f>
        <v>0</v>
      </c>
      <c r="AD653" s="220"/>
      <c r="AE653" s="221"/>
      <c r="AF653" s="102"/>
      <c r="AG653" s="102"/>
      <c r="AH653" s="102"/>
      <c r="AI653" s="102"/>
      <c r="AJ653" s="113"/>
      <c r="AK653" s="114"/>
      <c r="AL653" s="114"/>
      <c r="AM653" s="115"/>
    </row>
    <row r="654" spans="1:39" x14ac:dyDescent="0.25">
      <c r="J654" s="24"/>
      <c r="K654" s="130" t="e">
        <f t="shared" si="279"/>
        <v>#DIV/0!</v>
      </c>
      <c r="L654" s="18" t="e">
        <f t="shared" ref="L654:L660" si="284">K654*0.8*0.96*72*1.25*3.5</f>
        <v>#DIV/0!</v>
      </c>
      <c r="M654" s="19" t="s">
        <v>53</v>
      </c>
      <c r="N654" s="15"/>
      <c r="O654" s="15"/>
      <c r="P654" s="15"/>
      <c r="Q654" s="15"/>
      <c r="R654" s="15"/>
      <c r="S654" s="15"/>
      <c r="T654" s="15"/>
      <c r="U654" s="15"/>
      <c r="V654" s="20">
        <f t="shared" si="280"/>
        <v>0</v>
      </c>
      <c r="W654" s="219">
        <f t="shared" si="281"/>
        <v>0</v>
      </c>
      <c r="X654" s="220"/>
      <c r="Y654" s="221"/>
      <c r="Z654" s="25">
        <f t="shared" ref="Z654:Z660" si="285">(V654-V667)/V667</f>
        <v>-1</v>
      </c>
      <c r="AA654" s="103">
        <f t="shared" si="282"/>
        <v>0</v>
      </c>
      <c r="AB654" s="104"/>
      <c r="AC654" s="219">
        <f t="shared" si="283"/>
        <v>0</v>
      </c>
      <c r="AD654" s="220"/>
      <c r="AE654" s="221"/>
      <c r="AF654" s="102"/>
      <c r="AG654" s="102"/>
      <c r="AH654" s="102"/>
      <c r="AI654" s="102"/>
      <c r="AJ654" s="113"/>
      <c r="AK654" s="117"/>
      <c r="AL654" s="110"/>
      <c r="AM654" s="115"/>
    </row>
    <row r="655" spans="1:39" x14ac:dyDescent="0.25">
      <c r="J655" s="24"/>
      <c r="K655" s="130" t="e">
        <f t="shared" si="279"/>
        <v>#DIV/0!</v>
      </c>
      <c r="L655" s="18" t="e">
        <f t="shared" si="284"/>
        <v>#DIV/0!</v>
      </c>
      <c r="M655" s="19" t="s">
        <v>54</v>
      </c>
      <c r="N655" s="15"/>
      <c r="O655" s="15"/>
      <c r="P655" s="15"/>
      <c r="Q655" s="15"/>
      <c r="R655" s="15"/>
      <c r="S655" s="15"/>
      <c r="T655" s="15"/>
      <c r="U655" s="15"/>
      <c r="V655" s="20">
        <f t="shared" si="280"/>
        <v>0</v>
      </c>
      <c r="W655" s="219">
        <f t="shared" si="281"/>
        <v>0</v>
      </c>
      <c r="X655" s="220"/>
      <c r="Y655" s="221"/>
      <c r="Z655" s="25">
        <f t="shared" si="285"/>
        <v>-1</v>
      </c>
      <c r="AA655" s="103">
        <f t="shared" si="282"/>
        <v>0</v>
      </c>
      <c r="AB655" s="104"/>
      <c r="AC655" s="219">
        <f t="shared" si="283"/>
        <v>0</v>
      </c>
      <c r="AD655" s="220"/>
      <c r="AE655" s="221"/>
      <c r="AF655" s="102"/>
      <c r="AG655" s="102"/>
      <c r="AH655" s="102"/>
      <c r="AI655" s="102"/>
      <c r="AJ655" s="113"/>
      <c r="AK655" s="114"/>
      <c r="AL655" s="114"/>
      <c r="AM655" s="115"/>
    </row>
    <row r="656" spans="1:39" x14ac:dyDescent="0.25">
      <c r="J656" s="24"/>
      <c r="K656" s="130" t="e">
        <f t="shared" si="279"/>
        <v>#DIV/0!</v>
      </c>
      <c r="L656" s="18" t="e">
        <f t="shared" si="284"/>
        <v>#DIV/0!</v>
      </c>
      <c r="M656" s="19" t="s">
        <v>39</v>
      </c>
      <c r="N656" s="15"/>
      <c r="O656" s="15"/>
      <c r="P656" s="15"/>
      <c r="Q656" s="15"/>
      <c r="R656" s="15"/>
      <c r="S656" s="15"/>
      <c r="T656" s="15"/>
      <c r="U656" s="15"/>
      <c r="V656" s="20">
        <f t="shared" si="280"/>
        <v>0</v>
      </c>
      <c r="W656" s="219">
        <f t="shared" si="281"/>
        <v>0</v>
      </c>
      <c r="X656" s="220"/>
      <c r="Y656" s="221"/>
      <c r="Z656" s="25">
        <f t="shared" si="285"/>
        <v>-1</v>
      </c>
      <c r="AA656" s="103">
        <f t="shared" si="282"/>
        <v>0</v>
      </c>
      <c r="AB656" s="104"/>
      <c r="AC656" s="219">
        <f t="shared" si="283"/>
        <v>0</v>
      </c>
      <c r="AD656" s="220"/>
      <c r="AE656" s="221"/>
      <c r="AF656" s="102"/>
      <c r="AG656" s="102"/>
      <c r="AH656" s="102"/>
      <c r="AI656" s="102"/>
      <c r="AJ656" s="113"/>
      <c r="AK656" s="117"/>
      <c r="AL656" s="110"/>
      <c r="AM656" s="115"/>
    </row>
    <row r="657" spans="1:100" x14ac:dyDescent="0.25">
      <c r="J657" s="24"/>
      <c r="K657" s="130" t="e">
        <f t="shared" si="279"/>
        <v>#DIV/0!</v>
      </c>
      <c r="L657" s="18" t="e">
        <f t="shared" si="284"/>
        <v>#DIV/0!</v>
      </c>
      <c r="M657" s="19" t="s">
        <v>75</v>
      </c>
      <c r="N657" s="15"/>
      <c r="O657" s="15"/>
      <c r="P657" s="15"/>
      <c r="Q657" s="15"/>
      <c r="R657" s="15"/>
      <c r="S657" s="15"/>
      <c r="T657" s="15"/>
      <c r="U657" s="15"/>
      <c r="V657" s="20">
        <f t="shared" si="280"/>
        <v>0</v>
      </c>
      <c r="W657" s="219">
        <f t="shared" si="281"/>
        <v>0</v>
      </c>
      <c r="X657" s="220"/>
      <c r="Y657" s="221"/>
      <c r="Z657" s="25">
        <f t="shared" si="285"/>
        <v>-1</v>
      </c>
      <c r="AA657" s="103">
        <f t="shared" si="282"/>
        <v>0</v>
      </c>
      <c r="AB657" s="104"/>
      <c r="AC657" s="219">
        <f t="shared" si="283"/>
        <v>0</v>
      </c>
      <c r="AD657" s="220"/>
      <c r="AE657" s="221"/>
      <c r="AF657" s="102"/>
      <c r="AG657" s="102"/>
      <c r="AH657" s="102"/>
      <c r="AI657" s="102"/>
      <c r="AJ657" s="113"/>
      <c r="AK657" s="114"/>
      <c r="AL657" s="114"/>
      <c r="AM657" s="115"/>
    </row>
    <row r="658" spans="1:100" x14ac:dyDescent="0.25">
      <c r="J658" s="24"/>
      <c r="K658" s="130" t="e">
        <f t="shared" si="279"/>
        <v>#DIV/0!</v>
      </c>
      <c r="L658" s="18" t="e">
        <f t="shared" si="284"/>
        <v>#DIV/0!</v>
      </c>
      <c r="M658" s="19" t="s">
        <v>58</v>
      </c>
      <c r="N658" s="15"/>
      <c r="O658" s="15"/>
      <c r="P658" s="15"/>
      <c r="Q658" s="15"/>
      <c r="R658" s="15"/>
      <c r="S658" s="15"/>
      <c r="T658" s="15"/>
      <c r="U658" s="15"/>
      <c r="V658" s="20">
        <f t="shared" si="280"/>
        <v>0</v>
      </c>
      <c r="W658" s="219">
        <f t="shared" si="281"/>
        <v>0</v>
      </c>
      <c r="X658" s="220"/>
      <c r="Y658" s="221"/>
      <c r="Z658" s="25">
        <f t="shared" si="285"/>
        <v>-1</v>
      </c>
      <c r="AA658" s="103">
        <f t="shared" si="282"/>
        <v>0</v>
      </c>
      <c r="AB658" s="104"/>
      <c r="AC658" s="219">
        <f t="shared" si="283"/>
        <v>0</v>
      </c>
      <c r="AD658" s="220"/>
      <c r="AE658" s="221"/>
      <c r="AF658" s="102"/>
      <c r="AG658" s="102"/>
      <c r="AH658" s="102"/>
      <c r="AI658" s="102"/>
      <c r="AJ658" s="113"/>
      <c r="AK658" s="114"/>
      <c r="AL658" s="114"/>
      <c r="AM658" s="115"/>
    </row>
    <row r="659" spans="1:100" s="31" customFormat="1" x14ac:dyDescent="0.25">
      <c r="A659" s="24"/>
      <c r="B659" s="24"/>
      <c r="C659" s="24"/>
      <c r="D659" s="24"/>
      <c r="E659" s="24"/>
      <c r="F659" s="24"/>
      <c r="G659" s="163"/>
      <c r="H659" s="24"/>
      <c r="I659" s="24"/>
      <c r="J659" s="24"/>
      <c r="K659" s="130" t="e">
        <f t="shared" si="279"/>
        <v>#DIV/0!</v>
      </c>
      <c r="L659" s="18" t="e">
        <f t="shared" si="284"/>
        <v>#DIV/0!</v>
      </c>
      <c r="M659" s="19" t="s">
        <v>40</v>
      </c>
      <c r="N659" s="15"/>
      <c r="O659" s="15"/>
      <c r="P659" s="15"/>
      <c r="Q659" s="15"/>
      <c r="R659" s="15"/>
      <c r="S659" s="15"/>
      <c r="T659" s="15"/>
      <c r="U659" s="15"/>
      <c r="V659" s="20">
        <f t="shared" si="280"/>
        <v>0</v>
      </c>
      <c r="W659" s="219">
        <f t="shared" si="281"/>
        <v>0</v>
      </c>
      <c r="X659" s="220"/>
      <c r="Y659" s="221"/>
      <c r="Z659" s="25">
        <f t="shared" si="285"/>
        <v>-1</v>
      </c>
      <c r="AA659" s="103">
        <f t="shared" si="282"/>
        <v>0</v>
      </c>
      <c r="AB659" s="104"/>
      <c r="AC659" s="219">
        <f t="shared" si="283"/>
        <v>0</v>
      </c>
      <c r="AD659" s="220"/>
      <c r="AE659" s="221"/>
      <c r="AF659" s="102"/>
      <c r="AG659" s="102"/>
      <c r="AH659" s="102"/>
      <c r="AI659" s="102"/>
      <c r="AJ659" s="113"/>
      <c r="AK659" s="114"/>
      <c r="AL659" s="114"/>
      <c r="AM659" s="115"/>
    </row>
    <row r="660" spans="1:100" ht="15.75" thickBot="1" x14ac:dyDescent="0.3">
      <c r="J660" s="24"/>
      <c r="K660" s="130" t="e">
        <f t="shared" si="279"/>
        <v>#DIV/0!</v>
      </c>
      <c r="L660" s="18" t="e">
        <f t="shared" si="284"/>
        <v>#DIV/0!</v>
      </c>
      <c r="M660" s="19" t="s">
        <v>37</v>
      </c>
      <c r="N660" s="15"/>
      <c r="O660" s="15"/>
      <c r="P660" s="15"/>
      <c r="Q660" s="15"/>
      <c r="R660" s="15"/>
      <c r="S660" s="15"/>
      <c r="T660" s="15"/>
      <c r="U660" s="15"/>
      <c r="V660" s="21">
        <f t="shared" si="280"/>
        <v>0</v>
      </c>
      <c r="W660" s="222">
        <f t="shared" si="281"/>
        <v>0</v>
      </c>
      <c r="X660" s="223"/>
      <c r="Y660" s="224"/>
      <c r="Z660" s="25">
        <f t="shared" si="285"/>
        <v>-1</v>
      </c>
      <c r="AA660" s="105">
        <f t="shared" si="282"/>
        <v>0</v>
      </c>
      <c r="AB660" s="106"/>
      <c r="AC660" s="222">
        <f t="shared" si="283"/>
        <v>0</v>
      </c>
      <c r="AD660" s="223"/>
      <c r="AE660" s="224"/>
      <c r="AF660" s="102"/>
      <c r="AG660" s="102"/>
      <c r="AH660" s="102"/>
      <c r="AI660" s="102"/>
      <c r="AJ660" s="113"/>
      <c r="AK660" s="114"/>
      <c r="AL660" s="114"/>
      <c r="AM660" s="115"/>
      <c r="BK660" s="24"/>
      <c r="BL660" s="24"/>
      <c r="BW660" s="24"/>
      <c r="BX660" s="24"/>
      <c r="CI660" s="24"/>
      <c r="CJ660" s="24"/>
      <c r="CK660" s="24"/>
      <c r="CL660" s="24"/>
      <c r="CM660" s="24"/>
      <c r="CN660" s="24"/>
      <c r="CO660" s="24"/>
      <c r="CP660" s="24"/>
      <c r="CQ660" s="24"/>
      <c r="CR660" s="24"/>
      <c r="CS660" s="24"/>
      <c r="CT660" s="24"/>
      <c r="CU660" s="24"/>
      <c r="CV660" s="24"/>
    </row>
    <row r="661" spans="1:100" ht="15.75" thickBot="1" x14ac:dyDescent="0.3">
      <c r="J661" s="24"/>
      <c r="K661"/>
      <c r="L661" s="15"/>
      <c r="M661" s="15"/>
      <c r="N661" s="15"/>
      <c r="O661" s="15"/>
      <c r="P661" s="15"/>
      <c r="Q661" s="15"/>
      <c r="R661" s="15"/>
      <c r="S661" s="15"/>
      <c r="T661" s="15"/>
      <c r="U661" s="15"/>
      <c r="V661" s="15"/>
      <c r="W661" s="15"/>
      <c r="X661" s="15"/>
      <c r="Y661"/>
      <c r="Z661"/>
      <c r="AA661"/>
      <c r="AB661"/>
      <c r="AC661"/>
      <c r="AD661"/>
      <c r="AE661"/>
      <c r="AF661" s="101"/>
      <c r="AG661" s="101"/>
      <c r="AH661" s="101"/>
      <c r="AI661" s="101"/>
      <c r="AJ661" s="110"/>
      <c r="AK661" s="110"/>
      <c r="AL661" s="114"/>
      <c r="AM661" s="114"/>
      <c r="BK661" s="24"/>
      <c r="BL661" s="24"/>
      <c r="BW661" s="24"/>
      <c r="BX661" s="24"/>
      <c r="CI661" s="24"/>
      <c r="CJ661" s="24"/>
      <c r="CK661" s="24"/>
      <c r="CL661" s="24"/>
      <c r="CM661" s="24"/>
      <c r="CN661" s="24"/>
      <c r="CO661" s="24"/>
      <c r="CP661" s="24"/>
      <c r="CQ661" s="24"/>
      <c r="CR661" s="24"/>
      <c r="CS661" s="24"/>
      <c r="CT661" s="24"/>
      <c r="CU661" s="24"/>
      <c r="CV661" s="24"/>
    </row>
    <row r="662" spans="1:100" ht="15.75" thickBot="1" x14ac:dyDescent="0.3">
      <c r="J662" s="24"/>
      <c r="K662"/>
      <c r="L662" s="15"/>
      <c r="M662" s="19" t="s">
        <v>44</v>
      </c>
      <c r="N662" s="15"/>
      <c r="O662" s="15"/>
      <c r="P662" s="15"/>
      <c r="Q662" s="15"/>
      <c r="R662" s="15"/>
      <c r="S662" s="15"/>
      <c r="T662" s="15"/>
      <c r="U662" s="15"/>
      <c r="V662" s="22">
        <f>SUM(V653:V661)</f>
        <v>0</v>
      </c>
      <c r="W662" s="225">
        <f>SUM(W653:Y661)</f>
        <v>0</v>
      </c>
      <c r="X662" s="226"/>
      <c r="Y662" s="227"/>
      <c r="Z662" s="131"/>
      <c r="AA662" s="107">
        <f>SUM(AA653:AA661)</f>
        <v>0</v>
      </c>
      <c r="AB662" s="108"/>
      <c r="AC662" s="225">
        <f>SUM(AC653:AC661)</f>
        <v>0</v>
      </c>
      <c r="AD662" s="226"/>
      <c r="AE662" s="227"/>
      <c r="AF662" s="101"/>
      <c r="AG662" s="101"/>
      <c r="AH662" s="101"/>
      <c r="AI662" s="101"/>
      <c r="AJ662" s="110"/>
      <c r="AK662" s="114"/>
      <c r="AL662" s="114"/>
      <c r="AM662" s="115"/>
      <c r="BK662" s="24"/>
      <c r="BL662" s="24"/>
      <c r="BW662" s="24"/>
      <c r="BX662" s="24"/>
      <c r="CI662" s="24"/>
      <c r="CJ662" s="24"/>
      <c r="CK662" s="24"/>
      <c r="CL662" s="24"/>
      <c r="CM662" s="24"/>
      <c r="CN662" s="24"/>
      <c r="CO662" s="24"/>
      <c r="CP662" s="24"/>
      <c r="CQ662" s="24"/>
      <c r="CR662" s="24"/>
      <c r="CS662" s="24"/>
      <c r="CT662" s="24"/>
      <c r="CU662" s="24"/>
      <c r="CV662" s="24"/>
    </row>
    <row r="663" spans="1:100" ht="15.75" thickBot="1" x14ac:dyDescent="0.3">
      <c r="J663" s="24"/>
      <c r="K663"/>
      <c r="L663" s="15"/>
      <c r="M663" s="15"/>
      <c r="N663" s="15"/>
      <c r="O663" s="15"/>
      <c r="P663" s="15"/>
      <c r="Q663" s="15"/>
      <c r="R663" s="15"/>
      <c r="S663" s="15"/>
      <c r="T663" s="15"/>
      <c r="U663" s="15"/>
      <c r="V663" s="15"/>
      <c r="W663" s="228">
        <f>W662*0.8*0.96</f>
        <v>0</v>
      </c>
      <c r="X663" s="229"/>
      <c r="Y663" s="230"/>
      <c r="Z663" s="132"/>
      <c r="AA663"/>
      <c r="AB663"/>
      <c r="AC663"/>
      <c r="AD663"/>
      <c r="AE663"/>
      <c r="AF663" s="101"/>
      <c r="AG663" s="101"/>
      <c r="AH663" s="101"/>
      <c r="AI663" s="101"/>
      <c r="AJ663" s="110"/>
      <c r="AK663" s="114"/>
      <c r="AL663" s="114"/>
      <c r="AM663" s="118"/>
      <c r="BK663" s="24"/>
      <c r="BL663" s="24"/>
      <c r="BW663" s="24"/>
      <c r="BX663" s="24"/>
      <c r="CI663" s="24"/>
      <c r="CJ663" s="24"/>
      <c r="CK663" s="24"/>
      <c r="CL663" s="24"/>
      <c r="CM663" s="24"/>
      <c r="CN663" s="24"/>
      <c r="CO663" s="24"/>
      <c r="CP663" s="24"/>
      <c r="CQ663" s="24"/>
      <c r="CR663" s="24"/>
      <c r="CS663" s="24"/>
      <c r="CT663" s="24"/>
      <c r="CU663" s="24"/>
      <c r="CV663" s="24"/>
    </row>
    <row r="664" spans="1:100" ht="15.75" thickBot="1" x14ac:dyDescent="0.3">
      <c r="J664" s="24"/>
      <c r="K664"/>
      <c r="L664" s="15"/>
      <c r="M664" s="15"/>
      <c r="N664" s="15"/>
      <c r="O664" s="15"/>
      <c r="P664" s="15"/>
      <c r="Q664" s="15"/>
      <c r="R664" s="15"/>
      <c r="S664" s="15"/>
      <c r="T664" s="15"/>
      <c r="U664" s="15"/>
      <c r="V664" s="15"/>
      <c r="W664" s="15"/>
      <c r="X664" s="15"/>
      <c r="Y664"/>
      <c r="Z664"/>
      <c r="AA664"/>
      <c r="AB664"/>
      <c r="AC664"/>
      <c r="AD664"/>
      <c r="AE664"/>
      <c r="AF664" s="101"/>
      <c r="AG664" s="101"/>
      <c r="AH664" s="101"/>
      <c r="AI664" s="101"/>
      <c r="AJ664" s="110"/>
      <c r="AK664" s="110"/>
      <c r="AL664" s="114"/>
      <c r="AM664" s="114"/>
      <c r="BK664" s="24"/>
      <c r="BL664" s="24"/>
      <c r="BW664" s="24"/>
      <c r="BX664" s="24"/>
      <c r="CI664" s="24"/>
      <c r="CJ664" s="24"/>
      <c r="CK664" s="24"/>
      <c r="CL664" s="24"/>
      <c r="CM664" s="24"/>
      <c r="CN664" s="24"/>
      <c r="CO664" s="24"/>
      <c r="CP664" s="24"/>
      <c r="CQ664" s="24"/>
      <c r="CR664" s="24"/>
      <c r="CS664" s="24"/>
      <c r="CT664" s="24"/>
      <c r="CU664" s="24"/>
      <c r="CV664" s="24"/>
    </row>
    <row r="665" spans="1:100" x14ac:dyDescent="0.25">
      <c r="J665" s="24"/>
      <c r="K665" s="100">
        <v>2020</v>
      </c>
      <c r="L665" s="15"/>
      <c r="M665" s="15"/>
      <c r="N665" s="15"/>
      <c r="O665" s="15"/>
      <c r="P665" s="15"/>
      <c r="Q665" s="15"/>
      <c r="R665" s="15"/>
      <c r="S665" s="15"/>
      <c r="T665" s="15"/>
      <c r="U665" s="15"/>
      <c r="V665" s="214" t="s">
        <v>0</v>
      </c>
      <c r="W665" s="215"/>
      <c r="X665" s="216"/>
      <c r="Y665" s="217"/>
      <c r="Z665" s="129"/>
      <c r="AA665" s="214" t="s">
        <v>41</v>
      </c>
      <c r="AB665" s="218"/>
      <c r="AC665" s="215"/>
      <c r="AD665" s="216"/>
      <c r="AE665" s="217"/>
      <c r="AF665" s="100"/>
      <c r="AG665" s="100"/>
      <c r="AH665" s="100"/>
      <c r="AI665" s="100"/>
      <c r="AJ665" s="110"/>
      <c r="AK665" s="110"/>
      <c r="AL665" s="111"/>
      <c r="AM665" s="111"/>
      <c r="BK665" s="24"/>
      <c r="BL665" s="24"/>
      <c r="BW665" s="24"/>
      <c r="BX665" s="24"/>
      <c r="CI665" s="24"/>
      <c r="CJ665" s="24"/>
      <c r="CK665" s="24"/>
      <c r="CL665" s="24"/>
      <c r="CM665" s="24"/>
      <c r="CN665" s="24"/>
      <c r="CO665" s="24"/>
      <c r="CP665" s="24"/>
      <c r="CQ665" s="24"/>
      <c r="CR665" s="24"/>
      <c r="CS665" s="24"/>
      <c r="CT665" s="24"/>
      <c r="CU665" s="24"/>
      <c r="CV665" s="24"/>
    </row>
    <row r="666" spans="1:100" x14ac:dyDescent="0.25">
      <c r="J666" s="24"/>
      <c r="K666" s="130">
        <v>19.116666666666667</v>
      </c>
      <c r="L666" s="18">
        <v>4624.7039999999997</v>
      </c>
      <c r="M666" s="19" t="s">
        <v>38</v>
      </c>
      <c r="N666" s="15"/>
      <c r="O666" s="15"/>
      <c r="P666" s="15"/>
      <c r="Q666" s="15"/>
      <c r="R666" s="15"/>
      <c r="S666" s="15"/>
      <c r="T666" s="15"/>
      <c r="U666" s="15"/>
      <c r="V666" s="20">
        <v>480</v>
      </c>
      <c r="W666" s="219">
        <v>9176</v>
      </c>
      <c r="X666" s="220"/>
      <c r="Y666" s="221"/>
      <c r="Z666" s="133"/>
      <c r="AA666" s="103">
        <v>374</v>
      </c>
      <c r="AB666" s="104"/>
      <c r="AC666" s="219">
        <v>5775.94</v>
      </c>
      <c r="AD666" s="220"/>
      <c r="AE666" s="221"/>
      <c r="AF666" s="102"/>
      <c r="AG666" s="102"/>
      <c r="AH666" s="102"/>
      <c r="AI666" s="102"/>
      <c r="AJ666" s="113"/>
      <c r="AK666" s="117"/>
      <c r="AL666" s="110"/>
      <c r="AM666" s="115"/>
      <c r="BK666" s="24"/>
      <c r="BL666" s="24"/>
      <c r="BW666" s="24"/>
      <c r="BX666" s="24"/>
      <c r="CI666" s="24"/>
      <c r="CJ666" s="24"/>
      <c r="CK666" s="24"/>
      <c r="CL666" s="24"/>
      <c r="CM666" s="24"/>
      <c r="CN666" s="24"/>
      <c r="CO666" s="24"/>
      <c r="CP666" s="24"/>
      <c r="CQ666" s="24"/>
      <c r="CR666" s="24"/>
      <c r="CS666" s="24"/>
      <c r="CT666" s="24"/>
      <c r="CU666" s="24"/>
      <c r="CV666" s="24"/>
    </row>
    <row r="667" spans="1:100" x14ac:dyDescent="0.25">
      <c r="J667" s="24"/>
      <c r="K667" s="130">
        <v>31.9631970260223</v>
      </c>
      <c r="L667" s="18">
        <v>7732.5366245353162</v>
      </c>
      <c r="M667" s="19" t="s">
        <v>53</v>
      </c>
      <c r="N667" s="15"/>
      <c r="O667" s="15"/>
      <c r="P667" s="15"/>
      <c r="Q667" s="15"/>
      <c r="R667" s="15"/>
      <c r="S667" s="15"/>
      <c r="T667" s="15"/>
      <c r="U667" s="15"/>
      <c r="V667" s="20">
        <v>538</v>
      </c>
      <c r="W667" s="219">
        <v>17196.199999999997</v>
      </c>
      <c r="X667" s="220"/>
      <c r="Y667" s="221"/>
      <c r="Z667" s="133"/>
      <c r="AA667" s="103">
        <v>548</v>
      </c>
      <c r="AB667" s="104"/>
      <c r="AC667" s="219">
        <v>13419.17</v>
      </c>
      <c r="AD667" s="220"/>
      <c r="AE667" s="221"/>
      <c r="AF667" s="102"/>
      <c r="AG667" s="102"/>
      <c r="AH667" s="102"/>
      <c r="AI667" s="102"/>
      <c r="AJ667" s="113"/>
      <c r="AK667" s="117"/>
      <c r="AL667" s="110"/>
      <c r="AM667" s="115"/>
      <c r="BK667" s="24"/>
      <c r="BL667" s="24"/>
      <c r="BW667" s="24"/>
      <c r="BX667" s="24"/>
      <c r="CI667" s="24"/>
      <c r="CJ667" s="24"/>
      <c r="CK667" s="24"/>
      <c r="CL667" s="24"/>
      <c r="CM667" s="24"/>
      <c r="CN667" s="24"/>
      <c r="CO667" s="24"/>
      <c r="CP667" s="24"/>
      <c r="CQ667" s="24"/>
      <c r="CR667" s="24"/>
      <c r="CS667" s="24"/>
      <c r="CT667" s="24"/>
      <c r="CU667" s="24"/>
      <c r="CV667" s="24"/>
    </row>
    <row r="668" spans="1:100" x14ac:dyDescent="0.25">
      <c r="J668" s="24"/>
      <c r="K668" s="130">
        <v>34.11831210191081</v>
      </c>
      <c r="L668" s="18">
        <v>8253.9020636942641</v>
      </c>
      <c r="M668" s="19" t="s">
        <v>54</v>
      </c>
      <c r="N668" s="15"/>
      <c r="O668" s="15"/>
      <c r="P668" s="15"/>
      <c r="Q668" s="15"/>
      <c r="R668" s="15"/>
      <c r="S668" s="15"/>
      <c r="T668" s="15"/>
      <c r="U668" s="15"/>
      <c r="V668" s="20">
        <v>1256</v>
      </c>
      <c r="W668" s="219">
        <v>42852.599999999977</v>
      </c>
      <c r="X668" s="220"/>
      <c r="Y668" s="221"/>
      <c r="Z668" s="133"/>
      <c r="AA668" s="103">
        <v>1270</v>
      </c>
      <c r="AB668" s="104"/>
      <c r="AC668" s="219">
        <v>33634.820000000007</v>
      </c>
      <c r="AD668" s="220"/>
      <c r="AE668" s="221"/>
      <c r="AF668" s="102"/>
      <c r="AG668" s="102"/>
      <c r="AH668" s="102"/>
      <c r="AI668" s="102"/>
      <c r="AJ668" s="113"/>
      <c r="AK668" s="117"/>
      <c r="AL668" s="110"/>
      <c r="AM668" s="115"/>
      <c r="BK668" s="24"/>
      <c r="BL668" s="24"/>
      <c r="BW668" s="24"/>
      <c r="BX668" s="24"/>
      <c r="CI668" s="24"/>
      <c r="CJ668" s="24"/>
      <c r="CK668" s="24"/>
      <c r="CL668" s="24"/>
      <c r="CM668" s="24"/>
      <c r="CN668" s="24"/>
      <c r="CO668" s="24"/>
      <c r="CP668" s="24"/>
      <c r="CQ668" s="24"/>
      <c r="CR668" s="24"/>
      <c r="CS668" s="24"/>
      <c r="CT668" s="24"/>
      <c r="CU668" s="24"/>
      <c r="CV668" s="24"/>
    </row>
    <row r="669" spans="1:100" x14ac:dyDescent="0.25">
      <c r="J669" s="24"/>
      <c r="K669" s="130">
        <v>32.474803149606295</v>
      </c>
      <c r="L669" s="18">
        <v>7856.3043779527552</v>
      </c>
      <c r="M669" s="19" t="s">
        <v>39</v>
      </c>
      <c r="N669" s="15"/>
      <c r="O669" s="15"/>
      <c r="P669" s="15"/>
      <c r="Q669" s="15"/>
      <c r="R669" s="15"/>
      <c r="S669" s="15"/>
      <c r="T669" s="15"/>
      <c r="U669" s="15"/>
      <c r="V669" s="20">
        <v>127</v>
      </c>
      <c r="W669" s="219">
        <v>4124.2999999999993</v>
      </c>
      <c r="X669" s="220"/>
      <c r="Y669" s="221"/>
      <c r="Z669" s="133"/>
      <c r="AA669" s="103">
        <v>249</v>
      </c>
      <c r="AB669" s="104"/>
      <c r="AC669" s="219">
        <v>6326.12</v>
      </c>
      <c r="AD669" s="220"/>
      <c r="AE669" s="221"/>
      <c r="AF669" s="102"/>
      <c r="AG669" s="102"/>
      <c r="AH669" s="102"/>
      <c r="AI669" s="102"/>
      <c r="AJ669" s="113"/>
      <c r="AK669" s="117"/>
      <c r="AL669" s="110"/>
      <c r="AM669" s="115"/>
      <c r="BK669" s="24"/>
      <c r="BL669" s="24"/>
      <c r="BW669" s="24"/>
      <c r="BX669" s="24"/>
      <c r="CI669" s="24"/>
      <c r="CJ669" s="24"/>
      <c r="CK669" s="24"/>
      <c r="CL669" s="24"/>
      <c r="CM669" s="24"/>
      <c r="CN669" s="24"/>
      <c r="CO669" s="24"/>
      <c r="CP669" s="24"/>
      <c r="CQ669" s="24"/>
      <c r="CR669" s="24"/>
      <c r="CS669" s="24"/>
      <c r="CT669" s="24"/>
      <c r="CU669" s="24"/>
      <c r="CV669" s="24"/>
    </row>
    <row r="670" spans="1:100" x14ac:dyDescent="0.25">
      <c r="J670" s="24"/>
      <c r="K670" s="130">
        <v>33.9</v>
      </c>
      <c r="L670" s="18">
        <v>8201.0879999999997</v>
      </c>
      <c r="M670" s="19" t="s">
        <v>75</v>
      </c>
      <c r="N670" s="15"/>
      <c r="O670" s="15"/>
      <c r="P670" s="15"/>
      <c r="Q670" s="15"/>
      <c r="R670" s="15"/>
      <c r="S670" s="15"/>
      <c r="T670" s="15"/>
      <c r="U670" s="15"/>
      <c r="V670" s="20">
        <v>27</v>
      </c>
      <c r="W670" s="219">
        <v>915.3</v>
      </c>
      <c r="X670" s="220"/>
      <c r="Y670" s="221"/>
      <c r="Z670" s="133"/>
      <c r="AA670" s="103">
        <v>17</v>
      </c>
      <c r="AB670" s="104"/>
      <c r="AC670" s="219">
        <v>442.67999999999995</v>
      </c>
      <c r="AD670" s="220"/>
      <c r="AE670" s="221"/>
      <c r="AF670" s="102"/>
      <c r="AG670" s="102"/>
      <c r="AH670" s="102"/>
      <c r="AI670" s="102"/>
      <c r="AJ670" s="113"/>
      <c r="AK670" s="117"/>
      <c r="AL670" s="110"/>
      <c r="AM670" s="115"/>
      <c r="BK670" s="24"/>
      <c r="BL670" s="24"/>
      <c r="BW670" s="24"/>
      <c r="BX670" s="24"/>
      <c r="CI670" s="24"/>
      <c r="CJ670" s="24"/>
      <c r="CK670" s="24"/>
      <c r="CL670" s="24"/>
      <c r="CM670" s="24"/>
      <c r="CN670" s="24"/>
      <c r="CO670" s="24"/>
      <c r="CP670" s="24"/>
      <c r="CQ670" s="24"/>
      <c r="CR670" s="24"/>
      <c r="CS670" s="24"/>
      <c r="CT670" s="24"/>
      <c r="CU670" s="24"/>
      <c r="CV670" s="24"/>
    </row>
    <row r="671" spans="1:100" x14ac:dyDescent="0.25">
      <c r="J671" s="24"/>
      <c r="K671" s="130">
        <v>34.913824884792625</v>
      </c>
      <c r="L671" s="18">
        <v>8446.3525161290308</v>
      </c>
      <c r="M671" s="19" t="s">
        <v>58</v>
      </c>
      <c r="N671" s="15"/>
      <c r="O671" s="15"/>
      <c r="P671" s="15"/>
      <c r="Q671" s="15"/>
      <c r="R671" s="15"/>
      <c r="S671" s="15"/>
      <c r="T671" s="15"/>
      <c r="U671" s="15"/>
      <c r="V671" s="20">
        <v>217</v>
      </c>
      <c r="W671" s="219">
        <v>7576.3</v>
      </c>
      <c r="X671" s="220"/>
      <c r="Y671" s="221"/>
      <c r="Z671" s="133"/>
      <c r="AA671" s="103">
        <v>152</v>
      </c>
      <c r="AB671" s="104"/>
      <c r="AC671" s="219">
        <v>3920.52</v>
      </c>
      <c r="AD671" s="220"/>
      <c r="AE671" s="221"/>
      <c r="AF671" s="102"/>
      <c r="AG671" s="102"/>
      <c r="AH671" s="102"/>
      <c r="AI671" s="102"/>
      <c r="AJ671" s="113"/>
      <c r="AK671" s="117"/>
      <c r="AL671" s="110"/>
      <c r="AM671" s="115"/>
      <c r="BK671" s="24"/>
      <c r="BL671" s="24"/>
      <c r="BW671" s="24"/>
      <c r="BX671" s="24"/>
      <c r="CI671" s="24"/>
      <c r="CJ671" s="24"/>
      <c r="CK671" s="24"/>
      <c r="CL671" s="24"/>
      <c r="CM671" s="24"/>
      <c r="CN671" s="24"/>
      <c r="CO671" s="24"/>
      <c r="CP671" s="24"/>
      <c r="CQ671" s="24"/>
      <c r="CR671" s="24"/>
      <c r="CS671" s="24"/>
      <c r="CT671" s="24"/>
      <c r="CU671" s="24"/>
      <c r="CV671" s="24"/>
    </row>
    <row r="672" spans="1:100" x14ac:dyDescent="0.25">
      <c r="J672" s="24"/>
      <c r="K672" s="130">
        <v>22.903838771593094</v>
      </c>
      <c r="L672" s="18">
        <v>5540.8966756238024</v>
      </c>
      <c r="M672" s="19" t="s">
        <v>40</v>
      </c>
      <c r="N672" s="15"/>
      <c r="O672" s="15"/>
      <c r="P672" s="15"/>
      <c r="Q672" s="15"/>
      <c r="R672" s="15"/>
      <c r="S672" s="15"/>
      <c r="T672" s="15"/>
      <c r="U672" s="15"/>
      <c r="V672" s="20">
        <v>521</v>
      </c>
      <c r="W672" s="219">
        <v>11932.900000000001</v>
      </c>
      <c r="X672" s="220"/>
      <c r="Y672" s="221"/>
      <c r="Z672" s="133"/>
      <c r="AA672" s="103">
        <v>457</v>
      </c>
      <c r="AB672" s="104"/>
      <c r="AC672" s="219">
        <v>7693.810000000004</v>
      </c>
      <c r="AD672" s="220"/>
      <c r="AE672" s="221"/>
      <c r="AF672" s="102"/>
      <c r="AG672" s="102"/>
      <c r="AH672" s="102"/>
      <c r="AI672" s="102"/>
      <c r="AJ672" s="113"/>
      <c r="AK672" s="114"/>
      <c r="AL672" s="114"/>
      <c r="AM672" s="115"/>
      <c r="BK672" s="24"/>
      <c r="BL672" s="24"/>
      <c r="BW672" s="24"/>
      <c r="BX672" s="24"/>
      <c r="CI672" s="24"/>
      <c r="CJ672" s="24"/>
      <c r="CK672" s="24"/>
      <c r="CL672" s="24"/>
      <c r="CM672" s="24"/>
      <c r="CN672" s="24"/>
      <c r="CO672" s="24"/>
      <c r="CP672" s="24"/>
      <c r="CQ672" s="24"/>
      <c r="CR672" s="24"/>
      <c r="CS672" s="24"/>
      <c r="CT672" s="24"/>
      <c r="CU672" s="24"/>
      <c r="CV672" s="24"/>
    </row>
    <row r="673" spans="7:100" ht="15.75" thickBot="1" x14ac:dyDescent="0.3">
      <c r="J673" s="24"/>
      <c r="K673" s="130">
        <v>41.306912442396303</v>
      </c>
      <c r="L673" s="18">
        <v>9992.9682580645149</v>
      </c>
      <c r="M673" s="19" t="s">
        <v>37</v>
      </c>
      <c r="N673" s="15"/>
      <c r="O673" s="15"/>
      <c r="P673" s="15"/>
      <c r="Q673" s="15"/>
      <c r="R673" s="15"/>
      <c r="S673" s="15"/>
      <c r="T673" s="15"/>
      <c r="U673" s="15"/>
      <c r="V673" s="21">
        <v>434</v>
      </c>
      <c r="W673" s="222">
        <v>17927.199999999997</v>
      </c>
      <c r="X673" s="223"/>
      <c r="Y673" s="224"/>
      <c r="Z673" s="134"/>
      <c r="AA673" s="105">
        <v>314</v>
      </c>
      <c r="AB673" s="106"/>
      <c r="AC673" s="222">
        <v>11012.96</v>
      </c>
      <c r="AD673" s="223"/>
      <c r="AE673" s="224"/>
      <c r="AF673" s="102"/>
      <c r="AG673" s="102"/>
      <c r="AH673" s="102"/>
      <c r="AI673" s="102"/>
      <c r="AJ673" s="113"/>
      <c r="AK673" s="117"/>
      <c r="AL673" s="110"/>
      <c r="AM673" s="115"/>
      <c r="BK673" s="24"/>
      <c r="BL673" s="24"/>
      <c r="BW673" s="24"/>
      <c r="BX673" s="24"/>
      <c r="CI673" s="24"/>
      <c r="CJ673" s="24"/>
      <c r="CK673" s="24"/>
      <c r="CL673" s="24"/>
      <c r="CM673" s="24"/>
      <c r="CN673" s="24"/>
      <c r="CO673" s="24"/>
      <c r="CP673" s="24"/>
      <c r="CQ673" s="24"/>
      <c r="CR673" s="24"/>
      <c r="CS673" s="24"/>
      <c r="CT673" s="24"/>
      <c r="CU673" s="24"/>
      <c r="CV673" s="24"/>
    </row>
    <row r="674" spans="7:100" ht="15.75" thickBot="1" x14ac:dyDescent="0.3">
      <c r="J674" s="24"/>
      <c r="K674"/>
      <c r="L674" s="15"/>
      <c r="M674" s="15"/>
      <c r="N674" s="15"/>
      <c r="O674" s="15"/>
      <c r="P674" s="15"/>
      <c r="Q674" s="15"/>
      <c r="R674" s="15"/>
      <c r="S674" s="15"/>
      <c r="T674" s="15"/>
      <c r="U674" s="15"/>
      <c r="V674" s="15"/>
      <c r="W674" s="15"/>
      <c r="X674" s="15"/>
      <c r="Y674"/>
      <c r="Z674"/>
      <c r="AA674"/>
      <c r="AB674"/>
      <c r="AC674"/>
      <c r="AD674"/>
      <c r="AE674"/>
      <c r="AF674" s="101"/>
      <c r="AG674" s="101"/>
      <c r="AH674" s="101"/>
      <c r="AI674" s="101"/>
      <c r="AJ674" s="110"/>
      <c r="AK674" s="110"/>
      <c r="AL674" s="114"/>
      <c r="AM674" s="114"/>
      <c r="BK674" s="24"/>
      <c r="BL674" s="24"/>
      <c r="BW674" s="24"/>
      <c r="BX674" s="24"/>
      <c r="CI674" s="24"/>
      <c r="CJ674" s="24"/>
      <c r="CK674" s="24"/>
      <c r="CL674" s="24"/>
      <c r="CM674" s="24"/>
      <c r="CN674" s="24"/>
      <c r="CO674" s="24"/>
      <c r="CP674" s="24"/>
      <c r="CQ674" s="24"/>
      <c r="CR674" s="24"/>
      <c r="CS674" s="24"/>
      <c r="CT674" s="24"/>
      <c r="CU674" s="24"/>
      <c r="CV674" s="24"/>
    </row>
    <row r="675" spans="7:100" ht="15.75" thickBot="1" x14ac:dyDescent="0.3">
      <c r="J675" s="24"/>
      <c r="K675"/>
      <c r="L675" s="15"/>
      <c r="M675" s="19" t="s">
        <v>44</v>
      </c>
      <c r="N675" s="15"/>
      <c r="O675" s="15"/>
      <c r="P675" s="15"/>
      <c r="Q675" s="15"/>
      <c r="R675" s="15"/>
      <c r="S675" s="15"/>
      <c r="T675" s="15"/>
      <c r="U675" s="15"/>
      <c r="V675" s="22">
        <v>3600</v>
      </c>
      <c r="W675" s="225">
        <v>111700.79999999997</v>
      </c>
      <c r="X675" s="226"/>
      <c r="Y675" s="227"/>
      <c r="Z675" s="131"/>
      <c r="AA675" s="107">
        <v>3381</v>
      </c>
      <c r="AB675" s="108"/>
      <c r="AC675" s="225">
        <v>82226.020000000019</v>
      </c>
      <c r="AD675" s="226"/>
      <c r="AE675" s="227"/>
      <c r="AF675" s="101"/>
      <c r="AG675" s="101"/>
      <c r="AH675" s="101"/>
      <c r="AI675" s="101"/>
      <c r="AJ675" s="110"/>
      <c r="AK675" s="114"/>
      <c r="AL675" s="114"/>
      <c r="AM675" s="115"/>
      <c r="BK675" s="24"/>
      <c r="BL675" s="24"/>
      <c r="BW675" s="24"/>
      <c r="BX675" s="24"/>
      <c r="CI675" s="24"/>
      <c r="CJ675" s="24"/>
      <c r="CK675" s="24"/>
      <c r="CL675" s="24"/>
      <c r="CM675" s="24"/>
      <c r="CN675" s="24"/>
      <c r="CO675" s="24"/>
      <c r="CP675" s="24"/>
      <c r="CQ675" s="24"/>
      <c r="CR675" s="24"/>
      <c r="CS675" s="24"/>
      <c r="CT675" s="24"/>
      <c r="CU675" s="24"/>
      <c r="CV675" s="24"/>
    </row>
    <row r="676" spans="7:100" ht="15.75" thickBot="1" x14ac:dyDescent="0.3">
      <c r="J676" s="24"/>
      <c r="K676"/>
      <c r="L676" s="15"/>
      <c r="M676" s="15"/>
      <c r="N676" s="15"/>
      <c r="O676" s="15"/>
      <c r="P676" s="15"/>
      <c r="Q676" s="15"/>
      <c r="R676" s="15"/>
      <c r="S676" s="15"/>
      <c r="T676" s="15"/>
      <c r="U676" s="15"/>
      <c r="V676" s="15"/>
      <c r="W676" s="228">
        <v>89360.639999999985</v>
      </c>
      <c r="X676" s="229"/>
      <c r="Y676" s="230"/>
      <c r="Z676" s="132"/>
      <c r="AA676"/>
      <c r="AB676"/>
      <c r="AC676"/>
      <c r="AD676"/>
      <c r="AE676"/>
      <c r="AF676" s="101"/>
      <c r="AG676" s="101"/>
      <c r="AH676" s="101"/>
      <c r="AI676" s="101"/>
      <c r="AJ676" s="114"/>
      <c r="AK676" s="114"/>
      <c r="AL676" s="114"/>
      <c r="AM676" s="118"/>
      <c r="AN676" s="111"/>
      <c r="AO676" s="111"/>
      <c r="AP676" s="112"/>
      <c r="AQ676" s="111"/>
      <c r="AR676" s="111"/>
      <c r="AS676" s="111"/>
      <c r="AT676" s="111"/>
      <c r="AU676" s="111"/>
      <c r="AV676" s="109"/>
      <c r="BK676" s="24"/>
      <c r="BL676" s="24"/>
      <c r="BW676" s="24"/>
      <c r="BX676" s="24"/>
      <c r="CI676" s="24"/>
      <c r="CJ676" s="24"/>
      <c r="CK676" s="24"/>
      <c r="CL676" s="24"/>
      <c r="CM676" s="24"/>
      <c r="CN676" s="24"/>
      <c r="CO676" s="24"/>
      <c r="CP676" s="24"/>
      <c r="CQ676" s="24"/>
      <c r="CR676" s="24"/>
      <c r="CS676" s="24"/>
      <c r="CT676" s="24"/>
      <c r="CU676" s="24"/>
      <c r="CV676" s="24"/>
    </row>
    <row r="677" spans="7:100" x14ac:dyDescent="0.25">
      <c r="G677" s="166"/>
      <c r="J677" s="24"/>
      <c r="K677" s="24"/>
      <c r="L677" s="24"/>
      <c r="M677" s="24"/>
      <c r="N677" s="24"/>
      <c r="AF677" s="109"/>
      <c r="AG677" s="109"/>
      <c r="AH677" s="109"/>
      <c r="AI677" s="109"/>
      <c r="AJ677" s="109"/>
      <c r="AK677" s="109"/>
      <c r="AL677" s="109"/>
      <c r="AM677" s="109"/>
      <c r="AN677" s="115"/>
      <c r="AO677" s="115"/>
      <c r="AP677" s="116"/>
      <c r="AQ677" s="114"/>
      <c r="AR677" s="114"/>
      <c r="AS677" s="115"/>
      <c r="AT677" s="115"/>
      <c r="AU677" s="115"/>
      <c r="AV677" s="109"/>
      <c r="BK677" s="24"/>
      <c r="BL677" s="24"/>
      <c r="BW677" s="24"/>
      <c r="BX677" s="24"/>
      <c r="CI677" s="24"/>
      <c r="CJ677" s="24"/>
      <c r="CK677" s="24"/>
      <c r="CL677" s="24"/>
      <c r="CM677" s="24"/>
      <c r="CN677" s="24"/>
      <c r="CO677" s="24"/>
      <c r="CP677" s="24"/>
      <c r="CQ677" s="24"/>
      <c r="CR677" s="24"/>
      <c r="CS677" s="24"/>
      <c r="CT677" s="24"/>
      <c r="CU677" s="24"/>
      <c r="CV677" s="24"/>
    </row>
    <row r="678" spans="7:100" x14ac:dyDescent="0.25">
      <c r="G678" s="166"/>
      <c r="J678" s="24"/>
      <c r="K678" s="24"/>
      <c r="L678" s="24"/>
      <c r="M678" s="24"/>
      <c r="N678" s="24"/>
      <c r="AF678" s="109"/>
      <c r="AG678" s="109"/>
      <c r="AH678" s="109"/>
      <c r="AI678" s="109"/>
      <c r="AJ678" s="109"/>
      <c r="AK678" s="109"/>
      <c r="AL678" s="109"/>
      <c r="AM678" s="109"/>
      <c r="AN678" s="115"/>
      <c r="AO678" s="115"/>
      <c r="AP678" s="116"/>
      <c r="AQ678" s="110"/>
      <c r="AR678" s="110"/>
      <c r="AS678" s="115"/>
      <c r="AT678" s="115"/>
      <c r="AU678" s="115"/>
      <c r="AV678" s="109"/>
      <c r="BK678" s="24"/>
      <c r="BL678" s="24"/>
      <c r="BW678" s="24"/>
      <c r="BX678" s="24"/>
      <c r="CI678" s="24"/>
      <c r="CJ678" s="24"/>
      <c r="CK678" s="24"/>
      <c r="CL678" s="24"/>
      <c r="CM678" s="24"/>
      <c r="CN678" s="24"/>
      <c r="CO678" s="24"/>
      <c r="CP678" s="24"/>
      <c r="CQ678" s="24"/>
      <c r="CR678" s="24"/>
      <c r="CS678" s="24"/>
      <c r="CT678" s="24"/>
      <c r="CU678" s="24"/>
      <c r="CV678" s="24"/>
    </row>
    <row r="679" spans="7:100" x14ac:dyDescent="0.25">
      <c r="G679" s="166"/>
      <c r="J679" s="24"/>
      <c r="K679" s="24"/>
      <c r="L679" s="24"/>
      <c r="M679" s="24"/>
      <c r="N679" s="24"/>
      <c r="AF679" s="109"/>
      <c r="AG679" s="109"/>
      <c r="AH679" s="109"/>
      <c r="AI679" s="109"/>
      <c r="AJ679" s="109"/>
      <c r="AK679" s="109"/>
      <c r="AL679" s="109"/>
      <c r="AM679" s="109"/>
      <c r="AN679" s="115"/>
      <c r="AO679" s="115"/>
      <c r="AP679" s="116"/>
      <c r="AQ679" s="114"/>
      <c r="AR679" s="114"/>
      <c r="AS679" s="115"/>
      <c r="AT679" s="115"/>
      <c r="AU679" s="115"/>
      <c r="AV679" s="109"/>
      <c r="BK679" s="24"/>
      <c r="BL679" s="24"/>
      <c r="BW679" s="24"/>
      <c r="BX679" s="24"/>
      <c r="CI679" s="24"/>
      <c r="CJ679" s="24"/>
      <c r="CK679" s="24"/>
      <c r="CL679" s="24"/>
      <c r="CM679" s="24"/>
      <c r="CN679" s="24"/>
      <c r="CO679" s="24"/>
      <c r="CP679" s="24"/>
      <c r="CQ679" s="24"/>
      <c r="CR679" s="24"/>
      <c r="CS679" s="24"/>
      <c r="CT679" s="24"/>
      <c r="CU679" s="24"/>
      <c r="CV679" s="24"/>
    </row>
    <row r="680" spans="7:100" x14ac:dyDescent="0.25">
      <c r="G680" s="166"/>
      <c r="J680" s="24"/>
      <c r="K680" s="24"/>
      <c r="L680" s="24"/>
      <c r="M680" s="24"/>
      <c r="N680" s="24"/>
      <c r="AJ680" s="109"/>
      <c r="AK680" s="109"/>
      <c r="AL680" s="109"/>
      <c r="AM680" s="109"/>
      <c r="AN680" s="115"/>
      <c r="AO680" s="115"/>
      <c r="AP680" s="116"/>
      <c r="AQ680" s="110"/>
      <c r="AR680" s="110"/>
      <c r="AS680" s="115"/>
      <c r="AT680" s="115"/>
      <c r="AU680" s="115"/>
      <c r="AV680" s="109"/>
      <c r="BK680" s="24"/>
      <c r="BL680" s="24"/>
      <c r="BW680" s="24"/>
      <c r="BX680" s="24"/>
      <c r="CI680" s="24"/>
      <c r="CJ680" s="24"/>
      <c r="CK680" s="24"/>
      <c r="CL680" s="24"/>
      <c r="CM680" s="24"/>
      <c r="CN680" s="24"/>
      <c r="CO680" s="24"/>
      <c r="CP680" s="24"/>
      <c r="CQ680" s="24"/>
      <c r="CR680" s="24"/>
      <c r="CS680" s="24"/>
      <c r="CT680" s="24"/>
      <c r="CU680" s="24"/>
      <c r="CV680" s="24"/>
    </row>
    <row r="681" spans="7:100" x14ac:dyDescent="0.25">
      <c r="G681" s="166"/>
      <c r="J681" s="24"/>
      <c r="K681" s="24"/>
      <c r="L681" s="24"/>
      <c r="M681" s="24"/>
      <c r="N681" s="24"/>
      <c r="AJ681" s="109"/>
      <c r="AK681" s="109"/>
      <c r="AL681" s="109"/>
      <c r="AM681" s="109"/>
      <c r="AN681" s="115"/>
      <c r="AO681" s="115"/>
      <c r="AP681" s="116"/>
      <c r="AQ681" s="114"/>
      <c r="AR681" s="114"/>
      <c r="AS681" s="115"/>
      <c r="AT681" s="115"/>
      <c r="AU681" s="115"/>
      <c r="AV681" s="109"/>
      <c r="BK681" s="24"/>
      <c r="BL681" s="24"/>
      <c r="BW681" s="24"/>
      <c r="BX681" s="24"/>
      <c r="CI681" s="24"/>
      <c r="CJ681" s="24"/>
      <c r="CK681" s="24"/>
      <c r="CL681" s="24"/>
      <c r="CM681" s="24"/>
      <c r="CN681" s="24"/>
      <c r="CO681" s="24"/>
      <c r="CP681" s="24"/>
      <c r="CQ681" s="24"/>
      <c r="CR681" s="24"/>
      <c r="CS681" s="24"/>
      <c r="CT681" s="24"/>
      <c r="CU681" s="24"/>
      <c r="CV681" s="24"/>
    </row>
    <row r="682" spans="7:100" x14ac:dyDescent="0.25">
      <c r="G682" s="166"/>
      <c r="J682" s="24"/>
      <c r="K682" s="24"/>
      <c r="L682" s="24"/>
      <c r="M682" s="24"/>
      <c r="N682" s="24"/>
      <c r="AJ682" s="109"/>
      <c r="AK682" s="109"/>
      <c r="AL682" s="109"/>
      <c r="AM682" s="109"/>
      <c r="AN682" s="115"/>
      <c r="AO682" s="115"/>
      <c r="AP682" s="116"/>
      <c r="AQ682" s="114"/>
      <c r="AR682" s="114"/>
      <c r="AS682" s="115"/>
      <c r="AT682" s="115"/>
      <c r="AU682" s="115"/>
      <c r="AV682" s="109"/>
      <c r="BK682" s="24"/>
      <c r="BL682" s="24"/>
      <c r="BW682" s="24"/>
      <c r="BX682" s="24"/>
      <c r="CI682" s="24"/>
      <c r="CJ682" s="24"/>
      <c r="CK682" s="24"/>
      <c r="CL682" s="24"/>
      <c r="CM682" s="24"/>
      <c r="CN682" s="24"/>
      <c r="CO682" s="24"/>
      <c r="CP682" s="24"/>
      <c r="CQ682" s="24"/>
      <c r="CR682" s="24"/>
      <c r="CS682" s="24"/>
      <c r="CT682" s="24"/>
      <c r="CU682" s="24"/>
      <c r="CV682" s="24"/>
    </row>
    <row r="683" spans="7:100" x14ac:dyDescent="0.25">
      <c r="G683" s="166"/>
      <c r="J683" s="24"/>
      <c r="K683" s="24"/>
      <c r="L683" s="24"/>
      <c r="M683" s="24"/>
      <c r="N683" s="24"/>
      <c r="AJ683" s="109"/>
      <c r="AK683" s="109"/>
      <c r="AL683" s="109"/>
      <c r="AM683" s="109"/>
      <c r="AN683" s="115"/>
      <c r="AO683" s="115"/>
      <c r="AP683" s="116"/>
      <c r="AQ683" s="114"/>
      <c r="AR683" s="114"/>
      <c r="AS683" s="115"/>
      <c r="AT683" s="115"/>
      <c r="AU683" s="115"/>
      <c r="AV683" s="109"/>
      <c r="BK683" s="24"/>
      <c r="BL683" s="24"/>
      <c r="BW683" s="24"/>
      <c r="BX683" s="24"/>
      <c r="CI683" s="24"/>
      <c r="CJ683" s="24"/>
      <c r="CK683" s="24"/>
      <c r="CL683" s="24"/>
      <c r="CM683" s="24"/>
      <c r="CN683" s="24"/>
      <c r="CO683" s="24"/>
      <c r="CP683" s="24"/>
      <c r="CQ683" s="24"/>
      <c r="CR683" s="24"/>
      <c r="CS683" s="24"/>
      <c r="CT683" s="24"/>
      <c r="CU683" s="24"/>
      <c r="CV683" s="24"/>
    </row>
    <row r="684" spans="7:100" x14ac:dyDescent="0.25">
      <c r="G684" s="166"/>
      <c r="J684" s="24"/>
      <c r="K684" s="24"/>
      <c r="L684" s="24"/>
      <c r="M684" s="24"/>
      <c r="N684" s="24"/>
      <c r="AJ684" s="109"/>
      <c r="AK684" s="109"/>
      <c r="AL684" s="109"/>
      <c r="AM684" s="109"/>
      <c r="AN684" s="115"/>
      <c r="AO684" s="115"/>
      <c r="AP684" s="116"/>
      <c r="AQ684" s="114"/>
      <c r="AR684" s="114"/>
      <c r="AS684" s="115"/>
      <c r="AT684" s="115"/>
      <c r="AU684" s="115"/>
      <c r="AV684" s="109"/>
      <c r="BK684" s="24"/>
      <c r="BL684" s="24"/>
      <c r="BW684" s="24"/>
      <c r="BX684" s="24"/>
      <c r="CI684" s="24"/>
      <c r="CJ684" s="24"/>
      <c r="CK684" s="24"/>
      <c r="CL684" s="24"/>
      <c r="CM684" s="24"/>
      <c r="CN684" s="24"/>
      <c r="CO684" s="24"/>
      <c r="CP684" s="24"/>
      <c r="CQ684" s="24"/>
      <c r="CR684" s="24"/>
      <c r="CS684" s="24"/>
      <c r="CT684" s="24"/>
      <c r="CU684" s="24"/>
      <c r="CV684" s="24"/>
    </row>
    <row r="685" spans="7:100" x14ac:dyDescent="0.25">
      <c r="G685" s="166"/>
      <c r="J685" s="24"/>
      <c r="K685" s="24"/>
      <c r="L685" s="24"/>
      <c r="M685" s="24"/>
      <c r="N685" s="24"/>
      <c r="AN685" s="114"/>
      <c r="AO685" s="114"/>
      <c r="AP685" s="114"/>
      <c r="AQ685" s="114"/>
      <c r="AR685" s="114"/>
      <c r="AS685" s="114"/>
      <c r="AT685" s="114"/>
      <c r="AU685" s="114"/>
      <c r="AV685" s="109"/>
      <c r="BK685" s="24"/>
      <c r="BL685" s="24"/>
      <c r="BW685" s="24"/>
      <c r="BX685" s="24"/>
      <c r="CI685" s="24"/>
      <c r="CJ685" s="24"/>
      <c r="CK685" s="24"/>
      <c r="CL685" s="24"/>
      <c r="CM685" s="24"/>
      <c r="CN685" s="24"/>
      <c r="CO685" s="24"/>
      <c r="CP685" s="24"/>
      <c r="CQ685" s="24"/>
      <c r="CR685" s="24"/>
      <c r="CS685" s="24"/>
      <c r="CT685" s="24"/>
      <c r="CU685" s="24"/>
      <c r="CV685" s="24"/>
    </row>
    <row r="686" spans="7:100" x14ac:dyDescent="0.25">
      <c r="AN686" s="115"/>
      <c r="AO686" s="115"/>
      <c r="AP686" s="111"/>
      <c r="AQ686" s="114"/>
      <c r="AR686" s="114"/>
      <c r="AS686" s="115"/>
      <c r="AT686" s="115"/>
      <c r="AU686" s="115"/>
      <c r="AV686" s="109"/>
      <c r="BK686" s="24"/>
      <c r="BL686" s="24"/>
      <c r="BW686" s="24"/>
      <c r="BX686" s="24"/>
      <c r="CI686" s="24"/>
      <c r="CJ686" s="24"/>
      <c r="CK686" s="24"/>
      <c r="CL686" s="24"/>
      <c r="CM686" s="24"/>
      <c r="CN686" s="24"/>
      <c r="CO686" s="24"/>
      <c r="CP686" s="24"/>
      <c r="CQ686" s="24"/>
      <c r="CR686" s="24"/>
      <c r="CS686" s="24"/>
      <c r="CT686" s="24"/>
      <c r="CU686" s="24"/>
      <c r="CV686" s="24"/>
    </row>
    <row r="687" spans="7:100" x14ac:dyDescent="0.25">
      <c r="AN687" s="118"/>
      <c r="AO687" s="118"/>
      <c r="AP687" s="119"/>
      <c r="AQ687" s="114"/>
      <c r="AR687" s="114"/>
      <c r="AS687" s="114"/>
      <c r="AT687" s="114"/>
      <c r="AU687" s="110"/>
      <c r="AV687" s="109"/>
      <c r="BK687" s="24"/>
      <c r="BL687" s="24"/>
      <c r="BW687" s="24"/>
      <c r="BX687" s="24"/>
      <c r="CI687" s="24"/>
      <c r="CJ687" s="24"/>
      <c r="CK687" s="24"/>
      <c r="CL687" s="24"/>
      <c r="CM687" s="24"/>
      <c r="CN687" s="24"/>
      <c r="CO687" s="24"/>
      <c r="CP687" s="24"/>
      <c r="CQ687" s="24"/>
      <c r="CR687" s="24"/>
      <c r="CS687" s="24"/>
      <c r="CT687" s="24"/>
      <c r="CU687" s="24"/>
      <c r="CV687" s="24"/>
    </row>
    <row r="688" spans="7:100" x14ac:dyDescent="0.25">
      <c r="AN688" s="114"/>
      <c r="AO688" s="114"/>
      <c r="AP688" s="114"/>
      <c r="AQ688" s="114"/>
      <c r="AR688" s="114"/>
      <c r="AS688" s="114"/>
      <c r="AT688" s="114"/>
      <c r="AU688" s="114"/>
      <c r="AV688" s="109"/>
      <c r="BK688" s="24"/>
      <c r="BL688" s="24"/>
      <c r="BW688" s="24"/>
      <c r="BX688" s="24"/>
      <c r="CI688" s="24"/>
      <c r="CJ688" s="24"/>
      <c r="CK688" s="24"/>
      <c r="CL688" s="24"/>
      <c r="CM688" s="24"/>
      <c r="CN688" s="24"/>
      <c r="CO688" s="24"/>
      <c r="CP688" s="24"/>
      <c r="CQ688" s="24"/>
      <c r="CR688" s="24"/>
      <c r="CS688" s="24"/>
      <c r="CT688" s="24"/>
      <c r="CU688" s="24"/>
      <c r="CV688" s="24"/>
    </row>
    <row r="689" spans="40:100" x14ac:dyDescent="0.25">
      <c r="AN689" s="111"/>
      <c r="AO689" s="111"/>
      <c r="AP689" s="112"/>
      <c r="AQ689" s="111"/>
      <c r="AR689" s="111"/>
      <c r="AS689" s="111"/>
      <c r="AT689" s="111"/>
      <c r="AU689" s="111"/>
      <c r="AV689" s="109"/>
      <c r="BK689" s="24"/>
      <c r="BL689" s="24"/>
      <c r="BW689" s="24"/>
      <c r="BX689" s="24"/>
      <c r="CI689" s="24"/>
      <c r="CJ689" s="24"/>
      <c r="CK689" s="24"/>
      <c r="CL689" s="24"/>
      <c r="CM689" s="24"/>
      <c r="CN689" s="24"/>
      <c r="CO689" s="24"/>
      <c r="CP689" s="24"/>
      <c r="CQ689" s="24"/>
      <c r="CR689" s="24"/>
      <c r="CS689" s="24"/>
      <c r="CT689" s="24"/>
      <c r="CU689" s="24"/>
      <c r="CV689" s="24"/>
    </row>
    <row r="690" spans="40:100" x14ac:dyDescent="0.25">
      <c r="AN690" s="115"/>
      <c r="AO690" s="115"/>
      <c r="AP690" s="111"/>
      <c r="AQ690" s="110"/>
      <c r="AR690" s="110"/>
      <c r="AS690" s="115"/>
      <c r="AT690" s="115"/>
      <c r="AU690" s="115"/>
      <c r="AV690" s="109"/>
      <c r="BK690" s="24"/>
      <c r="BL690" s="24"/>
      <c r="BW690" s="24"/>
      <c r="BX690" s="24"/>
      <c r="CI690" s="24"/>
      <c r="CJ690" s="24"/>
      <c r="CK690" s="24"/>
      <c r="CL690" s="24"/>
      <c r="CM690" s="24"/>
      <c r="CN690" s="24"/>
      <c r="CO690" s="24"/>
      <c r="CP690" s="24"/>
      <c r="CQ690" s="24"/>
      <c r="CR690" s="24"/>
      <c r="CS690" s="24"/>
      <c r="CT690" s="24"/>
      <c r="CU690" s="24"/>
      <c r="CV690" s="24"/>
    </row>
    <row r="691" spans="40:100" x14ac:dyDescent="0.25">
      <c r="AN691" s="115"/>
      <c r="AO691" s="115"/>
      <c r="AP691" s="111"/>
      <c r="AQ691" s="110"/>
      <c r="AR691" s="110"/>
      <c r="AS691" s="115"/>
      <c r="AT691" s="115"/>
      <c r="AU691" s="115"/>
      <c r="AV691" s="109"/>
      <c r="BK691" s="24"/>
      <c r="BL691" s="24"/>
      <c r="BW691" s="24"/>
      <c r="BX691" s="24"/>
      <c r="CI691" s="24"/>
      <c r="CJ691" s="24"/>
      <c r="CK691" s="24"/>
      <c r="CL691" s="24"/>
      <c r="CM691" s="24"/>
      <c r="CN691" s="24"/>
      <c r="CO691" s="24"/>
      <c r="CP691" s="24"/>
      <c r="CQ691" s="24"/>
      <c r="CR691" s="24"/>
      <c r="CS691" s="24"/>
      <c r="CT691" s="24"/>
      <c r="CU691" s="24"/>
      <c r="CV691" s="24"/>
    </row>
    <row r="692" spans="40:100" x14ac:dyDescent="0.25">
      <c r="AN692" s="115"/>
      <c r="AO692" s="115"/>
      <c r="AP692" s="111"/>
      <c r="AQ692" s="110"/>
      <c r="AR692" s="110"/>
      <c r="AS692" s="115"/>
      <c r="AT692" s="115"/>
      <c r="AU692" s="115"/>
      <c r="AV692" s="109"/>
      <c r="BK692" s="24"/>
      <c r="BL692" s="24"/>
      <c r="BW692" s="24"/>
      <c r="BX692" s="24"/>
      <c r="CI692" s="24"/>
      <c r="CJ692" s="24"/>
      <c r="CK692" s="24"/>
      <c r="CL692" s="24"/>
      <c r="CM692" s="24"/>
      <c r="CN692" s="24"/>
      <c r="CO692" s="24"/>
      <c r="CP692" s="24"/>
      <c r="CQ692" s="24"/>
      <c r="CR692" s="24"/>
      <c r="CS692" s="24"/>
      <c r="CT692" s="24"/>
      <c r="CU692" s="24"/>
      <c r="CV692" s="24"/>
    </row>
    <row r="693" spans="40:100" x14ac:dyDescent="0.25">
      <c r="AN693" s="115"/>
      <c r="AO693" s="115"/>
      <c r="AP693" s="111"/>
      <c r="AQ693" s="110"/>
      <c r="AR693" s="110"/>
      <c r="AS693" s="115"/>
      <c r="AT693" s="115"/>
      <c r="AU693" s="115"/>
      <c r="AV693" s="109"/>
      <c r="BK693" s="24"/>
      <c r="BL693" s="24"/>
      <c r="BW693" s="24"/>
      <c r="BX693" s="24"/>
      <c r="CI693" s="24"/>
      <c r="CJ693" s="24"/>
      <c r="CK693" s="24"/>
      <c r="CL693" s="24"/>
      <c r="CM693" s="24"/>
      <c r="CN693" s="24"/>
      <c r="CO693" s="24"/>
      <c r="CP693" s="24"/>
      <c r="CQ693" s="24"/>
      <c r="CR693" s="24"/>
      <c r="CS693" s="24"/>
      <c r="CT693" s="24"/>
      <c r="CU693" s="24"/>
      <c r="CV693" s="24"/>
    </row>
    <row r="694" spans="40:100" x14ac:dyDescent="0.25">
      <c r="AN694" s="115"/>
      <c r="AO694" s="115"/>
      <c r="AP694" s="111"/>
      <c r="AQ694" s="110"/>
      <c r="AR694" s="110"/>
      <c r="AS694" s="115"/>
      <c r="AT694" s="115"/>
      <c r="AU694" s="115"/>
      <c r="AV694" s="109"/>
      <c r="BK694" s="24"/>
      <c r="BL694" s="24"/>
      <c r="BW694" s="24"/>
      <c r="BX694" s="24"/>
      <c r="CI694" s="24"/>
      <c r="CJ694" s="24"/>
      <c r="CK694" s="24"/>
      <c r="CL694" s="24"/>
      <c r="CM694" s="24"/>
      <c r="CN694" s="24"/>
      <c r="CO694" s="24"/>
      <c r="CP694" s="24"/>
      <c r="CQ694" s="24"/>
      <c r="CR694" s="24"/>
      <c r="CS694" s="24"/>
      <c r="CT694" s="24"/>
      <c r="CU694" s="24"/>
      <c r="CV694" s="24"/>
    </row>
    <row r="695" spans="40:100" x14ac:dyDescent="0.25">
      <c r="AN695" s="115"/>
      <c r="AO695" s="115"/>
      <c r="AP695" s="111"/>
      <c r="AQ695" s="110"/>
      <c r="AR695" s="110"/>
      <c r="AS695" s="115"/>
      <c r="AT695" s="115"/>
      <c r="AU695" s="115"/>
      <c r="AV695" s="109"/>
      <c r="BK695" s="24"/>
      <c r="BL695" s="24"/>
      <c r="BW695" s="24"/>
      <c r="BX695" s="24"/>
      <c r="CI695" s="24"/>
      <c r="CJ695" s="24"/>
      <c r="CK695" s="24"/>
      <c r="CL695" s="24"/>
      <c r="CM695" s="24"/>
      <c r="CN695" s="24"/>
      <c r="CO695" s="24"/>
      <c r="CP695" s="24"/>
      <c r="CQ695" s="24"/>
      <c r="CR695" s="24"/>
      <c r="CS695" s="24"/>
      <c r="CT695" s="24"/>
      <c r="CU695" s="24"/>
      <c r="CV695" s="24"/>
    </row>
    <row r="696" spans="40:100" x14ac:dyDescent="0.25">
      <c r="AN696" s="115"/>
      <c r="AO696" s="115"/>
      <c r="AP696" s="111"/>
      <c r="AQ696" s="114"/>
      <c r="AR696" s="114"/>
      <c r="AS696" s="115"/>
      <c r="AT696" s="115"/>
      <c r="AU696" s="115"/>
      <c r="AV696" s="109"/>
      <c r="BK696" s="24"/>
      <c r="BL696" s="24"/>
      <c r="BW696" s="24"/>
      <c r="BX696" s="24"/>
      <c r="CI696" s="24"/>
      <c r="CJ696" s="24"/>
      <c r="CK696" s="24"/>
      <c r="CL696" s="24"/>
      <c r="CM696" s="24"/>
      <c r="CN696" s="24"/>
      <c r="CO696" s="24"/>
      <c r="CP696" s="24"/>
      <c r="CQ696" s="24"/>
      <c r="CR696" s="24"/>
      <c r="CS696" s="24"/>
      <c r="CT696" s="24"/>
      <c r="CU696" s="24"/>
      <c r="CV696" s="24"/>
    </row>
    <row r="697" spans="40:100" x14ac:dyDescent="0.25">
      <c r="AN697" s="115"/>
      <c r="AO697" s="115"/>
      <c r="AP697" s="111"/>
      <c r="AQ697" s="110"/>
      <c r="AR697" s="110"/>
      <c r="AS697" s="115"/>
      <c r="AT697" s="115"/>
      <c r="AU697" s="115"/>
      <c r="AV697" s="109"/>
      <c r="BK697" s="24"/>
      <c r="BL697" s="24"/>
      <c r="BW697" s="24"/>
      <c r="BX697" s="24"/>
      <c r="CI697" s="24"/>
      <c r="CJ697" s="24"/>
      <c r="CK697" s="24"/>
      <c r="CL697" s="24"/>
      <c r="CM697" s="24"/>
      <c r="CN697" s="24"/>
      <c r="CO697" s="24"/>
      <c r="CP697" s="24"/>
      <c r="CQ697" s="24"/>
      <c r="CR697" s="24"/>
      <c r="CS697" s="24"/>
      <c r="CT697" s="24"/>
      <c r="CU697" s="24"/>
      <c r="CV697" s="24"/>
    </row>
    <row r="698" spans="40:100" x14ac:dyDescent="0.25">
      <c r="AN698" s="114"/>
      <c r="AO698" s="114"/>
      <c r="AP698" s="114"/>
      <c r="AQ698" s="114"/>
      <c r="AR698" s="114"/>
      <c r="AS698" s="114"/>
      <c r="AT698" s="114"/>
      <c r="AU698" s="114"/>
      <c r="AV698" s="109"/>
      <c r="BK698" s="24"/>
      <c r="BL698" s="24"/>
      <c r="BW698" s="24"/>
      <c r="BX698" s="24"/>
      <c r="CI698" s="24"/>
      <c r="CJ698" s="24"/>
      <c r="CK698" s="24"/>
      <c r="CL698" s="24"/>
      <c r="CM698" s="24"/>
      <c r="CN698" s="24"/>
      <c r="CO698" s="24"/>
      <c r="CP698" s="24"/>
      <c r="CQ698" s="24"/>
      <c r="CR698" s="24"/>
      <c r="CS698" s="24"/>
      <c r="CT698" s="24"/>
      <c r="CU698" s="24"/>
      <c r="CV698" s="24"/>
    </row>
    <row r="699" spans="40:100" x14ac:dyDescent="0.25">
      <c r="AN699" s="115"/>
      <c r="AO699" s="115"/>
      <c r="AP699" s="111"/>
      <c r="AQ699" s="114"/>
      <c r="AR699" s="114"/>
      <c r="AS699" s="115"/>
      <c r="AT699" s="115"/>
      <c r="AU699" s="115"/>
      <c r="AV699" s="109"/>
      <c r="BK699" s="24"/>
      <c r="BL699" s="24"/>
      <c r="BW699" s="24"/>
      <c r="BX699" s="24"/>
      <c r="CI699" s="24"/>
      <c r="CJ699" s="24"/>
      <c r="CK699" s="24"/>
      <c r="CL699" s="24"/>
      <c r="CM699" s="24"/>
      <c r="CN699" s="24"/>
      <c r="CO699" s="24"/>
      <c r="CP699" s="24"/>
      <c r="CQ699" s="24"/>
      <c r="CR699" s="24"/>
      <c r="CS699" s="24"/>
      <c r="CT699" s="24"/>
      <c r="CU699" s="24"/>
      <c r="CV699" s="24"/>
    </row>
    <row r="700" spans="40:100" x14ac:dyDescent="0.25">
      <c r="AN700" s="118"/>
      <c r="AO700" s="118"/>
      <c r="AP700" s="119"/>
      <c r="AQ700" s="114"/>
      <c r="AR700" s="114"/>
      <c r="AS700" s="114"/>
      <c r="AT700" s="114"/>
      <c r="AU700" s="110"/>
      <c r="AV700" s="109"/>
      <c r="BK700" s="24"/>
      <c r="BL700" s="24"/>
      <c r="BW700" s="24"/>
      <c r="BX700" s="24"/>
      <c r="CI700" s="24"/>
      <c r="CJ700" s="24"/>
      <c r="CK700" s="24"/>
      <c r="CL700" s="24"/>
      <c r="CM700" s="24"/>
      <c r="CN700" s="24"/>
      <c r="CO700" s="24"/>
      <c r="CP700" s="24"/>
      <c r="CQ700" s="24"/>
      <c r="CR700" s="24"/>
      <c r="CS700" s="24"/>
      <c r="CT700" s="24"/>
      <c r="CU700" s="24"/>
      <c r="CV700" s="24"/>
    </row>
    <row r="701" spans="40:100" x14ac:dyDescent="0.25">
      <c r="AN701" s="109"/>
      <c r="AO701" s="109"/>
      <c r="AP701" s="109"/>
      <c r="AQ701" s="109"/>
      <c r="AR701" s="109"/>
      <c r="AS701" s="109"/>
      <c r="AT701" s="109"/>
      <c r="AU701" s="109"/>
      <c r="AV701" s="109"/>
      <c r="BK701" s="24"/>
      <c r="BL701" s="24"/>
      <c r="BW701" s="24"/>
      <c r="BX701" s="24"/>
      <c r="CI701" s="24"/>
      <c r="CJ701" s="24"/>
      <c r="CK701" s="24"/>
      <c r="CL701" s="24"/>
      <c r="CM701" s="24"/>
      <c r="CN701" s="24"/>
      <c r="CO701" s="24"/>
      <c r="CP701" s="24"/>
      <c r="CQ701" s="24"/>
      <c r="CR701" s="24"/>
      <c r="CS701" s="24"/>
      <c r="CT701" s="24"/>
      <c r="CU701" s="24"/>
      <c r="CV701" s="24"/>
    </row>
    <row r="702" spans="40:100" x14ac:dyDescent="0.25">
      <c r="AN702" s="109"/>
      <c r="AO702" s="109"/>
      <c r="AP702" s="109"/>
      <c r="AQ702" s="109"/>
      <c r="AR702" s="109"/>
      <c r="AS702" s="109"/>
      <c r="AT702" s="109"/>
      <c r="AU702" s="109"/>
      <c r="AV702" s="109"/>
      <c r="BK702" s="24"/>
      <c r="BL702" s="24"/>
      <c r="BW702" s="24"/>
      <c r="BX702" s="24"/>
      <c r="CI702" s="24"/>
      <c r="CJ702" s="24"/>
      <c r="CK702" s="24"/>
      <c r="CL702" s="24"/>
      <c r="CM702" s="24"/>
      <c r="CN702" s="24"/>
      <c r="CO702" s="24"/>
      <c r="CP702" s="24"/>
      <c r="CQ702" s="24"/>
      <c r="CR702" s="24"/>
      <c r="CS702" s="24"/>
      <c r="CT702" s="24"/>
      <c r="CU702" s="24"/>
      <c r="CV702" s="24"/>
    </row>
    <row r="703" spans="40:100" x14ac:dyDescent="0.25">
      <c r="AN703" s="109"/>
      <c r="AO703" s="109"/>
      <c r="AP703" s="109"/>
      <c r="AQ703" s="109"/>
      <c r="AR703" s="109"/>
      <c r="AS703" s="109"/>
      <c r="AT703" s="109"/>
      <c r="AU703" s="109"/>
      <c r="AV703" s="109"/>
      <c r="BK703" s="24"/>
      <c r="BL703" s="24"/>
      <c r="BW703" s="24"/>
      <c r="BX703" s="24"/>
      <c r="CI703" s="24"/>
      <c r="CJ703" s="24"/>
      <c r="CK703" s="24"/>
      <c r="CL703" s="24"/>
      <c r="CM703" s="24"/>
      <c r="CN703" s="24"/>
      <c r="CO703" s="24"/>
      <c r="CP703" s="24"/>
      <c r="CQ703" s="24"/>
      <c r="CR703" s="24"/>
      <c r="CS703" s="24"/>
      <c r="CT703" s="24"/>
      <c r="CU703" s="24"/>
      <c r="CV703" s="24"/>
    </row>
    <row r="704" spans="40:100" x14ac:dyDescent="0.25">
      <c r="AN704" s="109"/>
      <c r="AO704" s="109"/>
      <c r="AP704" s="109"/>
      <c r="AQ704" s="109"/>
      <c r="AR704" s="109"/>
      <c r="AS704" s="109"/>
      <c r="AT704" s="109"/>
      <c r="AU704" s="109"/>
      <c r="AV704" s="109"/>
      <c r="BK704" s="24"/>
      <c r="BL704" s="24"/>
      <c r="BW704" s="24"/>
      <c r="BX704" s="24"/>
      <c r="CI704" s="24"/>
      <c r="CJ704" s="24"/>
      <c r="CK704" s="24"/>
      <c r="CL704" s="24"/>
      <c r="CM704" s="24"/>
      <c r="CN704" s="24"/>
      <c r="CO704" s="24"/>
      <c r="CP704" s="24"/>
      <c r="CQ704" s="24"/>
      <c r="CR704" s="24"/>
      <c r="CS704" s="24"/>
      <c r="CT704" s="24"/>
      <c r="CU704" s="24"/>
      <c r="CV704" s="24"/>
    </row>
    <row r="705" spans="40:103" x14ac:dyDescent="0.25">
      <c r="AN705" s="109"/>
      <c r="AO705" s="109"/>
      <c r="AP705" s="109"/>
      <c r="AQ705" s="109"/>
      <c r="AR705" s="109"/>
      <c r="AS705" s="109"/>
      <c r="AT705" s="109"/>
      <c r="AU705" s="109"/>
      <c r="AV705" s="109"/>
      <c r="BK705" s="24"/>
      <c r="BL705" s="24"/>
      <c r="BW705" s="24"/>
      <c r="BX705" s="24"/>
      <c r="CI705" s="24"/>
      <c r="CJ705" s="24"/>
      <c r="CK705" s="24"/>
      <c r="CL705" s="24"/>
      <c r="CM705" s="24"/>
      <c r="CN705" s="24"/>
      <c r="CO705" s="24"/>
      <c r="CP705" s="24"/>
      <c r="CQ705" s="24"/>
      <c r="CR705" s="24"/>
      <c r="CS705" s="24"/>
      <c r="CT705" s="24"/>
      <c r="CU705" s="24"/>
      <c r="CV705" s="24"/>
    </row>
    <row r="706" spans="40:103" x14ac:dyDescent="0.25">
      <c r="AN706" s="109"/>
      <c r="AO706" s="109"/>
      <c r="AP706" s="109"/>
      <c r="AQ706" s="109"/>
      <c r="AR706" s="109"/>
      <c r="AS706" s="109"/>
      <c r="AT706" s="109"/>
      <c r="AU706" s="109"/>
      <c r="AV706" s="109"/>
      <c r="BK706" s="24"/>
      <c r="BL706" s="24"/>
      <c r="BW706" s="24"/>
      <c r="BX706" s="24"/>
      <c r="CI706" s="24"/>
      <c r="CJ706" s="24"/>
      <c r="CK706" s="24"/>
      <c r="CL706" s="24"/>
      <c r="CM706" s="24"/>
      <c r="CN706" s="24"/>
      <c r="CO706" s="24"/>
      <c r="CP706" s="24"/>
      <c r="CQ706" s="24"/>
      <c r="CR706" s="24"/>
      <c r="CS706" s="24"/>
      <c r="CT706" s="24"/>
      <c r="CU706" s="24"/>
      <c r="CV706" s="24"/>
    </row>
    <row r="707" spans="40:103" x14ac:dyDescent="0.25">
      <c r="AN707" s="109"/>
      <c r="AO707" s="109"/>
      <c r="AP707" s="109"/>
      <c r="AQ707" s="109"/>
      <c r="AR707" s="109"/>
      <c r="AS707" s="109"/>
      <c r="AT707" s="109"/>
      <c r="AU707" s="109"/>
      <c r="AV707" s="109"/>
      <c r="BK707" s="24"/>
      <c r="BL707" s="24"/>
      <c r="BW707" s="24"/>
      <c r="BX707" s="24"/>
      <c r="CI707" s="24"/>
      <c r="CJ707" s="24"/>
      <c r="CK707" s="24"/>
      <c r="CL707" s="24"/>
      <c r="CM707" s="24"/>
      <c r="CN707" s="24"/>
      <c r="CO707" s="24"/>
      <c r="CP707" s="24"/>
      <c r="CQ707" s="24"/>
      <c r="CR707" s="24"/>
      <c r="CS707" s="24"/>
      <c r="CT707" s="24"/>
      <c r="CU707" s="24"/>
      <c r="CV707" s="24"/>
    </row>
    <row r="708" spans="40:103" x14ac:dyDescent="0.25">
      <c r="AN708" s="109"/>
      <c r="AO708" s="109"/>
      <c r="AP708" s="109"/>
      <c r="AQ708" s="109"/>
      <c r="AR708" s="109"/>
      <c r="AS708" s="109"/>
      <c r="AT708" s="109"/>
      <c r="AU708" s="109"/>
      <c r="AV708" s="109"/>
      <c r="BK708" s="24"/>
      <c r="BL708" s="24"/>
      <c r="BW708" s="24"/>
      <c r="BX708" s="24"/>
      <c r="CI708" s="24"/>
      <c r="CJ708" s="24"/>
      <c r="CK708" s="24"/>
      <c r="CL708" s="24"/>
      <c r="CM708" s="24"/>
      <c r="CN708" s="24"/>
      <c r="CO708" s="24"/>
      <c r="CP708" s="24"/>
      <c r="CQ708" s="24"/>
      <c r="CR708" s="24"/>
      <c r="CS708" s="24"/>
      <c r="CT708" s="24"/>
      <c r="CU708" s="24"/>
      <c r="CV708" s="24"/>
    </row>
    <row r="709" spans="40:103" x14ac:dyDescent="0.25">
      <c r="BK709" s="24"/>
      <c r="BL709" s="24"/>
      <c r="BW709" s="24"/>
      <c r="BX709" s="24"/>
      <c r="CI709" s="24"/>
      <c r="CJ709" s="24"/>
      <c r="CK709" s="24"/>
      <c r="CL709" s="24"/>
      <c r="CM709" s="24"/>
      <c r="CN709" s="24"/>
      <c r="CO709" s="24"/>
      <c r="CP709" s="24"/>
      <c r="CQ709" s="24"/>
      <c r="CR709" s="24"/>
      <c r="CS709" s="24"/>
      <c r="CT709" s="24"/>
      <c r="CU709" s="24"/>
      <c r="CV709" s="24"/>
    </row>
    <row r="710" spans="40:103" x14ac:dyDescent="0.25">
      <c r="AN710" s="31"/>
      <c r="AO710" s="31"/>
      <c r="AP710" s="31"/>
      <c r="AQ710" s="31"/>
      <c r="AR710" s="31"/>
      <c r="AS710" s="31"/>
      <c r="AT710" s="31"/>
      <c r="AU710" s="31"/>
      <c r="AV710" s="31"/>
      <c r="AW710" s="31"/>
      <c r="AX710" s="31"/>
      <c r="AY710" s="31"/>
      <c r="AZ710" s="31"/>
      <c r="BA710" s="31"/>
      <c r="BB710" s="31"/>
      <c r="BC710" s="31"/>
      <c r="BD710" s="31"/>
      <c r="BE710" s="31"/>
      <c r="BF710" s="31"/>
      <c r="BG710" s="31"/>
      <c r="BH710" s="31"/>
      <c r="BI710" s="31"/>
      <c r="BJ710" s="31"/>
      <c r="BK710" s="40"/>
      <c r="BL710" s="40"/>
      <c r="BM710" s="31"/>
      <c r="BN710" s="31"/>
      <c r="BO710" s="31"/>
      <c r="BP710" s="31"/>
      <c r="BQ710" s="31"/>
      <c r="BR710" s="31"/>
      <c r="BS710" s="31"/>
      <c r="BT710" s="31"/>
      <c r="BU710" s="31"/>
      <c r="BV710" s="31"/>
      <c r="BW710" s="40"/>
      <c r="BX710" s="40"/>
      <c r="BY710" s="31"/>
      <c r="BZ710" s="31"/>
      <c r="CA710" s="31"/>
      <c r="CB710" s="31"/>
      <c r="CC710" s="31"/>
      <c r="CD710" s="31"/>
      <c r="CE710" s="31"/>
      <c r="CF710" s="31"/>
      <c r="CG710" s="31"/>
      <c r="CH710" s="31"/>
      <c r="CI710" s="40"/>
      <c r="CJ710" s="40"/>
      <c r="CK710" s="41"/>
      <c r="CL710" s="41"/>
      <c r="CM710" s="41"/>
      <c r="CN710" s="41"/>
      <c r="CO710" s="41"/>
      <c r="CP710" s="41"/>
      <c r="CQ710" s="41"/>
      <c r="CR710" s="41"/>
      <c r="CS710" s="41"/>
      <c r="CT710" s="41"/>
      <c r="CU710" s="40"/>
      <c r="CV710" s="41"/>
      <c r="CW710" s="31"/>
      <c r="CX710" s="31"/>
      <c r="CY710" s="31"/>
    </row>
  </sheetData>
  <mergeCells count="160">
    <mergeCell ref="BA629:BD629"/>
    <mergeCell ref="AP630:AR630"/>
    <mergeCell ref="AV630:AX630"/>
    <mergeCell ref="BA630:BD630"/>
    <mergeCell ref="AP631:AR631"/>
    <mergeCell ref="AV631:AX631"/>
    <mergeCell ref="BA631:BD631"/>
    <mergeCell ref="AP633:AR633"/>
    <mergeCell ref="AV633:AX633"/>
    <mergeCell ref="BA633:BD633"/>
    <mergeCell ref="BA625:BD625"/>
    <mergeCell ref="AP626:AR626"/>
    <mergeCell ref="AV626:AX626"/>
    <mergeCell ref="BA626:BD626"/>
    <mergeCell ref="AP627:AR627"/>
    <mergeCell ref="AV627:AX627"/>
    <mergeCell ref="BA627:BD627"/>
    <mergeCell ref="AP628:AR628"/>
    <mergeCell ref="AV628:AX628"/>
    <mergeCell ref="BA628:BD628"/>
    <mergeCell ref="BY559:CI559"/>
    <mergeCell ref="AO623:AR623"/>
    <mergeCell ref="AT623:AX623"/>
    <mergeCell ref="BA623:BD623"/>
    <mergeCell ref="BA559:BK559"/>
    <mergeCell ref="BM559:BW559"/>
    <mergeCell ref="AP624:AR624"/>
    <mergeCell ref="AV624:AX624"/>
    <mergeCell ref="BA624:BD624"/>
    <mergeCell ref="AP581:AR581"/>
    <mergeCell ref="AV581:AX581"/>
    <mergeCell ref="AV577:AX577"/>
    <mergeCell ref="AO574:AR574"/>
    <mergeCell ref="AP575:AR575"/>
    <mergeCell ref="BA582:BD582"/>
    <mergeCell ref="BA584:BD584"/>
    <mergeCell ref="BA587:BD587"/>
    <mergeCell ref="BA588:BD588"/>
    <mergeCell ref="BA589:BD589"/>
    <mergeCell ref="BA590:BD590"/>
    <mergeCell ref="BA591:BD591"/>
    <mergeCell ref="AP592:AR592"/>
    <mergeCell ref="AV592:AX592"/>
    <mergeCell ref="BA592:BD592"/>
    <mergeCell ref="Y1:Z1"/>
    <mergeCell ref="AB1:AK1"/>
    <mergeCell ref="AO1:AP1"/>
    <mergeCell ref="R2:T2"/>
    <mergeCell ref="Y2:AK2"/>
    <mergeCell ref="AR1:AX1"/>
    <mergeCell ref="BA1:BK1"/>
    <mergeCell ref="CK3:CU3"/>
    <mergeCell ref="CK1:CU1"/>
    <mergeCell ref="BM1:BW1"/>
    <mergeCell ref="BA3:BK3"/>
    <mergeCell ref="BY1:CI1"/>
    <mergeCell ref="BY3:CI3"/>
    <mergeCell ref="BM3:BW3"/>
    <mergeCell ref="AO2:AX2"/>
    <mergeCell ref="R3:S3"/>
    <mergeCell ref="U3:W3"/>
    <mergeCell ref="R644:S644"/>
    <mergeCell ref="U644:W644"/>
    <mergeCell ref="AT574:AX574"/>
    <mergeCell ref="AV575:AX575"/>
    <mergeCell ref="AV578:AX578"/>
    <mergeCell ref="AP578:AR578"/>
    <mergeCell ref="AP625:AR625"/>
    <mergeCell ref="AV625:AX625"/>
    <mergeCell ref="AP629:AR629"/>
    <mergeCell ref="AV629:AX629"/>
    <mergeCell ref="AP582:AR582"/>
    <mergeCell ref="AV582:AX582"/>
    <mergeCell ref="AP584:AR584"/>
    <mergeCell ref="AV584:AX584"/>
    <mergeCell ref="AO587:AR587"/>
    <mergeCell ref="AT587:AX587"/>
    <mergeCell ref="AP588:AR588"/>
    <mergeCell ref="AV588:AX588"/>
    <mergeCell ref="AP589:AR589"/>
    <mergeCell ref="AV589:AX589"/>
    <mergeCell ref="AP590:AR590"/>
    <mergeCell ref="AV590:AX590"/>
    <mergeCell ref="AP591:AR591"/>
    <mergeCell ref="AV591:AX591"/>
    <mergeCell ref="W675:Y675"/>
    <mergeCell ref="AC675:AE675"/>
    <mergeCell ref="W676:Y676"/>
    <mergeCell ref="BA579:BD579"/>
    <mergeCell ref="AP580:AR580"/>
    <mergeCell ref="AV580:AX580"/>
    <mergeCell ref="BA580:BD580"/>
    <mergeCell ref="BA620:BD620"/>
    <mergeCell ref="BA574:BD574"/>
    <mergeCell ref="AP576:AR576"/>
    <mergeCell ref="AV576:AX576"/>
    <mergeCell ref="BA576:BD576"/>
    <mergeCell ref="AP577:AR577"/>
    <mergeCell ref="AP579:AR579"/>
    <mergeCell ref="AV579:AX579"/>
    <mergeCell ref="AP618:AR618"/>
    <mergeCell ref="AV618:AX618"/>
    <mergeCell ref="BA575:BD575"/>
    <mergeCell ref="BA578:BD578"/>
    <mergeCell ref="BA581:BD581"/>
    <mergeCell ref="BA618:BD618"/>
    <mergeCell ref="BA577:BD577"/>
    <mergeCell ref="AP620:AR620"/>
    <mergeCell ref="AV620:AX620"/>
    <mergeCell ref="W669:Y669"/>
    <mergeCell ref="AC669:AE669"/>
    <mergeCell ref="W670:Y670"/>
    <mergeCell ref="AC670:AE670"/>
    <mergeCell ref="W671:Y671"/>
    <mergeCell ref="AC671:AE671"/>
    <mergeCell ref="W672:Y672"/>
    <mergeCell ref="AC672:AE672"/>
    <mergeCell ref="W673:Y673"/>
    <mergeCell ref="AC673:AE673"/>
    <mergeCell ref="W663:Y663"/>
    <mergeCell ref="V665:Y665"/>
    <mergeCell ref="AA665:AE665"/>
    <mergeCell ref="W666:Y666"/>
    <mergeCell ref="AC666:AE666"/>
    <mergeCell ref="W667:Y667"/>
    <mergeCell ref="AC667:AE667"/>
    <mergeCell ref="W668:Y668"/>
    <mergeCell ref="AC668:AE668"/>
    <mergeCell ref="W657:Y657"/>
    <mergeCell ref="AC657:AE657"/>
    <mergeCell ref="W658:Y658"/>
    <mergeCell ref="AC658:AE658"/>
    <mergeCell ref="W659:Y659"/>
    <mergeCell ref="AC659:AE659"/>
    <mergeCell ref="W660:Y660"/>
    <mergeCell ref="AC660:AE660"/>
    <mergeCell ref="W662:Y662"/>
    <mergeCell ref="AC662:AE662"/>
    <mergeCell ref="V652:Y652"/>
    <mergeCell ref="AA652:AE652"/>
    <mergeCell ref="W653:Y653"/>
    <mergeCell ref="AC653:AE653"/>
    <mergeCell ref="W654:Y654"/>
    <mergeCell ref="AC654:AE654"/>
    <mergeCell ref="W655:Y655"/>
    <mergeCell ref="AC655:AE655"/>
    <mergeCell ref="W656:Y656"/>
    <mergeCell ref="AC656:AE656"/>
    <mergeCell ref="AP597:AR597"/>
    <mergeCell ref="AV597:AX597"/>
    <mergeCell ref="BA597:BD597"/>
    <mergeCell ref="AP593:AR593"/>
    <mergeCell ref="AV593:AX593"/>
    <mergeCell ref="BA593:BD593"/>
    <mergeCell ref="AP594:AR594"/>
    <mergeCell ref="AV594:AX594"/>
    <mergeCell ref="BA594:BD594"/>
    <mergeCell ref="AP595:AR595"/>
    <mergeCell ref="AV595:AX595"/>
    <mergeCell ref="BA595:BD595"/>
  </mergeCells>
  <phoneticPr fontId="9" type="noConversion"/>
  <conditionalFormatting sqref="Y645:AJ650 AL612:AM650 Y4:AM4 AL5:AM575 Y5:AK643">
    <cfRule type="expression" dxfId="11" priority="12" stopIfTrue="1">
      <formula>AND(Y4&lt;&gt;"",ISNUMBER(Y4),Y4&gt;0)</formula>
    </cfRule>
    <cfRule type="cellIs" dxfId="10" priority="13" stopIfTrue="1" operator="equal">
      <formula>"-"</formula>
    </cfRule>
  </conditionalFormatting>
  <conditionalFormatting sqref="G4:G575 G612:G643 G645:G650">
    <cfRule type="cellIs" dxfId="9" priority="9" operator="equal">
      <formula>"-"</formula>
    </cfRule>
    <cfRule type="cellIs" dxfId="8" priority="10" operator="greaterThan">
      <formula>0</formula>
    </cfRule>
  </conditionalFormatting>
  <conditionalFormatting sqref="B612:B708 B4:B575">
    <cfRule type="expression" dxfId="7" priority="8">
      <formula>IFERROR(B4,TRUE)</formula>
    </cfRule>
  </conditionalFormatting>
  <conditionalFormatting sqref="AL576:AM611">
    <cfRule type="expression" dxfId="6" priority="6" stopIfTrue="1">
      <formula>AND(AL576&lt;&gt;"",ISNUMBER(AL576),AL576&gt;0)</formula>
    </cfRule>
    <cfRule type="cellIs" dxfId="5" priority="7" stopIfTrue="1" operator="equal">
      <formula>"-"</formula>
    </cfRule>
  </conditionalFormatting>
  <conditionalFormatting sqref="G576:G611">
    <cfRule type="cellIs" dxfId="4" priority="4" operator="equal">
      <formula>"-"</formula>
    </cfRule>
    <cfRule type="cellIs" dxfId="3" priority="5" operator="greaterThan">
      <formula>0</formula>
    </cfRule>
  </conditionalFormatting>
  <conditionalFormatting sqref="B576:B611">
    <cfRule type="expression" dxfId="2" priority="3">
      <formula>IFERROR(B576,TRUE)</formula>
    </cfRule>
  </conditionalFormatting>
  <conditionalFormatting sqref="AK645:AK650">
    <cfRule type="expression" dxfId="1" priority="1" stopIfTrue="1">
      <formula>AND(AK645&lt;&gt;"",ISNUMBER(AK645),AK645&gt;0)</formula>
    </cfRule>
    <cfRule type="cellIs" dxfId="0" priority="2" stopIfTrue="1" operator="equal">
      <formula>"-"</formula>
    </cfRule>
  </conditionalFormatting>
  <pageMargins left="0.7" right="0.7" top="0.75" bottom="0.75" header="0.3" footer="0.3"/>
  <pageSetup paperSize="9" orientation="portrait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Лист2"/>
  <dimension ref="A1:S2068"/>
  <sheetViews>
    <sheetView workbookViewId="0">
      <pane ySplit="1" topLeftCell="A2" activePane="bottomLeft" state="frozen"/>
      <selection pane="bottomLeft" activeCell="A2" sqref="A2"/>
    </sheetView>
  </sheetViews>
  <sheetFormatPr defaultRowHeight="15" outlineLevelCol="1" x14ac:dyDescent="0.25"/>
  <cols>
    <col min="1" max="1" width="16.5703125" style="167" bestFit="1" customWidth="1"/>
    <col min="3" max="3" width="9.140625" style="167"/>
    <col min="4" max="4" width="40.28515625" bestFit="1" customWidth="1"/>
    <col min="5" max="5" width="10.7109375" bestFit="1" customWidth="1"/>
    <col min="6" max="6" width="10.85546875" bestFit="1" customWidth="1"/>
    <col min="7" max="7" width="14.85546875" style="171" bestFit="1" customWidth="1"/>
    <col min="8" max="8" width="89.85546875" style="167" bestFit="1" customWidth="1"/>
    <col min="9" max="9" width="14.28515625" style="167" bestFit="1" customWidth="1"/>
    <col min="10" max="10" width="8" style="167" bestFit="1" customWidth="1"/>
    <col min="11" max="11" width="9.85546875" style="167" bestFit="1" customWidth="1"/>
    <col min="12" max="12" width="9" style="167" bestFit="1" customWidth="1"/>
    <col min="13" max="13" width="7.140625" style="167" bestFit="1" customWidth="1"/>
    <col min="14" max="14" width="9.42578125" style="167" bestFit="1" customWidth="1"/>
    <col min="15" max="16" width="10.7109375" customWidth="1" outlineLevel="1"/>
    <col min="17" max="17" width="10.7109375" customWidth="1"/>
  </cols>
  <sheetData>
    <row r="1" spans="1:19" s="192" customFormat="1" ht="15.75" thickBot="1" x14ac:dyDescent="0.3">
      <c r="A1" s="198" t="s">
        <v>4379</v>
      </c>
      <c r="B1" s="186" t="s">
        <v>127</v>
      </c>
      <c r="C1" s="198" t="s">
        <v>4378</v>
      </c>
      <c r="D1" s="187" t="s">
        <v>8</v>
      </c>
      <c r="E1" s="187" t="s">
        <v>163</v>
      </c>
      <c r="F1" s="188" t="s">
        <v>36</v>
      </c>
      <c r="G1" s="189" t="s">
        <v>164</v>
      </c>
      <c r="H1" s="190" t="s">
        <v>165</v>
      </c>
      <c r="I1" s="191" t="s">
        <v>124</v>
      </c>
      <c r="J1" s="190" t="s">
        <v>68</v>
      </c>
      <c r="K1" s="190" t="s">
        <v>125</v>
      </c>
      <c r="L1" s="190" t="s">
        <v>69</v>
      </c>
      <c r="M1" s="190" t="s">
        <v>166</v>
      </c>
      <c r="N1" s="190" t="s">
        <v>126</v>
      </c>
      <c r="O1" s="190" t="s">
        <v>163</v>
      </c>
      <c r="P1" s="190" t="s">
        <v>36</v>
      </c>
      <c r="R1" s="174" t="s">
        <v>3164</v>
      </c>
      <c r="S1" s="175" t="s">
        <v>3165</v>
      </c>
    </row>
    <row r="2" spans="1:19" x14ac:dyDescent="0.25">
      <c r="A2" s="176" t="str">
        <f>B2&amp;C2</f>
        <v>771110186</v>
      </c>
      <c r="B2" s="176">
        <f>_xlfn.LET(_xlpm.START,FIND("арт. ",H2)+5,_xlpm.END,FIND(" ",H2,_xlpm.START),_xlpm.Result,TRIM(MID(H2,_xlpm.START,_xlpm.END-_xlpm.START)),IFERROR(VALUE(_xlpm.Result),_xlpm.Result))</f>
        <v>7711101</v>
      </c>
      <c r="C2" s="176" t="str">
        <f>_xlfn.LET(_xlpm.START,FIND("{",H2)+1,_xlpm.END,FIND("}",H2),TRIM(MID(H2,_xlpm.START,_xlpm.END-_xlpm.START)))</f>
        <v>86</v>
      </c>
      <c r="D2" s="176" t="str">
        <f>_xlfn.LET(_xlpm.START,FIND("арт. ",H2)+13,_xlpm.END,FIND("(",H2),TRIM(MID(H2,_xlpm.START,_xlpm.END-_xlpm.START)))</f>
        <v>BASEBALL CAP COTTON</v>
      </c>
      <c r="E2" s="176" t="str">
        <f>_xlfn.LET(_xlpm.START,1,_xlpm.END,FIND(MID($S$1,1,1),H2),TRIM(MID(H2,_xlpm.START,_xlpm.END-_xlpm.START)))</f>
        <v>Бейсболка</v>
      </c>
      <c r="F2" s="177" t="str">
        <f>VLOOKUP(E2,O:P,2,0)</f>
        <v>Бейсболки</v>
      </c>
      <c r="G2" s="178" t="s">
        <v>1702</v>
      </c>
      <c r="H2" s="179" t="s">
        <v>2394</v>
      </c>
      <c r="I2" s="180" t="s">
        <v>65</v>
      </c>
      <c r="J2" s="181">
        <v>896.41</v>
      </c>
      <c r="K2" s="182">
        <v>35</v>
      </c>
      <c r="L2" s="183" t="s">
        <v>3462</v>
      </c>
      <c r="M2" s="184"/>
      <c r="N2" s="185">
        <v>35</v>
      </c>
      <c r="O2" s="167" t="s">
        <v>129</v>
      </c>
      <c r="P2" s="167" t="s">
        <v>130</v>
      </c>
    </row>
    <row r="3" spans="1:19" x14ac:dyDescent="0.25">
      <c r="A3" s="176" t="str">
        <f t="shared" ref="A3:A66" si="0">B3&amp;C3</f>
        <v>77111018</v>
      </c>
      <c r="B3" s="176">
        <f t="shared" ref="B3:B66" si="1">_xlfn.LET(_xlpm.START,FIND("арт. ",H3)+5,_xlpm.END,FIND(" ",H3,_xlpm.START),_xlpm.Result,TRIM(MID(H3,_xlpm.START,_xlpm.END-_xlpm.START)),IFERROR(VALUE(_xlpm.Result),_xlpm.Result))</f>
        <v>7711101</v>
      </c>
      <c r="C3" s="176" t="str">
        <f t="shared" ref="C3:C66" si="2">_xlfn.LET(_xlpm.START,FIND("{",H3)+1,_xlpm.END,FIND("}",H3),TRIM(MID(H3,_xlpm.START,_xlpm.END-_xlpm.START)))</f>
        <v>8</v>
      </c>
      <c r="D3" s="176" t="str">
        <f t="shared" ref="D3:D66" si="3">_xlfn.LET(_xlpm.START,FIND("арт. ",H3)+13,_xlpm.END,FIND("(",H3),TRIM(MID(H3,_xlpm.START,_xlpm.END-_xlpm.START)))</f>
        <v>BASEBALL CAP COTTON</v>
      </c>
      <c r="E3" s="176" t="str">
        <f t="shared" ref="E3:E66" si="4">_xlfn.LET(_xlpm.START,1,_xlpm.END,FIND(MID($S$1,1,1),H3),TRIM(MID(H3,_xlpm.START,_xlpm.END-_xlpm.START)))</f>
        <v>Бейсболка</v>
      </c>
      <c r="F3" s="177" t="str">
        <f t="shared" ref="F3:F66" si="5">VLOOKUP(E3,O:P,2,0)</f>
        <v>Бейсболки</v>
      </c>
      <c r="G3" s="170" t="s">
        <v>1701</v>
      </c>
      <c r="H3" s="155" t="s">
        <v>2395</v>
      </c>
      <c r="I3" s="156" t="s">
        <v>65</v>
      </c>
      <c r="J3" s="157">
        <v>896.41</v>
      </c>
      <c r="K3" s="159">
        <v>2</v>
      </c>
      <c r="L3" s="160" t="s">
        <v>3463</v>
      </c>
      <c r="M3" s="169"/>
      <c r="N3" s="162">
        <v>2</v>
      </c>
      <c r="O3" s="167" t="s">
        <v>131</v>
      </c>
      <c r="P3" s="167" t="s">
        <v>132</v>
      </c>
    </row>
    <row r="4" spans="1:19" x14ac:dyDescent="0.25">
      <c r="A4" s="176" t="str">
        <f t="shared" si="0"/>
        <v>771110171</v>
      </c>
      <c r="B4" s="176">
        <f t="shared" si="1"/>
        <v>7711101</v>
      </c>
      <c r="C4" s="176" t="str">
        <f t="shared" si="2"/>
        <v>71</v>
      </c>
      <c r="D4" s="176" t="str">
        <f t="shared" si="3"/>
        <v>BASEBALL CAP COTTON</v>
      </c>
      <c r="E4" s="176" t="str">
        <f t="shared" si="4"/>
        <v>Бейсболка</v>
      </c>
      <c r="F4" s="177" t="str">
        <f t="shared" si="5"/>
        <v>Бейсболки</v>
      </c>
      <c r="G4" s="170" t="s">
        <v>3366</v>
      </c>
      <c r="H4" s="155" t="s">
        <v>3457</v>
      </c>
      <c r="I4" s="156" t="s">
        <v>65</v>
      </c>
      <c r="J4" s="157">
        <v>715.86</v>
      </c>
      <c r="K4" s="159">
        <v>35</v>
      </c>
      <c r="L4" s="160" t="s">
        <v>3464</v>
      </c>
      <c r="M4" s="169"/>
      <c r="N4" s="162">
        <v>35</v>
      </c>
      <c r="O4" s="167" t="s">
        <v>38</v>
      </c>
      <c r="P4" s="167" t="s">
        <v>133</v>
      </c>
    </row>
    <row r="5" spans="1:19" x14ac:dyDescent="0.25">
      <c r="A5" s="176" t="str">
        <f t="shared" si="0"/>
        <v>771110120</v>
      </c>
      <c r="B5" s="176">
        <f t="shared" si="1"/>
        <v>7711101</v>
      </c>
      <c r="C5" s="176" t="str">
        <f t="shared" si="2"/>
        <v>20</v>
      </c>
      <c r="D5" s="176" t="str">
        <f t="shared" si="3"/>
        <v>BASEBALL CAP COTTON</v>
      </c>
      <c r="E5" s="176" t="str">
        <f t="shared" si="4"/>
        <v>Бейсболка</v>
      </c>
      <c r="F5" s="177" t="str">
        <f t="shared" si="5"/>
        <v>Бейсболки</v>
      </c>
      <c r="G5" s="170" t="s">
        <v>3367</v>
      </c>
      <c r="H5" s="155" t="s">
        <v>3458</v>
      </c>
      <c r="I5" s="156" t="s">
        <v>65</v>
      </c>
      <c r="J5" s="157">
        <v>715.86</v>
      </c>
      <c r="K5" s="159">
        <v>22</v>
      </c>
      <c r="L5" s="160" t="s">
        <v>3465</v>
      </c>
      <c r="M5" s="169"/>
      <c r="N5" s="162">
        <v>22</v>
      </c>
      <c r="O5" s="167" t="s">
        <v>38</v>
      </c>
      <c r="P5" s="167" t="s">
        <v>133</v>
      </c>
    </row>
    <row r="6" spans="1:19" x14ac:dyDescent="0.25">
      <c r="A6" s="176" t="str">
        <f t="shared" si="0"/>
        <v>771110155</v>
      </c>
      <c r="B6" s="176">
        <f t="shared" si="1"/>
        <v>7711101</v>
      </c>
      <c r="C6" s="176" t="str">
        <f t="shared" si="2"/>
        <v>55</v>
      </c>
      <c r="D6" s="176" t="str">
        <f t="shared" si="3"/>
        <v>BASEBALL CAP COTTON</v>
      </c>
      <c r="E6" s="176" t="str">
        <f t="shared" si="4"/>
        <v>Бейсболка</v>
      </c>
      <c r="F6" s="177" t="str">
        <f t="shared" si="5"/>
        <v>Бейсболки</v>
      </c>
      <c r="G6" s="170" t="s">
        <v>3199</v>
      </c>
      <c r="H6" s="155" t="s">
        <v>3385</v>
      </c>
      <c r="I6" s="156" t="s">
        <v>65</v>
      </c>
      <c r="J6" s="157">
        <v>897.23</v>
      </c>
      <c r="K6" s="159">
        <v>38</v>
      </c>
      <c r="L6" s="160" t="s">
        <v>3466</v>
      </c>
      <c r="M6" s="169"/>
      <c r="N6" s="162">
        <v>38</v>
      </c>
      <c r="O6" s="167" t="s">
        <v>134</v>
      </c>
      <c r="P6" s="167" t="s">
        <v>135</v>
      </c>
    </row>
    <row r="7" spans="1:19" x14ac:dyDescent="0.25">
      <c r="A7" s="176" t="str">
        <f t="shared" si="0"/>
        <v>771110132</v>
      </c>
      <c r="B7" s="176">
        <f t="shared" si="1"/>
        <v>7711101</v>
      </c>
      <c r="C7" s="176" t="str">
        <f t="shared" si="2"/>
        <v>32</v>
      </c>
      <c r="D7" s="176" t="str">
        <f t="shared" si="3"/>
        <v>BASEBALL CAP COTTON</v>
      </c>
      <c r="E7" s="176" t="str">
        <f t="shared" si="4"/>
        <v>Бейсболка</v>
      </c>
      <c r="F7" s="177" t="str">
        <f t="shared" si="5"/>
        <v>Бейсболки</v>
      </c>
      <c r="G7" s="172" t="s">
        <v>1703</v>
      </c>
      <c r="H7" s="173" t="s">
        <v>2396</v>
      </c>
      <c r="I7" s="173" t="s">
        <v>65</v>
      </c>
      <c r="J7" s="173">
        <v>896.41</v>
      </c>
      <c r="K7" s="173">
        <v>43</v>
      </c>
      <c r="L7" s="173" t="s">
        <v>3467</v>
      </c>
      <c r="M7" s="173"/>
      <c r="N7" s="173">
        <v>43</v>
      </c>
      <c r="O7" s="167" t="s">
        <v>136</v>
      </c>
      <c r="P7" s="167" t="s">
        <v>136</v>
      </c>
    </row>
    <row r="8" spans="1:19" x14ac:dyDescent="0.25">
      <c r="A8" s="176" t="str">
        <f t="shared" si="0"/>
        <v>771110123</v>
      </c>
      <c r="B8" s="176">
        <f t="shared" si="1"/>
        <v>7711101</v>
      </c>
      <c r="C8" s="176" t="str">
        <f t="shared" si="2"/>
        <v>23</v>
      </c>
      <c r="D8" s="176" t="str">
        <f t="shared" si="3"/>
        <v>BASEBALL CAP COTTON</v>
      </c>
      <c r="E8" s="176" t="str">
        <f t="shared" si="4"/>
        <v>Бейсболка</v>
      </c>
      <c r="F8" s="177" t="str">
        <f t="shared" si="5"/>
        <v>Бейсболки</v>
      </c>
      <c r="G8" s="172" t="s">
        <v>1704</v>
      </c>
      <c r="H8" s="173" t="s">
        <v>2397</v>
      </c>
      <c r="I8" s="173" t="s">
        <v>65</v>
      </c>
      <c r="J8" s="173">
        <v>897.23</v>
      </c>
      <c r="K8" s="173">
        <v>2</v>
      </c>
      <c r="L8" s="173" t="s">
        <v>3468</v>
      </c>
      <c r="M8" s="173"/>
      <c r="N8" s="173">
        <v>2</v>
      </c>
      <c r="O8" s="167" t="s">
        <v>137</v>
      </c>
      <c r="P8" s="167" t="s">
        <v>138</v>
      </c>
    </row>
    <row r="9" spans="1:19" x14ac:dyDescent="0.25">
      <c r="A9" s="176" t="str">
        <f t="shared" si="0"/>
        <v>77111012</v>
      </c>
      <c r="B9" s="176">
        <f t="shared" si="1"/>
        <v>7711101</v>
      </c>
      <c r="C9" s="176" t="str">
        <f t="shared" si="2"/>
        <v>2</v>
      </c>
      <c r="D9" s="176" t="str">
        <f t="shared" si="3"/>
        <v>BASEBALL CAP COTTON</v>
      </c>
      <c r="E9" s="176" t="str">
        <f t="shared" si="4"/>
        <v>Бейсболка</v>
      </c>
      <c r="F9" s="177" t="str">
        <f t="shared" si="5"/>
        <v>Бейсболки</v>
      </c>
      <c r="G9" s="170" t="s">
        <v>3215</v>
      </c>
      <c r="H9" s="155" t="s">
        <v>3392</v>
      </c>
      <c r="I9" s="156" t="s">
        <v>65</v>
      </c>
      <c r="J9" s="157">
        <v>896.41</v>
      </c>
      <c r="K9" s="159">
        <v>22</v>
      </c>
      <c r="L9" s="157" t="s">
        <v>3469</v>
      </c>
      <c r="M9" s="169"/>
      <c r="N9" s="162">
        <v>22</v>
      </c>
      <c r="O9" s="167" t="s">
        <v>158</v>
      </c>
      <c r="P9" s="167" t="s">
        <v>139</v>
      </c>
    </row>
    <row r="10" spans="1:19" x14ac:dyDescent="0.25">
      <c r="A10" s="176" t="str">
        <f t="shared" si="0"/>
        <v>77111011</v>
      </c>
      <c r="B10" s="176">
        <f t="shared" si="1"/>
        <v>7711101</v>
      </c>
      <c r="C10" s="176" t="str">
        <f t="shared" si="2"/>
        <v>1</v>
      </c>
      <c r="D10" s="176" t="str">
        <f t="shared" si="3"/>
        <v>BASEBALL CAP COTTON</v>
      </c>
      <c r="E10" s="176" t="str">
        <f t="shared" si="4"/>
        <v>Бейсболка</v>
      </c>
      <c r="F10" s="177" t="str">
        <f t="shared" si="5"/>
        <v>Бейсболки</v>
      </c>
      <c r="G10" s="170" t="s">
        <v>3198</v>
      </c>
      <c r="H10" s="155" t="s">
        <v>3384</v>
      </c>
      <c r="I10" s="156" t="s">
        <v>65</v>
      </c>
      <c r="J10" s="157">
        <v>883.24</v>
      </c>
      <c r="K10" s="159">
        <v>45</v>
      </c>
      <c r="L10" s="157" t="s">
        <v>3470</v>
      </c>
      <c r="M10" s="169"/>
      <c r="N10" s="162">
        <v>45</v>
      </c>
      <c r="O10" s="167" t="s">
        <v>122</v>
      </c>
      <c r="P10" s="167" t="s">
        <v>140</v>
      </c>
    </row>
    <row r="11" spans="1:19" x14ac:dyDescent="0.25">
      <c r="A11" s="176" t="str">
        <f t="shared" si="0"/>
        <v>771110271</v>
      </c>
      <c r="B11" s="176">
        <f t="shared" si="1"/>
        <v>7711102</v>
      </c>
      <c r="C11" s="176" t="str">
        <f t="shared" si="2"/>
        <v>71</v>
      </c>
      <c r="D11" s="176" t="str">
        <f t="shared" si="3"/>
        <v>BASEBALL CAP DELAVE ORGANIC</v>
      </c>
      <c r="E11" s="176" t="str">
        <f t="shared" si="4"/>
        <v>Бейсболка</v>
      </c>
      <c r="F11" s="177" t="str">
        <f t="shared" si="5"/>
        <v>Бейсболки</v>
      </c>
      <c r="G11" s="172" t="s">
        <v>1700</v>
      </c>
      <c r="H11" s="173" t="s">
        <v>2398</v>
      </c>
      <c r="I11" s="173" t="s">
        <v>61</v>
      </c>
      <c r="J11" s="173" t="s">
        <v>2399</v>
      </c>
      <c r="K11" s="173">
        <v>1</v>
      </c>
      <c r="L11" s="173" t="s">
        <v>2399</v>
      </c>
      <c r="M11" s="173"/>
      <c r="N11" s="173">
        <v>1</v>
      </c>
      <c r="O11" s="167" t="s">
        <v>141</v>
      </c>
      <c r="P11" s="167" t="s">
        <v>142</v>
      </c>
    </row>
    <row r="12" spans="1:19" x14ac:dyDescent="0.25">
      <c r="A12" s="176" t="str">
        <f t="shared" si="0"/>
        <v>771110285</v>
      </c>
      <c r="B12" s="176">
        <f t="shared" si="1"/>
        <v>7711102</v>
      </c>
      <c r="C12" s="176" t="str">
        <f t="shared" si="2"/>
        <v>85</v>
      </c>
      <c r="D12" s="176" t="str">
        <f t="shared" si="3"/>
        <v>BASEBALL CAP DELAVE ORGANIC</v>
      </c>
      <c r="E12" s="176" t="str">
        <f t="shared" si="4"/>
        <v>Бейсболка</v>
      </c>
      <c r="F12" s="177" t="str">
        <f t="shared" si="5"/>
        <v>Бейсболки</v>
      </c>
      <c r="G12" s="172" t="s">
        <v>1695</v>
      </c>
      <c r="H12" s="173" t="s">
        <v>2401</v>
      </c>
      <c r="I12" s="173" t="s">
        <v>66</v>
      </c>
      <c r="J12" s="173" t="s">
        <v>2402</v>
      </c>
      <c r="K12" s="173">
        <v>3</v>
      </c>
      <c r="L12" s="173" t="s">
        <v>2896</v>
      </c>
      <c r="M12" s="173"/>
      <c r="N12" s="173">
        <v>3</v>
      </c>
      <c r="O12" s="167" t="s">
        <v>143</v>
      </c>
      <c r="P12" s="167" t="s">
        <v>144</v>
      </c>
    </row>
    <row r="13" spans="1:19" x14ac:dyDescent="0.25">
      <c r="A13" s="176" t="str">
        <f t="shared" si="0"/>
        <v>771110285</v>
      </c>
      <c r="B13" s="176">
        <f t="shared" si="1"/>
        <v>7711102</v>
      </c>
      <c r="C13" s="176" t="str">
        <f t="shared" si="2"/>
        <v>85</v>
      </c>
      <c r="D13" s="176" t="str">
        <f t="shared" si="3"/>
        <v>BASEBALL CAP DELAVE ORGANIC</v>
      </c>
      <c r="E13" s="176" t="str">
        <f t="shared" si="4"/>
        <v>Бейсболка</v>
      </c>
      <c r="F13" s="177" t="str">
        <f t="shared" si="5"/>
        <v>Бейсболки</v>
      </c>
      <c r="G13" s="172" t="s">
        <v>1694</v>
      </c>
      <c r="H13" s="173" t="s">
        <v>2401</v>
      </c>
      <c r="I13" s="173" t="s">
        <v>61</v>
      </c>
      <c r="J13" s="173" t="s">
        <v>2402</v>
      </c>
      <c r="K13" s="173">
        <v>4</v>
      </c>
      <c r="L13" s="173" t="s">
        <v>2403</v>
      </c>
      <c r="M13" s="173"/>
      <c r="N13" s="173">
        <v>4</v>
      </c>
      <c r="O13" s="167" t="s">
        <v>145</v>
      </c>
      <c r="P13" s="167" t="s">
        <v>145</v>
      </c>
    </row>
    <row r="14" spans="1:19" x14ac:dyDescent="0.25">
      <c r="A14" s="176" t="str">
        <f t="shared" si="0"/>
        <v>771110285</v>
      </c>
      <c r="B14" s="176">
        <f t="shared" si="1"/>
        <v>7711102</v>
      </c>
      <c r="C14" s="176" t="str">
        <f t="shared" si="2"/>
        <v>85</v>
      </c>
      <c r="D14" s="176" t="str">
        <f t="shared" si="3"/>
        <v>BASEBALL CAP DELAVE ORGANIC</v>
      </c>
      <c r="E14" s="176" t="str">
        <f t="shared" si="4"/>
        <v>Бейсболка</v>
      </c>
      <c r="F14" s="177" t="str">
        <f t="shared" si="5"/>
        <v>Бейсболки</v>
      </c>
      <c r="G14" s="172" t="s">
        <v>1693</v>
      </c>
      <c r="H14" s="173" t="s">
        <v>2401</v>
      </c>
      <c r="I14" s="173" t="s">
        <v>60</v>
      </c>
      <c r="J14" s="173" t="s">
        <v>2402</v>
      </c>
      <c r="K14" s="173">
        <v>4</v>
      </c>
      <c r="L14" s="173" t="s">
        <v>2403</v>
      </c>
      <c r="M14" s="173"/>
      <c r="N14" s="173">
        <v>4</v>
      </c>
      <c r="O14" s="167" t="s">
        <v>159</v>
      </c>
      <c r="P14" s="167" t="s">
        <v>146</v>
      </c>
    </row>
    <row r="15" spans="1:19" x14ac:dyDescent="0.25">
      <c r="A15" s="176" t="str">
        <f t="shared" si="0"/>
        <v>771110285</v>
      </c>
      <c r="B15" s="176">
        <f t="shared" si="1"/>
        <v>7711102</v>
      </c>
      <c r="C15" s="176" t="str">
        <f t="shared" si="2"/>
        <v>85</v>
      </c>
      <c r="D15" s="176" t="str">
        <f t="shared" si="3"/>
        <v>BASEBALL CAP DELAVE ORGANIC</v>
      </c>
      <c r="E15" s="176" t="str">
        <f t="shared" si="4"/>
        <v>Бейсболка</v>
      </c>
      <c r="F15" s="177" t="str">
        <f t="shared" si="5"/>
        <v>Бейсболки</v>
      </c>
      <c r="G15" s="172" t="s">
        <v>1692</v>
      </c>
      <c r="H15" s="173" t="s">
        <v>2401</v>
      </c>
      <c r="I15" s="173" t="s">
        <v>64</v>
      </c>
      <c r="J15" s="173" t="s">
        <v>2402</v>
      </c>
      <c r="K15" s="173">
        <v>3</v>
      </c>
      <c r="L15" s="173" t="s">
        <v>2896</v>
      </c>
      <c r="M15" s="173"/>
      <c r="N15" s="173">
        <v>3</v>
      </c>
      <c r="O15" s="167" t="s">
        <v>160</v>
      </c>
      <c r="P15" s="167" t="s">
        <v>147</v>
      </c>
    </row>
    <row r="16" spans="1:19" x14ac:dyDescent="0.25">
      <c r="A16" s="176" t="str">
        <f t="shared" si="0"/>
        <v>77111022</v>
      </c>
      <c r="B16" s="176">
        <f t="shared" si="1"/>
        <v>7711102</v>
      </c>
      <c r="C16" s="176" t="str">
        <f t="shared" si="2"/>
        <v>2</v>
      </c>
      <c r="D16" s="176" t="str">
        <f t="shared" si="3"/>
        <v>BASEBALL CAP DELAVE ORGANIC</v>
      </c>
      <c r="E16" s="176" t="str">
        <f t="shared" si="4"/>
        <v>Бейсболка</v>
      </c>
      <c r="F16" s="177" t="str">
        <f t="shared" si="5"/>
        <v>Бейсболки</v>
      </c>
      <c r="G16" s="172" t="s">
        <v>1699</v>
      </c>
      <c r="H16" s="173" t="s">
        <v>2405</v>
      </c>
      <c r="I16" s="173" t="s">
        <v>61</v>
      </c>
      <c r="J16" s="173" t="s">
        <v>2399</v>
      </c>
      <c r="K16" s="173">
        <v>8</v>
      </c>
      <c r="L16" s="173" t="s">
        <v>2407</v>
      </c>
      <c r="M16" s="173"/>
      <c r="N16" s="173">
        <v>8</v>
      </c>
      <c r="O16" s="167" t="s">
        <v>75</v>
      </c>
      <c r="P16" s="167" t="s">
        <v>148</v>
      </c>
    </row>
    <row r="17" spans="1:16" x14ac:dyDescent="0.25">
      <c r="A17" s="176" t="str">
        <f t="shared" si="0"/>
        <v>77111022</v>
      </c>
      <c r="B17" s="176">
        <f t="shared" si="1"/>
        <v>7711102</v>
      </c>
      <c r="C17" s="176" t="str">
        <f t="shared" si="2"/>
        <v>2</v>
      </c>
      <c r="D17" s="176" t="str">
        <f t="shared" si="3"/>
        <v>BASEBALL CAP DELAVE ORGANIC</v>
      </c>
      <c r="E17" s="176" t="str">
        <f t="shared" si="4"/>
        <v>Бейсболка</v>
      </c>
      <c r="F17" s="177" t="str">
        <f t="shared" si="5"/>
        <v>Бейсболки</v>
      </c>
      <c r="G17" s="172" t="s">
        <v>1698</v>
      </c>
      <c r="H17" s="173" t="s">
        <v>2405</v>
      </c>
      <c r="I17" s="173" t="s">
        <v>60</v>
      </c>
      <c r="J17" s="173" t="s">
        <v>2399</v>
      </c>
      <c r="K17" s="173">
        <v>2</v>
      </c>
      <c r="L17" s="173" t="s">
        <v>2406</v>
      </c>
      <c r="M17" s="173"/>
      <c r="N17" s="173">
        <v>2</v>
      </c>
      <c r="O17" s="167" t="s">
        <v>161</v>
      </c>
      <c r="P17" s="167" t="s">
        <v>149</v>
      </c>
    </row>
    <row r="18" spans="1:16" x14ac:dyDescent="0.25">
      <c r="A18" s="176" t="str">
        <f t="shared" si="0"/>
        <v>77111021</v>
      </c>
      <c r="B18" s="176">
        <f t="shared" si="1"/>
        <v>7711102</v>
      </c>
      <c r="C18" s="176" t="str">
        <f t="shared" si="2"/>
        <v>1</v>
      </c>
      <c r="D18" s="176" t="str">
        <f t="shared" si="3"/>
        <v>BASEBALL CAP DELAVE ORGANIC</v>
      </c>
      <c r="E18" s="176" t="str">
        <f t="shared" si="4"/>
        <v>Бейсболка</v>
      </c>
      <c r="F18" s="177" t="str">
        <f t="shared" si="5"/>
        <v>Бейсболки</v>
      </c>
      <c r="G18" s="172" t="s">
        <v>1697</v>
      </c>
      <c r="H18" s="173" t="s">
        <v>2409</v>
      </c>
      <c r="I18" s="173" t="s">
        <v>66</v>
      </c>
      <c r="J18" s="173" t="s">
        <v>2399</v>
      </c>
      <c r="K18" s="173">
        <v>1</v>
      </c>
      <c r="L18" s="173" t="s">
        <v>2399</v>
      </c>
      <c r="M18" s="173"/>
      <c r="N18" s="173">
        <v>1</v>
      </c>
      <c r="O18" s="167" t="s">
        <v>58</v>
      </c>
      <c r="P18" s="167" t="s">
        <v>58</v>
      </c>
    </row>
    <row r="19" spans="1:16" x14ac:dyDescent="0.25">
      <c r="A19" s="176" t="str">
        <f t="shared" si="0"/>
        <v>77111021</v>
      </c>
      <c r="B19" s="176">
        <f t="shared" si="1"/>
        <v>7711102</v>
      </c>
      <c r="C19" s="176" t="str">
        <f t="shared" si="2"/>
        <v>1</v>
      </c>
      <c r="D19" s="176" t="str">
        <f t="shared" si="3"/>
        <v>BASEBALL CAP DELAVE ORGANIC</v>
      </c>
      <c r="E19" s="176" t="str">
        <f t="shared" si="4"/>
        <v>Бейсболка</v>
      </c>
      <c r="F19" s="177" t="str">
        <f t="shared" si="5"/>
        <v>Бейсболки</v>
      </c>
      <c r="G19" s="172" t="s">
        <v>1696</v>
      </c>
      <c r="H19" s="173" t="s">
        <v>2409</v>
      </c>
      <c r="I19" s="173" t="s">
        <v>61</v>
      </c>
      <c r="J19" s="173" t="s">
        <v>2399</v>
      </c>
      <c r="K19" s="173">
        <v>3</v>
      </c>
      <c r="L19" s="173" t="s">
        <v>2400</v>
      </c>
      <c r="M19" s="173"/>
      <c r="N19" s="173">
        <v>3</v>
      </c>
      <c r="O19" s="167" t="s">
        <v>150</v>
      </c>
      <c r="P19" s="167" t="s">
        <v>151</v>
      </c>
    </row>
    <row r="20" spans="1:16" x14ac:dyDescent="0.25">
      <c r="A20" s="176" t="str">
        <f t="shared" si="0"/>
        <v>77111246</v>
      </c>
      <c r="B20" s="176">
        <f t="shared" si="1"/>
        <v>7711124</v>
      </c>
      <c r="C20" s="176" t="str">
        <f t="shared" si="2"/>
        <v>6</v>
      </c>
      <c r="D20" s="176" t="str">
        <f t="shared" si="3"/>
        <v>BASEBALL CAP</v>
      </c>
      <c r="E20" s="176" t="str">
        <f t="shared" si="4"/>
        <v>Бейсболка</v>
      </c>
      <c r="F20" s="177" t="str">
        <f t="shared" si="5"/>
        <v>Бейсболки</v>
      </c>
      <c r="G20" s="172" t="s">
        <v>1418</v>
      </c>
      <c r="H20" s="173" t="s">
        <v>2410</v>
      </c>
      <c r="I20" s="173" t="s">
        <v>61</v>
      </c>
      <c r="J20" s="173" t="s">
        <v>2411</v>
      </c>
      <c r="K20" s="173">
        <v>1</v>
      </c>
      <c r="L20" s="173" t="s">
        <v>2411</v>
      </c>
      <c r="M20" s="173"/>
      <c r="N20" s="173">
        <v>1</v>
      </c>
      <c r="O20" s="167" t="s">
        <v>152</v>
      </c>
      <c r="P20" s="167" t="s">
        <v>153</v>
      </c>
    </row>
    <row r="21" spans="1:16" x14ac:dyDescent="0.25">
      <c r="A21" s="176" t="str">
        <f t="shared" si="0"/>
        <v>771113567</v>
      </c>
      <c r="B21" s="176">
        <f t="shared" si="1"/>
        <v>7711135</v>
      </c>
      <c r="C21" s="176" t="str">
        <f t="shared" si="2"/>
        <v>67</v>
      </c>
      <c r="D21" s="176" t="str">
        <f t="shared" si="3"/>
        <v>BASEBALL CAP COTTON</v>
      </c>
      <c r="E21" s="176" t="str">
        <f t="shared" si="4"/>
        <v>Бейсболка</v>
      </c>
      <c r="F21" s="177" t="str">
        <f t="shared" si="5"/>
        <v>Бейсболки</v>
      </c>
      <c r="G21" s="172" t="s">
        <v>814</v>
      </c>
      <c r="H21" s="173" t="s">
        <v>2412</v>
      </c>
      <c r="I21" s="173" t="s">
        <v>61</v>
      </c>
      <c r="J21" s="173">
        <v>827.47</v>
      </c>
      <c r="K21" s="173">
        <v>2</v>
      </c>
      <c r="L21" s="173" t="s">
        <v>2413</v>
      </c>
      <c r="M21" s="173"/>
      <c r="N21" s="173">
        <v>2</v>
      </c>
      <c r="O21" s="167" t="s">
        <v>162</v>
      </c>
      <c r="P21" s="167" t="s">
        <v>154</v>
      </c>
    </row>
    <row r="22" spans="1:16" x14ac:dyDescent="0.25">
      <c r="A22" s="176" t="str">
        <f t="shared" si="0"/>
        <v>771113567</v>
      </c>
      <c r="B22" s="176">
        <f t="shared" si="1"/>
        <v>7711135</v>
      </c>
      <c r="C22" s="176" t="str">
        <f t="shared" si="2"/>
        <v>67</v>
      </c>
      <c r="D22" s="176" t="str">
        <f t="shared" si="3"/>
        <v>BASEBALL CAP COTTON</v>
      </c>
      <c r="E22" s="176" t="str">
        <f t="shared" si="4"/>
        <v>Бейсболка</v>
      </c>
      <c r="F22" s="177" t="str">
        <f t="shared" si="5"/>
        <v>Бейсболки</v>
      </c>
      <c r="G22" s="172" t="s">
        <v>812</v>
      </c>
      <c r="H22" s="173" t="s">
        <v>2412</v>
      </c>
      <c r="I22" s="173" t="s">
        <v>60</v>
      </c>
      <c r="J22" s="173">
        <v>827.47</v>
      </c>
      <c r="K22" s="173">
        <v>6</v>
      </c>
      <c r="L22" s="173" t="s">
        <v>2414</v>
      </c>
      <c r="M22" s="173"/>
      <c r="N22" s="173">
        <v>6</v>
      </c>
      <c r="O22" s="167" t="s">
        <v>155</v>
      </c>
      <c r="P22" s="167" t="s">
        <v>155</v>
      </c>
    </row>
    <row r="23" spans="1:16" x14ac:dyDescent="0.25">
      <c r="A23" s="176" t="str">
        <f t="shared" si="0"/>
        <v>771113567</v>
      </c>
      <c r="B23" s="176">
        <f t="shared" si="1"/>
        <v>7711135</v>
      </c>
      <c r="C23" s="176" t="str">
        <f t="shared" si="2"/>
        <v>67</v>
      </c>
      <c r="D23" s="176" t="str">
        <f t="shared" si="3"/>
        <v>BASEBALL CAP COTTON</v>
      </c>
      <c r="E23" s="176" t="str">
        <f t="shared" si="4"/>
        <v>Бейсболка</v>
      </c>
      <c r="F23" s="177" t="str">
        <f t="shared" si="5"/>
        <v>Бейсболки</v>
      </c>
      <c r="G23" s="172" t="s">
        <v>811</v>
      </c>
      <c r="H23" s="173" t="s">
        <v>2412</v>
      </c>
      <c r="I23" s="173" t="s">
        <v>64</v>
      </c>
      <c r="J23" s="173">
        <v>827.47</v>
      </c>
      <c r="K23" s="173">
        <v>1</v>
      </c>
      <c r="L23" s="173">
        <v>827.47</v>
      </c>
      <c r="M23" s="173"/>
      <c r="N23" s="173">
        <v>1</v>
      </c>
      <c r="O23" s="167" t="s">
        <v>156</v>
      </c>
      <c r="P23" s="167" t="s">
        <v>151</v>
      </c>
    </row>
    <row r="24" spans="1:16" x14ac:dyDescent="0.25">
      <c r="A24" s="176" t="str">
        <f t="shared" si="0"/>
        <v>77111361</v>
      </c>
      <c r="B24" s="176">
        <f t="shared" si="1"/>
        <v>7711136</v>
      </c>
      <c r="C24" s="176" t="str">
        <f t="shared" si="2"/>
        <v>1</v>
      </c>
      <c r="D24" s="176" t="str">
        <f t="shared" si="3"/>
        <v>BASEBALL CAP COTTON</v>
      </c>
      <c r="E24" s="176" t="str">
        <f t="shared" si="4"/>
        <v>Бейсболка</v>
      </c>
      <c r="F24" s="177" t="str">
        <f t="shared" si="5"/>
        <v>Бейсболки</v>
      </c>
      <c r="G24" s="170" t="s">
        <v>871</v>
      </c>
      <c r="H24" s="155" t="s">
        <v>2415</v>
      </c>
      <c r="I24" s="156" t="s">
        <v>65</v>
      </c>
      <c r="J24" s="157" t="s">
        <v>2399</v>
      </c>
      <c r="K24" s="159">
        <v>21</v>
      </c>
      <c r="L24" s="160" t="s">
        <v>3471</v>
      </c>
      <c r="M24" s="169"/>
      <c r="N24" s="162">
        <v>21</v>
      </c>
      <c r="O24" s="167" t="s">
        <v>40</v>
      </c>
      <c r="P24" s="167" t="s">
        <v>128</v>
      </c>
    </row>
    <row r="25" spans="1:16" x14ac:dyDescent="0.25">
      <c r="A25" s="176" t="str">
        <f t="shared" si="0"/>
        <v>77111376</v>
      </c>
      <c r="B25" s="176">
        <f t="shared" si="1"/>
        <v>7711137</v>
      </c>
      <c r="C25" s="176" t="str">
        <f t="shared" si="2"/>
        <v>6</v>
      </c>
      <c r="D25" s="176" t="str">
        <f t="shared" si="3"/>
        <v>BASEBALL CAP CO PES</v>
      </c>
      <c r="E25" s="176" t="str">
        <f t="shared" si="4"/>
        <v>Бейсболка</v>
      </c>
      <c r="F25" s="177" t="str">
        <f t="shared" si="5"/>
        <v>Бейсболки</v>
      </c>
      <c r="G25" s="170" t="s">
        <v>810</v>
      </c>
      <c r="H25" s="155" t="s">
        <v>2416</v>
      </c>
      <c r="I25" s="156" t="s">
        <v>66</v>
      </c>
      <c r="J25" s="157">
        <v>979.3</v>
      </c>
      <c r="K25" s="159">
        <v>2</v>
      </c>
      <c r="L25" s="160" t="s">
        <v>3472</v>
      </c>
      <c r="M25" s="169"/>
      <c r="N25" s="162">
        <v>2</v>
      </c>
      <c r="O25" s="167" t="s">
        <v>123</v>
      </c>
      <c r="P25" s="167" t="s">
        <v>151</v>
      </c>
    </row>
    <row r="26" spans="1:16" x14ac:dyDescent="0.25">
      <c r="A26" s="176" t="str">
        <f t="shared" si="0"/>
        <v>77111376</v>
      </c>
      <c r="B26" s="176">
        <f t="shared" si="1"/>
        <v>7711137</v>
      </c>
      <c r="C26" s="176" t="str">
        <f t="shared" si="2"/>
        <v>6</v>
      </c>
      <c r="D26" s="176" t="str">
        <f t="shared" si="3"/>
        <v>BASEBALL CAP CO PES</v>
      </c>
      <c r="E26" s="176" t="str">
        <f t="shared" si="4"/>
        <v>Бейсболка</v>
      </c>
      <c r="F26" s="177" t="str">
        <f t="shared" si="5"/>
        <v>Бейсболки</v>
      </c>
      <c r="G26" s="170" t="s">
        <v>809</v>
      </c>
      <c r="H26" s="155" t="s">
        <v>2416</v>
      </c>
      <c r="I26" s="156" t="s">
        <v>61</v>
      </c>
      <c r="J26" s="157">
        <v>979.3</v>
      </c>
      <c r="K26" s="159">
        <v>2</v>
      </c>
      <c r="L26" s="157" t="s">
        <v>3472</v>
      </c>
      <c r="M26" s="169"/>
      <c r="N26" s="162">
        <v>2</v>
      </c>
      <c r="O26" s="167" t="s">
        <v>37</v>
      </c>
      <c r="P26" s="167" t="s">
        <v>157</v>
      </c>
    </row>
    <row r="27" spans="1:16" x14ac:dyDescent="0.25">
      <c r="A27" s="176" t="str">
        <f t="shared" si="0"/>
        <v>77111376</v>
      </c>
      <c r="B27" s="176">
        <f t="shared" si="1"/>
        <v>7711137</v>
      </c>
      <c r="C27" s="176" t="str">
        <f t="shared" si="2"/>
        <v>6</v>
      </c>
      <c r="D27" s="176" t="str">
        <f t="shared" si="3"/>
        <v>BASEBALL CAP CO PES</v>
      </c>
      <c r="E27" s="176" t="str">
        <f t="shared" si="4"/>
        <v>Бейсболка</v>
      </c>
      <c r="F27" s="177" t="str">
        <f t="shared" si="5"/>
        <v>Бейсболки</v>
      </c>
      <c r="G27" s="170" t="s">
        <v>808</v>
      </c>
      <c r="H27" s="155" t="s">
        <v>2416</v>
      </c>
      <c r="I27" s="156" t="s">
        <v>60</v>
      </c>
      <c r="J27" s="157">
        <v>979.3</v>
      </c>
      <c r="K27" s="159">
        <v>3</v>
      </c>
      <c r="L27" s="160" t="s">
        <v>2417</v>
      </c>
      <c r="M27" s="169"/>
      <c r="N27" s="162">
        <v>3</v>
      </c>
    </row>
    <row r="28" spans="1:16" x14ac:dyDescent="0.25">
      <c r="A28" s="176" t="str">
        <f t="shared" si="0"/>
        <v>77131013</v>
      </c>
      <c r="B28" s="176">
        <f t="shared" si="1"/>
        <v>7713101</v>
      </c>
      <c r="C28" s="176" t="str">
        <f t="shared" si="2"/>
        <v>3</v>
      </c>
      <c r="D28" s="176" t="str">
        <f t="shared" si="3"/>
        <v>BASEBALL CAP LINEN</v>
      </c>
      <c r="E28" s="176" t="str">
        <f t="shared" si="4"/>
        <v>Бейсболка</v>
      </c>
      <c r="F28" s="177" t="str">
        <f t="shared" si="5"/>
        <v>Бейсболки</v>
      </c>
      <c r="G28" s="170" t="s">
        <v>3274</v>
      </c>
      <c r="H28" s="155" t="s">
        <v>3418</v>
      </c>
      <c r="I28" s="156" t="s">
        <v>61</v>
      </c>
      <c r="J28" s="157" t="s">
        <v>3473</v>
      </c>
      <c r="K28" s="159">
        <v>3</v>
      </c>
      <c r="L28" s="160" t="s">
        <v>3474</v>
      </c>
      <c r="M28" s="169"/>
      <c r="N28" s="162">
        <v>3</v>
      </c>
    </row>
    <row r="29" spans="1:16" x14ac:dyDescent="0.25">
      <c r="A29" s="176" t="str">
        <f t="shared" si="0"/>
        <v>77131013</v>
      </c>
      <c r="B29" s="176">
        <f t="shared" si="1"/>
        <v>7713101</v>
      </c>
      <c r="C29" s="176" t="str">
        <f t="shared" si="2"/>
        <v>3</v>
      </c>
      <c r="D29" s="176" t="str">
        <f t="shared" si="3"/>
        <v>BASEBALL CAP LINEN</v>
      </c>
      <c r="E29" s="176" t="str">
        <f t="shared" si="4"/>
        <v>Бейсболка</v>
      </c>
      <c r="F29" s="177" t="str">
        <f t="shared" si="5"/>
        <v>Бейсболки</v>
      </c>
      <c r="G29" s="170" t="s">
        <v>3275</v>
      </c>
      <c r="H29" s="155" t="s">
        <v>3418</v>
      </c>
      <c r="I29" s="156" t="s">
        <v>60</v>
      </c>
      <c r="J29" s="157" t="s">
        <v>3475</v>
      </c>
      <c r="K29" s="159">
        <v>5</v>
      </c>
      <c r="L29" s="160" t="s">
        <v>3476</v>
      </c>
      <c r="M29" s="169"/>
      <c r="N29" s="162">
        <v>5</v>
      </c>
    </row>
    <row r="30" spans="1:16" x14ac:dyDescent="0.25">
      <c r="A30" s="176" t="str">
        <f t="shared" si="0"/>
        <v>77131013</v>
      </c>
      <c r="B30" s="176">
        <f t="shared" si="1"/>
        <v>7713101</v>
      </c>
      <c r="C30" s="176" t="str">
        <f t="shared" si="2"/>
        <v>3</v>
      </c>
      <c r="D30" s="176" t="str">
        <f t="shared" si="3"/>
        <v>BASEBALL CAP LINEN</v>
      </c>
      <c r="E30" s="176" t="str">
        <f t="shared" si="4"/>
        <v>Бейсболка</v>
      </c>
      <c r="F30" s="177" t="str">
        <f t="shared" si="5"/>
        <v>Бейсболки</v>
      </c>
      <c r="G30" s="170" t="s">
        <v>3276</v>
      </c>
      <c r="H30" s="155" t="s">
        <v>3418</v>
      </c>
      <c r="I30" s="156" t="s">
        <v>64</v>
      </c>
      <c r="J30" s="157" t="s">
        <v>3475</v>
      </c>
      <c r="K30" s="159">
        <v>1</v>
      </c>
      <c r="L30" s="157" t="s">
        <v>3475</v>
      </c>
      <c r="M30" s="169"/>
      <c r="N30" s="162">
        <v>1</v>
      </c>
    </row>
    <row r="31" spans="1:16" x14ac:dyDescent="0.25">
      <c r="A31" s="176" t="str">
        <f t="shared" si="0"/>
        <v>77171046</v>
      </c>
      <c r="B31" s="176">
        <f t="shared" si="1"/>
        <v>7717104</v>
      </c>
      <c r="C31" s="176" t="str">
        <f t="shared" si="2"/>
        <v>6</v>
      </c>
      <c r="D31" s="176" t="str">
        <f t="shared" si="3"/>
        <v>BASEBALL PIGSKIN</v>
      </c>
      <c r="E31" s="176" t="str">
        <f t="shared" si="4"/>
        <v>Бейсболка</v>
      </c>
      <c r="F31" s="177" t="str">
        <f t="shared" si="5"/>
        <v>Бейсболки</v>
      </c>
      <c r="G31" s="170" t="s">
        <v>1956</v>
      </c>
      <c r="H31" s="155" t="s">
        <v>2418</v>
      </c>
      <c r="I31" s="156" t="s">
        <v>65</v>
      </c>
      <c r="J31" s="157" t="s">
        <v>2419</v>
      </c>
      <c r="K31" s="159">
        <v>12</v>
      </c>
      <c r="L31" s="157" t="s">
        <v>3477</v>
      </c>
      <c r="M31" s="169"/>
      <c r="N31" s="162">
        <v>12</v>
      </c>
    </row>
    <row r="32" spans="1:16" x14ac:dyDescent="0.25">
      <c r="A32" s="176" t="str">
        <f t="shared" si="0"/>
        <v>77171053</v>
      </c>
      <c r="B32" s="176">
        <f t="shared" si="1"/>
        <v>7717105</v>
      </c>
      <c r="C32" s="176" t="str">
        <f t="shared" si="2"/>
        <v>3</v>
      </c>
      <c r="D32" s="176" t="str">
        <f t="shared" si="3"/>
        <v>RAWLINS</v>
      </c>
      <c r="E32" s="176" t="str">
        <f t="shared" si="4"/>
        <v>Бейсболка</v>
      </c>
      <c r="F32" s="177" t="str">
        <f t="shared" si="5"/>
        <v>Бейсболки</v>
      </c>
      <c r="G32" s="170" t="s">
        <v>2322</v>
      </c>
      <c r="H32" s="155" t="s">
        <v>2422</v>
      </c>
      <c r="I32" s="156" t="s">
        <v>65</v>
      </c>
      <c r="J32" s="157" t="s">
        <v>2423</v>
      </c>
      <c r="K32" s="159">
        <v>6</v>
      </c>
      <c r="L32" s="157" t="s">
        <v>3478</v>
      </c>
      <c r="M32" s="169"/>
      <c r="N32" s="162">
        <v>6</v>
      </c>
    </row>
    <row r="33" spans="1:14" x14ac:dyDescent="0.25">
      <c r="A33" s="176" t="str">
        <f t="shared" si="0"/>
        <v>771710562</v>
      </c>
      <c r="B33" s="176">
        <f t="shared" si="1"/>
        <v>7717105</v>
      </c>
      <c r="C33" s="176" t="str">
        <f t="shared" si="2"/>
        <v>62</v>
      </c>
      <c r="D33" s="176" t="str">
        <f t="shared" si="3"/>
        <v>RAWLINS</v>
      </c>
      <c r="E33" s="176" t="str">
        <f t="shared" si="4"/>
        <v>Бейсболка</v>
      </c>
      <c r="F33" s="177" t="str">
        <f t="shared" si="5"/>
        <v>Бейсболки</v>
      </c>
      <c r="G33" s="170" t="s">
        <v>2319</v>
      </c>
      <c r="H33" s="155" t="s">
        <v>2424</v>
      </c>
      <c r="I33" s="156" t="s">
        <v>65</v>
      </c>
      <c r="J33" s="157" t="s">
        <v>2425</v>
      </c>
      <c r="K33" s="159">
        <v>6</v>
      </c>
      <c r="L33" s="157" t="s">
        <v>3479</v>
      </c>
      <c r="M33" s="169"/>
      <c r="N33" s="162">
        <v>6</v>
      </c>
    </row>
    <row r="34" spans="1:14" x14ac:dyDescent="0.25">
      <c r="A34" s="176" t="str">
        <f t="shared" si="0"/>
        <v>77171051</v>
      </c>
      <c r="B34" s="176">
        <f t="shared" si="1"/>
        <v>7717105</v>
      </c>
      <c r="C34" s="176" t="str">
        <f t="shared" si="2"/>
        <v>1</v>
      </c>
      <c r="D34" s="176" t="str">
        <f t="shared" si="3"/>
        <v>RAWLINS</v>
      </c>
      <c r="E34" s="176" t="str">
        <f t="shared" si="4"/>
        <v>Бейсболка</v>
      </c>
      <c r="F34" s="177" t="str">
        <f t="shared" si="5"/>
        <v>Бейсболки</v>
      </c>
      <c r="G34" s="170" t="s">
        <v>2321</v>
      </c>
      <c r="H34" s="155" t="s">
        <v>2426</v>
      </c>
      <c r="I34" s="156" t="s">
        <v>65</v>
      </c>
      <c r="J34" s="157" t="s">
        <v>2427</v>
      </c>
      <c r="K34" s="159">
        <v>4</v>
      </c>
      <c r="L34" s="157" t="s">
        <v>2626</v>
      </c>
      <c r="M34" s="169"/>
      <c r="N34" s="162">
        <v>4</v>
      </c>
    </row>
    <row r="35" spans="1:14" x14ac:dyDescent="0.25">
      <c r="A35" s="176" t="str">
        <f t="shared" si="0"/>
        <v>772010132</v>
      </c>
      <c r="B35" s="176">
        <f t="shared" si="1"/>
        <v>7720101</v>
      </c>
      <c r="C35" s="176" t="str">
        <f t="shared" si="2"/>
        <v>32</v>
      </c>
      <c r="D35" s="176" t="str">
        <f t="shared" si="3"/>
        <v>BASEBALL CAP EF WOOL</v>
      </c>
      <c r="E35" s="176" t="str">
        <f t="shared" si="4"/>
        <v>Бейсболка</v>
      </c>
      <c r="F35" s="177" t="str">
        <f t="shared" si="5"/>
        <v>Бейсболки</v>
      </c>
      <c r="G35" s="170" t="s">
        <v>216</v>
      </c>
      <c r="H35" s="155" t="s">
        <v>2428</v>
      </c>
      <c r="I35" s="156" t="s">
        <v>61</v>
      </c>
      <c r="J35" s="157" t="s">
        <v>2429</v>
      </c>
      <c r="K35" s="159">
        <v>7</v>
      </c>
      <c r="L35" s="157" t="s">
        <v>2773</v>
      </c>
      <c r="M35" s="169"/>
      <c r="N35" s="162">
        <v>7</v>
      </c>
    </row>
    <row r="36" spans="1:14" x14ac:dyDescent="0.25">
      <c r="A36" s="176" t="str">
        <f t="shared" si="0"/>
        <v>772010132</v>
      </c>
      <c r="B36" s="176">
        <f t="shared" si="1"/>
        <v>7720101</v>
      </c>
      <c r="C36" s="176" t="str">
        <f t="shared" si="2"/>
        <v>32</v>
      </c>
      <c r="D36" s="176" t="str">
        <f t="shared" si="3"/>
        <v>BASEBALL CAP EF WOOL</v>
      </c>
      <c r="E36" s="176" t="str">
        <f t="shared" si="4"/>
        <v>Бейсболка</v>
      </c>
      <c r="F36" s="177" t="str">
        <f t="shared" si="5"/>
        <v>Бейсболки</v>
      </c>
      <c r="G36" s="170" t="s">
        <v>215</v>
      </c>
      <c r="H36" s="155" t="s">
        <v>2428</v>
      </c>
      <c r="I36" s="156" t="s">
        <v>60</v>
      </c>
      <c r="J36" s="157" t="s">
        <v>2429</v>
      </c>
      <c r="K36" s="159">
        <v>12</v>
      </c>
      <c r="L36" s="157" t="s">
        <v>2704</v>
      </c>
      <c r="M36" s="169"/>
      <c r="N36" s="162">
        <v>12</v>
      </c>
    </row>
    <row r="37" spans="1:14" x14ac:dyDescent="0.25">
      <c r="A37" s="176" t="str">
        <f t="shared" si="0"/>
        <v>772010132</v>
      </c>
      <c r="B37" s="176">
        <f t="shared" si="1"/>
        <v>7720101</v>
      </c>
      <c r="C37" s="176" t="str">
        <f t="shared" si="2"/>
        <v>32</v>
      </c>
      <c r="D37" s="176" t="str">
        <f t="shared" si="3"/>
        <v>BASEBALL CAP EF WOOL</v>
      </c>
      <c r="E37" s="176" t="str">
        <f t="shared" si="4"/>
        <v>Бейсболка</v>
      </c>
      <c r="F37" s="177" t="str">
        <f t="shared" si="5"/>
        <v>Бейсболки</v>
      </c>
      <c r="G37" s="170" t="s">
        <v>214</v>
      </c>
      <c r="H37" s="155" t="s">
        <v>2428</v>
      </c>
      <c r="I37" s="156" t="s">
        <v>64</v>
      </c>
      <c r="J37" s="157" t="s">
        <v>2429</v>
      </c>
      <c r="K37" s="159">
        <v>7</v>
      </c>
      <c r="L37" s="157" t="s">
        <v>2773</v>
      </c>
      <c r="M37" s="169"/>
      <c r="N37" s="162">
        <v>7</v>
      </c>
    </row>
    <row r="38" spans="1:14" x14ac:dyDescent="0.25">
      <c r="A38" s="176" t="str">
        <f t="shared" si="0"/>
        <v>772010132</v>
      </c>
      <c r="B38" s="176">
        <f t="shared" si="1"/>
        <v>7720101</v>
      </c>
      <c r="C38" s="176" t="str">
        <f t="shared" si="2"/>
        <v>32</v>
      </c>
      <c r="D38" s="176" t="str">
        <f t="shared" si="3"/>
        <v>BASEBALL CAP EF WOOL</v>
      </c>
      <c r="E38" s="176" t="str">
        <f t="shared" si="4"/>
        <v>Бейсболка</v>
      </c>
      <c r="F38" s="177" t="str">
        <f t="shared" si="5"/>
        <v>Бейсболки</v>
      </c>
      <c r="G38" s="170" t="s">
        <v>213</v>
      </c>
      <c r="H38" s="155" t="s">
        <v>2428</v>
      </c>
      <c r="I38" s="156" t="s">
        <v>70</v>
      </c>
      <c r="J38" s="157" t="s">
        <v>2431</v>
      </c>
      <c r="K38" s="159">
        <v>1</v>
      </c>
      <c r="L38" s="161" t="s">
        <v>2431</v>
      </c>
      <c r="M38" s="169"/>
      <c r="N38" s="162">
        <v>1</v>
      </c>
    </row>
    <row r="39" spans="1:14" x14ac:dyDescent="0.25">
      <c r="A39" s="176" t="str">
        <f t="shared" si="0"/>
        <v>77201026</v>
      </c>
      <c r="B39" s="176">
        <f t="shared" si="1"/>
        <v>7720102</v>
      </c>
      <c r="C39" s="176" t="str">
        <f t="shared" si="2"/>
        <v>6</v>
      </c>
      <c r="D39" s="176" t="str">
        <f t="shared" si="3"/>
        <v>BASEBALL CASHMERE</v>
      </c>
      <c r="E39" s="176" t="str">
        <f t="shared" si="4"/>
        <v>Бейсболка</v>
      </c>
      <c r="F39" s="177" t="str">
        <f t="shared" si="5"/>
        <v>Бейсболки</v>
      </c>
      <c r="G39" s="170" t="s">
        <v>1648</v>
      </c>
      <c r="H39" s="155" t="s">
        <v>2433</v>
      </c>
      <c r="I39" s="156" t="s">
        <v>61</v>
      </c>
      <c r="J39" s="157" t="s">
        <v>2434</v>
      </c>
      <c r="K39" s="159">
        <v>4</v>
      </c>
      <c r="L39" s="157" t="s">
        <v>2435</v>
      </c>
      <c r="M39" s="169"/>
      <c r="N39" s="162">
        <v>4</v>
      </c>
    </row>
    <row r="40" spans="1:14" x14ac:dyDescent="0.25">
      <c r="A40" s="176" t="str">
        <f t="shared" si="0"/>
        <v>77201026</v>
      </c>
      <c r="B40" s="176">
        <f t="shared" si="1"/>
        <v>7720102</v>
      </c>
      <c r="C40" s="176" t="str">
        <f t="shared" si="2"/>
        <v>6</v>
      </c>
      <c r="D40" s="176" t="str">
        <f t="shared" si="3"/>
        <v>BASEBALL CASHMERE</v>
      </c>
      <c r="E40" s="176" t="str">
        <f t="shared" si="4"/>
        <v>Бейсболка</v>
      </c>
      <c r="F40" s="177" t="str">
        <f t="shared" si="5"/>
        <v>Бейсболки</v>
      </c>
      <c r="G40" s="170" t="s">
        <v>1647</v>
      </c>
      <c r="H40" s="155" t="s">
        <v>2433</v>
      </c>
      <c r="I40" s="156" t="s">
        <v>60</v>
      </c>
      <c r="J40" s="157" t="s">
        <v>2434</v>
      </c>
      <c r="K40" s="159">
        <v>6</v>
      </c>
      <c r="L40" s="157" t="s">
        <v>2436</v>
      </c>
      <c r="M40" s="169"/>
      <c r="N40" s="162">
        <v>6</v>
      </c>
    </row>
    <row r="41" spans="1:14" x14ac:dyDescent="0.25">
      <c r="A41" s="176" t="str">
        <f t="shared" si="0"/>
        <v>77201026</v>
      </c>
      <c r="B41" s="176">
        <f t="shared" si="1"/>
        <v>7720102</v>
      </c>
      <c r="C41" s="176" t="str">
        <f t="shared" si="2"/>
        <v>6</v>
      </c>
      <c r="D41" s="176" t="str">
        <f t="shared" si="3"/>
        <v>BASEBALL CASHMERE</v>
      </c>
      <c r="E41" s="176" t="str">
        <f t="shared" si="4"/>
        <v>Бейсболка</v>
      </c>
      <c r="F41" s="177" t="str">
        <f t="shared" si="5"/>
        <v>Бейсболки</v>
      </c>
      <c r="G41" s="170" t="s">
        <v>1646</v>
      </c>
      <c r="H41" s="155" t="s">
        <v>2433</v>
      </c>
      <c r="I41" s="156" t="s">
        <v>64</v>
      </c>
      <c r="J41" s="157" t="s">
        <v>2434</v>
      </c>
      <c r="K41" s="159">
        <v>4</v>
      </c>
      <c r="L41" s="157" t="s">
        <v>2435</v>
      </c>
      <c r="M41" s="169"/>
      <c r="N41" s="162">
        <v>4</v>
      </c>
    </row>
    <row r="42" spans="1:14" x14ac:dyDescent="0.25">
      <c r="A42" s="176" t="str">
        <f t="shared" si="0"/>
        <v>772010221</v>
      </c>
      <c r="B42" s="176">
        <f t="shared" si="1"/>
        <v>7720102</v>
      </c>
      <c r="C42" s="176" t="str">
        <f t="shared" si="2"/>
        <v>21</v>
      </c>
      <c r="D42" s="176" t="str">
        <f t="shared" si="3"/>
        <v>BASEBALL CASHMERE</v>
      </c>
      <c r="E42" s="176" t="str">
        <f t="shared" si="4"/>
        <v>Бейсболка</v>
      </c>
      <c r="F42" s="177" t="str">
        <f t="shared" si="5"/>
        <v>Бейсболки</v>
      </c>
      <c r="G42" s="170" t="s">
        <v>1645</v>
      </c>
      <c r="H42" s="155" t="s">
        <v>2437</v>
      </c>
      <c r="I42" s="156" t="s">
        <v>61</v>
      </c>
      <c r="J42" s="157" t="s">
        <v>2434</v>
      </c>
      <c r="K42" s="159">
        <v>5</v>
      </c>
      <c r="L42" s="157" t="s">
        <v>3480</v>
      </c>
      <c r="M42" s="169"/>
      <c r="N42" s="162">
        <v>5</v>
      </c>
    </row>
    <row r="43" spans="1:14" x14ac:dyDescent="0.25">
      <c r="A43" s="176" t="str">
        <f t="shared" si="0"/>
        <v>772010221</v>
      </c>
      <c r="B43" s="176">
        <f t="shared" si="1"/>
        <v>7720102</v>
      </c>
      <c r="C43" s="176" t="str">
        <f t="shared" si="2"/>
        <v>21</v>
      </c>
      <c r="D43" s="176" t="str">
        <f t="shared" si="3"/>
        <v>BASEBALL CASHMERE</v>
      </c>
      <c r="E43" s="176" t="str">
        <f t="shared" si="4"/>
        <v>Бейсболка</v>
      </c>
      <c r="F43" s="177" t="str">
        <f t="shared" si="5"/>
        <v>Бейсболки</v>
      </c>
      <c r="G43" s="170" t="s">
        <v>1643</v>
      </c>
      <c r="H43" s="155" t="s">
        <v>2437</v>
      </c>
      <c r="I43" s="156" t="s">
        <v>60</v>
      </c>
      <c r="J43" s="157" t="s">
        <v>2434</v>
      </c>
      <c r="K43" s="159">
        <v>8</v>
      </c>
      <c r="L43" s="157" t="s">
        <v>3481</v>
      </c>
      <c r="M43" s="169"/>
      <c r="N43" s="162">
        <v>8</v>
      </c>
    </row>
    <row r="44" spans="1:14" x14ac:dyDescent="0.25">
      <c r="A44" s="176" t="str">
        <f t="shared" si="0"/>
        <v>772010221</v>
      </c>
      <c r="B44" s="176">
        <f t="shared" si="1"/>
        <v>7720102</v>
      </c>
      <c r="C44" s="176" t="str">
        <f t="shared" si="2"/>
        <v>21</v>
      </c>
      <c r="D44" s="176" t="str">
        <f t="shared" si="3"/>
        <v>BASEBALL CASHMERE</v>
      </c>
      <c r="E44" s="176" t="str">
        <f t="shared" si="4"/>
        <v>Бейсболка</v>
      </c>
      <c r="F44" s="177" t="str">
        <f t="shared" si="5"/>
        <v>Бейсболки</v>
      </c>
      <c r="G44" s="170" t="s">
        <v>1641</v>
      </c>
      <c r="H44" s="155" t="s">
        <v>2437</v>
      </c>
      <c r="I44" s="156" t="s">
        <v>64</v>
      </c>
      <c r="J44" s="157" t="s">
        <v>2434</v>
      </c>
      <c r="K44" s="159">
        <v>6</v>
      </c>
      <c r="L44" s="157" t="s">
        <v>2436</v>
      </c>
      <c r="M44" s="169"/>
      <c r="N44" s="162">
        <v>6</v>
      </c>
    </row>
    <row r="45" spans="1:14" x14ac:dyDescent="0.25">
      <c r="A45" s="176" t="str">
        <f t="shared" si="0"/>
        <v>772010232</v>
      </c>
      <c r="B45" s="176">
        <f t="shared" si="1"/>
        <v>7720102</v>
      </c>
      <c r="C45" s="176" t="str">
        <f t="shared" si="2"/>
        <v>32</v>
      </c>
      <c r="D45" s="176" t="str">
        <f t="shared" si="3"/>
        <v>BASEBALL CASHMERE</v>
      </c>
      <c r="E45" s="176" t="str">
        <f t="shared" si="4"/>
        <v>Бейсболка</v>
      </c>
      <c r="F45" s="177" t="str">
        <f t="shared" si="5"/>
        <v>Бейсболки</v>
      </c>
      <c r="G45" s="170" t="s">
        <v>1655</v>
      </c>
      <c r="H45" s="155" t="s">
        <v>2440</v>
      </c>
      <c r="I45" s="156" t="s">
        <v>61</v>
      </c>
      <c r="J45" s="157" t="s">
        <v>2434</v>
      </c>
      <c r="K45" s="159">
        <v>6</v>
      </c>
      <c r="L45" s="157" t="s">
        <v>2436</v>
      </c>
      <c r="M45" s="169"/>
      <c r="N45" s="162">
        <v>6</v>
      </c>
    </row>
    <row r="46" spans="1:14" x14ac:dyDescent="0.25">
      <c r="A46" s="176" t="str">
        <f t="shared" si="0"/>
        <v>772010232</v>
      </c>
      <c r="B46" s="176">
        <f t="shared" si="1"/>
        <v>7720102</v>
      </c>
      <c r="C46" s="176" t="str">
        <f t="shared" si="2"/>
        <v>32</v>
      </c>
      <c r="D46" s="176" t="str">
        <f t="shared" si="3"/>
        <v>BASEBALL CASHMERE</v>
      </c>
      <c r="E46" s="176" t="str">
        <f t="shared" si="4"/>
        <v>Бейсболка</v>
      </c>
      <c r="F46" s="177" t="str">
        <f t="shared" si="5"/>
        <v>Бейсболки</v>
      </c>
      <c r="G46" s="170" t="s">
        <v>1654</v>
      </c>
      <c r="H46" s="155" t="s">
        <v>2440</v>
      </c>
      <c r="I46" s="156" t="s">
        <v>60</v>
      </c>
      <c r="J46" s="157" t="s">
        <v>2441</v>
      </c>
      <c r="K46" s="159">
        <v>10</v>
      </c>
      <c r="L46" s="157" t="s">
        <v>3482</v>
      </c>
      <c r="M46" s="169"/>
      <c r="N46" s="162">
        <v>10</v>
      </c>
    </row>
    <row r="47" spans="1:14" x14ac:dyDescent="0.25">
      <c r="A47" s="176" t="str">
        <f t="shared" si="0"/>
        <v>772010232</v>
      </c>
      <c r="B47" s="176">
        <f t="shared" si="1"/>
        <v>7720102</v>
      </c>
      <c r="C47" s="176" t="str">
        <f t="shared" si="2"/>
        <v>32</v>
      </c>
      <c r="D47" s="176" t="str">
        <f t="shared" si="3"/>
        <v>BASEBALL CASHMERE</v>
      </c>
      <c r="E47" s="176" t="str">
        <f t="shared" si="4"/>
        <v>Бейсболка</v>
      </c>
      <c r="F47" s="177" t="str">
        <f t="shared" si="5"/>
        <v>Бейсболки</v>
      </c>
      <c r="G47" s="170" t="s">
        <v>1653</v>
      </c>
      <c r="H47" s="155" t="s">
        <v>2440</v>
      </c>
      <c r="I47" s="156" t="s">
        <v>64</v>
      </c>
      <c r="J47" s="157" t="s">
        <v>2442</v>
      </c>
      <c r="K47" s="159">
        <v>5</v>
      </c>
      <c r="L47" s="157" t="s">
        <v>3483</v>
      </c>
      <c r="M47" s="169"/>
      <c r="N47" s="162">
        <v>5</v>
      </c>
    </row>
    <row r="48" spans="1:14" x14ac:dyDescent="0.25">
      <c r="A48" s="176" t="str">
        <f t="shared" si="0"/>
        <v>772010232</v>
      </c>
      <c r="B48" s="176">
        <f t="shared" si="1"/>
        <v>7720102</v>
      </c>
      <c r="C48" s="176" t="str">
        <f t="shared" si="2"/>
        <v>32</v>
      </c>
      <c r="D48" s="176" t="str">
        <f t="shared" si="3"/>
        <v>BASEBALL CASHMERE</v>
      </c>
      <c r="E48" s="176" t="str">
        <f t="shared" si="4"/>
        <v>Бейсболка</v>
      </c>
      <c r="F48" s="177" t="str">
        <f t="shared" si="5"/>
        <v>Бейсболки</v>
      </c>
      <c r="G48" s="170" t="s">
        <v>1652</v>
      </c>
      <c r="H48" s="155" t="s">
        <v>2440</v>
      </c>
      <c r="I48" s="156" t="s">
        <v>70</v>
      </c>
      <c r="J48" s="157" t="s">
        <v>2434</v>
      </c>
      <c r="K48" s="159">
        <v>2</v>
      </c>
      <c r="L48" s="157" t="s">
        <v>2439</v>
      </c>
      <c r="M48" s="169">
        <v>1</v>
      </c>
      <c r="N48" s="162">
        <v>1</v>
      </c>
    </row>
    <row r="49" spans="1:14" x14ac:dyDescent="0.25">
      <c r="A49" s="176" t="str">
        <f t="shared" si="0"/>
        <v>77201021</v>
      </c>
      <c r="B49" s="176">
        <f t="shared" si="1"/>
        <v>7720102</v>
      </c>
      <c r="C49" s="176" t="str">
        <f t="shared" si="2"/>
        <v>1</v>
      </c>
      <c r="D49" s="176" t="str">
        <f t="shared" si="3"/>
        <v>BASEBALL CASHMERE</v>
      </c>
      <c r="E49" s="176" t="str">
        <f t="shared" si="4"/>
        <v>Бейсболка</v>
      </c>
      <c r="F49" s="177" t="str">
        <f t="shared" si="5"/>
        <v>Бейсболки</v>
      </c>
      <c r="G49" s="170" t="s">
        <v>3204</v>
      </c>
      <c r="H49" s="155" t="s">
        <v>2443</v>
      </c>
      <c r="I49" s="156" t="s">
        <v>66</v>
      </c>
      <c r="J49" s="157" t="s">
        <v>2460</v>
      </c>
      <c r="K49" s="159">
        <v>1</v>
      </c>
      <c r="L49" s="157" t="s">
        <v>2460</v>
      </c>
      <c r="M49" s="169"/>
      <c r="N49" s="162">
        <v>1</v>
      </c>
    </row>
    <row r="50" spans="1:14" x14ac:dyDescent="0.25">
      <c r="A50" s="176" t="str">
        <f t="shared" si="0"/>
        <v>77201021</v>
      </c>
      <c r="B50" s="176">
        <f t="shared" si="1"/>
        <v>7720102</v>
      </c>
      <c r="C50" s="176" t="str">
        <f t="shared" si="2"/>
        <v>1</v>
      </c>
      <c r="D50" s="176" t="str">
        <f t="shared" si="3"/>
        <v>BASEBALL CASHMERE</v>
      </c>
      <c r="E50" s="176" t="str">
        <f t="shared" si="4"/>
        <v>Бейсболка</v>
      </c>
      <c r="F50" s="177" t="str">
        <f t="shared" si="5"/>
        <v>Бейсболки</v>
      </c>
      <c r="G50" s="170" t="s">
        <v>1651</v>
      </c>
      <c r="H50" s="155" t="s">
        <v>2443</v>
      </c>
      <c r="I50" s="156" t="s">
        <v>61</v>
      </c>
      <c r="J50" s="157" t="s">
        <v>2434</v>
      </c>
      <c r="K50" s="159">
        <v>6</v>
      </c>
      <c r="L50" s="157" t="s">
        <v>2436</v>
      </c>
      <c r="M50" s="169"/>
      <c r="N50" s="162">
        <v>6</v>
      </c>
    </row>
    <row r="51" spans="1:14" x14ac:dyDescent="0.25">
      <c r="A51" s="176" t="str">
        <f t="shared" si="0"/>
        <v>77201021</v>
      </c>
      <c r="B51" s="176">
        <f t="shared" si="1"/>
        <v>7720102</v>
      </c>
      <c r="C51" s="176" t="str">
        <f t="shared" si="2"/>
        <v>1</v>
      </c>
      <c r="D51" s="176" t="str">
        <f t="shared" si="3"/>
        <v>BASEBALL CASHMERE</v>
      </c>
      <c r="E51" s="176" t="str">
        <f t="shared" si="4"/>
        <v>Бейсболка</v>
      </c>
      <c r="F51" s="177" t="str">
        <f t="shared" si="5"/>
        <v>Бейсболки</v>
      </c>
      <c r="G51" s="170" t="s">
        <v>1650</v>
      </c>
      <c r="H51" s="155" t="s">
        <v>2443</v>
      </c>
      <c r="I51" s="156" t="s">
        <v>60</v>
      </c>
      <c r="J51" s="157" t="s">
        <v>2434</v>
      </c>
      <c r="K51" s="159">
        <v>12</v>
      </c>
      <c r="L51" s="157" t="s">
        <v>2438</v>
      </c>
      <c r="M51" s="169"/>
      <c r="N51" s="162">
        <v>12</v>
      </c>
    </row>
    <row r="52" spans="1:14" x14ac:dyDescent="0.25">
      <c r="A52" s="176" t="str">
        <f t="shared" si="0"/>
        <v>77201021</v>
      </c>
      <c r="B52" s="176">
        <f t="shared" si="1"/>
        <v>7720102</v>
      </c>
      <c r="C52" s="176" t="str">
        <f t="shared" si="2"/>
        <v>1</v>
      </c>
      <c r="D52" s="176" t="str">
        <f t="shared" si="3"/>
        <v>BASEBALL CASHMERE</v>
      </c>
      <c r="E52" s="176" t="str">
        <f t="shared" si="4"/>
        <v>Бейсболка</v>
      </c>
      <c r="F52" s="177" t="str">
        <f t="shared" si="5"/>
        <v>Бейсболки</v>
      </c>
      <c r="G52" s="172" t="s">
        <v>1649</v>
      </c>
      <c r="H52" s="173" t="s">
        <v>2443</v>
      </c>
      <c r="I52" s="173" t="s">
        <v>64</v>
      </c>
      <c r="J52" s="173" t="s">
        <v>2434</v>
      </c>
      <c r="K52" s="173">
        <v>7</v>
      </c>
      <c r="L52" s="173" t="s">
        <v>3484</v>
      </c>
      <c r="M52" s="173">
        <v>1</v>
      </c>
      <c r="N52" s="173">
        <v>6</v>
      </c>
    </row>
    <row r="53" spans="1:14" x14ac:dyDescent="0.25">
      <c r="A53" s="176" t="str">
        <f t="shared" si="0"/>
        <v>7720303267</v>
      </c>
      <c r="B53" s="176">
        <f t="shared" si="1"/>
        <v>7720303</v>
      </c>
      <c r="C53" s="176" t="str">
        <f t="shared" si="2"/>
        <v>267</v>
      </c>
      <c r="D53" s="176" t="str">
        <f t="shared" si="3"/>
        <v>BASEBALL CAP WOOL CHECK</v>
      </c>
      <c r="E53" s="176" t="str">
        <f t="shared" si="4"/>
        <v>Бейсболка</v>
      </c>
      <c r="F53" s="177" t="str">
        <f t="shared" si="5"/>
        <v>Бейсболки</v>
      </c>
      <c r="G53" s="172" t="s">
        <v>1144</v>
      </c>
      <c r="H53" s="173" t="s">
        <v>2445</v>
      </c>
      <c r="I53" s="173" t="s">
        <v>61</v>
      </c>
      <c r="J53" s="173" t="s">
        <v>2446</v>
      </c>
      <c r="K53" s="173">
        <v>2</v>
      </c>
      <c r="L53" s="173" t="s">
        <v>3485</v>
      </c>
      <c r="M53" s="173"/>
      <c r="N53" s="173">
        <v>2</v>
      </c>
    </row>
    <row r="54" spans="1:14" x14ac:dyDescent="0.25">
      <c r="A54" s="176" t="str">
        <f t="shared" si="0"/>
        <v>7720303267</v>
      </c>
      <c r="B54" s="176">
        <f t="shared" si="1"/>
        <v>7720303</v>
      </c>
      <c r="C54" s="176" t="str">
        <f t="shared" si="2"/>
        <v>267</v>
      </c>
      <c r="D54" s="176" t="str">
        <f t="shared" si="3"/>
        <v>BASEBALL CAP WOOL CHECK</v>
      </c>
      <c r="E54" s="176" t="str">
        <f t="shared" si="4"/>
        <v>Бейсболка</v>
      </c>
      <c r="F54" s="177" t="str">
        <f t="shared" si="5"/>
        <v>Бейсболки</v>
      </c>
      <c r="G54" s="172" t="s">
        <v>1143</v>
      </c>
      <c r="H54" s="173" t="s">
        <v>2445</v>
      </c>
      <c r="I54" s="173" t="s">
        <v>60</v>
      </c>
      <c r="J54" s="173" t="s">
        <v>2446</v>
      </c>
      <c r="K54" s="173">
        <v>1</v>
      </c>
      <c r="L54" s="173" t="s">
        <v>2446</v>
      </c>
      <c r="M54" s="173"/>
      <c r="N54" s="173">
        <v>1</v>
      </c>
    </row>
    <row r="55" spans="1:14" x14ac:dyDescent="0.25">
      <c r="A55" s="176" t="str">
        <f t="shared" si="0"/>
        <v>7720303267</v>
      </c>
      <c r="B55" s="176">
        <f t="shared" si="1"/>
        <v>7720303</v>
      </c>
      <c r="C55" s="176" t="str">
        <f t="shared" si="2"/>
        <v>267</v>
      </c>
      <c r="D55" s="176" t="str">
        <f t="shared" si="3"/>
        <v>BASEBALL CAP WOOL CHECK</v>
      </c>
      <c r="E55" s="176" t="str">
        <f t="shared" si="4"/>
        <v>Бейсболка</v>
      </c>
      <c r="F55" s="177" t="str">
        <f t="shared" si="5"/>
        <v>Бейсболки</v>
      </c>
      <c r="G55" s="172" t="s">
        <v>3246</v>
      </c>
      <c r="H55" s="173" t="s">
        <v>2445</v>
      </c>
      <c r="I55" s="173" t="s">
        <v>64</v>
      </c>
      <c r="J55" s="173" t="s">
        <v>2446</v>
      </c>
      <c r="K55" s="173">
        <v>2</v>
      </c>
      <c r="L55" s="173" t="s">
        <v>3485</v>
      </c>
      <c r="M55" s="173"/>
      <c r="N55" s="173">
        <v>2</v>
      </c>
    </row>
    <row r="56" spans="1:14" x14ac:dyDescent="0.25">
      <c r="A56" s="176" t="str">
        <f t="shared" si="0"/>
        <v>7720304261</v>
      </c>
      <c r="B56" s="176">
        <f t="shared" si="1"/>
        <v>7720304</v>
      </c>
      <c r="C56" s="176" t="str">
        <f t="shared" si="2"/>
        <v>261</v>
      </c>
      <c r="D56" s="176" t="str">
        <f t="shared" si="3"/>
        <v>BASEBALL CAP WOOL CHECK</v>
      </c>
      <c r="E56" s="176" t="str">
        <f t="shared" si="4"/>
        <v>Бейсболка</v>
      </c>
      <c r="F56" s="177" t="str">
        <f t="shared" si="5"/>
        <v>Бейсболки</v>
      </c>
      <c r="G56" s="172" t="s">
        <v>224</v>
      </c>
      <c r="H56" s="173" t="s">
        <v>2447</v>
      </c>
      <c r="I56" s="173" t="s">
        <v>61</v>
      </c>
      <c r="J56" s="173" t="s">
        <v>2448</v>
      </c>
      <c r="K56" s="173">
        <v>4</v>
      </c>
      <c r="L56" s="173" t="s">
        <v>2455</v>
      </c>
      <c r="M56" s="173"/>
      <c r="N56" s="173">
        <v>4</v>
      </c>
    </row>
    <row r="57" spans="1:14" x14ac:dyDescent="0.25">
      <c r="A57" s="176" t="str">
        <f t="shared" si="0"/>
        <v>7720304261</v>
      </c>
      <c r="B57" s="176">
        <f t="shared" si="1"/>
        <v>7720304</v>
      </c>
      <c r="C57" s="176" t="str">
        <f t="shared" si="2"/>
        <v>261</v>
      </c>
      <c r="D57" s="176" t="str">
        <f t="shared" si="3"/>
        <v>BASEBALL CAP WOOL CHECK</v>
      </c>
      <c r="E57" s="176" t="str">
        <f t="shared" si="4"/>
        <v>Бейсболка</v>
      </c>
      <c r="F57" s="177" t="str">
        <f t="shared" si="5"/>
        <v>Бейсболки</v>
      </c>
      <c r="G57" s="172" t="s">
        <v>223</v>
      </c>
      <c r="H57" s="173" t="s">
        <v>2447</v>
      </c>
      <c r="I57" s="173" t="s">
        <v>60</v>
      </c>
      <c r="J57" s="173" t="s">
        <v>2449</v>
      </c>
      <c r="K57" s="173">
        <v>8</v>
      </c>
      <c r="L57" s="173" t="s">
        <v>2450</v>
      </c>
      <c r="M57" s="173"/>
      <c r="N57" s="173">
        <v>8</v>
      </c>
    </row>
    <row r="58" spans="1:14" x14ac:dyDescent="0.25">
      <c r="A58" s="176" t="str">
        <f t="shared" si="0"/>
        <v>7720304261</v>
      </c>
      <c r="B58" s="176">
        <f t="shared" si="1"/>
        <v>7720304</v>
      </c>
      <c r="C58" s="176" t="str">
        <f t="shared" si="2"/>
        <v>261</v>
      </c>
      <c r="D58" s="176" t="str">
        <f t="shared" si="3"/>
        <v>BASEBALL CAP WOOL CHECK</v>
      </c>
      <c r="E58" s="176" t="str">
        <f t="shared" si="4"/>
        <v>Бейсболка</v>
      </c>
      <c r="F58" s="177" t="str">
        <f t="shared" si="5"/>
        <v>Бейсболки</v>
      </c>
      <c r="G58" s="172" t="s">
        <v>222</v>
      </c>
      <c r="H58" s="173" t="s">
        <v>2447</v>
      </c>
      <c r="I58" s="173" t="s">
        <v>64</v>
      </c>
      <c r="J58" s="173" t="s">
        <v>2449</v>
      </c>
      <c r="K58" s="173">
        <v>1</v>
      </c>
      <c r="L58" s="173" t="s">
        <v>2451</v>
      </c>
      <c r="M58" s="173"/>
      <c r="N58" s="173">
        <v>1</v>
      </c>
    </row>
    <row r="59" spans="1:14" x14ac:dyDescent="0.25">
      <c r="A59" s="176" t="str">
        <f t="shared" si="0"/>
        <v>7720304221</v>
      </c>
      <c r="B59" s="176">
        <f t="shared" si="1"/>
        <v>7720304</v>
      </c>
      <c r="C59" s="176" t="str">
        <f t="shared" si="2"/>
        <v>221</v>
      </c>
      <c r="D59" s="176" t="str">
        <f t="shared" si="3"/>
        <v>BASEBALL CAP WOOL CHECK</v>
      </c>
      <c r="E59" s="176" t="str">
        <f t="shared" si="4"/>
        <v>Бейсболка</v>
      </c>
      <c r="F59" s="177" t="str">
        <f t="shared" si="5"/>
        <v>Бейсболки</v>
      </c>
      <c r="G59" s="172" t="s">
        <v>221</v>
      </c>
      <c r="H59" s="173" t="s">
        <v>2452</v>
      </c>
      <c r="I59" s="173" t="s">
        <v>61</v>
      </c>
      <c r="J59" s="173" t="s">
        <v>2453</v>
      </c>
      <c r="K59" s="173">
        <v>4</v>
      </c>
      <c r="L59" s="173" t="s">
        <v>3486</v>
      </c>
      <c r="M59" s="173"/>
      <c r="N59" s="173">
        <v>4</v>
      </c>
    </row>
    <row r="60" spans="1:14" x14ac:dyDescent="0.25">
      <c r="A60" s="176" t="str">
        <f t="shared" si="0"/>
        <v>7720304221</v>
      </c>
      <c r="B60" s="176">
        <f t="shared" si="1"/>
        <v>7720304</v>
      </c>
      <c r="C60" s="176" t="str">
        <f t="shared" si="2"/>
        <v>221</v>
      </c>
      <c r="D60" s="176" t="str">
        <f t="shared" si="3"/>
        <v>BASEBALL CAP WOOL CHECK</v>
      </c>
      <c r="E60" s="176" t="str">
        <f t="shared" si="4"/>
        <v>Бейсболка</v>
      </c>
      <c r="F60" s="177" t="str">
        <f t="shared" si="5"/>
        <v>Бейсболки</v>
      </c>
      <c r="G60" s="172" t="s">
        <v>219</v>
      </c>
      <c r="H60" s="173" t="s">
        <v>2452</v>
      </c>
      <c r="I60" s="173" t="s">
        <v>60</v>
      </c>
      <c r="J60" s="173" t="s">
        <v>2453</v>
      </c>
      <c r="K60" s="173">
        <v>8</v>
      </c>
      <c r="L60" s="173" t="s">
        <v>3487</v>
      </c>
      <c r="M60" s="173"/>
      <c r="N60" s="173">
        <v>8</v>
      </c>
    </row>
    <row r="61" spans="1:14" x14ac:dyDescent="0.25">
      <c r="A61" s="176" t="str">
        <f t="shared" si="0"/>
        <v>7720304221</v>
      </c>
      <c r="B61" s="176">
        <f t="shared" si="1"/>
        <v>7720304</v>
      </c>
      <c r="C61" s="176" t="str">
        <f t="shared" si="2"/>
        <v>221</v>
      </c>
      <c r="D61" s="176" t="str">
        <f t="shared" si="3"/>
        <v>BASEBALL CAP WOOL CHECK</v>
      </c>
      <c r="E61" s="176" t="str">
        <f t="shared" si="4"/>
        <v>Бейсболка</v>
      </c>
      <c r="F61" s="177" t="str">
        <f t="shared" si="5"/>
        <v>Бейсболки</v>
      </c>
      <c r="G61" s="172" t="s">
        <v>218</v>
      </c>
      <c r="H61" s="173" t="s">
        <v>2452</v>
      </c>
      <c r="I61" s="173" t="s">
        <v>64</v>
      </c>
      <c r="J61" s="173" t="s">
        <v>2448</v>
      </c>
      <c r="K61" s="173">
        <v>3</v>
      </c>
      <c r="L61" s="173" t="s">
        <v>3488</v>
      </c>
      <c r="M61" s="173"/>
      <c r="N61" s="173">
        <v>3</v>
      </c>
    </row>
    <row r="62" spans="1:14" x14ac:dyDescent="0.25">
      <c r="A62" s="176" t="str">
        <f t="shared" si="0"/>
        <v>7720501321</v>
      </c>
      <c r="B62" s="176">
        <f t="shared" si="1"/>
        <v>7720501</v>
      </c>
      <c r="C62" s="176" t="str">
        <f t="shared" si="2"/>
        <v>321</v>
      </c>
      <c r="D62" s="176" t="str">
        <f t="shared" si="3"/>
        <v>BASEBALL EF</v>
      </c>
      <c r="E62" s="176" t="str">
        <f t="shared" si="4"/>
        <v>Бейсболка</v>
      </c>
      <c r="F62" s="177" t="str">
        <f t="shared" si="5"/>
        <v>Бейсболки</v>
      </c>
      <c r="G62" s="172" t="s">
        <v>1948</v>
      </c>
      <c r="H62" s="173" t="s">
        <v>2456</v>
      </c>
      <c r="I62" s="173" t="s">
        <v>61</v>
      </c>
      <c r="J62" s="173" t="s">
        <v>2457</v>
      </c>
      <c r="K62" s="173">
        <v>7</v>
      </c>
      <c r="L62" s="173" t="s">
        <v>3489</v>
      </c>
      <c r="M62" s="173"/>
      <c r="N62" s="173">
        <v>7</v>
      </c>
    </row>
    <row r="63" spans="1:14" x14ac:dyDescent="0.25">
      <c r="A63" s="176" t="str">
        <f t="shared" si="0"/>
        <v>7720501321</v>
      </c>
      <c r="B63" s="176">
        <f t="shared" si="1"/>
        <v>7720501</v>
      </c>
      <c r="C63" s="176" t="str">
        <f t="shared" si="2"/>
        <v>321</v>
      </c>
      <c r="D63" s="176" t="str">
        <f t="shared" si="3"/>
        <v>BASEBALL EF</v>
      </c>
      <c r="E63" s="176" t="str">
        <f t="shared" si="4"/>
        <v>Бейсболка</v>
      </c>
      <c r="F63" s="177" t="str">
        <f t="shared" si="5"/>
        <v>Бейсболки</v>
      </c>
      <c r="G63" s="172" t="s">
        <v>1947</v>
      </c>
      <c r="H63" s="173" t="s">
        <v>2456</v>
      </c>
      <c r="I63" s="173" t="s">
        <v>60</v>
      </c>
      <c r="J63" s="173" t="s">
        <v>2457</v>
      </c>
      <c r="K63" s="173">
        <v>7</v>
      </c>
      <c r="L63" s="173" t="s">
        <v>3489</v>
      </c>
      <c r="M63" s="173"/>
      <c r="N63" s="173">
        <v>7</v>
      </c>
    </row>
    <row r="64" spans="1:14" x14ac:dyDescent="0.25">
      <c r="A64" s="176" t="str">
        <f t="shared" si="0"/>
        <v>7720501321</v>
      </c>
      <c r="B64" s="176">
        <f t="shared" si="1"/>
        <v>7720501</v>
      </c>
      <c r="C64" s="176" t="str">
        <f t="shared" si="2"/>
        <v>321</v>
      </c>
      <c r="D64" s="176" t="str">
        <f t="shared" si="3"/>
        <v>BASEBALL EF</v>
      </c>
      <c r="E64" s="176" t="str">
        <f t="shared" si="4"/>
        <v>Бейсболка</v>
      </c>
      <c r="F64" s="177" t="str">
        <f t="shared" si="5"/>
        <v>Бейсболки</v>
      </c>
      <c r="G64" s="172" t="s">
        <v>1946</v>
      </c>
      <c r="H64" s="173" t="s">
        <v>2456</v>
      </c>
      <c r="I64" s="173" t="s">
        <v>64</v>
      </c>
      <c r="J64" s="173" t="s">
        <v>2457</v>
      </c>
      <c r="K64" s="173">
        <v>5</v>
      </c>
      <c r="L64" s="173" t="s">
        <v>2698</v>
      </c>
      <c r="M64" s="173"/>
      <c r="N64" s="173">
        <v>5</v>
      </c>
    </row>
    <row r="65" spans="1:14" x14ac:dyDescent="0.25">
      <c r="A65" s="176" t="str">
        <f t="shared" si="0"/>
        <v>7720501321</v>
      </c>
      <c r="B65" s="176">
        <f t="shared" si="1"/>
        <v>7720501</v>
      </c>
      <c r="C65" s="176" t="str">
        <f t="shared" si="2"/>
        <v>321</v>
      </c>
      <c r="D65" s="176" t="str">
        <f t="shared" si="3"/>
        <v>BASEBALL EF</v>
      </c>
      <c r="E65" s="176" t="str">
        <f t="shared" si="4"/>
        <v>Бейсболка</v>
      </c>
      <c r="F65" s="177" t="str">
        <f t="shared" si="5"/>
        <v>Бейсболки</v>
      </c>
      <c r="G65" s="172" t="s">
        <v>1945</v>
      </c>
      <c r="H65" s="173" t="s">
        <v>2456</v>
      </c>
      <c r="I65" s="173" t="s">
        <v>70</v>
      </c>
      <c r="J65" s="173" t="s">
        <v>2457</v>
      </c>
      <c r="K65" s="173">
        <v>1</v>
      </c>
      <c r="L65" s="173" t="s">
        <v>2457</v>
      </c>
      <c r="M65" s="173"/>
      <c r="N65" s="173">
        <v>1</v>
      </c>
    </row>
    <row r="66" spans="1:14" x14ac:dyDescent="0.25">
      <c r="A66" s="176" t="str">
        <f t="shared" si="0"/>
        <v>7720501331</v>
      </c>
      <c r="B66" s="176">
        <f t="shared" si="1"/>
        <v>7720501</v>
      </c>
      <c r="C66" s="176" t="str">
        <f t="shared" si="2"/>
        <v>331</v>
      </c>
      <c r="D66" s="176" t="str">
        <f t="shared" si="3"/>
        <v>BASEBALL EF</v>
      </c>
      <c r="E66" s="176" t="str">
        <f t="shared" si="4"/>
        <v>Бейсболка</v>
      </c>
      <c r="F66" s="177" t="str">
        <f t="shared" si="5"/>
        <v>Бейсболки</v>
      </c>
      <c r="G66" s="172" t="s">
        <v>1955</v>
      </c>
      <c r="H66" s="173" t="s">
        <v>2459</v>
      </c>
      <c r="I66" s="173" t="s">
        <v>66</v>
      </c>
      <c r="J66" s="173" t="s">
        <v>2460</v>
      </c>
      <c r="K66" s="173">
        <v>2</v>
      </c>
      <c r="L66" s="173" t="s">
        <v>3490</v>
      </c>
      <c r="M66" s="173"/>
      <c r="N66" s="173">
        <v>2</v>
      </c>
    </row>
    <row r="67" spans="1:14" x14ac:dyDescent="0.25">
      <c r="A67" s="176" t="str">
        <f t="shared" ref="A67:A130" si="6">B67&amp;C67</f>
        <v>7720501331</v>
      </c>
      <c r="B67" s="176">
        <f t="shared" ref="B67:B130" si="7">_xlfn.LET(_xlpm.START,FIND("арт. ",H67)+5,_xlpm.END,FIND(" ",H67,_xlpm.START),_xlpm.Result,TRIM(MID(H67,_xlpm.START,_xlpm.END-_xlpm.START)),IFERROR(VALUE(_xlpm.Result),_xlpm.Result))</f>
        <v>7720501</v>
      </c>
      <c r="C67" s="176" t="str">
        <f t="shared" ref="C67:C130" si="8">_xlfn.LET(_xlpm.START,FIND("{",H67)+1,_xlpm.END,FIND("}",H67),TRIM(MID(H67,_xlpm.START,_xlpm.END-_xlpm.START)))</f>
        <v>331</v>
      </c>
      <c r="D67" s="176" t="str">
        <f t="shared" ref="D67:D130" si="9">_xlfn.LET(_xlpm.START,FIND("арт. ",H67)+13,_xlpm.END,FIND("(",H67),TRIM(MID(H67,_xlpm.START,_xlpm.END-_xlpm.START)))</f>
        <v>BASEBALL EF</v>
      </c>
      <c r="E67" s="176" t="str">
        <f t="shared" ref="E67:E130" si="10">_xlfn.LET(_xlpm.START,1,_xlpm.END,FIND(MID($S$1,1,1),H67),TRIM(MID(H67,_xlpm.START,_xlpm.END-_xlpm.START)))</f>
        <v>Бейсболка</v>
      </c>
      <c r="F67" s="177" t="str">
        <f t="shared" ref="F67:F130" si="11">VLOOKUP(E67,O:P,2,0)</f>
        <v>Бейсболки</v>
      </c>
      <c r="G67" s="172" t="s">
        <v>1953</v>
      </c>
      <c r="H67" s="173" t="s">
        <v>2459</v>
      </c>
      <c r="I67" s="173" t="s">
        <v>61</v>
      </c>
      <c r="J67" s="173" t="s">
        <v>2461</v>
      </c>
      <c r="K67" s="173">
        <v>8</v>
      </c>
      <c r="L67" s="173" t="s">
        <v>3491</v>
      </c>
      <c r="M67" s="173"/>
      <c r="N67" s="173">
        <v>8</v>
      </c>
    </row>
    <row r="68" spans="1:14" x14ac:dyDescent="0.25">
      <c r="A68" s="176" t="str">
        <f t="shared" si="6"/>
        <v>7720501331</v>
      </c>
      <c r="B68" s="176">
        <f t="shared" si="7"/>
        <v>7720501</v>
      </c>
      <c r="C68" s="176" t="str">
        <f t="shared" si="8"/>
        <v>331</v>
      </c>
      <c r="D68" s="176" t="str">
        <f t="shared" si="9"/>
        <v>BASEBALL EF</v>
      </c>
      <c r="E68" s="176" t="str">
        <f t="shared" si="10"/>
        <v>Бейсболка</v>
      </c>
      <c r="F68" s="177" t="str">
        <f t="shared" si="11"/>
        <v>Бейсболки</v>
      </c>
      <c r="G68" s="172" t="s">
        <v>1952</v>
      </c>
      <c r="H68" s="173" t="s">
        <v>2459</v>
      </c>
      <c r="I68" s="173" t="s">
        <v>60</v>
      </c>
      <c r="J68" s="173" t="s">
        <v>2461</v>
      </c>
      <c r="K68" s="173">
        <v>16</v>
      </c>
      <c r="L68" s="173" t="s">
        <v>3492</v>
      </c>
      <c r="M68" s="173"/>
      <c r="N68" s="173">
        <v>16</v>
      </c>
    </row>
    <row r="69" spans="1:14" x14ac:dyDescent="0.25">
      <c r="A69" s="176" t="str">
        <f t="shared" si="6"/>
        <v>7720501331</v>
      </c>
      <c r="B69" s="176">
        <f t="shared" si="7"/>
        <v>7720501</v>
      </c>
      <c r="C69" s="176" t="str">
        <f t="shared" si="8"/>
        <v>331</v>
      </c>
      <c r="D69" s="176" t="str">
        <f t="shared" si="9"/>
        <v>BASEBALL EF</v>
      </c>
      <c r="E69" s="176" t="str">
        <f t="shared" si="10"/>
        <v>Бейсболка</v>
      </c>
      <c r="F69" s="177" t="str">
        <f t="shared" si="11"/>
        <v>Бейсболки</v>
      </c>
      <c r="G69" s="172" t="s">
        <v>1951</v>
      </c>
      <c r="H69" s="173" t="s">
        <v>2459</v>
      </c>
      <c r="I69" s="173" t="s">
        <v>64</v>
      </c>
      <c r="J69" s="173" t="s">
        <v>2434</v>
      </c>
      <c r="K69" s="173">
        <v>7</v>
      </c>
      <c r="L69" s="173" t="s">
        <v>3484</v>
      </c>
      <c r="M69" s="173"/>
      <c r="N69" s="173">
        <v>7</v>
      </c>
    </row>
    <row r="70" spans="1:14" x14ac:dyDescent="0.25">
      <c r="A70" s="176" t="str">
        <f t="shared" si="6"/>
        <v>7720501331</v>
      </c>
      <c r="B70" s="176">
        <f t="shared" si="7"/>
        <v>7720501</v>
      </c>
      <c r="C70" s="176" t="str">
        <f t="shared" si="8"/>
        <v>331</v>
      </c>
      <c r="D70" s="176" t="str">
        <f t="shared" si="9"/>
        <v>BASEBALL EF</v>
      </c>
      <c r="E70" s="176" t="str">
        <f t="shared" si="10"/>
        <v>Бейсболка</v>
      </c>
      <c r="F70" s="177" t="str">
        <f t="shared" si="11"/>
        <v>Бейсболки</v>
      </c>
      <c r="G70" s="172" t="s">
        <v>1949</v>
      </c>
      <c r="H70" s="173" t="s">
        <v>2459</v>
      </c>
      <c r="I70" s="173" t="s">
        <v>70</v>
      </c>
      <c r="J70" s="173" t="s">
        <v>2434</v>
      </c>
      <c r="K70" s="173">
        <v>2</v>
      </c>
      <c r="L70" s="173" t="s">
        <v>2439</v>
      </c>
      <c r="M70" s="173"/>
      <c r="N70" s="173">
        <v>2</v>
      </c>
    </row>
    <row r="71" spans="1:14" x14ac:dyDescent="0.25">
      <c r="A71" s="176" t="str">
        <f t="shared" si="6"/>
        <v>7720502365</v>
      </c>
      <c r="B71" s="176">
        <f t="shared" si="7"/>
        <v>7720502</v>
      </c>
      <c r="C71" s="176" t="str">
        <f t="shared" si="8"/>
        <v>365</v>
      </c>
      <c r="D71" s="176" t="str">
        <f t="shared" si="9"/>
        <v>WOOLRICH</v>
      </c>
      <c r="E71" s="176" t="str">
        <f t="shared" si="10"/>
        <v>Бейсболка</v>
      </c>
      <c r="F71" s="177" t="str">
        <f t="shared" si="11"/>
        <v>Бейсболки</v>
      </c>
      <c r="G71" s="172" t="s">
        <v>2244</v>
      </c>
      <c r="H71" s="173" t="s">
        <v>2462</v>
      </c>
      <c r="I71" s="173" t="s">
        <v>66</v>
      </c>
      <c r="J71" s="173" t="s">
        <v>2463</v>
      </c>
      <c r="K71" s="173">
        <v>2</v>
      </c>
      <c r="L71" s="173" t="s">
        <v>2866</v>
      </c>
      <c r="M71" s="173"/>
      <c r="N71" s="173">
        <v>2</v>
      </c>
    </row>
    <row r="72" spans="1:14" x14ac:dyDescent="0.25">
      <c r="A72" s="176" t="str">
        <f t="shared" si="6"/>
        <v>7720502365</v>
      </c>
      <c r="B72" s="176">
        <f t="shared" si="7"/>
        <v>7720502</v>
      </c>
      <c r="C72" s="176" t="str">
        <f t="shared" si="8"/>
        <v>365</v>
      </c>
      <c r="D72" s="176" t="str">
        <f t="shared" si="9"/>
        <v>WOOLRICH</v>
      </c>
      <c r="E72" s="176" t="str">
        <f t="shared" si="10"/>
        <v>Бейсболка</v>
      </c>
      <c r="F72" s="177" t="str">
        <f t="shared" si="11"/>
        <v>Бейсболки</v>
      </c>
      <c r="G72" s="172" t="s">
        <v>2243</v>
      </c>
      <c r="H72" s="173" t="s">
        <v>2462</v>
      </c>
      <c r="I72" s="173" t="s">
        <v>70</v>
      </c>
      <c r="J72" s="173" t="s">
        <v>2463</v>
      </c>
      <c r="K72" s="173">
        <v>2</v>
      </c>
      <c r="L72" s="173" t="s">
        <v>2866</v>
      </c>
      <c r="M72" s="173"/>
      <c r="N72" s="173">
        <v>2</v>
      </c>
    </row>
    <row r="73" spans="1:14" x14ac:dyDescent="0.25">
      <c r="A73" s="176" t="str">
        <f t="shared" si="6"/>
        <v>7720502333</v>
      </c>
      <c r="B73" s="176">
        <f t="shared" si="7"/>
        <v>7720502</v>
      </c>
      <c r="C73" s="176" t="str">
        <f t="shared" si="8"/>
        <v>333</v>
      </c>
      <c r="D73" s="176" t="str">
        <f t="shared" si="9"/>
        <v>WOOLRICH</v>
      </c>
      <c r="E73" s="176" t="str">
        <f t="shared" si="10"/>
        <v>Бейсболка</v>
      </c>
      <c r="F73" s="177" t="str">
        <f t="shared" si="11"/>
        <v>Бейсболки</v>
      </c>
      <c r="G73" s="172" t="s">
        <v>2249</v>
      </c>
      <c r="H73" s="173" t="s">
        <v>2466</v>
      </c>
      <c r="I73" s="173" t="s">
        <v>61</v>
      </c>
      <c r="J73" s="173" t="s">
        <v>2467</v>
      </c>
      <c r="K73" s="173">
        <v>5</v>
      </c>
      <c r="L73" s="173" t="s">
        <v>3493</v>
      </c>
      <c r="M73" s="173"/>
      <c r="N73" s="173">
        <v>5</v>
      </c>
    </row>
    <row r="74" spans="1:14" x14ac:dyDescent="0.25">
      <c r="A74" s="176" t="str">
        <f t="shared" si="6"/>
        <v>7720502333</v>
      </c>
      <c r="B74" s="176">
        <f t="shared" si="7"/>
        <v>7720502</v>
      </c>
      <c r="C74" s="176" t="str">
        <f t="shared" si="8"/>
        <v>333</v>
      </c>
      <c r="D74" s="176" t="str">
        <f t="shared" si="9"/>
        <v>WOOLRICH</v>
      </c>
      <c r="E74" s="176" t="str">
        <f t="shared" si="10"/>
        <v>Бейсболка</v>
      </c>
      <c r="F74" s="177" t="str">
        <f t="shared" si="11"/>
        <v>Бейсболки</v>
      </c>
      <c r="G74" s="172" t="s">
        <v>2248</v>
      </c>
      <c r="H74" s="173" t="s">
        <v>2466</v>
      </c>
      <c r="I74" s="173" t="s">
        <v>60</v>
      </c>
      <c r="J74" s="173" t="s">
        <v>2467</v>
      </c>
      <c r="K74" s="173">
        <v>13</v>
      </c>
      <c r="L74" s="173" t="s">
        <v>3494</v>
      </c>
      <c r="M74" s="173"/>
      <c r="N74" s="173">
        <v>13</v>
      </c>
    </row>
    <row r="75" spans="1:14" x14ac:dyDescent="0.25">
      <c r="A75" s="176" t="str">
        <f t="shared" si="6"/>
        <v>7720502333</v>
      </c>
      <c r="B75" s="176">
        <f t="shared" si="7"/>
        <v>7720502</v>
      </c>
      <c r="C75" s="176" t="str">
        <f t="shared" si="8"/>
        <v>333</v>
      </c>
      <c r="D75" s="176" t="str">
        <f t="shared" si="9"/>
        <v>WOOLRICH</v>
      </c>
      <c r="E75" s="176" t="str">
        <f t="shared" si="10"/>
        <v>Бейсболка</v>
      </c>
      <c r="F75" s="177" t="str">
        <f t="shared" si="11"/>
        <v>Бейсболки</v>
      </c>
      <c r="G75" s="172" t="s">
        <v>2247</v>
      </c>
      <c r="H75" s="173" t="s">
        <v>2466</v>
      </c>
      <c r="I75" s="173" t="s">
        <v>64</v>
      </c>
      <c r="J75" s="173" t="s">
        <v>2467</v>
      </c>
      <c r="K75" s="173">
        <v>11</v>
      </c>
      <c r="L75" s="173" t="s">
        <v>3495</v>
      </c>
      <c r="M75" s="173"/>
      <c r="N75" s="173">
        <v>11</v>
      </c>
    </row>
    <row r="76" spans="1:14" x14ac:dyDescent="0.25">
      <c r="A76" s="176" t="str">
        <f t="shared" si="6"/>
        <v>7720502333</v>
      </c>
      <c r="B76" s="176">
        <f t="shared" si="7"/>
        <v>7720502</v>
      </c>
      <c r="C76" s="176" t="str">
        <f t="shared" si="8"/>
        <v>333</v>
      </c>
      <c r="D76" s="176" t="str">
        <f t="shared" si="9"/>
        <v>WOOLRICH</v>
      </c>
      <c r="E76" s="176" t="str">
        <f t="shared" si="10"/>
        <v>Бейсболка</v>
      </c>
      <c r="F76" s="177" t="str">
        <f t="shared" si="11"/>
        <v>Бейсболки</v>
      </c>
      <c r="G76" s="172" t="s">
        <v>2246</v>
      </c>
      <c r="H76" s="173" t="s">
        <v>2466</v>
      </c>
      <c r="I76" s="173" t="s">
        <v>70</v>
      </c>
      <c r="J76" s="173" t="s">
        <v>2442</v>
      </c>
      <c r="K76" s="173">
        <v>5</v>
      </c>
      <c r="L76" s="173" t="s">
        <v>3483</v>
      </c>
      <c r="M76" s="173"/>
      <c r="N76" s="173">
        <v>5</v>
      </c>
    </row>
    <row r="77" spans="1:14" x14ac:dyDescent="0.25">
      <c r="A77" s="176" t="str">
        <f t="shared" si="6"/>
        <v>7720502322</v>
      </c>
      <c r="B77" s="176">
        <f t="shared" si="7"/>
        <v>7720502</v>
      </c>
      <c r="C77" s="176" t="str">
        <f t="shared" si="8"/>
        <v>322</v>
      </c>
      <c r="D77" s="176" t="str">
        <f t="shared" si="9"/>
        <v>WOOLRICH</v>
      </c>
      <c r="E77" s="176" t="str">
        <f t="shared" si="10"/>
        <v>Бейсболка</v>
      </c>
      <c r="F77" s="177" t="str">
        <f t="shared" si="11"/>
        <v>Бейсболки</v>
      </c>
      <c r="G77" s="172" t="s">
        <v>2242</v>
      </c>
      <c r="H77" s="173" t="s">
        <v>2469</v>
      </c>
      <c r="I77" s="173" t="s">
        <v>66</v>
      </c>
      <c r="J77" s="173" t="s">
        <v>2442</v>
      </c>
      <c r="K77" s="173">
        <v>1</v>
      </c>
      <c r="L77" s="173" t="s">
        <v>2442</v>
      </c>
      <c r="M77" s="173"/>
      <c r="N77" s="173">
        <v>1</v>
      </c>
    </row>
    <row r="78" spans="1:14" x14ac:dyDescent="0.25">
      <c r="A78" s="176" t="str">
        <f t="shared" si="6"/>
        <v>7720502322</v>
      </c>
      <c r="B78" s="176">
        <f t="shared" si="7"/>
        <v>7720502</v>
      </c>
      <c r="C78" s="176" t="str">
        <f t="shared" si="8"/>
        <v>322</v>
      </c>
      <c r="D78" s="176" t="str">
        <f t="shared" si="9"/>
        <v>WOOLRICH</v>
      </c>
      <c r="E78" s="176" t="str">
        <f t="shared" si="10"/>
        <v>Бейсболка</v>
      </c>
      <c r="F78" s="177" t="str">
        <f t="shared" si="11"/>
        <v>Бейсболки</v>
      </c>
      <c r="G78" s="172" t="s">
        <v>3205</v>
      </c>
      <c r="H78" s="173" t="s">
        <v>2469</v>
      </c>
      <c r="I78" s="173" t="s">
        <v>61</v>
      </c>
      <c r="J78" s="173" t="s">
        <v>2442</v>
      </c>
      <c r="K78" s="173">
        <v>1</v>
      </c>
      <c r="L78" s="173" t="s">
        <v>2442</v>
      </c>
      <c r="M78" s="173"/>
      <c r="N78" s="173">
        <v>1</v>
      </c>
    </row>
    <row r="79" spans="1:14" x14ac:dyDescent="0.25">
      <c r="A79" s="176" t="str">
        <f t="shared" si="6"/>
        <v>7720502322</v>
      </c>
      <c r="B79" s="176">
        <f t="shared" si="7"/>
        <v>7720502</v>
      </c>
      <c r="C79" s="176" t="str">
        <f t="shared" si="8"/>
        <v>322</v>
      </c>
      <c r="D79" s="176" t="str">
        <f t="shared" si="9"/>
        <v>WOOLRICH</v>
      </c>
      <c r="E79" s="176" t="str">
        <f t="shared" si="10"/>
        <v>Бейсболка</v>
      </c>
      <c r="F79" s="177" t="str">
        <f t="shared" si="11"/>
        <v>Бейсболки</v>
      </c>
      <c r="G79" s="172" t="s">
        <v>3206</v>
      </c>
      <c r="H79" s="173" t="s">
        <v>2469</v>
      </c>
      <c r="I79" s="173" t="s">
        <v>60</v>
      </c>
      <c r="J79" s="173" t="s">
        <v>2442</v>
      </c>
      <c r="K79" s="173">
        <v>1</v>
      </c>
      <c r="L79" s="173" t="s">
        <v>2442</v>
      </c>
      <c r="M79" s="173"/>
      <c r="N79" s="173">
        <v>1</v>
      </c>
    </row>
    <row r="80" spans="1:14" x14ac:dyDescent="0.25">
      <c r="A80" s="176" t="str">
        <f t="shared" si="6"/>
        <v>7720502322</v>
      </c>
      <c r="B80" s="176">
        <f t="shared" si="7"/>
        <v>7720502</v>
      </c>
      <c r="C80" s="176" t="str">
        <f t="shared" si="8"/>
        <v>322</v>
      </c>
      <c r="D80" s="176" t="str">
        <f t="shared" si="9"/>
        <v>WOOLRICH</v>
      </c>
      <c r="E80" s="176" t="str">
        <f t="shared" si="10"/>
        <v>Бейсболка</v>
      </c>
      <c r="F80" s="177" t="str">
        <f t="shared" si="11"/>
        <v>Бейсболки</v>
      </c>
      <c r="G80" s="172" t="s">
        <v>3207</v>
      </c>
      <c r="H80" s="173" t="s">
        <v>2469</v>
      </c>
      <c r="I80" s="173" t="s">
        <v>64</v>
      </c>
      <c r="J80" s="173" t="s">
        <v>2442</v>
      </c>
      <c r="K80" s="173">
        <v>1</v>
      </c>
      <c r="L80" s="173" t="s">
        <v>2442</v>
      </c>
      <c r="M80" s="173"/>
      <c r="N80" s="173">
        <v>1</v>
      </c>
    </row>
    <row r="81" spans="1:14" x14ac:dyDescent="0.25">
      <c r="A81" s="176" t="str">
        <f t="shared" si="6"/>
        <v>7720502322</v>
      </c>
      <c r="B81" s="176">
        <f t="shared" si="7"/>
        <v>7720502</v>
      </c>
      <c r="C81" s="176" t="str">
        <f t="shared" si="8"/>
        <v>322</v>
      </c>
      <c r="D81" s="176" t="str">
        <f t="shared" si="9"/>
        <v>WOOLRICH</v>
      </c>
      <c r="E81" s="176" t="str">
        <f t="shared" si="10"/>
        <v>Бейсболка</v>
      </c>
      <c r="F81" s="177" t="str">
        <f t="shared" si="11"/>
        <v>Бейсболки</v>
      </c>
      <c r="G81" s="172" t="s">
        <v>3208</v>
      </c>
      <c r="H81" s="173" t="s">
        <v>2469</v>
      </c>
      <c r="I81" s="173" t="s">
        <v>70</v>
      </c>
      <c r="J81" s="173" t="s">
        <v>2442</v>
      </c>
      <c r="K81" s="173">
        <v>1</v>
      </c>
      <c r="L81" s="173" t="s">
        <v>2442</v>
      </c>
      <c r="M81" s="173"/>
      <c r="N81" s="173">
        <v>1</v>
      </c>
    </row>
    <row r="82" spans="1:14" x14ac:dyDescent="0.25">
      <c r="A82" s="176" t="str">
        <f t="shared" si="6"/>
        <v>7720502323</v>
      </c>
      <c r="B82" s="176">
        <f t="shared" si="7"/>
        <v>7720502</v>
      </c>
      <c r="C82" s="176" t="str">
        <f t="shared" si="8"/>
        <v>323</v>
      </c>
      <c r="D82" s="176" t="str">
        <f t="shared" si="9"/>
        <v>WOOLRICH</v>
      </c>
      <c r="E82" s="176" t="str">
        <f t="shared" si="10"/>
        <v>Бейсболка</v>
      </c>
      <c r="F82" s="177" t="str">
        <f t="shared" si="11"/>
        <v>Бейсболки</v>
      </c>
      <c r="G82" s="172" t="s">
        <v>2256</v>
      </c>
      <c r="H82" s="173" t="s">
        <v>2470</v>
      </c>
      <c r="I82" s="173" t="s">
        <v>60</v>
      </c>
      <c r="J82" s="173" t="s">
        <v>2467</v>
      </c>
      <c r="K82" s="173">
        <v>2</v>
      </c>
      <c r="L82" s="173" t="s">
        <v>2471</v>
      </c>
      <c r="M82" s="173"/>
      <c r="N82" s="173">
        <v>2</v>
      </c>
    </row>
    <row r="83" spans="1:14" x14ac:dyDescent="0.25">
      <c r="A83" s="176" t="str">
        <f t="shared" si="6"/>
        <v>7720502323</v>
      </c>
      <c r="B83" s="176">
        <f t="shared" si="7"/>
        <v>7720502</v>
      </c>
      <c r="C83" s="176" t="str">
        <f t="shared" si="8"/>
        <v>323</v>
      </c>
      <c r="D83" s="176" t="str">
        <f t="shared" si="9"/>
        <v>WOOLRICH</v>
      </c>
      <c r="E83" s="176" t="str">
        <f t="shared" si="10"/>
        <v>Бейсболка</v>
      </c>
      <c r="F83" s="177" t="str">
        <f t="shared" si="11"/>
        <v>Бейсболки</v>
      </c>
      <c r="G83" s="172" t="s">
        <v>3168</v>
      </c>
      <c r="H83" s="173" t="s">
        <v>2470</v>
      </c>
      <c r="I83" s="173" t="s">
        <v>64</v>
      </c>
      <c r="J83" s="173" t="s">
        <v>2467</v>
      </c>
      <c r="K83" s="173">
        <v>2</v>
      </c>
      <c r="L83" s="173" t="s">
        <v>2471</v>
      </c>
      <c r="M83" s="173"/>
      <c r="N83" s="173">
        <v>2</v>
      </c>
    </row>
    <row r="84" spans="1:14" x14ac:dyDescent="0.25">
      <c r="A84" s="176" t="str">
        <f t="shared" si="6"/>
        <v>7720502351</v>
      </c>
      <c r="B84" s="176">
        <f t="shared" si="7"/>
        <v>7720502</v>
      </c>
      <c r="C84" s="176" t="str">
        <f t="shared" si="8"/>
        <v>351</v>
      </c>
      <c r="D84" s="176" t="str">
        <f t="shared" si="9"/>
        <v>WOOLRICH</v>
      </c>
      <c r="E84" s="176" t="str">
        <f t="shared" si="10"/>
        <v>Бейсболка</v>
      </c>
      <c r="F84" s="177" t="str">
        <f t="shared" si="11"/>
        <v>Бейсболки</v>
      </c>
      <c r="G84" s="172" t="s">
        <v>2254</v>
      </c>
      <c r="H84" s="173" t="s">
        <v>2472</v>
      </c>
      <c r="I84" s="173" t="s">
        <v>61</v>
      </c>
      <c r="J84" s="173" t="s">
        <v>2434</v>
      </c>
      <c r="K84" s="173">
        <v>5</v>
      </c>
      <c r="L84" s="173" t="s">
        <v>3480</v>
      </c>
      <c r="M84" s="173"/>
      <c r="N84" s="173">
        <v>5</v>
      </c>
    </row>
    <row r="85" spans="1:14" x14ac:dyDescent="0.25">
      <c r="A85" s="176" t="str">
        <f t="shared" si="6"/>
        <v>7720502351</v>
      </c>
      <c r="B85" s="176">
        <f t="shared" si="7"/>
        <v>7720502</v>
      </c>
      <c r="C85" s="176" t="str">
        <f t="shared" si="8"/>
        <v>351</v>
      </c>
      <c r="D85" s="176" t="str">
        <f t="shared" si="9"/>
        <v>WOOLRICH</v>
      </c>
      <c r="E85" s="176" t="str">
        <f t="shared" si="10"/>
        <v>Бейсболка</v>
      </c>
      <c r="F85" s="177" t="str">
        <f t="shared" si="11"/>
        <v>Бейсболки</v>
      </c>
      <c r="G85" s="172" t="s">
        <v>2253</v>
      </c>
      <c r="H85" s="173" t="s">
        <v>2472</v>
      </c>
      <c r="I85" s="173" t="s">
        <v>60</v>
      </c>
      <c r="J85" s="173" t="s">
        <v>2434</v>
      </c>
      <c r="K85" s="173">
        <v>9</v>
      </c>
      <c r="L85" s="173" t="s">
        <v>2444</v>
      </c>
      <c r="M85" s="173"/>
      <c r="N85" s="173">
        <v>9</v>
      </c>
    </row>
    <row r="86" spans="1:14" x14ac:dyDescent="0.25">
      <c r="A86" s="176" t="str">
        <f t="shared" si="6"/>
        <v>7720502351</v>
      </c>
      <c r="B86" s="176">
        <f t="shared" si="7"/>
        <v>7720502</v>
      </c>
      <c r="C86" s="176" t="str">
        <f t="shared" si="8"/>
        <v>351</v>
      </c>
      <c r="D86" s="176" t="str">
        <f t="shared" si="9"/>
        <v>WOOLRICH</v>
      </c>
      <c r="E86" s="176" t="str">
        <f t="shared" si="10"/>
        <v>Бейсболка</v>
      </c>
      <c r="F86" s="177" t="str">
        <f t="shared" si="11"/>
        <v>Бейсболки</v>
      </c>
      <c r="G86" s="172" t="s">
        <v>2252</v>
      </c>
      <c r="H86" s="173" t="s">
        <v>2472</v>
      </c>
      <c r="I86" s="173" t="s">
        <v>64</v>
      </c>
      <c r="J86" s="173" t="s">
        <v>2434</v>
      </c>
      <c r="K86" s="173">
        <v>4</v>
      </c>
      <c r="L86" s="173" t="s">
        <v>2435</v>
      </c>
      <c r="M86" s="173"/>
      <c r="N86" s="173">
        <v>4</v>
      </c>
    </row>
    <row r="87" spans="1:14" x14ac:dyDescent="0.25">
      <c r="A87" s="176" t="str">
        <f t="shared" si="6"/>
        <v>772110371</v>
      </c>
      <c r="B87" s="176">
        <f t="shared" si="7"/>
        <v>7721103</v>
      </c>
      <c r="C87" s="176" t="str">
        <f t="shared" si="8"/>
        <v>71</v>
      </c>
      <c r="D87" s="176" t="str">
        <f t="shared" si="9"/>
        <v>BASEBALL HERRINGBONE</v>
      </c>
      <c r="E87" s="176" t="str">
        <f t="shared" si="10"/>
        <v>Бейсболка</v>
      </c>
      <c r="F87" s="177" t="str">
        <f t="shared" si="11"/>
        <v>Бейсболки</v>
      </c>
      <c r="G87" s="172" t="s">
        <v>1416</v>
      </c>
      <c r="H87" s="173" t="s">
        <v>2473</v>
      </c>
      <c r="I87" s="173" t="s">
        <v>65</v>
      </c>
      <c r="J87" s="173">
        <v>993.63</v>
      </c>
      <c r="K87" s="173">
        <v>1</v>
      </c>
      <c r="L87" s="173">
        <v>993.63</v>
      </c>
      <c r="M87" s="173"/>
      <c r="N87" s="173">
        <v>1</v>
      </c>
    </row>
    <row r="88" spans="1:14" x14ac:dyDescent="0.25">
      <c r="A88" s="176" t="str">
        <f t="shared" si="6"/>
        <v>77211052</v>
      </c>
      <c r="B88" s="176">
        <f t="shared" si="7"/>
        <v>7721105</v>
      </c>
      <c r="C88" s="176" t="str">
        <f t="shared" si="8"/>
        <v>2</v>
      </c>
      <c r="D88" s="176" t="str">
        <f t="shared" si="9"/>
        <v>BASEBALL COTTON</v>
      </c>
      <c r="E88" s="176" t="str">
        <f t="shared" si="10"/>
        <v>Бейсболка</v>
      </c>
      <c r="F88" s="177" t="str">
        <f t="shared" si="11"/>
        <v>Бейсболки</v>
      </c>
      <c r="G88" s="172" t="s">
        <v>1414</v>
      </c>
      <c r="H88" s="173" t="s">
        <v>2474</v>
      </c>
      <c r="I88" s="173" t="s">
        <v>65</v>
      </c>
      <c r="J88" s="173" t="s">
        <v>2475</v>
      </c>
      <c r="K88" s="173">
        <v>12</v>
      </c>
      <c r="L88" s="173" t="s">
        <v>3496</v>
      </c>
      <c r="M88" s="173"/>
      <c r="N88" s="173">
        <v>12</v>
      </c>
    </row>
    <row r="89" spans="1:14" x14ac:dyDescent="0.25">
      <c r="A89" s="176" t="str">
        <f t="shared" si="6"/>
        <v>77211067</v>
      </c>
      <c r="B89" s="176">
        <f t="shared" si="7"/>
        <v>7721106</v>
      </c>
      <c r="C89" s="176" t="str">
        <f t="shared" si="8"/>
        <v>7</v>
      </c>
      <c r="D89" s="176" t="str">
        <f t="shared" si="9"/>
        <v>BASEBALL CAP CORD</v>
      </c>
      <c r="E89" s="176" t="str">
        <f t="shared" si="10"/>
        <v>Бейсболка</v>
      </c>
      <c r="F89" s="177" t="str">
        <f t="shared" si="11"/>
        <v>Бейсболки</v>
      </c>
      <c r="G89" s="172" t="s">
        <v>3234</v>
      </c>
      <c r="H89" s="173" t="s">
        <v>2476</v>
      </c>
      <c r="I89" s="173" t="s">
        <v>61</v>
      </c>
      <c r="J89" s="173" t="s">
        <v>2477</v>
      </c>
      <c r="K89" s="173">
        <v>2</v>
      </c>
      <c r="L89" s="173" t="s">
        <v>2478</v>
      </c>
      <c r="M89" s="173"/>
      <c r="N89" s="173">
        <v>2</v>
      </c>
    </row>
    <row r="90" spans="1:14" x14ac:dyDescent="0.25">
      <c r="A90" s="176" t="str">
        <f t="shared" si="6"/>
        <v>77211067</v>
      </c>
      <c r="B90" s="176">
        <f t="shared" si="7"/>
        <v>7721106</v>
      </c>
      <c r="C90" s="176" t="str">
        <f t="shared" si="8"/>
        <v>7</v>
      </c>
      <c r="D90" s="176" t="str">
        <f t="shared" si="9"/>
        <v>BASEBALL CAP CORD</v>
      </c>
      <c r="E90" s="176" t="str">
        <f t="shared" si="10"/>
        <v>Бейсболка</v>
      </c>
      <c r="F90" s="177" t="str">
        <f t="shared" si="11"/>
        <v>Бейсболки</v>
      </c>
      <c r="G90" s="172" t="s">
        <v>1142</v>
      </c>
      <c r="H90" s="173" t="s">
        <v>2476</v>
      </c>
      <c r="I90" s="173" t="s">
        <v>60</v>
      </c>
      <c r="J90" s="173" t="s">
        <v>2477</v>
      </c>
      <c r="K90" s="173">
        <v>2</v>
      </c>
      <c r="L90" s="173" t="s">
        <v>2478</v>
      </c>
      <c r="M90" s="173"/>
      <c r="N90" s="173">
        <v>2</v>
      </c>
    </row>
    <row r="91" spans="1:14" x14ac:dyDescent="0.25">
      <c r="A91" s="176" t="str">
        <f t="shared" si="6"/>
        <v>77211067</v>
      </c>
      <c r="B91" s="176">
        <f t="shared" si="7"/>
        <v>7721106</v>
      </c>
      <c r="C91" s="176" t="str">
        <f t="shared" si="8"/>
        <v>7</v>
      </c>
      <c r="D91" s="176" t="str">
        <f t="shared" si="9"/>
        <v>BASEBALL CAP CORD</v>
      </c>
      <c r="E91" s="176" t="str">
        <f t="shared" si="10"/>
        <v>Бейсболка</v>
      </c>
      <c r="F91" s="177" t="str">
        <f t="shared" si="11"/>
        <v>Бейсболки</v>
      </c>
      <c r="G91" s="172" t="s">
        <v>1141</v>
      </c>
      <c r="H91" s="173" t="s">
        <v>2476</v>
      </c>
      <c r="I91" s="173" t="s">
        <v>64</v>
      </c>
      <c r="J91" s="173" t="s">
        <v>2477</v>
      </c>
      <c r="K91" s="173">
        <v>2</v>
      </c>
      <c r="L91" s="173" t="s">
        <v>2478</v>
      </c>
      <c r="M91" s="173"/>
      <c r="N91" s="173">
        <v>2</v>
      </c>
    </row>
    <row r="92" spans="1:14" x14ac:dyDescent="0.25">
      <c r="A92" s="176" t="str">
        <f t="shared" si="6"/>
        <v>77211068</v>
      </c>
      <c r="B92" s="176">
        <f t="shared" si="7"/>
        <v>7721106</v>
      </c>
      <c r="C92" s="176" t="str">
        <f t="shared" si="8"/>
        <v>8</v>
      </c>
      <c r="D92" s="176" t="str">
        <f t="shared" si="9"/>
        <v>BASEBALL CAP CORD</v>
      </c>
      <c r="E92" s="176" t="str">
        <f t="shared" si="10"/>
        <v>Бейсболка</v>
      </c>
      <c r="F92" s="177" t="str">
        <f t="shared" si="11"/>
        <v>Бейсболки</v>
      </c>
      <c r="G92" s="172" t="s">
        <v>1140</v>
      </c>
      <c r="H92" s="173" t="s">
        <v>2479</v>
      </c>
      <c r="I92" s="173" t="s">
        <v>60</v>
      </c>
      <c r="J92" s="173">
        <v>834.4</v>
      </c>
      <c r="K92" s="173">
        <v>2</v>
      </c>
      <c r="L92" s="173" t="s">
        <v>2480</v>
      </c>
      <c r="M92" s="173"/>
      <c r="N92" s="173">
        <v>2</v>
      </c>
    </row>
    <row r="93" spans="1:14" x14ac:dyDescent="0.25">
      <c r="A93" s="176" t="str">
        <f t="shared" si="6"/>
        <v>77211068</v>
      </c>
      <c r="B93" s="176">
        <f t="shared" si="7"/>
        <v>7721106</v>
      </c>
      <c r="C93" s="176" t="str">
        <f t="shared" si="8"/>
        <v>8</v>
      </c>
      <c r="D93" s="176" t="str">
        <f t="shared" si="9"/>
        <v>BASEBALL CAP CORD</v>
      </c>
      <c r="E93" s="176" t="str">
        <f t="shared" si="10"/>
        <v>Бейсболка</v>
      </c>
      <c r="F93" s="177" t="str">
        <f t="shared" si="11"/>
        <v>Бейсболки</v>
      </c>
      <c r="G93" s="170" t="s">
        <v>1139</v>
      </c>
      <c r="H93" s="155" t="s">
        <v>2479</v>
      </c>
      <c r="I93" s="156" t="s">
        <v>64</v>
      </c>
      <c r="J93" s="157">
        <v>834.4</v>
      </c>
      <c r="K93" s="159">
        <v>1</v>
      </c>
      <c r="L93" s="157">
        <v>834.4</v>
      </c>
      <c r="M93" s="169"/>
      <c r="N93" s="162">
        <v>1</v>
      </c>
    </row>
    <row r="94" spans="1:14" x14ac:dyDescent="0.25">
      <c r="A94" s="176" t="str">
        <f t="shared" si="6"/>
        <v>77211092</v>
      </c>
      <c r="B94" s="176">
        <f t="shared" si="7"/>
        <v>7721109</v>
      </c>
      <c r="C94" s="176" t="str">
        <f t="shared" si="8"/>
        <v>2</v>
      </c>
      <c r="D94" s="176" t="str">
        <f t="shared" si="9"/>
        <v>BASEBALL CAP EAGLE</v>
      </c>
      <c r="E94" s="176" t="str">
        <f t="shared" si="10"/>
        <v>Бейсболка</v>
      </c>
      <c r="F94" s="177" t="str">
        <f t="shared" si="11"/>
        <v>Бейсболки</v>
      </c>
      <c r="G94" s="170" t="s">
        <v>807</v>
      </c>
      <c r="H94" s="155" t="s">
        <v>2481</v>
      </c>
      <c r="I94" s="156" t="s">
        <v>65</v>
      </c>
      <c r="J94" s="157" t="s">
        <v>2402</v>
      </c>
      <c r="K94" s="159">
        <v>38</v>
      </c>
      <c r="L94" s="157" t="s">
        <v>3497</v>
      </c>
      <c r="M94" s="169"/>
      <c r="N94" s="162">
        <v>38</v>
      </c>
    </row>
    <row r="95" spans="1:14" x14ac:dyDescent="0.25">
      <c r="A95" s="176" t="str">
        <f t="shared" si="6"/>
        <v>77211103</v>
      </c>
      <c r="B95" s="176">
        <f t="shared" si="7"/>
        <v>7721110</v>
      </c>
      <c r="C95" s="176" t="str">
        <f t="shared" si="8"/>
        <v>3</v>
      </c>
      <c r="D95" s="176" t="str">
        <f t="shared" si="9"/>
        <v>BASEBALL CAP COTTON</v>
      </c>
      <c r="E95" s="176" t="str">
        <f t="shared" si="10"/>
        <v>Бейсболка</v>
      </c>
      <c r="F95" s="177" t="str">
        <f t="shared" si="11"/>
        <v>Бейсболки</v>
      </c>
      <c r="G95" s="170" t="s">
        <v>3290</v>
      </c>
      <c r="H95" s="155" t="s">
        <v>3426</v>
      </c>
      <c r="I95" s="156" t="s">
        <v>65</v>
      </c>
      <c r="J95" s="157">
        <v>978.57</v>
      </c>
      <c r="K95" s="159">
        <v>6</v>
      </c>
      <c r="L95" s="157" t="s">
        <v>3498</v>
      </c>
      <c r="M95" s="169"/>
      <c r="N95" s="162">
        <v>6</v>
      </c>
    </row>
    <row r="96" spans="1:14" x14ac:dyDescent="0.25">
      <c r="A96" s="176" t="str">
        <f t="shared" si="6"/>
        <v>77211105</v>
      </c>
      <c r="B96" s="176">
        <f t="shared" si="7"/>
        <v>7721110</v>
      </c>
      <c r="C96" s="176" t="str">
        <f t="shared" si="8"/>
        <v>5</v>
      </c>
      <c r="D96" s="176" t="str">
        <f t="shared" si="9"/>
        <v>BASEBALL CAP COTTON</v>
      </c>
      <c r="E96" s="176" t="str">
        <f t="shared" si="10"/>
        <v>Бейсболка</v>
      </c>
      <c r="F96" s="177" t="str">
        <f t="shared" si="11"/>
        <v>Бейсболки</v>
      </c>
      <c r="G96" s="170" t="s">
        <v>3291</v>
      </c>
      <c r="H96" s="155" t="s">
        <v>3427</v>
      </c>
      <c r="I96" s="156" t="s">
        <v>65</v>
      </c>
      <c r="J96" s="157">
        <v>978.57</v>
      </c>
      <c r="K96" s="159">
        <v>4</v>
      </c>
      <c r="L96" s="157" t="s">
        <v>3499</v>
      </c>
      <c r="M96" s="169"/>
      <c r="N96" s="162">
        <v>4</v>
      </c>
    </row>
    <row r="97" spans="1:14" x14ac:dyDescent="0.25">
      <c r="A97" s="176" t="str">
        <f t="shared" si="6"/>
        <v>77211226</v>
      </c>
      <c r="B97" s="176">
        <f t="shared" si="7"/>
        <v>7721122</v>
      </c>
      <c r="C97" s="176" t="str">
        <f t="shared" si="8"/>
        <v>6</v>
      </c>
      <c r="D97" s="176" t="str">
        <f t="shared" si="9"/>
        <v>BASEBALL CAP DUCK</v>
      </c>
      <c r="E97" s="176" t="str">
        <f t="shared" si="10"/>
        <v>Бейсболка</v>
      </c>
      <c r="F97" s="177" t="str">
        <f t="shared" si="11"/>
        <v>Бейсболки</v>
      </c>
      <c r="G97" s="170" t="s">
        <v>3283</v>
      </c>
      <c r="H97" s="155" t="s">
        <v>3421</v>
      </c>
      <c r="I97" s="156" t="s">
        <v>65</v>
      </c>
      <c r="J97" s="157" t="s">
        <v>3500</v>
      </c>
      <c r="K97" s="159">
        <v>31</v>
      </c>
      <c r="L97" s="157" t="s">
        <v>3501</v>
      </c>
      <c r="M97" s="169"/>
      <c r="N97" s="162">
        <v>31</v>
      </c>
    </row>
    <row r="98" spans="1:14" x14ac:dyDescent="0.25">
      <c r="A98" s="176" t="str">
        <f t="shared" si="6"/>
        <v>772190194</v>
      </c>
      <c r="B98" s="176">
        <f t="shared" si="7"/>
        <v>7721901</v>
      </c>
      <c r="C98" s="176" t="str">
        <f t="shared" si="8"/>
        <v>94</v>
      </c>
      <c r="D98" s="176" t="str">
        <f t="shared" si="9"/>
        <v>CHAIRS</v>
      </c>
      <c r="E98" s="176" t="str">
        <f t="shared" si="10"/>
        <v>Бейсболка</v>
      </c>
      <c r="F98" s="177" t="str">
        <f t="shared" si="11"/>
        <v>Бейсболки</v>
      </c>
      <c r="G98" s="170" t="s">
        <v>1412</v>
      </c>
      <c r="H98" s="155" t="s">
        <v>2484</v>
      </c>
      <c r="I98" s="156" t="s">
        <v>65</v>
      </c>
      <c r="J98" s="157" t="s">
        <v>2485</v>
      </c>
      <c r="K98" s="159">
        <v>5</v>
      </c>
      <c r="L98" s="160" t="s">
        <v>3502</v>
      </c>
      <c r="M98" s="169"/>
      <c r="N98" s="162">
        <v>5</v>
      </c>
    </row>
    <row r="99" spans="1:14" x14ac:dyDescent="0.25">
      <c r="A99" s="176" t="str">
        <f t="shared" si="6"/>
        <v>77273017</v>
      </c>
      <c r="B99" s="176">
        <f t="shared" si="7"/>
        <v>7727301</v>
      </c>
      <c r="C99" s="176" t="str">
        <f t="shared" si="8"/>
        <v>7</v>
      </c>
      <c r="D99" s="176" t="str">
        <f t="shared" si="9"/>
        <v>BASEBALL CAP CALF LEATHER</v>
      </c>
      <c r="E99" s="176" t="str">
        <f t="shared" si="10"/>
        <v>Бейсболка</v>
      </c>
      <c r="F99" s="177" t="str">
        <f t="shared" si="11"/>
        <v>Бейсболки</v>
      </c>
      <c r="G99" s="170" t="s">
        <v>805</v>
      </c>
      <c r="H99" s="155" t="s">
        <v>2486</v>
      </c>
      <c r="I99" s="156" t="s">
        <v>65</v>
      </c>
      <c r="J99" s="157" t="s">
        <v>2487</v>
      </c>
      <c r="K99" s="159">
        <v>4</v>
      </c>
      <c r="L99" s="157" t="s">
        <v>2690</v>
      </c>
      <c r="M99" s="169"/>
      <c r="N99" s="162">
        <v>4</v>
      </c>
    </row>
    <row r="100" spans="1:14" x14ac:dyDescent="0.25">
      <c r="A100" s="176" t="str">
        <f t="shared" si="6"/>
        <v>7750305267</v>
      </c>
      <c r="B100" s="176">
        <f t="shared" si="7"/>
        <v>7750305</v>
      </c>
      <c r="C100" s="176" t="str">
        <f t="shared" si="8"/>
        <v>267</v>
      </c>
      <c r="D100" s="176" t="str">
        <f t="shared" si="9"/>
        <v>TRUCKER CAP LAMBSWOOL</v>
      </c>
      <c r="E100" s="176" t="str">
        <f t="shared" si="10"/>
        <v>Бейсболка</v>
      </c>
      <c r="F100" s="177" t="str">
        <f t="shared" si="11"/>
        <v>Бейсболки</v>
      </c>
      <c r="G100" s="170" t="s">
        <v>3235</v>
      </c>
      <c r="H100" s="155" t="s">
        <v>3402</v>
      </c>
      <c r="I100" s="156" t="s">
        <v>65</v>
      </c>
      <c r="J100" s="157" t="s">
        <v>2477</v>
      </c>
      <c r="K100" s="159">
        <v>2</v>
      </c>
      <c r="L100" s="157" t="s">
        <v>2478</v>
      </c>
      <c r="M100" s="169"/>
      <c r="N100" s="162">
        <v>2</v>
      </c>
    </row>
    <row r="101" spans="1:14" x14ac:dyDescent="0.25">
      <c r="A101" s="176" t="str">
        <f t="shared" si="6"/>
        <v>7750305223</v>
      </c>
      <c r="B101" s="176">
        <f t="shared" si="7"/>
        <v>7750305</v>
      </c>
      <c r="C101" s="176" t="str">
        <f t="shared" si="8"/>
        <v>223</v>
      </c>
      <c r="D101" s="176" t="str">
        <f t="shared" si="9"/>
        <v>TRUCKER CAP LAMBSWOOL</v>
      </c>
      <c r="E101" s="176" t="str">
        <f t="shared" si="10"/>
        <v>Бейсболка</v>
      </c>
      <c r="F101" s="177" t="str">
        <f t="shared" si="11"/>
        <v>Бейсболки</v>
      </c>
      <c r="G101" s="170" t="s">
        <v>3236</v>
      </c>
      <c r="H101" s="155" t="s">
        <v>3403</v>
      </c>
      <c r="I101" s="156" t="s">
        <v>65</v>
      </c>
      <c r="J101" s="157" t="s">
        <v>2477</v>
      </c>
      <c r="K101" s="159">
        <v>1</v>
      </c>
      <c r="L101" s="157" t="s">
        <v>2477</v>
      </c>
      <c r="M101" s="169"/>
      <c r="N101" s="162">
        <v>1</v>
      </c>
    </row>
    <row r="102" spans="1:14" x14ac:dyDescent="0.25">
      <c r="A102" s="176" t="str">
        <f t="shared" si="6"/>
        <v>775110153</v>
      </c>
      <c r="B102" s="176">
        <f t="shared" si="7"/>
        <v>7751101</v>
      </c>
      <c r="C102" s="176" t="str">
        <f t="shared" si="8"/>
        <v>53</v>
      </c>
      <c r="D102" s="176" t="str">
        <f t="shared" si="9"/>
        <v>TRUCKER CAP BEAR</v>
      </c>
      <c r="E102" s="176" t="str">
        <f t="shared" si="10"/>
        <v>Бейсболка</v>
      </c>
      <c r="F102" s="177" t="str">
        <f t="shared" si="11"/>
        <v>Бейсболки</v>
      </c>
      <c r="G102" s="170" t="s">
        <v>3200</v>
      </c>
      <c r="H102" s="155" t="s">
        <v>3386</v>
      </c>
      <c r="I102" s="156" t="s">
        <v>65</v>
      </c>
      <c r="J102" s="157" t="s">
        <v>2399</v>
      </c>
      <c r="K102" s="159">
        <v>52</v>
      </c>
      <c r="L102" s="157" t="s">
        <v>3503</v>
      </c>
      <c r="M102" s="169">
        <v>1</v>
      </c>
      <c r="N102" s="162">
        <v>51</v>
      </c>
    </row>
    <row r="103" spans="1:14" x14ac:dyDescent="0.25">
      <c r="A103" s="176" t="str">
        <f t="shared" si="6"/>
        <v>775110387</v>
      </c>
      <c r="B103" s="176">
        <f t="shared" si="7"/>
        <v>7751103</v>
      </c>
      <c r="C103" s="176" t="str">
        <f t="shared" si="8"/>
        <v>87</v>
      </c>
      <c r="D103" s="176" t="str">
        <f t="shared" si="9"/>
        <v>TRUCKER CAP AMERICAN HERITAGE</v>
      </c>
      <c r="E103" s="176" t="str">
        <f t="shared" si="10"/>
        <v>Бейсболка</v>
      </c>
      <c r="F103" s="177" t="str">
        <f t="shared" si="11"/>
        <v>Бейсболки</v>
      </c>
      <c r="G103" s="170" t="s">
        <v>3201</v>
      </c>
      <c r="H103" s="155" t="s">
        <v>3387</v>
      </c>
      <c r="I103" s="156" t="s">
        <v>65</v>
      </c>
      <c r="J103" s="157" t="s">
        <v>2399</v>
      </c>
      <c r="K103" s="159">
        <v>63</v>
      </c>
      <c r="L103" s="161" t="s">
        <v>3504</v>
      </c>
      <c r="M103" s="169"/>
      <c r="N103" s="162">
        <v>63</v>
      </c>
    </row>
    <row r="104" spans="1:14" x14ac:dyDescent="0.25">
      <c r="A104" s="176" t="str">
        <f t="shared" si="6"/>
        <v>775110327</v>
      </c>
      <c r="B104" s="176">
        <f t="shared" si="7"/>
        <v>7751103</v>
      </c>
      <c r="C104" s="176" t="str">
        <f t="shared" si="8"/>
        <v>27</v>
      </c>
      <c r="D104" s="176" t="str">
        <f t="shared" si="9"/>
        <v>TRUCKER CAP AMERICAN HERITAGE</v>
      </c>
      <c r="E104" s="176" t="str">
        <f t="shared" si="10"/>
        <v>Бейсболка</v>
      </c>
      <c r="F104" s="177" t="str">
        <f t="shared" si="11"/>
        <v>Бейсболки</v>
      </c>
      <c r="G104" s="170" t="s">
        <v>3321</v>
      </c>
      <c r="H104" s="155" t="s">
        <v>3442</v>
      </c>
      <c r="I104" s="156" t="s">
        <v>65</v>
      </c>
      <c r="J104" s="157">
        <v>978.57</v>
      </c>
      <c r="K104" s="159">
        <v>63</v>
      </c>
      <c r="L104" s="157" t="s">
        <v>3505</v>
      </c>
      <c r="M104" s="169"/>
      <c r="N104" s="162">
        <v>63</v>
      </c>
    </row>
    <row r="105" spans="1:14" x14ac:dyDescent="0.25">
      <c r="A105" s="176" t="str">
        <f t="shared" si="6"/>
        <v>775110317</v>
      </c>
      <c r="B105" s="176">
        <f t="shared" si="7"/>
        <v>7751103</v>
      </c>
      <c r="C105" s="176" t="str">
        <f t="shared" si="8"/>
        <v>17</v>
      </c>
      <c r="D105" s="176" t="str">
        <f t="shared" si="9"/>
        <v>TRUCKER CAP AMERICAN HERITAGE</v>
      </c>
      <c r="E105" s="176" t="str">
        <f t="shared" si="10"/>
        <v>Бейсболка</v>
      </c>
      <c r="F105" s="177" t="str">
        <f t="shared" si="11"/>
        <v>Бейсболки</v>
      </c>
      <c r="G105" s="170" t="s">
        <v>3216</v>
      </c>
      <c r="H105" s="155" t="s">
        <v>3393</v>
      </c>
      <c r="I105" s="156" t="s">
        <v>65</v>
      </c>
      <c r="J105" s="157" t="s">
        <v>2399</v>
      </c>
      <c r="K105" s="159">
        <v>59</v>
      </c>
      <c r="L105" s="160" t="s">
        <v>3506</v>
      </c>
      <c r="M105" s="169"/>
      <c r="N105" s="162">
        <v>59</v>
      </c>
    </row>
    <row r="106" spans="1:14" x14ac:dyDescent="0.25">
      <c r="A106" s="176" t="str">
        <f t="shared" si="6"/>
        <v>775110728</v>
      </c>
      <c r="B106" s="176">
        <f t="shared" si="7"/>
        <v>7751107</v>
      </c>
      <c r="C106" s="176" t="str">
        <f t="shared" si="8"/>
        <v>28</v>
      </c>
      <c r="D106" s="176" t="str">
        <f t="shared" si="9"/>
        <v>TRUCKER CAP GASOLINE</v>
      </c>
      <c r="E106" s="176" t="str">
        <f t="shared" si="10"/>
        <v>Бейсболка</v>
      </c>
      <c r="F106" s="177" t="str">
        <f t="shared" si="11"/>
        <v>Бейсболки</v>
      </c>
      <c r="G106" s="170" t="s">
        <v>3202</v>
      </c>
      <c r="H106" s="155" t="s">
        <v>3388</v>
      </c>
      <c r="I106" s="156" t="s">
        <v>65</v>
      </c>
      <c r="J106" s="157" t="s">
        <v>2399</v>
      </c>
      <c r="K106" s="159">
        <v>62</v>
      </c>
      <c r="L106" s="157" t="s">
        <v>3507</v>
      </c>
      <c r="M106" s="169">
        <v>2</v>
      </c>
      <c r="N106" s="162">
        <v>60</v>
      </c>
    </row>
    <row r="107" spans="1:14" x14ac:dyDescent="0.25">
      <c r="A107" s="176" t="str">
        <f t="shared" si="6"/>
        <v>775114186</v>
      </c>
      <c r="B107" s="176">
        <f t="shared" si="7"/>
        <v>7751141</v>
      </c>
      <c r="C107" s="176" t="str">
        <f t="shared" si="8"/>
        <v>86</v>
      </c>
      <c r="D107" s="176" t="str">
        <f t="shared" si="9"/>
        <v>HORSESHOE</v>
      </c>
      <c r="E107" s="176" t="str">
        <f t="shared" si="10"/>
        <v>Бейсболка</v>
      </c>
      <c r="F107" s="177" t="str">
        <f t="shared" si="11"/>
        <v>Бейсболки</v>
      </c>
      <c r="G107" s="170" t="s">
        <v>1410</v>
      </c>
      <c r="H107" s="155" t="s">
        <v>2489</v>
      </c>
      <c r="I107" s="156" t="s">
        <v>65</v>
      </c>
      <c r="J107" s="157">
        <v>885.56</v>
      </c>
      <c r="K107" s="159">
        <v>3</v>
      </c>
      <c r="L107" s="160" t="s">
        <v>3508</v>
      </c>
      <c r="M107" s="169"/>
      <c r="N107" s="162">
        <v>3</v>
      </c>
    </row>
    <row r="108" spans="1:14" x14ac:dyDescent="0.25">
      <c r="A108" s="176" t="str">
        <f t="shared" si="6"/>
        <v>775114264</v>
      </c>
      <c r="B108" s="176">
        <f t="shared" si="7"/>
        <v>7751142</v>
      </c>
      <c r="C108" s="176" t="str">
        <f t="shared" si="8"/>
        <v>64</v>
      </c>
      <c r="D108" s="176" t="str">
        <f t="shared" si="9"/>
        <v>TRUCKER CAP GREW UP</v>
      </c>
      <c r="E108" s="176" t="str">
        <f t="shared" si="10"/>
        <v>Бейсболка</v>
      </c>
      <c r="F108" s="177" t="str">
        <f t="shared" si="11"/>
        <v>Бейсболки</v>
      </c>
      <c r="G108" s="170" t="s">
        <v>1138</v>
      </c>
      <c r="H108" s="155" t="s">
        <v>2490</v>
      </c>
      <c r="I108" s="156" t="s">
        <v>65</v>
      </c>
      <c r="J108" s="157" t="s">
        <v>2491</v>
      </c>
      <c r="K108" s="159">
        <v>4</v>
      </c>
      <c r="L108" s="160" t="s">
        <v>3509</v>
      </c>
      <c r="M108" s="169"/>
      <c r="N108" s="162">
        <v>4</v>
      </c>
    </row>
    <row r="109" spans="1:14" x14ac:dyDescent="0.25">
      <c r="A109" s="176" t="str">
        <f t="shared" si="6"/>
        <v>775115225</v>
      </c>
      <c r="B109" s="176">
        <f t="shared" si="7"/>
        <v>7751152</v>
      </c>
      <c r="C109" s="176" t="str">
        <f t="shared" si="8"/>
        <v>25</v>
      </c>
      <c r="D109" s="176" t="str">
        <f t="shared" si="9"/>
        <v>GREAT PLAINS</v>
      </c>
      <c r="E109" s="176" t="str">
        <f t="shared" si="10"/>
        <v>Бейсболка</v>
      </c>
      <c r="F109" s="177" t="str">
        <f t="shared" si="11"/>
        <v>Бейсболки</v>
      </c>
      <c r="G109" s="170" t="s">
        <v>3217</v>
      </c>
      <c r="H109" s="155" t="s">
        <v>3394</v>
      </c>
      <c r="I109" s="156" t="s">
        <v>65</v>
      </c>
      <c r="J109" s="157" t="s">
        <v>2399</v>
      </c>
      <c r="K109" s="159">
        <v>70</v>
      </c>
      <c r="L109" s="160" t="s">
        <v>3510</v>
      </c>
      <c r="M109" s="169"/>
      <c r="N109" s="162">
        <v>70</v>
      </c>
    </row>
    <row r="110" spans="1:14" x14ac:dyDescent="0.25">
      <c r="A110" s="176" t="str">
        <f t="shared" si="6"/>
        <v>775115429</v>
      </c>
      <c r="B110" s="176">
        <f t="shared" si="7"/>
        <v>7751154</v>
      </c>
      <c r="C110" s="176" t="str">
        <f t="shared" si="8"/>
        <v>29</v>
      </c>
      <c r="D110" s="176" t="str">
        <f t="shared" si="9"/>
        <v>DIRT TRACK RACING</v>
      </c>
      <c r="E110" s="176" t="str">
        <f t="shared" si="10"/>
        <v>Бейсболка</v>
      </c>
      <c r="F110" s="177" t="str">
        <f t="shared" si="11"/>
        <v>Бейсболки</v>
      </c>
      <c r="G110" s="170" t="s">
        <v>3218</v>
      </c>
      <c r="H110" s="155" t="s">
        <v>3395</v>
      </c>
      <c r="I110" s="156" t="s">
        <v>65</v>
      </c>
      <c r="J110" s="157" t="s">
        <v>2399</v>
      </c>
      <c r="K110" s="159">
        <v>75</v>
      </c>
      <c r="L110" s="160" t="s">
        <v>3511</v>
      </c>
      <c r="M110" s="169"/>
      <c r="N110" s="162">
        <v>75</v>
      </c>
    </row>
    <row r="111" spans="1:14" x14ac:dyDescent="0.25">
      <c r="A111" s="176" t="str">
        <f t="shared" si="6"/>
        <v>775115557</v>
      </c>
      <c r="B111" s="176">
        <f t="shared" si="7"/>
        <v>7751155</v>
      </c>
      <c r="C111" s="176" t="str">
        <f t="shared" si="8"/>
        <v>57</v>
      </c>
      <c r="D111" s="176" t="str">
        <f t="shared" si="9"/>
        <v>FOREST PATROL</v>
      </c>
      <c r="E111" s="176" t="str">
        <f t="shared" si="10"/>
        <v>Бейсболка</v>
      </c>
      <c r="F111" s="177" t="str">
        <f t="shared" si="11"/>
        <v>Бейсболки</v>
      </c>
      <c r="G111" s="170" t="s">
        <v>3219</v>
      </c>
      <c r="H111" s="155" t="s">
        <v>3396</v>
      </c>
      <c r="I111" s="156" t="s">
        <v>65</v>
      </c>
      <c r="J111" s="157" t="s">
        <v>2491</v>
      </c>
      <c r="K111" s="159">
        <v>82</v>
      </c>
      <c r="L111" s="157" t="s">
        <v>3512</v>
      </c>
      <c r="M111" s="169"/>
      <c r="N111" s="162">
        <v>82</v>
      </c>
    </row>
    <row r="112" spans="1:14" x14ac:dyDescent="0.25">
      <c r="A112" s="176" t="str">
        <f t="shared" si="6"/>
        <v>775115868</v>
      </c>
      <c r="B112" s="176">
        <f t="shared" si="7"/>
        <v>7751158</v>
      </c>
      <c r="C112" s="176" t="str">
        <f t="shared" si="8"/>
        <v>68</v>
      </c>
      <c r="D112" s="176" t="str">
        <f t="shared" si="9"/>
        <v>MOTORSPORT</v>
      </c>
      <c r="E112" s="176" t="str">
        <f t="shared" si="10"/>
        <v>Бейсболка</v>
      </c>
      <c r="F112" s="177" t="str">
        <f t="shared" si="11"/>
        <v>Бейсболки</v>
      </c>
      <c r="G112" s="170" t="s">
        <v>1408</v>
      </c>
      <c r="H112" s="155" t="s">
        <v>2492</v>
      </c>
      <c r="I112" s="156" t="s">
        <v>65</v>
      </c>
      <c r="J112" s="157">
        <v>860.26</v>
      </c>
      <c r="K112" s="159">
        <v>9</v>
      </c>
      <c r="L112" s="160" t="s">
        <v>3513</v>
      </c>
      <c r="M112" s="169"/>
      <c r="N112" s="162">
        <v>9</v>
      </c>
    </row>
    <row r="113" spans="1:14" x14ac:dyDescent="0.25">
      <c r="A113" s="176" t="str">
        <f t="shared" si="6"/>
        <v>775116132</v>
      </c>
      <c r="B113" s="176">
        <f t="shared" si="7"/>
        <v>7751161</v>
      </c>
      <c r="C113" s="176" t="str">
        <f t="shared" si="8"/>
        <v>32</v>
      </c>
      <c r="D113" s="176" t="str">
        <f t="shared" si="9"/>
        <v>EAGLE</v>
      </c>
      <c r="E113" s="176" t="str">
        <f t="shared" si="10"/>
        <v>Бейсболка</v>
      </c>
      <c r="F113" s="177" t="str">
        <f t="shared" si="11"/>
        <v>Бейсболки</v>
      </c>
      <c r="G113" s="170" t="s">
        <v>1406</v>
      </c>
      <c r="H113" s="155" t="s">
        <v>2493</v>
      </c>
      <c r="I113" s="156" t="s">
        <v>65</v>
      </c>
      <c r="J113" s="157">
        <v>860.26</v>
      </c>
      <c r="K113" s="159">
        <v>14</v>
      </c>
      <c r="L113" s="160" t="s">
        <v>3514</v>
      </c>
      <c r="M113" s="169"/>
      <c r="N113" s="162">
        <v>14</v>
      </c>
    </row>
    <row r="114" spans="1:14" x14ac:dyDescent="0.25">
      <c r="A114" s="176" t="str">
        <f t="shared" si="6"/>
        <v>775116623</v>
      </c>
      <c r="B114" s="176">
        <f t="shared" si="7"/>
        <v>7751166</v>
      </c>
      <c r="C114" s="176" t="str">
        <f t="shared" si="8"/>
        <v>23</v>
      </c>
      <c r="D114" s="176" t="str">
        <f t="shared" si="9"/>
        <v>TRUCKER CAP TRUCKING</v>
      </c>
      <c r="E114" s="176" t="str">
        <f t="shared" si="10"/>
        <v>Бейсболка</v>
      </c>
      <c r="F114" s="177" t="str">
        <f t="shared" si="11"/>
        <v>Бейсболки</v>
      </c>
      <c r="G114" s="170" t="s">
        <v>1137</v>
      </c>
      <c r="H114" s="155" t="s">
        <v>2494</v>
      </c>
      <c r="I114" s="156" t="s">
        <v>65</v>
      </c>
      <c r="J114" s="157" t="s">
        <v>2491</v>
      </c>
      <c r="K114" s="159">
        <v>13</v>
      </c>
      <c r="L114" s="157" t="s">
        <v>3515</v>
      </c>
      <c r="M114" s="169"/>
      <c r="N114" s="162">
        <v>13</v>
      </c>
    </row>
    <row r="115" spans="1:14" x14ac:dyDescent="0.25">
      <c r="A115" s="176" t="str">
        <f t="shared" si="6"/>
        <v>775116729</v>
      </c>
      <c r="B115" s="176">
        <f t="shared" si="7"/>
        <v>7751167</v>
      </c>
      <c r="C115" s="176" t="str">
        <f t="shared" si="8"/>
        <v>29</v>
      </c>
      <c r="D115" s="176" t="str">
        <f t="shared" si="9"/>
        <v>TRUCKER CAP CONNECTING</v>
      </c>
      <c r="E115" s="176" t="str">
        <f t="shared" si="10"/>
        <v>Бейсболка</v>
      </c>
      <c r="F115" s="177" t="str">
        <f t="shared" si="11"/>
        <v>Бейсболки</v>
      </c>
      <c r="G115" s="170" t="s">
        <v>1136</v>
      </c>
      <c r="H115" s="155" t="s">
        <v>2495</v>
      </c>
      <c r="I115" s="156" t="s">
        <v>65</v>
      </c>
      <c r="J115" s="157" t="s">
        <v>2399</v>
      </c>
      <c r="K115" s="159">
        <v>12</v>
      </c>
      <c r="L115" s="157" t="s">
        <v>3516</v>
      </c>
      <c r="M115" s="169"/>
      <c r="N115" s="162">
        <v>12</v>
      </c>
    </row>
    <row r="116" spans="1:14" x14ac:dyDescent="0.25">
      <c r="A116" s="176" t="str">
        <f t="shared" si="6"/>
        <v>77511717</v>
      </c>
      <c r="B116" s="176">
        <f t="shared" si="7"/>
        <v>7751171</v>
      </c>
      <c r="C116" s="176" t="str">
        <f t="shared" si="8"/>
        <v>7</v>
      </c>
      <c r="D116" s="176" t="str">
        <f t="shared" si="9"/>
        <v>TRUCKER CAP AMERICAN HERITAGE CLASSIC</v>
      </c>
      <c r="E116" s="176" t="str">
        <f t="shared" si="10"/>
        <v>Бейсболка</v>
      </c>
      <c r="F116" s="177" t="str">
        <f t="shared" si="11"/>
        <v>Бейсболки</v>
      </c>
      <c r="G116" s="170" t="s">
        <v>3317</v>
      </c>
      <c r="H116" s="155" t="s">
        <v>3440</v>
      </c>
      <c r="I116" s="156" t="s">
        <v>65</v>
      </c>
      <c r="J116" s="157">
        <v>978.57</v>
      </c>
      <c r="K116" s="159">
        <v>27</v>
      </c>
      <c r="L116" s="157" t="s">
        <v>3517</v>
      </c>
      <c r="M116" s="169">
        <v>1</v>
      </c>
      <c r="N116" s="162">
        <v>26</v>
      </c>
    </row>
    <row r="117" spans="1:14" x14ac:dyDescent="0.25">
      <c r="A117" s="176" t="str">
        <f t="shared" si="6"/>
        <v>77511718</v>
      </c>
      <c r="B117" s="176">
        <f t="shared" si="7"/>
        <v>7751171</v>
      </c>
      <c r="C117" s="176" t="str">
        <f t="shared" si="8"/>
        <v>8</v>
      </c>
      <c r="D117" s="176" t="str">
        <f t="shared" si="9"/>
        <v>TRUCKER CAP AMERICAN HERITAGE CLASSIC</v>
      </c>
      <c r="E117" s="176" t="str">
        <f t="shared" si="10"/>
        <v>Бейсболка</v>
      </c>
      <c r="F117" s="177" t="str">
        <f t="shared" si="11"/>
        <v>Бейсболки</v>
      </c>
      <c r="G117" s="170" t="s">
        <v>3316</v>
      </c>
      <c r="H117" s="155" t="s">
        <v>3439</v>
      </c>
      <c r="I117" s="156" t="s">
        <v>65</v>
      </c>
      <c r="J117" s="157">
        <v>978.57</v>
      </c>
      <c r="K117" s="159">
        <v>32</v>
      </c>
      <c r="L117" s="157" t="s">
        <v>3518</v>
      </c>
      <c r="M117" s="169"/>
      <c r="N117" s="162">
        <v>32</v>
      </c>
    </row>
    <row r="118" spans="1:14" x14ac:dyDescent="0.25">
      <c r="A118" s="176" t="str">
        <f t="shared" si="6"/>
        <v>77511719</v>
      </c>
      <c r="B118" s="176">
        <f t="shared" si="7"/>
        <v>7751171</v>
      </c>
      <c r="C118" s="176" t="str">
        <f t="shared" si="8"/>
        <v>9</v>
      </c>
      <c r="D118" s="176" t="str">
        <f t="shared" si="9"/>
        <v>TRUCKER CAP AMERICAN HERITAGE CLASSIC</v>
      </c>
      <c r="E118" s="176" t="str">
        <f t="shared" si="10"/>
        <v>Бейсболка</v>
      </c>
      <c r="F118" s="177" t="str">
        <f t="shared" si="11"/>
        <v>Бейсболки</v>
      </c>
      <c r="G118" s="170" t="s">
        <v>868</v>
      </c>
      <c r="H118" s="155" t="s">
        <v>2496</v>
      </c>
      <c r="I118" s="156" t="s">
        <v>65</v>
      </c>
      <c r="J118" s="157" t="s">
        <v>2402</v>
      </c>
      <c r="K118" s="159">
        <v>10</v>
      </c>
      <c r="L118" s="157" t="s">
        <v>3519</v>
      </c>
      <c r="M118" s="169"/>
      <c r="N118" s="162">
        <v>10</v>
      </c>
    </row>
    <row r="119" spans="1:14" x14ac:dyDescent="0.25">
      <c r="A119" s="176" t="str">
        <f t="shared" si="6"/>
        <v>77511715</v>
      </c>
      <c r="B119" s="176">
        <f t="shared" si="7"/>
        <v>7751171</v>
      </c>
      <c r="C119" s="176" t="str">
        <f t="shared" si="8"/>
        <v>5</v>
      </c>
      <c r="D119" s="176" t="str">
        <f t="shared" si="9"/>
        <v>TRUCKER CAP AMERICAN HERITAGE CLASSIC</v>
      </c>
      <c r="E119" s="176" t="str">
        <f t="shared" si="10"/>
        <v>Бейсболка</v>
      </c>
      <c r="F119" s="177" t="str">
        <f t="shared" si="11"/>
        <v>Бейсболки</v>
      </c>
      <c r="G119" s="170" t="s">
        <v>869</v>
      </c>
      <c r="H119" s="155" t="s">
        <v>2497</v>
      </c>
      <c r="I119" s="156" t="s">
        <v>65</v>
      </c>
      <c r="J119" s="157" t="s">
        <v>2402</v>
      </c>
      <c r="K119" s="159">
        <v>3</v>
      </c>
      <c r="L119" s="157" t="s">
        <v>2896</v>
      </c>
      <c r="M119" s="169"/>
      <c r="N119" s="162">
        <v>3</v>
      </c>
    </row>
    <row r="120" spans="1:14" x14ac:dyDescent="0.25">
      <c r="A120" s="176" t="str">
        <f t="shared" si="6"/>
        <v>77511711</v>
      </c>
      <c r="B120" s="176">
        <f t="shared" si="7"/>
        <v>7751171</v>
      </c>
      <c r="C120" s="176" t="str">
        <f t="shared" si="8"/>
        <v>1</v>
      </c>
      <c r="D120" s="176" t="str">
        <f t="shared" si="9"/>
        <v>TRUCKER CAP AMERICAN HERITAGE CLASSIC</v>
      </c>
      <c r="E120" s="176" t="str">
        <f t="shared" si="10"/>
        <v>Бейсболка</v>
      </c>
      <c r="F120" s="177" t="str">
        <f t="shared" si="11"/>
        <v>Бейсболки</v>
      </c>
      <c r="G120" s="170" t="s">
        <v>3251</v>
      </c>
      <c r="H120" s="155" t="s">
        <v>3407</v>
      </c>
      <c r="I120" s="156" t="s">
        <v>65</v>
      </c>
      <c r="J120" s="157" t="s">
        <v>2399</v>
      </c>
      <c r="K120" s="159">
        <v>63</v>
      </c>
      <c r="L120" s="157" t="s">
        <v>3504</v>
      </c>
      <c r="M120" s="169"/>
      <c r="N120" s="162">
        <v>63</v>
      </c>
    </row>
    <row r="121" spans="1:14" x14ac:dyDescent="0.25">
      <c r="A121" s="176" t="str">
        <f t="shared" si="6"/>
        <v>775117463</v>
      </c>
      <c r="B121" s="176">
        <f t="shared" si="7"/>
        <v>7751174</v>
      </c>
      <c r="C121" s="176" t="str">
        <f t="shared" si="8"/>
        <v>63</v>
      </c>
      <c r="D121" s="176" t="str">
        <f t="shared" si="9"/>
        <v>TRUCKER CAP MOONSHINE</v>
      </c>
      <c r="E121" s="176" t="str">
        <f t="shared" si="10"/>
        <v>Бейсболка</v>
      </c>
      <c r="F121" s="177" t="str">
        <f t="shared" si="11"/>
        <v>Бейсболки</v>
      </c>
      <c r="G121" s="170" t="s">
        <v>1135</v>
      </c>
      <c r="H121" s="155" t="s">
        <v>2499</v>
      </c>
      <c r="I121" s="156" t="s">
        <v>65</v>
      </c>
      <c r="J121" s="157" t="s">
        <v>2500</v>
      </c>
      <c r="K121" s="159">
        <v>29</v>
      </c>
      <c r="L121" s="161" t="s">
        <v>3520</v>
      </c>
      <c r="M121" s="169"/>
      <c r="N121" s="162">
        <v>29</v>
      </c>
    </row>
    <row r="122" spans="1:14" x14ac:dyDescent="0.25">
      <c r="A122" s="176" t="str">
        <f t="shared" si="6"/>
        <v>775117665</v>
      </c>
      <c r="B122" s="176">
        <f t="shared" si="7"/>
        <v>7751176</v>
      </c>
      <c r="C122" s="176" t="str">
        <f t="shared" si="8"/>
        <v>65</v>
      </c>
      <c r="D122" s="176" t="str">
        <f t="shared" si="9"/>
        <v>TRUCKER CAP STRONGER BISON</v>
      </c>
      <c r="E122" s="176" t="str">
        <f t="shared" si="10"/>
        <v>Бейсболка</v>
      </c>
      <c r="F122" s="177" t="str">
        <f t="shared" si="11"/>
        <v>Бейсболки</v>
      </c>
      <c r="G122" s="170" t="s">
        <v>867</v>
      </c>
      <c r="H122" s="155" t="s">
        <v>2501</v>
      </c>
      <c r="I122" s="156" t="s">
        <v>65</v>
      </c>
      <c r="J122" s="157" t="s">
        <v>2399</v>
      </c>
      <c r="K122" s="159">
        <v>26</v>
      </c>
      <c r="L122" s="157" t="s">
        <v>3521</v>
      </c>
      <c r="M122" s="169"/>
      <c r="N122" s="162">
        <v>26</v>
      </c>
    </row>
    <row r="123" spans="1:14" x14ac:dyDescent="0.25">
      <c r="A123" s="176" t="str">
        <f t="shared" si="6"/>
        <v>77511772</v>
      </c>
      <c r="B123" s="176">
        <f t="shared" si="7"/>
        <v>7751177</v>
      </c>
      <c r="C123" s="176" t="str">
        <f t="shared" si="8"/>
        <v>2</v>
      </c>
      <c r="D123" s="176" t="str">
        <f t="shared" si="9"/>
        <v>TRUCKER CAP FREE SPIRIT</v>
      </c>
      <c r="E123" s="176" t="str">
        <f t="shared" si="10"/>
        <v>Бейсболка</v>
      </c>
      <c r="F123" s="177" t="str">
        <f t="shared" si="11"/>
        <v>Бейсболки</v>
      </c>
      <c r="G123" s="170" t="s">
        <v>866</v>
      </c>
      <c r="H123" s="155" t="s">
        <v>2502</v>
      </c>
      <c r="I123" s="156" t="s">
        <v>65</v>
      </c>
      <c r="J123" s="157" t="s">
        <v>2399</v>
      </c>
      <c r="K123" s="159">
        <v>9</v>
      </c>
      <c r="L123" s="157" t="s">
        <v>3522</v>
      </c>
      <c r="M123" s="169"/>
      <c r="N123" s="162">
        <v>9</v>
      </c>
    </row>
    <row r="124" spans="1:14" x14ac:dyDescent="0.25">
      <c r="A124" s="176" t="str">
        <f t="shared" si="6"/>
        <v>775117884</v>
      </c>
      <c r="B124" s="176">
        <f t="shared" si="7"/>
        <v>7751178</v>
      </c>
      <c r="C124" s="176" t="str">
        <f t="shared" si="8"/>
        <v>84</v>
      </c>
      <c r="D124" s="176" t="str">
        <f t="shared" si="9"/>
        <v>TRUCKER CAP COLLEGE FOOTBALL</v>
      </c>
      <c r="E124" s="176" t="str">
        <f t="shared" si="10"/>
        <v>Бейсболка</v>
      </c>
      <c r="F124" s="177" t="str">
        <f t="shared" si="11"/>
        <v>Бейсболки</v>
      </c>
      <c r="G124" s="170" t="s">
        <v>865</v>
      </c>
      <c r="H124" s="155" t="s">
        <v>2504</v>
      </c>
      <c r="I124" s="156" t="s">
        <v>65</v>
      </c>
      <c r="J124" s="157" t="s">
        <v>2399</v>
      </c>
      <c r="K124" s="159">
        <v>37</v>
      </c>
      <c r="L124" s="160" t="s">
        <v>2503</v>
      </c>
      <c r="M124" s="169">
        <v>1</v>
      </c>
      <c r="N124" s="162">
        <v>36</v>
      </c>
    </row>
    <row r="125" spans="1:14" x14ac:dyDescent="0.25">
      <c r="A125" s="176" t="str">
        <f t="shared" si="6"/>
        <v>775118038</v>
      </c>
      <c r="B125" s="176">
        <f t="shared" si="7"/>
        <v>7751180</v>
      </c>
      <c r="C125" s="176" t="str">
        <f t="shared" si="8"/>
        <v>38</v>
      </c>
      <c r="D125" s="176" t="str">
        <f t="shared" si="9"/>
        <v>TRUCKER CAP FIRE DEPT</v>
      </c>
      <c r="E125" s="176" t="str">
        <f t="shared" si="10"/>
        <v>Бейсболка</v>
      </c>
      <c r="F125" s="177" t="str">
        <f t="shared" si="11"/>
        <v>Бейсболки</v>
      </c>
      <c r="G125" s="170" t="s">
        <v>804</v>
      </c>
      <c r="H125" s="155" t="s">
        <v>2505</v>
      </c>
      <c r="I125" s="156" t="s">
        <v>65</v>
      </c>
      <c r="J125" s="157" t="s">
        <v>2402</v>
      </c>
      <c r="K125" s="159">
        <v>22</v>
      </c>
      <c r="L125" s="157" t="s">
        <v>3523</v>
      </c>
      <c r="M125" s="169"/>
      <c r="N125" s="162">
        <v>22</v>
      </c>
    </row>
    <row r="126" spans="1:14" x14ac:dyDescent="0.25">
      <c r="A126" s="176" t="str">
        <f t="shared" si="6"/>
        <v>775118129</v>
      </c>
      <c r="B126" s="176">
        <f t="shared" si="7"/>
        <v>7751181</v>
      </c>
      <c r="C126" s="176" t="str">
        <f t="shared" si="8"/>
        <v>29</v>
      </c>
      <c r="D126" s="176" t="str">
        <f t="shared" si="9"/>
        <v>TRUCKER CAP FOOTBALL BEAVER</v>
      </c>
      <c r="E126" s="176" t="str">
        <f t="shared" si="10"/>
        <v>Бейсболка</v>
      </c>
      <c r="F126" s="177" t="str">
        <f t="shared" si="11"/>
        <v>Бейсболки</v>
      </c>
      <c r="G126" s="172" t="s">
        <v>863</v>
      </c>
      <c r="H126" s="173" t="s">
        <v>2506</v>
      </c>
      <c r="I126" s="173" t="s">
        <v>65</v>
      </c>
      <c r="J126" s="173" t="s">
        <v>2399</v>
      </c>
      <c r="K126" s="173">
        <v>32</v>
      </c>
      <c r="L126" s="173" t="s">
        <v>3524</v>
      </c>
      <c r="M126" s="173"/>
      <c r="N126" s="173">
        <v>32</v>
      </c>
    </row>
    <row r="127" spans="1:14" x14ac:dyDescent="0.25">
      <c r="A127" s="176" t="str">
        <f t="shared" si="6"/>
        <v>77511845</v>
      </c>
      <c r="B127" s="176">
        <f t="shared" si="7"/>
        <v>7751184</v>
      </c>
      <c r="C127" s="176" t="str">
        <f t="shared" si="8"/>
        <v>5</v>
      </c>
      <c r="D127" s="176" t="str">
        <f t="shared" si="9"/>
        <v>TRUCKER CAP CAMPING YETI</v>
      </c>
      <c r="E127" s="176" t="str">
        <f t="shared" si="10"/>
        <v>Бейсболка</v>
      </c>
      <c r="F127" s="177" t="str">
        <f t="shared" si="11"/>
        <v>Бейсболки</v>
      </c>
      <c r="G127" s="172" t="s">
        <v>211</v>
      </c>
      <c r="H127" s="173" t="s">
        <v>2507</v>
      </c>
      <c r="I127" s="173" t="s">
        <v>65</v>
      </c>
      <c r="J127" s="173" t="s">
        <v>2508</v>
      </c>
      <c r="K127" s="173">
        <v>10</v>
      </c>
      <c r="L127" s="173" t="s">
        <v>3525</v>
      </c>
      <c r="M127" s="173"/>
      <c r="N127" s="173">
        <v>10</v>
      </c>
    </row>
    <row r="128" spans="1:14" x14ac:dyDescent="0.25">
      <c r="A128" s="176" t="str">
        <f t="shared" si="6"/>
        <v>77511843</v>
      </c>
      <c r="B128" s="176">
        <f t="shared" si="7"/>
        <v>7751184</v>
      </c>
      <c r="C128" s="176" t="str">
        <f t="shared" si="8"/>
        <v>3</v>
      </c>
      <c r="D128" s="176" t="str">
        <f t="shared" si="9"/>
        <v>TRUCKER CAP CAMPING YETI</v>
      </c>
      <c r="E128" s="176" t="str">
        <f t="shared" si="10"/>
        <v>Бейсболка</v>
      </c>
      <c r="F128" s="177" t="str">
        <f t="shared" si="11"/>
        <v>Бейсболки</v>
      </c>
      <c r="G128" s="172" t="s">
        <v>209</v>
      </c>
      <c r="H128" s="173" t="s">
        <v>2509</v>
      </c>
      <c r="I128" s="173" t="s">
        <v>65</v>
      </c>
      <c r="J128" s="173" t="s">
        <v>2508</v>
      </c>
      <c r="K128" s="173">
        <v>10</v>
      </c>
      <c r="L128" s="173" t="s">
        <v>3525</v>
      </c>
      <c r="M128" s="173"/>
      <c r="N128" s="173">
        <v>10</v>
      </c>
    </row>
    <row r="129" spans="1:14" x14ac:dyDescent="0.25">
      <c r="A129" s="176" t="str">
        <f t="shared" si="6"/>
        <v>775118522</v>
      </c>
      <c r="B129" s="176">
        <f t="shared" si="7"/>
        <v>7751185</v>
      </c>
      <c r="C129" s="176" t="str">
        <f t="shared" si="8"/>
        <v>22</v>
      </c>
      <c r="D129" s="176" t="str">
        <f t="shared" si="9"/>
        <v>TRUCKER CAP GASLAMP</v>
      </c>
      <c r="E129" s="176" t="str">
        <f t="shared" si="10"/>
        <v>Бейсболка</v>
      </c>
      <c r="F129" s="177" t="str">
        <f t="shared" si="11"/>
        <v>Бейсболки</v>
      </c>
      <c r="G129" s="172" t="s">
        <v>3292</v>
      </c>
      <c r="H129" s="173" t="s">
        <v>3428</v>
      </c>
      <c r="I129" s="173" t="s">
        <v>65</v>
      </c>
      <c r="J129" s="173">
        <v>978.57</v>
      </c>
      <c r="K129" s="173">
        <v>40</v>
      </c>
      <c r="L129" s="173" t="s">
        <v>3526</v>
      </c>
      <c r="M129" s="173"/>
      <c r="N129" s="173">
        <v>40</v>
      </c>
    </row>
    <row r="130" spans="1:14" x14ac:dyDescent="0.25">
      <c r="A130" s="176" t="str">
        <f t="shared" si="6"/>
        <v>775118667</v>
      </c>
      <c r="B130" s="176">
        <f t="shared" si="7"/>
        <v>7751186</v>
      </c>
      <c r="C130" s="176" t="str">
        <f t="shared" si="8"/>
        <v>67</v>
      </c>
      <c r="D130" s="176" t="str">
        <f t="shared" si="9"/>
        <v>TRUCKER CAP CAMPER</v>
      </c>
      <c r="E130" s="176" t="str">
        <f t="shared" si="10"/>
        <v>Бейсболка</v>
      </c>
      <c r="F130" s="177" t="str">
        <f t="shared" si="11"/>
        <v>Бейсболки</v>
      </c>
      <c r="G130" s="172" t="s">
        <v>281</v>
      </c>
      <c r="H130" s="173" t="s">
        <v>2510</v>
      </c>
      <c r="I130" s="173" t="s">
        <v>65</v>
      </c>
      <c r="J130" s="173">
        <v>978.57</v>
      </c>
      <c r="K130" s="173">
        <v>76</v>
      </c>
      <c r="L130" s="173" t="s">
        <v>3527</v>
      </c>
      <c r="M130" s="173"/>
      <c r="N130" s="173">
        <v>76</v>
      </c>
    </row>
    <row r="131" spans="1:14" x14ac:dyDescent="0.25">
      <c r="A131" s="176" t="str">
        <f t="shared" ref="A131:A194" si="12">B131&amp;C131</f>
        <v>775118867</v>
      </c>
      <c r="B131" s="176">
        <f t="shared" ref="B131:B194" si="13">_xlfn.LET(_xlpm.START,FIND("арт. ",H131)+5,_xlpm.END,FIND(" ",H131,_xlpm.START),_xlpm.Result,TRIM(MID(H131,_xlpm.START,_xlpm.END-_xlpm.START)),IFERROR(VALUE(_xlpm.Result),_xlpm.Result))</f>
        <v>7751188</v>
      </c>
      <c r="C131" s="176" t="str">
        <f t="shared" ref="C131:C194" si="14">_xlfn.LET(_xlpm.START,FIND("{",H131)+1,_xlpm.END,FIND("}",H131),TRIM(MID(H131,_xlpm.START,_xlpm.END-_xlpm.START)))</f>
        <v>67</v>
      </c>
      <c r="D131" s="176" t="str">
        <f t="shared" ref="D131:D194" si="15">_xlfn.LET(_xlpm.START,FIND("арт. ",H131)+13,_xlpm.END,FIND("(",H131),TRIM(MID(H131,_xlpm.START,_xlpm.END-_xlpm.START)))</f>
        <v>TRUCKER CAP HARD WORK</v>
      </c>
      <c r="E131" s="176" t="str">
        <f t="shared" ref="E131:E194" si="16">_xlfn.LET(_xlpm.START,1,_xlpm.END,FIND(MID($S$1,1,1),H131),TRIM(MID(H131,_xlpm.START,_xlpm.END-_xlpm.START)))</f>
        <v>Бейсболка</v>
      </c>
      <c r="F131" s="177" t="str">
        <f t="shared" ref="F131:F194" si="17">VLOOKUP(E131,O:P,2,0)</f>
        <v>Бейсболки</v>
      </c>
      <c r="G131" s="172" t="s">
        <v>280</v>
      </c>
      <c r="H131" s="173" t="s">
        <v>2511</v>
      </c>
      <c r="I131" s="173" t="s">
        <v>65</v>
      </c>
      <c r="J131" s="173" t="s">
        <v>2512</v>
      </c>
      <c r="K131" s="173">
        <v>16</v>
      </c>
      <c r="L131" s="173" t="s">
        <v>3528</v>
      </c>
      <c r="M131" s="173"/>
      <c r="N131" s="173">
        <v>16</v>
      </c>
    </row>
    <row r="132" spans="1:14" x14ac:dyDescent="0.25">
      <c r="A132" s="176" t="str">
        <f t="shared" si="12"/>
        <v>775118989</v>
      </c>
      <c r="B132" s="176">
        <f t="shared" si="13"/>
        <v>7751189</v>
      </c>
      <c r="C132" s="176" t="str">
        <f t="shared" si="14"/>
        <v>89</v>
      </c>
      <c r="D132" s="176" t="str">
        <f t="shared" si="15"/>
        <v>TRUCKER CAP AMERICAN HERITAGE MASTER</v>
      </c>
      <c r="E132" s="176" t="str">
        <f t="shared" si="16"/>
        <v>Бейсболка</v>
      </c>
      <c r="F132" s="177" t="str">
        <f t="shared" si="17"/>
        <v>Бейсболки</v>
      </c>
      <c r="G132" s="172" t="s">
        <v>3370</v>
      </c>
      <c r="H132" s="173" t="s">
        <v>3460</v>
      </c>
      <c r="I132" s="173" t="s">
        <v>65</v>
      </c>
      <c r="J132" s="173">
        <v>978.57</v>
      </c>
      <c r="K132" s="173">
        <v>85</v>
      </c>
      <c r="L132" s="173" t="s">
        <v>3529</v>
      </c>
      <c r="M132" s="173"/>
      <c r="N132" s="173">
        <v>85</v>
      </c>
    </row>
    <row r="133" spans="1:14" x14ac:dyDescent="0.25">
      <c r="A133" s="176" t="str">
        <f t="shared" si="12"/>
        <v>775119082</v>
      </c>
      <c r="B133" s="176">
        <f t="shared" si="13"/>
        <v>7751190</v>
      </c>
      <c r="C133" s="176" t="str">
        <f t="shared" si="14"/>
        <v>82</v>
      </c>
      <c r="D133" s="176" t="str">
        <f t="shared" si="15"/>
        <v>TRUCKER CAP ON VACATION</v>
      </c>
      <c r="E133" s="176" t="str">
        <f t="shared" si="16"/>
        <v>Бейсболка</v>
      </c>
      <c r="F133" s="177" t="str">
        <f t="shared" si="17"/>
        <v>Бейсболки</v>
      </c>
      <c r="G133" s="172" t="s">
        <v>3297</v>
      </c>
      <c r="H133" s="173" t="s">
        <v>3433</v>
      </c>
      <c r="I133" s="173" t="s">
        <v>65</v>
      </c>
      <c r="J133" s="173">
        <v>978.57</v>
      </c>
      <c r="K133" s="173">
        <v>76</v>
      </c>
      <c r="L133" s="173" t="s">
        <v>3527</v>
      </c>
      <c r="M133" s="173">
        <v>1</v>
      </c>
      <c r="N133" s="173">
        <v>75</v>
      </c>
    </row>
    <row r="134" spans="1:14" x14ac:dyDescent="0.25">
      <c r="A134" s="176" t="str">
        <f t="shared" si="12"/>
        <v>775119127</v>
      </c>
      <c r="B134" s="176">
        <f t="shared" si="13"/>
        <v>7751191</v>
      </c>
      <c r="C134" s="176" t="str">
        <f t="shared" si="14"/>
        <v>27</v>
      </c>
      <c r="D134" s="176" t="str">
        <f t="shared" si="15"/>
        <v>TRUCKER CAP GAMBLING GRIFTER</v>
      </c>
      <c r="E134" s="176" t="str">
        <f t="shared" si="16"/>
        <v>Бейсболка</v>
      </c>
      <c r="F134" s="177" t="str">
        <f t="shared" si="17"/>
        <v>Бейсболки</v>
      </c>
      <c r="G134" s="172" t="s">
        <v>3286</v>
      </c>
      <c r="H134" s="173" t="s">
        <v>3424</v>
      </c>
      <c r="I134" s="173" t="s">
        <v>65</v>
      </c>
      <c r="J134" s="173">
        <v>978.57</v>
      </c>
      <c r="K134" s="173">
        <v>85</v>
      </c>
      <c r="L134" s="173" t="s">
        <v>3529</v>
      </c>
      <c r="M134" s="173"/>
      <c r="N134" s="173">
        <v>85</v>
      </c>
    </row>
    <row r="135" spans="1:14" x14ac:dyDescent="0.25">
      <c r="A135" s="176" t="str">
        <f t="shared" si="12"/>
        <v>775119283</v>
      </c>
      <c r="B135" s="176">
        <f t="shared" si="13"/>
        <v>7751192</v>
      </c>
      <c r="C135" s="176" t="str">
        <f t="shared" si="14"/>
        <v>83</v>
      </c>
      <c r="D135" s="176" t="str">
        <f t="shared" si="15"/>
        <v>TRUCKER CAP AIR LAND SEA</v>
      </c>
      <c r="E135" s="176" t="str">
        <f t="shared" si="16"/>
        <v>Бейсболка</v>
      </c>
      <c r="F135" s="177" t="str">
        <f t="shared" si="17"/>
        <v>Бейсболки</v>
      </c>
      <c r="G135" s="172" t="s">
        <v>3295</v>
      </c>
      <c r="H135" s="173" t="s">
        <v>3431</v>
      </c>
      <c r="I135" s="173" t="s">
        <v>65</v>
      </c>
      <c r="J135" s="173">
        <v>978.57</v>
      </c>
      <c r="K135" s="173">
        <v>44</v>
      </c>
      <c r="L135" s="173" t="s">
        <v>3530</v>
      </c>
      <c r="M135" s="173"/>
      <c r="N135" s="173">
        <v>44</v>
      </c>
    </row>
    <row r="136" spans="1:14" x14ac:dyDescent="0.25">
      <c r="A136" s="176" t="str">
        <f t="shared" si="12"/>
        <v>775119222</v>
      </c>
      <c r="B136" s="176">
        <f t="shared" si="13"/>
        <v>7751192</v>
      </c>
      <c r="C136" s="176" t="str">
        <f t="shared" si="14"/>
        <v>22</v>
      </c>
      <c r="D136" s="176" t="str">
        <f t="shared" si="15"/>
        <v>TRUCKER CAP AIR LAND SEA</v>
      </c>
      <c r="E136" s="176" t="str">
        <f t="shared" si="16"/>
        <v>Бейсболка</v>
      </c>
      <c r="F136" s="177" t="str">
        <f t="shared" si="17"/>
        <v>Бейсболки</v>
      </c>
      <c r="G136" s="172" t="s">
        <v>3296</v>
      </c>
      <c r="H136" s="173" t="s">
        <v>3432</v>
      </c>
      <c r="I136" s="173" t="s">
        <v>65</v>
      </c>
      <c r="J136" s="173">
        <v>978.57</v>
      </c>
      <c r="K136" s="173">
        <v>44</v>
      </c>
      <c r="L136" s="173" t="s">
        <v>3530</v>
      </c>
      <c r="M136" s="173"/>
      <c r="N136" s="173">
        <v>44</v>
      </c>
    </row>
    <row r="137" spans="1:14" x14ac:dyDescent="0.25">
      <c r="A137" s="176" t="str">
        <f t="shared" si="12"/>
        <v>775119352</v>
      </c>
      <c r="B137" s="176">
        <f t="shared" si="13"/>
        <v>7751193</v>
      </c>
      <c r="C137" s="176" t="str">
        <f t="shared" si="14"/>
        <v>52</v>
      </c>
      <c r="D137" s="176" t="str">
        <f t="shared" si="15"/>
        <v>TRUCKER CAP AIR AND SEA</v>
      </c>
      <c r="E137" s="176" t="str">
        <f t="shared" si="16"/>
        <v>Бейсболка</v>
      </c>
      <c r="F137" s="177" t="str">
        <f t="shared" si="17"/>
        <v>Бейсболки</v>
      </c>
      <c r="G137" s="172" t="s">
        <v>3371</v>
      </c>
      <c r="H137" s="173" t="s">
        <v>3461</v>
      </c>
      <c r="I137" s="173" t="s">
        <v>65</v>
      </c>
      <c r="J137" s="173">
        <v>978.57</v>
      </c>
      <c r="K137" s="173">
        <v>67</v>
      </c>
      <c r="L137" s="173" t="s">
        <v>3531</v>
      </c>
      <c r="M137" s="173"/>
      <c r="N137" s="173">
        <v>67</v>
      </c>
    </row>
    <row r="138" spans="1:14" x14ac:dyDescent="0.25">
      <c r="A138" s="176" t="str">
        <f t="shared" si="12"/>
        <v>77511945</v>
      </c>
      <c r="B138" s="176">
        <f t="shared" si="13"/>
        <v>7751194</v>
      </c>
      <c r="C138" s="176" t="str">
        <f t="shared" si="14"/>
        <v>5</v>
      </c>
      <c r="D138" s="176" t="str">
        <f t="shared" si="15"/>
        <v>TRUCKER CAP SUN</v>
      </c>
      <c r="E138" s="176" t="str">
        <f t="shared" si="16"/>
        <v>Бейсболка</v>
      </c>
      <c r="F138" s="177" t="str">
        <f t="shared" si="17"/>
        <v>Бейсболки</v>
      </c>
      <c r="G138" s="172" t="s">
        <v>3285</v>
      </c>
      <c r="H138" s="173" t="s">
        <v>3423</v>
      </c>
      <c r="I138" s="173" t="s">
        <v>65</v>
      </c>
      <c r="J138" s="173">
        <v>978.57</v>
      </c>
      <c r="K138" s="173">
        <v>65</v>
      </c>
      <c r="L138" s="173" t="s">
        <v>3532</v>
      </c>
      <c r="M138" s="173"/>
      <c r="N138" s="173">
        <v>65</v>
      </c>
    </row>
    <row r="139" spans="1:14" x14ac:dyDescent="0.25">
      <c r="A139" s="176" t="str">
        <f t="shared" si="12"/>
        <v>775119526</v>
      </c>
      <c r="B139" s="176">
        <f t="shared" si="13"/>
        <v>7751195</v>
      </c>
      <c r="C139" s="176" t="str">
        <f t="shared" si="14"/>
        <v>26</v>
      </c>
      <c r="D139" s="176" t="str">
        <f t="shared" si="15"/>
        <v>TRUCKER CAP TIKI LOUNGE</v>
      </c>
      <c r="E139" s="176" t="str">
        <f t="shared" si="16"/>
        <v>Бейсболка</v>
      </c>
      <c r="F139" s="177" t="str">
        <f t="shared" si="17"/>
        <v>Бейсболки</v>
      </c>
      <c r="G139" s="172" t="s">
        <v>3294</v>
      </c>
      <c r="H139" s="173" t="s">
        <v>3430</v>
      </c>
      <c r="I139" s="173" t="s">
        <v>65</v>
      </c>
      <c r="J139" s="173">
        <v>978.57</v>
      </c>
      <c r="K139" s="173">
        <v>66</v>
      </c>
      <c r="L139" s="173" t="s">
        <v>3533</v>
      </c>
      <c r="M139" s="173"/>
      <c r="N139" s="173">
        <v>66</v>
      </c>
    </row>
    <row r="140" spans="1:14" x14ac:dyDescent="0.25">
      <c r="A140" s="176" t="str">
        <f t="shared" si="12"/>
        <v>775119625</v>
      </c>
      <c r="B140" s="176">
        <f t="shared" si="13"/>
        <v>7751196</v>
      </c>
      <c r="C140" s="176" t="str">
        <f t="shared" si="14"/>
        <v>25</v>
      </c>
      <c r="D140" s="176" t="str">
        <f t="shared" si="15"/>
        <v>TRUCKER CAP CHROME</v>
      </c>
      <c r="E140" s="176" t="str">
        <f t="shared" si="16"/>
        <v>Бейсболка</v>
      </c>
      <c r="F140" s="177" t="str">
        <f t="shared" si="17"/>
        <v>Бейсболки</v>
      </c>
      <c r="G140" s="172" t="s">
        <v>3284</v>
      </c>
      <c r="H140" s="173" t="s">
        <v>3422</v>
      </c>
      <c r="I140" s="173" t="s">
        <v>65</v>
      </c>
      <c r="J140" s="173">
        <v>978.57</v>
      </c>
      <c r="K140" s="173">
        <v>73</v>
      </c>
      <c r="L140" s="173" t="s">
        <v>3534</v>
      </c>
      <c r="M140" s="173"/>
      <c r="N140" s="173">
        <v>73</v>
      </c>
    </row>
    <row r="141" spans="1:14" x14ac:dyDescent="0.25">
      <c r="A141" s="176" t="str">
        <f t="shared" si="12"/>
        <v>775610176</v>
      </c>
      <c r="B141" s="176">
        <f t="shared" si="13"/>
        <v>7756101</v>
      </c>
      <c r="C141" s="176" t="str">
        <f t="shared" si="14"/>
        <v>76</v>
      </c>
      <c r="D141" s="176" t="str">
        <f t="shared" si="15"/>
        <v>TRUCKER CAP BUFFALO HORN</v>
      </c>
      <c r="E141" s="176" t="str">
        <f t="shared" si="16"/>
        <v>Бейсболка</v>
      </c>
      <c r="F141" s="177" t="str">
        <f t="shared" si="17"/>
        <v>Бейсболки</v>
      </c>
      <c r="G141" s="172" t="s">
        <v>1134</v>
      </c>
      <c r="H141" s="173" t="s">
        <v>2513</v>
      </c>
      <c r="I141" s="173" t="s">
        <v>65</v>
      </c>
      <c r="J141" s="173" t="s">
        <v>2491</v>
      </c>
      <c r="K141" s="173">
        <v>6</v>
      </c>
      <c r="L141" s="173" t="s">
        <v>3535</v>
      </c>
      <c r="M141" s="173"/>
      <c r="N141" s="173">
        <v>6</v>
      </c>
    </row>
    <row r="142" spans="1:14" x14ac:dyDescent="0.25">
      <c r="A142" s="176" t="str">
        <f t="shared" si="12"/>
        <v>775610568</v>
      </c>
      <c r="B142" s="176">
        <f t="shared" si="13"/>
        <v>7756105</v>
      </c>
      <c r="C142" s="176" t="str">
        <f t="shared" si="14"/>
        <v>68</v>
      </c>
      <c r="D142" s="176" t="str">
        <f t="shared" si="15"/>
        <v>TRUCKER CAP ON THE ROAD</v>
      </c>
      <c r="E142" s="176" t="str">
        <f t="shared" si="16"/>
        <v>Бейсболка</v>
      </c>
      <c r="F142" s="177" t="str">
        <f t="shared" si="17"/>
        <v>Бейсболки</v>
      </c>
      <c r="G142" s="172" t="s">
        <v>1133</v>
      </c>
      <c r="H142" s="173" t="s">
        <v>2514</v>
      </c>
      <c r="I142" s="173" t="s">
        <v>65</v>
      </c>
      <c r="J142" s="173" t="s">
        <v>2491</v>
      </c>
      <c r="K142" s="173">
        <v>22</v>
      </c>
      <c r="L142" s="173" t="s">
        <v>3536</v>
      </c>
      <c r="M142" s="173"/>
      <c r="N142" s="173">
        <v>22</v>
      </c>
    </row>
    <row r="143" spans="1:14" x14ac:dyDescent="0.25">
      <c r="A143" s="176" t="str">
        <f t="shared" si="12"/>
        <v>775610628</v>
      </c>
      <c r="B143" s="176">
        <f t="shared" si="13"/>
        <v>7756106</v>
      </c>
      <c r="C143" s="176" t="str">
        <f t="shared" si="14"/>
        <v>28</v>
      </c>
      <c r="D143" s="176" t="str">
        <f t="shared" si="15"/>
        <v>TRUCKER CAP FISHERMENS BAY</v>
      </c>
      <c r="E143" s="176" t="str">
        <f t="shared" si="16"/>
        <v>Бейсболка</v>
      </c>
      <c r="F143" s="177" t="str">
        <f t="shared" si="17"/>
        <v>Бейсболки</v>
      </c>
      <c r="G143" s="172" t="s">
        <v>3252</v>
      </c>
      <c r="H143" s="173" t="s">
        <v>3408</v>
      </c>
      <c r="I143" s="173" t="s">
        <v>65</v>
      </c>
      <c r="J143" s="173" t="s">
        <v>2399</v>
      </c>
      <c r="K143" s="173">
        <v>66</v>
      </c>
      <c r="L143" s="173" t="s">
        <v>3537</v>
      </c>
      <c r="M143" s="173"/>
      <c r="N143" s="173">
        <v>66</v>
      </c>
    </row>
    <row r="144" spans="1:14" x14ac:dyDescent="0.25">
      <c r="A144" s="176" t="str">
        <f t="shared" si="12"/>
        <v>77561071</v>
      </c>
      <c r="B144" s="176">
        <f t="shared" si="13"/>
        <v>7756107</v>
      </c>
      <c r="C144" s="176" t="str">
        <f t="shared" si="14"/>
        <v>1</v>
      </c>
      <c r="D144" s="176" t="str">
        <f t="shared" si="15"/>
        <v>TRUCKER CAP HOT SHOTS</v>
      </c>
      <c r="E144" s="176" t="str">
        <f t="shared" si="16"/>
        <v>Бейсболка</v>
      </c>
      <c r="F144" s="177" t="str">
        <f t="shared" si="17"/>
        <v>Бейсболки</v>
      </c>
      <c r="G144" s="172" t="s">
        <v>862</v>
      </c>
      <c r="H144" s="173" t="s">
        <v>2515</v>
      </c>
      <c r="I144" s="173" t="s">
        <v>65</v>
      </c>
      <c r="J144" s="173" t="s">
        <v>2399</v>
      </c>
      <c r="K144" s="173">
        <v>4</v>
      </c>
      <c r="L144" s="173" t="s">
        <v>2408</v>
      </c>
      <c r="M144" s="173"/>
      <c r="N144" s="173">
        <v>4</v>
      </c>
    </row>
    <row r="145" spans="1:14" x14ac:dyDescent="0.25">
      <c r="A145" s="176" t="str">
        <f t="shared" si="12"/>
        <v>775610829</v>
      </c>
      <c r="B145" s="176">
        <f t="shared" si="13"/>
        <v>7756108</v>
      </c>
      <c r="C145" s="176" t="str">
        <f t="shared" si="14"/>
        <v>29</v>
      </c>
      <c r="D145" s="176" t="str">
        <f t="shared" si="15"/>
        <v>TRUCKER CAP FIREWALKERS</v>
      </c>
      <c r="E145" s="176" t="str">
        <f t="shared" si="16"/>
        <v>Бейсболка</v>
      </c>
      <c r="F145" s="177" t="str">
        <f t="shared" si="17"/>
        <v>Бейсболки</v>
      </c>
      <c r="G145" s="172" t="s">
        <v>861</v>
      </c>
      <c r="H145" s="173" t="s">
        <v>2516</v>
      </c>
      <c r="I145" s="173" t="s">
        <v>65</v>
      </c>
      <c r="J145" s="173" t="s">
        <v>2399</v>
      </c>
      <c r="K145" s="173">
        <v>15</v>
      </c>
      <c r="L145" s="173" t="s">
        <v>3538</v>
      </c>
      <c r="M145" s="173"/>
      <c r="N145" s="173">
        <v>15</v>
      </c>
    </row>
    <row r="146" spans="1:14" x14ac:dyDescent="0.25">
      <c r="A146" s="176" t="str">
        <f t="shared" si="12"/>
        <v>775611257</v>
      </c>
      <c r="B146" s="176">
        <f t="shared" si="13"/>
        <v>7756112</v>
      </c>
      <c r="C146" s="176" t="str">
        <f t="shared" si="14"/>
        <v>57</v>
      </c>
      <c r="D146" s="176" t="str">
        <f t="shared" si="15"/>
        <v>TRUCKER CAP HIKING</v>
      </c>
      <c r="E146" s="176" t="str">
        <f t="shared" si="16"/>
        <v>Бейсболка</v>
      </c>
      <c r="F146" s="177" t="str">
        <f t="shared" si="17"/>
        <v>Бейсболки</v>
      </c>
      <c r="G146" s="170" t="s">
        <v>279</v>
      </c>
      <c r="H146" s="155" t="s">
        <v>2517</v>
      </c>
      <c r="I146" s="156" t="s">
        <v>65</v>
      </c>
      <c r="J146" s="157">
        <v>978.57</v>
      </c>
      <c r="K146" s="159">
        <v>85</v>
      </c>
      <c r="L146" s="157" t="s">
        <v>3529</v>
      </c>
      <c r="M146" s="169"/>
      <c r="N146" s="162">
        <v>85</v>
      </c>
    </row>
    <row r="147" spans="1:14" x14ac:dyDescent="0.25">
      <c r="A147" s="176" t="str">
        <f t="shared" si="12"/>
        <v>775611337</v>
      </c>
      <c r="B147" s="176">
        <f t="shared" si="13"/>
        <v>7756113</v>
      </c>
      <c r="C147" s="176" t="str">
        <f t="shared" si="14"/>
        <v>37</v>
      </c>
      <c r="D147" s="176" t="str">
        <f t="shared" si="15"/>
        <v>TRUCKER CAP ANIMAL NATURE</v>
      </c>
      <c r="E147" s="176" t="str">
        <f t="shared" si="16"/>
        <v>Бейсболка</v>
      </c>
      <c r="F147" s="177" t="str">
        <f t="shared" si="17"/>
        <v>Бейсболки</v>
      </c>
      <c r="G147" s="170" t="s">
        <v>3262</v>
      </c>
      <c r="H147" s="155" t="s">
        <v>3413</v>
      </c>
      <c r="I147" s="156" t="s">
        <v>65</v>
      </c>
      <c r="J147" s="157">
        <v>978.57</v>
      </c>
      <c r="K147" s="159">
        <v>44</v>
      </c>
      <c r="L147" s="157" t="s">
        <v>3530</v>
      </c>
      <c r="M147" s="169"/>
      <c r="N147" s="162">
        <v>44</v>
      </c>
    </row>
    <row r="148" spans="1:14" x14ac:dyDescent="0.25">
      <c r="A148" s="176" t="str">
        <f t="shared" si="12"/>
        <v>775611428</v>
      </c>
      <c r="B148" s="176">
        <f t="shared" si="13"/>
        <v>7756114</v>
      </c>
      <c r="C148" s="176" t="str">
        <f t="shared" si="14"/>
        <v>28</v>
      </c>
      <c r="D148" s="176" t="str">
        <f t="shared" si="15"/>
        <v>TRUCKER CAP CANOE</v>
      </c>
      <c r="E148" s="176" t="str">
        <f t="shared" si="16"/>
        <v>Бейсболка</v>
      </c>
      <c r="F148" s="177" t="str">
        <f t="shared" si="17"/>
        <v>Бейсболки</v>
      </c>
      <c r="G148" s="170" t="s">
        <v>278</v>
      </c>
      <c r="H148" s="155" t="s">
        <v>2518</v>
      </c>
      <c r="I148" s="156" t="s">
        <v>65</v>
      </c>
      <c r="J148" s="157">
        <v>978.57</v>
      </c>
      <c r="K148" s="159">
        <v>74</v>
      </c>
      <c r="L148" s="157" t="s">
        <v>3539</v>
      </c>
      <c r="M148" s="169"/>
      <c r="N148" s="162">
        <v>74</v>
      </c>
    </row>
    <row r="149" spans="1:14" x14ac:dyDescent="0.25">
      <c r="A149" s="176" t="str">
        <f t="shared" si="12"/>
        <v>775611527</v>
      </c>
      <c r="B149" s="176">
        <f t="shared" si="13"/>
        <v>7756115</v>
      </c>
      <c r="C149" s="176" t="str">
        <f t="shared" si="14"/>
        <v>27</v>
      </c>
      <c r="D149" s="176" t="str">
        <f t="shared" si="15"/>
        <v>TRUCKER CAP MALIBU</v>
      </c>
      <c r="E149" s="176" t="str">
        <f t="shared" si="16"/>
        <v>Бейсболка</v>
      </c>
      <c r="F149" s="177" t="str">
        <f t="shared" si="17"/>
        <v>Бейсболки</v>
      </c>
      <c r="G149" s="170" t="s">
        <v>3293</v>
      </c>
      <c r="H149" s="155" t="s">
        <v>3429</v>
      </c>
      <c r="I149" s="156" t="s">
        <v>65</v>
      </c>
      <c r="J149" s="157">
        <v>978.57</v>
      </c>
      <c r="K149" s="159">
        <v>73</v>
      </c>
      <c r="L149" s="157" t="s">
        <v>3534</v>
      </c>
      <c r="M149" s="169"/>
      <c r="N149" s="162">
        <v>73</v>
      </c>
    </row>
    <row r="150" spans="1:14" x14ac:dyDescent="0.25">
      <c r="A150" s="176" t="str">
        <f t="shared" si="12"/>
        <v>777010332</v>
      </c>
      <c r="B150" s="176">
        <f t="shared" si="13"/>
        <v>7770103</v>
      </c>
      <c r="C150" s="176" t="str">
        <f t="shared" si="14"/>
        <v>32</v>
      </c>
      <c r="D150" s="176" t="str">
        <f t="shared" si="15"/>
        <v>BASEBALL CAP EF</v>
      </c>
      <c r="E150" s="176" t="str">
        <f t="shared" si="16"/>
        <v>Бейсболка</v>
      </c>
      <c r="F150" s="177" t="str">
        <f t="shared" si="17"/>
        <v>Бейсболки</v>
      </c>
      <c r="G150" s="170" t="s">
        <v>1023</v>
      </c>
      <c r="H150" s="155" t="s">
        <v>2519</v>
      </c>
      <c r="I150" s="156" t="s">
        <v>66</v>
      </c>
      <c r="J150" s="157" t="s">
        <v>2520</v>
      </c>
      <c r="K150" s="159">
        <v>2</v>
      </c>
      <c r="L150" s="157" t="s">
        <v>2521</v>
      </c>
      <c r="M150" s="169"/>
      <c r="N150" s="162">
        <v>2</v>
      </c>
    </row>
    <row r="151" spans="1:14" x14ac:dyDescent="0.25">
      <c r="A151" s="176" t="str">
        <f t="shared" si="12"/>
        <v>77811158</v>
      </c>
      <c r="B151" s="176">
        <f t="shared" si="13"/>
        <v>7781115</v>
      </c>
      <c r="C151" s="176" t="str">
        <f t="shared" si="14"/>
        <v>8</v>
      </c>
      <c r="D151" s="176" t="str">
        <f t="shared" si="15"/>
        <v>BASEBALL CAP SHAKA COTTON</v>
      </c>
      <c r="E151" s="176" t="str">
        <f t="shared" si="16"/>
        <v>Бейсболка</v>
      </c>
      <c r="F151" s="177" t="str">
        <f t="shared" si="17"/>
        <v>Бейсболки</v>
      </c>
      <c r="G151" s="170" t="s">
        <v>3254</v>
      </c>
      <c r="H151" s="155" t="s">
        <v>3410</v>
      </c>
      <c r="I151" s="156" t="s">
        <v>65</v>
      </c>
      <c r="J151" s="157" t="s">
        <v>2399</v>
      </c>
      <c r="K151" s="159">
        <v>1</v>
      </c>
      <c r="L151" s="157" t="s">
        <v>2399</v>
      </c>
      <c r="M151" s="169"/>
      <c r="N151" s="162">
        <v>1</v>
      </c>
    </row>
    <row r="152" spans="1:14" x14ac:dyDescent="0.25">
      <c r="A152" s="176" t="str">
        <f t="shared" si="12"/>
        <v>77811153</v>
      </c>
      <c r="B152" s="176">
        <f t="shared" si="13"/>
        <v>7781115</v>
      </c>
      <c r="C152" s="176" t="str">
        <f t="shared" si="14"/>
        <v>3</v>
      </c>
      <c r="D152" s="176" t="str">
        <f t="shared" si="15"/>
        <v>BASEBALL CAP SHAKA COTTON</v>
      </c>
      <c r="E152" s="176" t="str">
        <f t="shared" si="16"/>
        <v>Бейсболка</v>
      </c>
      <c r="F152" s="177" t="str">
        <f t="shared" si="17"/>
        <v>Бейсболки</v>
      </c>
      <c r="G152" s="170" t="s">
        <v>3253</v>
      </c>
      <c r="H152" s="155" t="s">
        <v>3409</v>
      </c>
      <c r="I152" s="156" t="s">
        <v>65</v>
      </c>
      <c r="J152" s="157" t="s">
        <v>2475</v>
      </c>
      <c r="K152" s="159">
        <v>3</v>
      </c>
      <c r="L152" s="157" t="s">
        <v>2522</v>
      </c>
      <c r="M152" s="169"/>
      <c r="N152" s="162">
        <v>3</v>
      </c>
    </row>
    <row r="153" spans="1:14" x14ac:dyDescent="0.25">
      <c r="A153" s="176" t="str">
        <f t="shared" si="12"/>
        <v>77811221</v>
      </c>
      <c r="B153" s="176">
        <f t="shared" si="13"/>
        <v>7781122</v>
      </c>
      <c r="C153" s="176" t="str">
        <f t="shared" si="14"/>
        <v>1</v>
      </c>
      <c r="D153" s="176" t="str">
        <f t="shared" si="15"/>
        <v>BASEBALL CAP DIAMOND</v>
      </c>
      <c r="E153" s="176" t="str">
        <f t="shared" si="16"/>
        <v>Бейсболка</v>
      </c>
      <c r="F153" s="177" t="str">
        <f t="shared" si="17"/>
        <v>Бейсболки</v>
      </c>
      <c r="G153" s="170" t="s">
        <v>3358</v>
      </c>
      <c r="H153" s="155" t="s">
        <v>3454</v>
      </c>
      <c r="I153" s="156" t="s">
        <v>65</v>
      </c>
      <c r="J153" s="157">
        <v>978.57</v>
      </c>
      <c r="K153" s="159">
        <v>5</v>
      </c>
      <c r="L153" s="157" t="s">
        <v>3540</v>
      </c>
      <c r="M153" s="169"/>
      <c r="N153" s="162">
        <v>5</v>
      </c>
    </row>
    <row r="154" spans="1:14" x14ac:dyDescent="0.25">
      <c r="A154" s="176" t="str">
        <f t="shared" si="12"/>
        <v>77819018</v>
      </c>
      <c r="B154" s="176">
        <f t="shared" si="13"/>
        <v>7781901</v>
      </c>
      <c r="C154" s="176" t="str">
        <f t="shared" si="14"/>
        <v>8</v>
      </c>
      <c r="D154" s="176" t="str">
        <f t="shared" si="15"/>
        <v>BASEBALL CAP PALM LEAF</v>
      </c>
      <c r="E154" s="176" t="str">
        <f t="shared" si="16"/>
        <v>Бейсболка</v>
      </c>
      <c r="F154" s="177" t="str">
        <f t="shared" si="17"/>
        <v>Бейсболки</v>
      </c>
      <c r="G154" s="170" t="s">
        <v>944</v>
      </c>
      <c r="H154" s="155" t="s">
        <v>2523</v>
      </c>
      <c r="I154" s="156" t="s">
        <v>65</v>
      </c>
      <c r="J154" s="157">
        <v>454.2</v>
      </c>
      <c r="K154" s="159">
        <v>8</v>
      </c>
      <c r="L154" s="160" t="s">
        <v>3541</v>
      </c>
      <c r="M154" s="169"/>
      <c r="N154" s="162">
        <v>8</v>
      </c>
    </row>
    <row r="155" spans="1:14" x14ac:dyDescent="0.25">
      <c r="A155" s="176" t="str">
        <f t="shared" si="12"/>
        <v>778190999</v>
      </c>
      <c r="B155" s="176">
        <f t="shared" si="13"/>
        <v>7781909</v>
      </c>
      <c r="C155" s="176" t="str">
        <f t="shared" si="14"/>
        <v>99</v>
      </c>
      <c r="D155" s="176" t="str">
        <f t="shared" si="15"/>
        <v>BASEBALL CAP COTTON</v>
      </c>
      <c r="E155" s="176" t="str">
        <f t="shared" si="16"/>
        <v>Бейсболка</v>
      </c>
      <c r="F155" s="177" t="str">
        <f t="shared" si="17"/>
        <v>Бейсболки</v>
      </c>
      <c r="G155" s="170" t="s">
        <v>802</v>
      </c>
      <c r="H155" s="155" t="s">
        <v>2524</v>
      </c>
      <c r="I155" s="156" t="s">
        <v>65</v>
      </c>
      <c r="J155" s="157" t="s">
        <v>2402</v>
      </c>
      <c r="K155" s="159">
        <v>10</v>
      </c>
      <c r="L155" s="157" t="s">
        <v>3519</v>
      </c>
      <c r="M155" s="169"/>
      <c r="N155" s="162">
        <v>10</v>
      </c>
    </row>
    <row r="156" spans="1:14" x14ac:dyDescent="0.25">
      <c r="A156" s="176" t="str">
        <f t="shared" si="12"/>
        <v>778190928</v>
      </c>
      <c r="B156" s="176">
        <f t="shared" si="13"/>
        <v>7781909</v>
      </c>
      <c r="C156" s="176" t="str">
        <f t="shared" si="14"/>
        <v>28</v>
      </c>
      <c r="D156" s="176" t="str">
        <f t="shared" si="15"/>
        <v>BASEBALL CAP COTTON</v>
      </c>
      <c r="E156" s="176" t="str">
        <f t="shared" si="16"/>
        <v>Бейсболка</v>
      </c>
      <c r="F156" s="177" t="str">
        <f t="shared" si="17"/>
        <v>Бейсболки</v>
      </c>
      <c r="G156" s="170" t="s">
        <v>801</v>
      </c>
      <c r="H156" s="155" t="s">
        <v>2525</v>
      </c>
      <c r="I156" s="156" t="s">
        <v>65</v>
      </c>
      <c r="J156" s="157" t="s">
        <v>2402</v>
      </c>
      <c r="K156" s="159">
        <v>16</v>
      </c>
      <c r="L156" s="157" t="s">
        <v>2498</v>
      </c>
      <c r="M156" s="169"/>
      <c r="N156" s="162">
        <v>16</v>
      </c>
    </row>
    <row r="157" spans="1:14" x14ac:dyDescent="0.25">
      <c r="A157" s="176" t="str">
        <f t="shared" si="12"/>
        <v>778510189</v>
      </c>
      <c r="B157" s="176">
        <f t="shared" si="13"/>
        <v>7785101</v>
      </c>
      <c r="C157" s="176" t="str">
        <f t="shared" si="14"/>
        <v>89</v>
      </c>
      <c r="D157" s="176" t="str">
        <f t="shared" si="15"/>
        <v>BASEBALL CAP TOOTHPICK REBEL</v>
      </c>
      <c r="E157" s="176" t="str">
        <f t="shared" si="16"/>
        <v>Бейсболка</v>
      </c>
      <c r="F157" s="177" t="str">
        <f t="shared" si="17"/>
        <v>Бейсболки</v>
      </c>
      <c r="G157" s="170" t="s">
        <v>3282</v>
      </c>
      <c r="H157" s="155" t="s">
        <v>3420</v>
      </c>
      <c r="I157" s="156" t="s">
        <v>65</v>
      </c>
      <c r="J157" s="157">
        <v>978.57</v>
      </c>
      <c r="K157" s="159">
        <v>4</v>
      </c>
      <c r="L157" s="160" t="s">
        <v>3499</v>
      </c>
      <c r="M157" s="169"/>
      <c r="N157" s="162">
        <v>4</v>
      </c>
    </row>
    <row r="158" spans="1:14" x14ac:dyDescent="0.25">
      <c r="A158" s="176" t="str">
        <f t="shared" si="12"/>
        <v>778580215</v>
      </c>
      <c r="B158" s="176">
        <f t="shared" si="13"/>
        <v>7785802</v>
      </c>
      <c r="C158" s="176" t="str">
        <f t="shared" si="14"/>
        <v>15</v>
      </c>
      <c r="D158" s="176" t="str">
        <f t="shared" si="15"/>
        <v>BASEBALL CAP OUTDOOR</v>
      </c>
      <c r="E158" s="176" t="str">
        <f t="shared" si="16"/>
        <v>Бейсболка</v>
      </c>
      <c r="F158" s="177" t="str">
        <f t="shared" si="17"/>
        <v>Бейсболки</v>
      </c>
      <c r="G158" s="170" t="s">
        <v>3334</v>
      </c>
      <c r="H158" s="155" t="s">
        <v>3447</v>
      </c>
      <c r="I158" s="156" t="s">
        <v>65</v>
      </c>
      <c r="J158" s="157">
        <v>978.57</v>
      </c>
      <c r="K158" s="159">
        <v>10</v>
      </c>
      <c r="L158" s="157" t="s">
        <v>3542</v>
      </c>
      <c r="M158" s="169"/>
      <c r="N158" s="162">
        <v>10</v>
      </c>
    </row>
    <row r="159" spans="1:14" x14ac:dyDescent="0.25">
      <c r="A159" s="176" t="str">
        <f t="shared" si="12"/>
        <v>7786201138</v>
      </c>
      <c r="B159" s="176">
        <f t="shared" si="13"/>
        <v>7786201</v>
      </c>
      <c r="C159" s="176" t="str">
        <f t="shared" si="14"/>
        <v>138</v>
      </c>
      <c r="D159" s="176" t="str">
        <f t="shared" si="15"/>
        <v>CALIFORNIA</v>
      </c>
      <c r="E159" s="176" t="str">
        <f t="shared" si="16"/>
        <v>Бейсболка</v>
      </c>
      <c r="F159" s="177" t="str">
        <f t="shared" si="17"/>
        <v>Бейсболки</v>
      </c>
      <c r="G159" s="170" t="s">
        <v>3220</v>
      </c>
      <c r="H159" s="155" t="s">
        <v>3397</v>
      </c>
      <c r="I159" s="156" t="s">
        <v>66</v>
      </c>
      <c r="J159" s="157">
        <v>333.44</v>
      </c>
      <c r="K159" s="159">
        <v>1</v>
      </c>
      <c r="L159" s="160">
        <v>333.44</v>
      </c>
      <c r="M159" s="169"/>
      <c r="N159" s="162">
        <v>1</v>
      </c>
    </row>
    <row r="160" spans="1:14" x14ac:dyDescent="0.25">
      <c r="A160" s="176" t="str">
        <f t="shared" si="12"/>
        <v>7790502348</v>
      </c>
      <c r="B160" s="176">
        <f t="shared" si="13"/>
        <v>7790502</v>
      </c>
      <c r="C160" s="176" t="str">
        <f t="shared" si="14"/>
        <v>348</v>
      </c>
      <c r="D160" s="176" t="str">
        <f t="shared" si="15"/>
        <v>BASEBALL CAP PATCHWORK WOOL</v>
      </c>
      <c r="E160" s="176" t="str">
        <f t="shared" si="16"/>
        <v>Бейсболка</v>
      </c>
      <c r="F160" s="177" t="str">
        <f t="shared" si="17"/>
        <v>Бейсболки</v>
      </c>
      <c r="G160" s="170" t="s">
        <v>646</v>
      </c>
      <c r="H160" s="155" t="s">
        <v>2526</v>
      </c>
      <c r="I160" s="156" t="s">
        <v>61</v>
      </c>
      <c r="J160" s="157" t="s">
        <v>2527</v>
      </c>
      <c r="K160" s="159">
        <v>1</v>
      </c>
      <c r="L160" s="157" t="s">
        <v>2527</v>
      </c>
      <c r="M160" s="169"/>
      <c r="N160" s="162">
        <v>1</v>
      </c>
    </row>
    <row r="161" spans="1:14" x14ac:dyDescent="0.25">
      <c r="A161" s="176" t="str">
        <f t="shared" si="12"/>
        <v>7790502348</v>
      </c>
      <c r="B161" s="176">
        <f t="shared" si="13"/>
        <v>7790502</v>
      </c>
      <c r="C161" s="176" t="str">
        <f t="shared" si="14"/>
        <v>348</v>
      </c>
      <c r="D161" s="176" t="str">
        <f t="shared" si="15"/>
        <v>BASEBALL CAP PATCHWORK WOOL</v>
      </c>
      <c r="E161" s="176" t="str">
        <f t="shared" si="16"/>
        <v>Бейсболка</v>
      </c>
      <c r="F161" s="177" t="str">
        <f t="shared" si="17"/>
        <v>Бейсболки</v>
      </c>
      <c r="G161" s="170" t="s">
        <v>645</v>
      </c>
      <c r="H161" s="155" t="s">
        <v>2526</v>
      </c>
      <c r="I161" s="156" t="s">
        <v>60</v>
      </c>
      <c r="J161" s="157" t="s">
        <v>2527</v>
      </c>
      <c r="K161" s="159">
        <v>2</v>
      </c>
      <c r="L161" s="160" t="s">
        <v>2528</v>
      </c>
      <c r="M161" s="169"/>
      <c r="N161" s="162">
        <v>2</v>
      </c>
    </row>
    <row r="162" spans="1:14" x14ac:dyDescent="0.25">
      <c r="A162" s="176" t="str">
        <f t="shared" si="12"/>
        <v>94972206</v>
      </c>
      <c r="B162" s="176">
        <f t="shared" si="13"/>
        <v>9497220</v>
      </c>
      <c r="C162" s="176" t="str">
        <f t="shared" si="14"/>
        <v>6</v>
      </c>
      <c r="D162" s="176" t="str">
        <f t="shared" si="15"/>
        <v>MITTENS WOOL / GOAT NAPPA</v>
      </c>
      <c r="E162" s="176" t="str">
        <f t="shared" si="16"/>
        <v>Варежки</v>
      </c>
      <c r="F162" s="177" t="str">
        <f t="shared" si="17"/>
        <v>Варежки</v>
      </c>
      <c r="G162" s="170" t="s">
        <v>644</v>
      </c>
      <c r="H162" s="155" t="s">
        <v>2529</v>
      </c>
      <c r="I162" s="156">
        <v>9</v>
      </c>
      <c r="J162" s="157">
        <v>616.79999999999995</v>
      </c>
      <c r="K162" s="159">
        <v>7</v>
      </c>
      <c r="L162" s="161" t="s">
        <v>2530</v>
      </c>
      <c r="M162" s="169"/>
      <c r="N162" s="162">
        <v>7</v>
      </c>
    </row>
    <row r="163" spans="1:14" x14ac:dyDescent="0.25">
      <c r="A163" s="176" t="str">
        <f t="shared" si="12"/>
        <v>612710263</v>
      </c>
      <c r="B163" s="176">
        <f t="shared" si="13"/>
        <v>6127102</v>
      </c>
      <c r="C163" s="176" t="str">
        <f t="shared" si="14"/>
        <v>63</v>
      </c>
      <c r="D163" s="176" t="str">
        <f t="shared" si="15"/>
        <v>IVY</v>
      </c>
      <c r="E163" s="176" t="str">
        <f t="shared" si="16"/>
        <v>Кепка</v>
      </c>
      <c r="F163" s="177" t="str">
        <f t="shared" si="17"/>
        <v>Кепки</v>
      </c>
      <c r="G163" s="170" t="s">
        <v>1942</v>
      </c>
      <c r="H163" s="155" t="s">
        <v>2532</v>
      </c>
      <c r="I163" s="156" t="s">
        <v>61</v>
      </c>
      <c r="J163" s="157" t="s">
        <v>2533</v>
      </c>
      <c r="K163" s="159">
        <v>2</v>
      </c>
      <c r="L163" s="157" t="s">
        <v>2534</v>
      </c>
      <c r="M163" s="169"/>
      <c r="N163" s="162">
        <v>2</v>
      </c>
    </row>
    <row r="164" spans="1:14" x14ac:dyDescent="0.25">
      <c r="A164" s="176" t="str">
        <f t="shared" si="12"/>
        <v>612710263</v>
      </c>
      <c r="B164" s="176">
        <f t="shared" si="13"/>
        <v>6127102</v>
      </c>
      <c r="C164" s="176" t="str">
        <f t="shared" si="14"/>
        <v>63</v>
      </c>
      <c r="D164" s="176" t="str">
        <f t="shared" si="15"/>
        <v>IVY</v>
      </c>
      <c r="E164" s="176" t="str">
        <f t="shared" si="16"/>
        <v>Кепка</v>
      </c>
      <c r="F164" s="177" t="str">
        <f t="shared" si="17"/>
        <v>Кепки</v>
      </c>
      <c r="G164" s="170" t="s">
        <v>1941</v>
      </c>
      <c r="H164" s="155" t="s">
        <v>2532</v>
      </c>
      <c r="I164" s="156" t="s">
        <v>60</v>
      </c>
      <c r="J164" s="157" t="s">
        <v>2533</v>
      </c>
      <c r="K164" s="159">
        <v>5</v>
      </c>
      <c r="L164" s="157" t="s">
        <v>2535</v>
      </c>
      <c r="M164" s="169"/>
      <c r="N164" s="162">
        <v>5</v>
      </c>
    </row>
    <row r="165" spans="1:14" x14ac:dyDescent="0.25">
      <c r="A165" s="176" t="str">
        <f t="shared" si="12"/>
        <v>612710263</v>
      </c>
      <c r="B165" s="176">
        <f t="shared" si="13"/>
        <v>6127102</v>
      </c>
      <c r="C165" s="176" t="str">
        <f t="shared" si="14"/>
        <v>63</v>
      </c>
      <c r="D165" s="176" t="str">
        <f t="shared" si="15"/>
        <v>IVY</v>
      </c>
      <c r="E165" s="176" t="str">
        <f t="shared" si="16"/>
        <v>Кепка</v>
      </c>
      <c r="F165" s="177" t="str">
        <f t="shared" si="17"/>
        <v>Кепки</v>
      </c>
      <c r="G165" s="170" t="s">
        <v>1939</v>
      </c>
      <c r="H165" s="155" t="s">
        <v>2532</v>
      </c>
      <c r="I165" s="156" t="s">
        <v>64</v>
      </c>
      <c r="J165" s="157" t="s">
        <v>2536</v>
      </c>
      <c r="K165" s="159">
        <v>2</v>
      </c>
      <c r="L165" s="157" t="s">
        <v>2537</v>
      </c>
      <c r="M165" s="169"/>
      <c r="N165" s="162">
        <v>2</v>
      </c>
    </row>
    <row r="166" spans="1:14" x14ac:dyDescent="0.25">
      <c r="A166" s="176" t="str">
        <f t="shared" si="12"/>
        <v>612710263</v>
      </c>
      <c r="B166" s="176">
        <f t="shared" si="13"/>
        <v>6127102</v>
      </c>
      <c r="C166" s="176" t="str">
        <f t="shared" si="14"/>
        <v>63</v>
      </c>
      <c r="D166" s="176" t="str">
        <f t="shared" si="15"/>
        <v>IVY</v>
      </c>
      <c r="E166" s="176" t="str">
        <f t="shared" si="16"/>
        <v>Кепка</v>
      </c>
      <c r="F166" s="177" t="str">
        <f t="shared" si="17"/>
        <v>Кепки</v>
      </c>
      <c r="G166" s="170" t="s">
        <v>1938</v>
      </c>
      <c r="H166" s="155" t="s">
        <v>2532</v>
      </c>
      <c r="I166" s="156" t="s">
        <v>70</v>
      </c>
      <c r="J166" s="157" t="s">
        <v>2538</v>
      </c>
      <c r="K166" s="159">
        <v>1</v>
      </c>
      <c r="L166" s="157" t="s">
        <v>2538</v>
      </c>
      <c r="M166" s="169"/>
      <c r="N166" s="162">
        <v>1</v>
      </c>
    </row>
    <row r="167" spans="1:14" x14ac:dyDescent="0.25">
      <c r="A167" s="176" t="str">
        <f t="shared" si="12"/>
        <v>61271021</v>
      </c>
      <c r="B167" s="176">
        <f t="shared" si="13"/>
        <v>6127102</v>
      </c>
      <c r="C167" s="176" t="str">
        <f t="shared" si="14"/>
        <v>1</v>
      </c>
      <c r="D167" s="176" t="str">
        <f t="shared" si="15"/>
        <v>IVY</v>
      </c>
      <c r="E167" s="176" t="str">
        <f t="shared" si="16"/>
        <v>Кепка</v>
      </c>
      <c r="F167" s="177" t="str">
        <f t="shared" si="17"/>
        <v>Кепки</v>
      </c>
      <c r="G167" s="170" t="s">
        <v>1944</v>
      </c>
      <c r="H167" s="155" t="s">
        <v>2539</v>
      </c>
      <c r="I167" s="156" t="s">
        <v>61</v>
      </c>
      <c r="J167" s="157" t="s">
        <v>2540</v>
      </c>
      <c r="K167" s="159">
        <v>2</v>
      </c>
      <c r="L167" s="160" t="s">
        <v>2541</v>
      </c>
      <c r="M167" s="169"/>
      <c r="N167" s="162">
        <v>2</v>
      </c>
    </row>
    <row r="168" spans="1:14" x14ac:dyDescent="0.25">
      <c r="A168" s="176" t="str">
        <f t="shared" si="12"/>
        <v>61271021</v>
      </c>
      <c r="B168" s="176">
        <f t="shared" si="13"/>
        <v>6127102</v>
      </c>
      <c r="C168" s="176" t="str">
        <f t="shared" si="14"/>
        <v>1</v>
      </c>
      <c r="D168" s="176" t="str">
        <f t="shared" si="15"/>
        <v>IVY</v>
      </c>
      <c r="E168" s="176" t="str">
        <f t="shared" si="16"/>
        <v>Кепка</v>
      </c>
      <c r="F168" s="177" t="str">
        <f t="shared" si="17"/>
        <v>Кепки</v>
      </c>
      <c r="G168" s="170" t="s">
        <v>1943</v>
      </c>
      <c r="H168" s="155" t="s">
        <v>2539</v>
      </c>
      <c r="I168" s="156" t="s">
        <v>64</v>
      </c>
      <c r="J168" s="157" t="s">
        <v>2540</v>
      </c>
      <c r="K168" s="159">
        <v>3</v>
      </c>
      <c r="L168" s="157" t="s">
        <v>2542</v>
      </c>
      <c r="M168" s="169"/>
      <c r="N168" s="162">
        <v>3</v>
      </c>
    </row>
    <row r="169" spans="1:14" x14ac:dyDescent="0.25">
      <c r="A169" s="176" t="str">
        <f t="shared" si="12"/>
        <v>617010621</v>
      </c>
      <c r="B169" s="176">
        <f t="shared" si="13"/>
        <v>6170106</v>
      </c>
      <c r="C169" s="176" t="str">
        <f t="shared" si="14"/>
        <v>21</v>
      </c>
      <c r="D169" s="176" t="str">
        <f t="shared" si="15"/>
        <v>IVY CAP WOOL</v>
      </c>
      <c r="E169" s="176" t="str">
        <f t="shared" si="16"/>
        <v>Кепка</v>
      </c>
      <c r="F169" s="177" t="str">
        <f t="shared" si="17"/>
        <v>Кепки</v>
      </c>
      <c r="G169" s="170" t="s">
        <v>475</v>
      </c>
      <c r="H169" s="155" t="s">
        <v>2543</v>
      </c>
      <c r="I169" s="156" t="s">
        <v>61</v>
      </c>
      <c r="J169" s="157" t="s">
        <v>2544</v>
      </c>
      <c r="K169" s="159">
        <v>1</v>
      </c>
      <c r="L169" s="157" t="s">
        <v>2544</v>
      </c>
      <c r="M169" s="169"/>
      <c r="N169" s="162">
        <v>1</v>
      </c>
    </row>
    <row r="170" spans="1:14" x14ac:dyDescent="0.25">
      <c r="A170" s="176" t="str">
        <f t="shared" si="12"/>
        <v>617010621</v>
      </c>
      <c r="B170" s="176">
        <f t="shared" si="13"/>
        <v>6170106</v>
      </c>
      <c r="C170" s="176" t="str">
        <f t="shared" si="14"/>
        <v>21</v>
      </c>
      <c r="D170" s="176" t="str">
        <f t="shared" si="15"/>
        <v>IVY CAP WOOL</v>
      </c>
      <c r="E170" s="176" t="str">
        <f t="shared" si="16"/>
        <v>Кепка</v>
      </c>
      <c r="F170" s="177" t="str">
        <f t="shared" si="17"/>
        <v>Кепки</v>
      </c>
      <c r="G170" s="170" t="s">
        <v>474</v>
      </c>
      <c r="H170" s="155" t="s">
        <v>2543</v>
      </c>
      <c r="I170" s="156" t="s">
        <v>60</v>
      </c>
      <c r="J170" s="157" t="s">
        <v>2544</v>
      </c>
      <c r="K170" s="159">
        <v>1</v>
      </c>
      <c r="L170" s="157" t="s">
        <v>2544</v>
      </c>
      <c r="M170" s="169"/>
      <c r="N170" s="162">
        <v>1</v>
      </c>
    </row>
    <row r="171" spans="1:14" x14ac:dyDescent="0.25">
      <c r="A171" s="176" t="str">
        <f t="shared" si="12"/>
        <v>617010621</v>
      </c>
      <c r="B171" s="176">
        <f t="shared" si="13"/>
        <v>6170106</v>
      </c>
      <c r="C171" s="176" t="str">
        <f t="shared" si="14"/>
        <v>21</v>
      </c>
      <c r="D171" s="176" t="str">
        <f t="shared" si="15"/>
        <v>IVY CAP WOOL</v>
      </c>
      <c r="E171" s="176" t="str">
        <f t="shared" si="16"/>
        <v>Кепка</v>
      </c>
      <c r="F171" s="177" t="str">
        <f t="shared" si="17"/>
        <v>Кепки</v>
      </c>
      <c r="G171" s="170" t="s">
        <v>472</v>
      </c>
      <c r="H171" s="155" t="s">
        <v>2543</v>
      </c>
      <c r="I171" s="156" t="s">
        <v>64</v>
      </c>
      <c r="J171" s="157" t="s">
        <v>2544</v>
      </c>
      <c r="K171" s="159">
        <v>1</v>
      </c>
      <c r="L171" s="160" t="s">
        <v>2544</v>
      </c>
      <c r="M171" s="169"/>
      <c r="N171" s="162">
        <v>1</v>
      </c>
    </row>
    <row r="172" spans="1:14" x14ac:dyDescent="0.25">
      <c r="A172" s="176" t="str">
        <f t="shared" si="12"/>
        <v>61701061</v>
      </c>
      <c r="B172" s="176">
        <f t="shared" si="13"/>
        <v>6170106</v>
      </c>
      <c r="C172" s="176" t="str">
        <f t="shared" si="14"/>
        <v>1</v>
      </c>
      <c r="D172" s="176" t="str">
        <f t="shared" si="15"/>
        <v>IVY CAP WOOL</v>
      </c>
      <c r="E172" s="176" t="str">
        <f t="shared" si="16"/>
        <v>Кепка</v>
      </c>
      <c r="F172" s="177" t="str">
        <f t="shared" si="17"/>
        <v>Кепки</v>
      </c>
      <c r="G172" s="170" t="s">
        <v>471</v>
      </c>
      <c r="H172" s="155" t="s">
        <v>2547</v>
      </c>
      <c r="I172" s="156" t="s">
        <v>61</v>
      </c>
      <c r="J172" s="157" t="s">
        <v>2546</v>
      </c>
      <c r="K172" s="159">
        <v>3</v>
      </c>
      <c r="L172" s="157" t="s">
        <v>2995</v>
      </c>
      <c r="M172" s="169"/>
      <c r="N172" s="162">
        <v>3</v>
      </c>
    </row>
    <row r="173" spans="1:14" x14ac:dyDescent="0.25">
      <c r="A173" s="176" t="str">
        <f t="shared" si="12"/>
        <v>61701061</v>
      </c>
      <c r="B173" s="176">
        <f t="shared" si="13"/>
        <v>6170106</v>
      </c>
      <c r="C173" s="176" t="str">
        <f t="shared" si="14"/>
        <v>1</v>
      </c>
      <c r="D173" s="176" t="str">
        <f t="shared" si="15"/>
        <v>IVY CAP WOOL</v>
      </c>
      <c r="E173" s="176" t="str">
        <f t="shared" si="16"/>
        <v>Кепка</v>
      </c>
      <c r="F173" s="177" t="str">
        <f t="shared" si="17"/>
        <v>Кепки</v>
      </c>
      <c r="G173" s="170" t="s">
        <v>470</v>
      </c>
      <c r="H173" s="155" t="s">
        <v>2547</v>
      </c>
      <c r="I173" s="156" t="s">
        <v>60</v>
      </c>
      <c r="J173" s="157" t="s">
        <v>2546</v>
      </c>
      <c r="K173" s="159">
        <v>3</v>
      </c>
      <c r="L173" s="160" t="s">
        <v>2995</v>
      </c>
      <c r="M173" s="169"/>
      <c r="N173" s="162">
        <v>3</v>
      </c>
    </row>
    <row r="174" spans="1:14" x14ac:dyDescent="0.25">
      <c r="A174" s="176" t="str">
        <f t="shared" si="12"/>
        <v>61701061</v>
      </c>
      <c r="B174" s="176">
        <f t="shared" si="13"/>
        <v>6170106</v>
      </c>
      <c r="C174" s="176" t="str">
        <f t="shared" si="14"/>
        <v>1</v>
      </c>
      <c r="D174" s="176" t="str">
        <f t="shared" si="15"/>
        <v>IVY CAP WOOL</v>
      </c>
      <c r="E174" s="176" t="str">
        <f t="shared" si="16"/>
        <v>Кепка</v>
      </c>
      <c r="F174" s="177" t="str">
        <f t="shared" si="17"/>
        <v>Кепки</v>
      </c>
      <c r="G174" s="170" t="s">
        <v>468</v>
      </c>
      <c r="H174" s="155" t="s">
        <v>2547</v>
      </c>
      <c r="I174" s="156" t="s">
        <v>64</v>
      </c>
      <c r="J174" s="158" t="s">
        <v>2546</v>
      </c>
      <c r="K174" s="159">
        <v>2</v>
      </c>
      <c r="L174" s="158" t="s">
        <v>3543</v>
      </c>
      <c r="M174" s="169"/>
      <c r="N174" s="162">
        <v>2</v>
      </c>
    </row>
    <row r="175" spans="1:14" x14ac:dyDescent="0.25">
      <c r="A175" s="176" t="str">
        <f t="shared" si="12"/>
        <v>6170303227</v>
      </c>
      <c r="B175" s="176">
        <f t="shared" si="13"/>
        <v>6170303</v>
      </c>
      <c r="C175" s="176" t="str">
        <f t="shared" si="14"/>
        <v>227</v>
      </c>
      <c r="D175" s="176" t="str">
        <f t="shared" si="15"/>
        <v>IVY VIRGIN</v>
      </c>
      <c r="E175" s="176" t="str">
        <f t="shared" si="16"/>
        <v>Кепка</v>
      </c>
      <c r="F175" s="177" t="str">
        <f t="shared" si="17"/>
        <v>Кепки</v>
      </c>
      <c r="G175" s="170" t="s">
        <v>1466</v>
      </c>
      <c r="H175" s="155" t="s">
        <v>2549</v>
      </c>
      <c r="I175" s="156" t="s">
        <v>60</v>
      </c>
      <c r="J175" s="157" t="s">
        <v>2550</v>
      </c>
      <c r="K175" s="159">
        <v>1</v>
      </c>
      <c r="L175" s="161" t="s">
        <v>2550</v>
      </c>
      <c r="M175" s="169"/>
      <c r="N175" s="162">
        <v>1</v>
      </c>
    </row>
    <row r="176" spans="1:14" x14ac:dyDescent="0.25">
      <c r="A176" s="176" t="str">
        <f t="shared" si="12"/>
        <v>6170303227</v>
      </c>
      <c r="B176" s="176">
        <f t="shared" si="13"/>
        <v>6170303</v>
      </c>
      <c r="C176" s="176" t="str">
        <f t="shared" si="14"/>
        <v>227</v>
      </c>
      <c r="D176" s="176" t="str">
        <f t="shared" si="15"/>
        <v>IVY VIRGIN</v>
      </c>
      <c r="E176" s="176" t="str">
        <f t="shared" si="16"/>
        <v>Кепка</v>
      </c>
      <c r="F176" s="177" t="str">
        <f t="shared" si="17"/>
        <v>Кепки</v>
      </c>
      <c r="G176" s="170" t="s">
        <v>1464</v>
      </c>
      <c r="H176" s="155" t="s">
        <v>2549</v>
      </c>
      <c r="I176" s="156" t="s">
        <v>64</v>
      </c>
      <c r="J176" s="157" t="s">
        <v>2550</v>
      </c>
      <c r="K176" s="159">
        <v>2</v>
      </c>
      <c r="L176" s="161" t="s">
        <v>2551</v>
      </c>
      <c r="M176" s="169"/>
      <c r="N176" s="162">
        <v>2</v>
      </c>
    </row>
    <row r="177" spans="1:14" x14ac:dyDescent="0.25">
      <c r="A177" s="176" t="str">
        <f t="shared" si="12"/>
        <v>6170504371</v>
      </c>
      <c r="B177" s="176">
        <f t="shared" si="13"/>
        <v>6170504</v>
      </c>
      <c r="C177" s="176" t="str">
        <f t="shared" si="14"/>
        <v>371</v>
      </c>
      <c r="D177" s="176" t="str">
        <f t="shared" si="15"/>
        <v>IVY HERRINGBONE</v>
      </c>
      <c r="E177" s="176" t="str">
        <f t="shared" si="16"/>
        <v>Кепка</v>
      </c>
      <c r="F177" s="177" t="str">
        <f t="shared" si="17"/>
        <v>Кепки</v>
      </c>
      <c r="G177" s="172" t="s">
        <v>1574</v>
      </c>
      <c r="H177" s="173" t="s">
        <v>2552</v>
      </c>
      <c r="I177" s="173" t="s">
        <v>61</v>
      </c>
      <c r="J177" s="173" t="s">
        <v>2553</v>
      </c>
      <c r="K177" s="173">
        <v>1</v>
      </c>
      <c r="L177" s="173" t="s">
        <v>2553</v>
      </c>
      <c r="M177" s="173"/>
      <c r="N177" s="173">
        <v>1</v>
      </c>
    </row>
    <row r="178" spans="1:14" x14ac:dyDescent="0.25">
      <c r="A178" s="176" t="str">
        <f t="shared" si="12"/>
        <v>6170504371</v>
      </c>
      <c r="B178" s="176">
        <f t="shared" si="13"/>
        <v>6170504</v>
      </c>
      <c r="C178" s="176" t="str">
        <f t="shared" si="14"/>
        <v>371</v>
      </c>
      <c r="D178" s="176" t="str">
        <f t="shared" si="15"/>
        <v>IVY HERRINGBONE</v>
      </c>
      <c r="E178" s="176" t="str">
        <f t="shared" si="16"/>
        <v>Кепка</v>
      </c>
      <c r="F178" s="177" t="str">
        <f t="shared" si="17"/>
        <v>Кепки</v>
      </c>
      <c r="G178" s="172" t="s">
        <v>1573</v>
      </c>
      <c r="H178" s="173" t="s">
        <v>2552</v>
      </c>
      <c r="I178" s="173" t="s">
        <v>62</v>
      </c>
      <c r="J178" s="173" t="s">
        <v>2553</v>
      </c>
      <c r="K178" s="173">
        <v>2</v>
      </c>
      <c r="L178" s="173" t="s">
        <v>2554</v>
      </c>
      <c r="M178" s="173"/>
      <c r="N178" s="173">
        <v>2</v>
      </c>
    </row>
    <row r="179" spans="1:14" x14ac:dyDescent="0.25">
      <c r="A179" s="176" t="str">
        <f t="shared" si="12"/>
        <v>6170504371</v>
      </c>
      <c r="B179" s="176">
        <f t="shared" si="13"/>
        <v>6170504</v>
      </c>
      <c r="C179" s="176" t="str">
        <f t="shared" si="14"/>
        <v>371</v>
      </c>
      <c r="D179" s="176" t="str">
        <f t="shared" si="15"/>
        <v>IVY HERRINGBONE</v>
      </c>
      <c r="E179" s="176" t="str">
        <f t="shared" si="16"/>
        <v>Кепка</v>
      </c>
      <c r="F179" s="177" t="str">
        <f t="shared" si="17"/>
        <v>Кепки</v>
      </c>
      <c r="G179" s="172" t="s">
        <v>1572</v>
      </c>
      <c r="H179" s="173" t="s">
        <v>2552</v>
      </c>
      <c r="I179" s="173" t="s">
        <v>60</v>
      </c>
      <c r="J179" s="173" t="s">
        <v>2553</v>
      </c>
      <c r="K179" s="173">
        <v>3</v>
      </c>
      <c r="L179" s="173" t="s">
        <v>2555</v>
      </c>
      <c r="M179" s="173"/>
      <c r="N179" s="173">
        <v>3</v>
      </c>
    </row>
    <row r="180" spans="1:14" x14ac:dyDescent="0.25">
      <c r="A180" s="176" t="str">
        <f t="shared" si="12"/>
        <v>6170504371</v>
      </c>
      <c r="B180" s="176">
        <f t="shared" si="13"/>
        <v>6170504</v>
      </c>
      <c r="C180" s="176" t="str">
        <f t="shared" si="14"/>
        <v>371</v>
      </c>
      <c r="D180" s="176" t="str">
        <f t="shared" si="15"/>
        <v>IVY HERRINGBONE</v>
      </c>
      <c r="E180" s="176" t="str">
        <f t="shared" si="16"/>
        <v>Кепка</v>
      </c>
      <c r="F180" s="177" t="str">
        <f t="shared" si="17"/>
        <v>Кепки</v>
      </c>
      <c r="G180" s="172" t="s">
        <v>1571</v>
      </c>
      <c r="H180" s="173" t="s">
        <v>2552</v>
      </c>
      <c r="I180" s="173" t="s">
        <v>63</v>
      </c>
      <c r="J180" s="173" t="s">
        <v>2553</v>
      </c>
      <c r="K180" s="173">
        <v>2</v>
      </c>
      <c r="L180" s="173" t="s">
        <v>2554</v>
      </c>
      <c r="M180" s="173"/>
      <c r="N180" s="173">
        <v>2</v>
      </c>
    </row>
    <row r="181" spans="1:14" x14ac:dyDescent="0.25">
      <c r="A181" s="176" t="str">
        <f t="shared" si="12"/>
        <v>6170504371</v>
      </c>
      <c r="B181" s="176">
        <f t="shared" si="13"/>
        <v>6170504</v>
      </c>
      <c r="C181" s="176" t="str">
        <f t="shared" si="14"/>
        <v>371</v>
      </c>
      <c r="D181" s="176" t="str">
        <f t="shared" si="15"/>
        <v>IVY HERRINGBONE</v>
      </c>
      <c r="E181" s="176" t="str">
        <f t="shared" si="16"/>
        <v>Кепка</v>
      </c>
      <c r="F181" s="177" t="str">
        <f t="shared" si="17"/>
        <v>Кепки</v>
      </c>
      <c r="G181" s="172" t="s">
        <v>1569</v>
      </c>
      <c r="H181" s="173" t="s">
        <v>2552</v>
      </c>
      <c r="I181" s="173" t="s">
        <v>64</v>
      </c>
      <c r="J181" s="173" t="s">
        <v>2553</v>
      </c>
      <c r="K181" s="173">
        <v>2</v>
      </c>
      <c r="L181" s="173" t="s">
        <v>2554</v>
      </c>
      <c r="M181" s="173"/>
      <c r="N181" s="173">
        <v>2</v>
      </c>
    </row>
    <row r="182" spans="1:14" x14ac:dyDescent="0.25">
      <c r="A182" s="176" t="str">
        <f t="shared" si="12"/>
        <v>6170504371</v>
      </c>
      <c r="B182" s="176">
        <f t="shared" si="13"/>
        <v>6170504</v>
      </c>
      <c r="C182" s="176" t="str">
        <f t="shared" si="14"/>
        <v>371</v>
      </c>
      <c r="D182" s="176" t="str">
        <f t="shared" si="15"/>
        <v>IVY HERRINGBONE</v>
      </c>
      <c r="E182" s="176" t="str">
        <f t="shared" si="16"/>
        <v>Кепка</v>
      </c>
      <c r="F182" s="177" t="str">
        <f t="shared" si="17"/>
        <v>Кепки</v>
      </c>
      <c r="G182" s="172" t="s">
        <v>1568</v>
      </c>
      <c r="H182" s="173" t="s">
        <v>2552</v>
      </c>
      <c r="I182" s="173" t="s">
        <v>71</v>
      </c>
      <c r="J182" s="173" t="s">
        <v>2553</v>
      </c>
      <c r="K182" s="173">
        <v>1</v>
      </c>
      <c r="L182" s="173" t="s">
        <v>2553</v>
      </c>
      <c r="M182" s="173"/>
      <c r="N182" s="173">
        <v>1</v>
      </c>
    </row>
    <row r="183" spans="1:14" x14ac:dyDescent="0.25">
      <c r="A183" s="176" t="str">
        <f t="shared" si="12"/>
        <v>6170504374</v>
      </c>
      <c r="B183" s="176">
        <f t="shared" si="13"/>
        <v>6170504</v>
      </c>
      <c r="C183" s="176" t="str">
        <f t="shared" si="14"/>
        <v>374</v>
      </c>
      <c r="D183" s="176" t="str">
        <f t="shared" si="15"/>
        <v>IVY HERRINGBONE</v>
      </c>
      <c r="E183" s="176" t="str">
        <f t="shared" si="16"/>
        <v>Кепка</v>
      </c>
      <c r="F183" s="177" t="str">
        <f t="shared" si="17"/>
        <v>Кепки</v>
      </c>
      <c r="G183" s="170" t="s">
        <v>1567</v>
      </c>
      <c r="H183" s="155" t="s">
        <v>2556</v>
      </c>
      <c r="I183" s="156" t="s">
        <v>63</v>
      </c>
      <c r="J183" s="157" t="s">
        <v>2553</v>
      </c>
      <c r="K183" s="159">
        <v>1</v>
      </c>
      <c r="L183" s="157" t="s">
        <v>2553</v>
      </c>
      <c r="M183" s="169"/>
      <c r="N183" s="162">
        <v>1</v>
      </c>
    </row>
    <row r="184" spans="1:14" x14ac:dyDescent="0.25">
      <c r="A184" s="176" t="str">
        <f t="shared" si="12"/>
        <v>6170504333</v>
      </c>
      <c r="B184" s="176">
        <f t="shared" si="13"/>
        <v>6170504</v>
      </c>
      <c r="C184" s="176" t="str">
        <f t="shared" si="14"/>
        <v>333</v>
      </c>
      <c r="D184" s="176" t="str">
        <f t="shared" si="15"/>
        <v>IVY HERRINGBONE</v>
      </c>
      <c r="E184" s="176" t="str">
        <f t="shared" si="16"/>
        <v>Кепка</v>
      </c>
      <c r="F184" s="177" t="str">
        <f t="shared" si="17"/>
        <v>Кепки</v>
      </c>
      <c r="G184" s="170" t="s">
        <v>1580</v>
      </c>
      <c r="H184" s="155" t="s">
        <v>2557</v>
      </c>
      <c r="I184" s="156" t="s">
        <v>61</v>
      </c>
      <c r="J184" s="157" t="s">
        <v>2553</v>
      </c>
      <c r="K184" s="159">
        <v>1</v>
      </c>
      <c r="L184" s="160" t="s">
        <v>2553</v>
      </c>
      <c r="M184" s="169"/>
      <c r="N184" s="162">
        <v>1</v>
      </c>
    </row>
    <row r="185" spans="1:14" x14ac:dyDescent="0.25">
      <c r="A185" s="176" t="str">
        <f t="shared" si="12"/>
        <v>6170504333</v>
      </c>
      <c r="B185" s="176">
        <f t="shared" si="13"/>
        <v>6170504</v>
      </c>
      <c r="C185" s="176" t="str">
        <f t="shared" si="14"/>
        <v>333</v>
      </c>
      <c r="D185" s="176" t="str">
        <f t="shared" si="15"/>
        <v>IVY HERRINGBONE</v>
      </c>
      <c r="E185" s="176" t="str">
        <f t="shared" si="16"/>
        <v>Кепка</v>
      </c>
      <c r="F185" s="177" t="str">
        <f t="shared" si="17"/>
        <v>Кепки</v>
      </c>
      <c r="G185" s="170" t="s">
        <v>1578</v>
      </c>
      <c r="H185" s="155" t="s">
        <v>2557</v>
      </c>
      <c r="I185" s="156" t="s">
        <v>60</v>
      </c>
      <c r="J185" s="157" t="s">
        <v>2553</v>
      </c>
      <c r="K185" s="159">
        <v>1</v>
      </c>
      <c r="L185" s="157" t="s">
        <v>2553</v>
      </c>
      <c r="M185" s="169"/>
      <c r="N185" s="162">
        <v>1</v>
      </c>
    </row>
    <row r="186" spans="1:14" x14ac:dyDescent="0.25">
      <c r="A186" s="176" t="str">
        <f t="shared" si="12"/>
        <v>6170504333</v>
      </c>
      <c r="B186" s="176">
        <f t="shared" si="13"/>
        <v>6170504</v>
      </c>
      <c r="C186" s="176" t="str">
        <f t="shared" si="14"/>
        <v>333</v>
      </c>
      <c r="D186" s="176" t="str">
        <f t="shared" si="15"/>
        <v>IVY HERRINGBONE</v>
      </c>
      <c r="E186" s="176" t="str">
        <f t="shared" si="16"/>
        <v>Кепка</v>
      </c>
      <c r="F186" s="177" t="str">
        <f t="shared" si="17"/>
        <v>Кепки</v>
      </c>
      <c r="G186" s="170" t="s">
        <v>1576</v>
      </c>
      <c r="H186" s="155" t="s">
        <v>2557</v>
      </c>
      <c r="I186" s="156" t="s">
        <v>64</v>
      </c>
      <c r="J186" s="157" t="s">
        <v>2553</v>
      </c>
      <c r="K186" s="159">
        <v>1</v>
      </c>
      <c r="L186" s="157" t="s">
        <v>2553</v>
      </c>
      <c r="M186" s="169"/>
      <c r="N186" s="162">
        <v>1</v>
      </c>
    </row>
    <row r="187" spans="1:14" x14ac:dyDescent="0.25">
      <c r="A187" s="176" t="str">
        <f t="shared" si="12"/>
        <v>6170504333</v>
      </c>
      <c r="B187" s="176">
        <f t="shared" si="13"/>
        <v>6170504</v>
      </c>
      <c r="C187" s="176" t="str">
        <f t="shared" si="14"/>
        <v>333</v>
      </c>
      <c r="D187" s="176" t="str">
        <f t="shared" si="15"/>
        <v>IVY HERRINGBONE</v>
      </c>
      <c r="E187" s="176" t="str">
        <f t="shared" si="16"/>
        <v>Кепка</v>
      </c>
      <c r="F187" s="177" t="str">
        <f t="shared" si="17"/>
        <v>Кепки</v>
      </c>
      <c r="G187" s="170" t="s">
        <v>1575</v>
      </c>
      <c r="H187" s="155" t="s">
        <v>2557</v>
      </c>
      <c r="I187" s="156" t="s">
        <v>70</v>
      </c>
      <c r="J187" s="157" t="s">
        <v>2553</v>
      </c>
      <c r="K187" s="159">
        <v>2</v>
      </c>
      <c r="L187" s="157" t="s">
        <v>2554</v>
      </c>
      <c r="M187" s="169"/>
      <c r="N187" s="162">
        <v>2</v>
      </c>
    </row>
    <row r="188" spans="1:14" x14ac:dyDescent="0.25">
      <c r="A188" s="176" t="str">
        <f t="shared" si="12"/>
        <v>6170504327</v>
      </c>
      <c r="B188" s="176">
        <f t="shared" si="13"/>
        <v>6170504</v>
      </c>
      <c r="C188" s="176" t="str">
        <f t="shared" si="14"/>
        <v>327</v>
      </c>
      <c r="D188" s="176" t="str">
        <f t="shared" si="15"/>
        <v>IVY HERRINGBONE</v>
      </c>
      <c r="E188" s="176" t="str">
        <f t="shared" si="16"/>
        <v>Кепка</v>
      </c>
      <c r="F188" s="177" t="str">
        <f t="shared" si="17"/>
        <v>Кепки</v>
      </c>
      <c r="G188" s="170" t="s">
        <v>1554</v>
      </c>
      <c r="H188" s="155" t="s">
        <v>2558</v>
      </c>
      <c r="I188" s="156" t="s">
        <v>66</v>
      </c>
      <c r="J188" s="157" t="s">
        <v>2553</v>
      </c>
      <c r="K188" s="159">
        <v>2</v>
      </c>
      <c r="L188" s="157" t="s">
        <v>2554</v>
      </c>
      <c r="M188" s="169"/>
      <c r="N188" s="162">
        <v>2</v>
      </c>
    </row>
    <row r="189" spans="1:14" x14ac:dyDescent="0.25">
      <c r="A189" s="176" t="str">
        <f t="shared" si="12"/>
        <v>6170504327</v>
      </c>
      <c r="B189" s="176">
        <f t="shared" si="13"/>
        <v>6170504</v>
      </c>
      <c r="C189" s="176" t="str">
        <f t="shared" si="14"/>
        <v>327</v>
      </c>
      <c r="D189" s="176" t="str">
        <f t="shared" si="15"/>
        <v>IVY HERRINGBONE</v>
      </c>
      <c r="E189" s="176" t="str">
        <f t="shared" si="16"/>
        <v>Кепка</v>
      </c>
      <c r="F189" s="177" t="str">
        <f t="shared" si="17"/>
        <v>Кепки</v>
      </c>
      <c r="G189" s="170" t="s">
        <v>1553</v>
      </c>
      <c r="H189" s="155" t="s">
        <v>2558</v>
      </c>
      <c r="I189" s="156" t="s">
        <v>61</v>
      </c>
      <c r="J189" s="157" t="s">
        <v>2553</v>
      </c>
      <c r="K189" s="159">
        <v>3</v>
      </c>
      <c r="L189" s="157" t="s">
        <v>2555</v>
      </c>
      <c r="M189" s="169"/>
      <c r="N189" s="162">
        <v>3</v>
      </c>
    </row>
    <row r="190" spans="1:14" x14ac:dyDescent="0.25">
      <c r="A190" s="176" t="str">
        <f t="shared" si="12"/>
        <v>6170504327</v>
      </c>
      <c r="B190" s="176">
        <f t="shared" si="13"/>
        <v>6170504</v>
      </c>
      <c r="C190" s="176" t="str">
        <f t="shared" si="14"/>
        <v>327</v>
      </c>
      <c r="D190" s="176" t="str">
        <f t="shared" si="15"/>
        <v>IVY HERRINGBONE</v>
      </c>
      <c r="E190" s="176" t="str">
        <f t="shared" si="16"/>
        <v>Кепка</v>
      </c>
      <c r="F190" s="177" t="str">
        <f t="shared" si="17"/>
        <v>Кепки</v>
      </c>
      <c r="G190" s="170" t="s">
        <v>1552</v>
      </c>
      <c r="H190" s="155" t="s">
        <v>2558</v>
      </c>
      <c r="I190" s="156" t="s">
        <v>62</v>
      </c>
      <c r="J190" s="157" t="s">
        <v>2553</v>
      </c>
      <c r="K190" s="159">
        <v>1</v>
      </c>
      <c r="L190" s="157" t="s">
        <v>2553</v>
      </c>
      <c r="M190" s="169"/>
      <c r="N190" s="162">
        <v>1</v>
      </c>
    </row>
    <row r="191" spans="1:14" x14ac:dyDescent="0.25">
      <c r="A191" s="176" t="str">
        <f t="shared" si="12"/>
        <v>6170504327</v>
      </c>
      <c r="B191" s="176">
        <f t="shared" si="13"/>
        <v>6170504</v>
      </c>
      <c r="C191" s="176" t="str">
        <f t="shared" si="14"/>
        <v>327</v>
      </c>
      <c r="D191" s="176" t="str">
        <f t="shared" si="15"/>
        <v>IVY HERRINGBONE</v>
      </c>
      <c r="E191" s="176" t="str">
        <f t="shared" si="16"/>
        <v>Кепка</v>
      </c>
      <c r="F191" s="177" t="str">
        <f t="shared" si="17"/>
        <v>Кепки</v>
      </c>
      <c r="G191" s="170" t="s">
        <v>1550</v>
      </c>
      <c r="H191" s="155" t="s">
        <v>2558</v>
      </c>
      <c r="I191" s="156" t="s">
        <v>60</v>
      </c>
      <c r="J191" s="157" t="s">
        <v>2553</v>
      </c>
      <c r="K191" s="159">
        <v>6</v>
      </c>
      <c r="L191" s="157" t="s">
        <v>2559</v>
      </c>
      <c r="M191" s="169"/>
      <c r="N191" s="162">
        <v>6</v>
      </c>
    </row>
    <row r="192" spans="1:14" x14ac:dyDescent="0.25">
      <c r="A192" s="176" t="str">
        <f t="shared" si="12"/>
        <v>6170504327</v>
      </c>
      <c r="B192" s="176">
        <f t="shared" si="13"/>
        <v>6170504</v>
      </c>
      <c r="C192" s="176" t="str">
        <f t="shared" si="14"/>
        <v>327</v>
      </c>
      <c r="D192" s="176" t="str">
        <f t="shared" si="15"/>
        <v>IVY HERRINGBONE</v>
      </c>
      <c r="E192" s="176" t="str">
        <f t="shared" si="16"/>
        <v>Кепка</v>
      </c>
      <c r="F192" s="177" t="str">
        <f t="shared" si="17"/>
        <v>Кепки</v>
      </c>
      <c r="G192" s="170" t="s">
        <v>1549</v>
      </c>
      <c r="H192" s="155" t="s">
        <v>2558</v>
      </c>
      <c r="I192" s="156" t="s">
        <v>63</v>
      </c>
      <c r="J192" s="157" t="s">
        <v>2553</v>
      </c>
      <c r="K192" s="159">
        <v>1</v>
      </c>
      <c r="L192" s="157" t="s">
        <v>2553</v>
      </c>
      <c r="M192" s="169"/>
      <c r="N192" s="162">
        <v>1</v>
      </c>
    </row>
    <row r="193" spans="1:14" x14ac:dyDescent="0.25">
      <c r="A193" s="176" t="str">
        <f t="shared" si="12"/>
        <v>6170504327</v>
      </c>
      <c r="B193" s="176">
        <f t="shared" si="13"/>
        <v>6170504</v>
      </c>
      <c r="C193" s="176" t="str">
        <f t="shared" si="14"/>
        <v>327</v>
      </c>
      <c r="D193" s="176" t="str">
        <f t="shared" si="15"/>
        <v>IVY HERRINGBONE</v>
      </c>
      <c r="E193" s="176" t="str">
        <f t="shared" si="16"/>
        <v>Кепка</v>
      </c>
      <c r="F193" s="177" t="str">
        <f t="shared" si="17"/>
        <v>Кепки</v>
      </c>
      <c r="G193" s="170" t="s">
        <v>1547</v>
      </c>
      <c r="H193" s="155" t="s">
        <v>2558</v>
      </c>
      <c r="I193" s="156" t="s">
        <v>64</v>
      </c>
      <c r="J193" s="157" t="s">
        <v>2553</v>
      </c>
      <c r="K193" s="159">
        <v>3</v>
      </c>
      <c r="L193" s="157" t="s">
        <v>2555</v>
      </c>
      <c r="M193" s="169"/>
      <c r="N193" s="162">
        <v>3</v>
      </c>
    </row>
    <row r="194" spans="1:14" x14ac:dyDescent="0.25">
      <c r="A194" s="176" t="str">
        <f t="shared" si="12"/>
        <v>6170504327</v>
      </c>
      <c r="B194" s="176">
        <f t="shared" si="13"/>
        <v>6170504</v>
      </c>
      <c r="C194" s="176" t="str">
        <f t="shared" si="14"/>
        <v>327</v>
      </c>
      <c r="D194" s="176" t="str">
        <f t="shared" si="15"/>
        <v>IVY HERRINGBONE</v>
      </c>
      <c r="E194" s="176" t="str">
        <f t="shared" si="16"/>
        <v>Кепка</v>
      </c>
      <c r="F194" s="177" t="str">
        <f t="shared" si="17"/>
        <v>Кепки</v>
      </c>
      <c r="G194" s="170" t="s">
        <v>1546</v>
      </c>
      <c r="H194" s="155" t="s">
        <v>2558</v>
      </c>
      <c r="I194" s="156" t="s">
        <v>71</v>
      </c>
      <c r="J194" s="157" t="s">
        <v>2553</v>
      </c>
      <c r="K194" s="159">
        <v>1</v>
      </c>
      <c r="L194" s="157" t="s">
        <v>2553</v>
      </c>
      <c r="M194" s="169"/>
      <c r="N194" s="162">
        <v>1</v>
      </c>
    </row>
    <row r="195" spans="1:14" x14ac:dyDescent="0.25">
      <c r="A195" s="176" t="str">
        <f t="shared" ref="A195:A258" si="18">B195&amp;C195</f>
        <v>6170504327</v>
      </c>
      <c r="B195" s="176">
        <f t="shared" ref="B195:B258" si="19">_xlfn.LET(_xlpm.START,FIND("арт. ",H195)+5,_xlpm.END,FIND(" ",H195,_xlpm.START),_xlpm.Result,TRIM(MID(H195,_xlpm.START,_xlpm.END-_xlpm.START)),IFERROR(VALUE(_xlpm.Result),_xlpm.Result))</f>
        <v>6170504</v>
      </c>
      <c r="C195" s="176" t="str">
        <f t="shared" ref="C195:C258" si="20">_xlfn.LET(_xlpm.START,FIND("{",H195)+1,_xlpm.END,FIND("}",H195),TRIM(MID(H195,_xlpm.START,_xlpm.END-_xlpm.START)))</f>
        <v>327</v>
      </c>
      <c r="D195" s="176" t="str">
        <f t="shared" ref="D195:D258" si="21">_xlfn.LET(_xlpm.START,FIND("арт. ",H195)+13,_xlpm.END,FIND("(",H195),TRIM(MID(H195,_xlpm.START,_xlpm.END-_xlpm.START)))</f>
        <v>IVY HERRINGBONE</v>
      </c>
      <c r="E195" s="176" t="str">
        <f t="shared" ref="E195:E258" si="22">_xlfn.LET(_xlpm.START,1,_xlpm.END,FIND(MID($S$1,1,1),H195),TRIM(MID(H195,_xlpm.START,_xlpm.END-_xlpm.START)))</f>
        <v>Кепка</v>
      </c>
      <c r="F195" s="177" t="str">
        <f t="shared" ref="F195:F258" si="23">VLOOKUP(E195,O:P,2,0)</f>
        <v>Кепки</v>
      </c>
      <c r="G195" s="170" t="s">
        <v>1544</v>
      </c>
      <c r="H195" s="155" t="s">
        <v>2558</v>
      </c>
      <c r="I195" s="156" t="s">
        <v>70</v>
      </c>
      <c r="J195" s="157" t="s">
        <v>2553</v>
      </c>
      <c r="K195" s="159">
        <v>2</v>
      </c>
      <c r="L195" s="157" t="s">
        <v>2554</v>
      </c>
      <c r="M195" s="169"/>
      <c r="N195" s="162">
        <v>2</v>
      </c>
    </row>
    <row r="196" spans="1:14" x14ac:dyDescent="0.25">
      <c r="A196" s="176" t="str">
        <f t="shared" si="18"/>
        <v>6170504332</v>
      </c>
      <c r="B196" s="176">
        <f t="shared" si="19"/>
        <v>6170504</v>
      </c>
      <c r="C196" s="176" t="str">
        <f t="shared" si="20"/>
        <v>332</v>
      </c>
      <c r="D196" s="176" t="str">
        <f t="shared" si="21"/>
        <v>IVY HERRINGBONE</v>
      </c>
      <c r="E196" s="176" t="str">
        <f t="shared" si="22"/>
        <v>Кепка</v>
      </c>
      <c r="F196" s="177" t="str">
        <f t="shared" si="23"/>
        <v>Кепки</v>
      </c>
      <c r="G196" s="170" t="s">
        <v>1566</v>
      </c>
      <c r="H196" s="155" t="s">
        <v>2560</v>
      </c>
      <c r="I196" s="156" t="s">
        <v>66</v>
      </c>
      <c r="J196" s="157" t="s">
        <v>2553</v>
      </c>
      <c r="K196" s="159">
        <v>2</v>
      </c>
      <c r="L196" s="157" t="s">
        <v>2554</v>
      </c>
      <c r="M196" s="169"/>
      <c r="N196" s="162">
        <v>2</v>
      </c>
    </row>
    <row r="197" spans="1:14" x14ac:dyDescent="0.25">
      <c r="A197" s="176" t="str">
        <f t="shared" si="18"/>
        <v>6170504332</v>
      </c>
      <c r="B197" s="176">
        <f t="shared" si="19"/>
        <v>6170504</v>
      </c>
      <c r="C197" s="176" t="str">
        <f t="shared" si="20"/>
        <v>332</v>
      </c>
      <c r="D197" s="176" t="str">
        <f t="shared" si="21"/>
        <v>IVY HERRINGBONE</v>
      </c>
      <c r="E197" s="176" t="str">
        <f t="shared" si="22"/>
        <v>Кепка</v>
      </c>
      <c r="F197" s="177" t="str">
        <f t="shared" si="23"/>
        <v>Кепки</v>
      </c>
      <c r="G197" s="170" t="s">
        <v>1564</v>
      </c>
      <c r="H197" s="155" t="s">
        <v>2560</v>
      </c>
      <c r="I197" s="156" t="s">
        <v>72</v>
      </c>
      <c r="J197" s="157" t="s">
        <v>2553</v>
      </c>
      <c r="K197" s="159">
        <v>1</v>
      </c>
      <c r="L197" s="161" t="s">
        <v>2553</v>
      </c>
      <c r="M197" s="169"/>
      <c r="N197" s="162">
        <v>1</v>
      </c>
    </row>
    <row r="198" spans="1:14" x14ac:dyDescent="0.25">
      <c r="A198" s="176" t="str">
        <f t="shared" si="18"/>
        <v>6170504332</v>
      </c>
      <c r="B198" s="176">
        <f t="shared" si="19"/>
        <v>6170504</v>
      </c>
      <c r="C198" s="176" t="str">
        <f t="shared" si="20"/>
        <v>332</v>
      </c>
      <c r="D198" s="176" t="str">
        <f t="shared" si="21"/>
        <v>IVY HERRINGBONE</v>
      </c>
      <c r="E198" s="176" t="str">
        <f t="shared" si="22"/>
        <v>Кепка</v>
      </c>
      <c r="F198" s="177" t="str">
        <f t="shared" si="23"/>
        <v>Кепки</v>
      </c>
      <c r="G198" s="170" t="s">
        <v>1563</v>
      </c>
      <c r="H198" s="155" t="s">
        <v>2560</v>
      </c>
      <c r="I198" s="156" t="s">
        <v>61</v>
      </c>
      <c r="J198" s="157" t="s">
        <v>2553</v>
      </c>
      <c r="K198" s="159">
        <v>1</v>
      </c>
      <c r="L198" s="161" t="s">
        <v>2553</v>
      </c>
      <c r="M198" s="169"/>
      <c r="N198" s="162">
        <v>1</v>
      </c>
    </row>
    <row r="199" spans="1:14" x14ac:dyDescent="0.25">
      <c r="A199" s="176" t="str">
        <f t="shared" si="18"/>
        <v>6170504332</v>
      </c>
      <c r="B199" s="176">
        <f t="shared" si="19"/>
        <v>6170504</v>
      </c>
      <c r="C199" s="176" t="str">
        <f t="shared" si="20"/>
        <v>332</v>
      </c>
      <c r="D199" s="176" t="str">
        <f t="shared" si="21"/>
        <v>IVY HERRINGBONE</v>
      </c>
      <c r="E199" s="176" t="str">
        <f t="shared" si="22"/>
        <v>Кепка</v>
      </c>
      <c r="F199" s="177" t="str">
        <f t="shared" si="23"/>
        <v>Кепки</v>
      </c>
      <c r="G199" s="170" t="s">
        <v>1562</v>
      </c>
      <c r="H199" s="155" t="s">
        <v>2560</v>
      </c>
      <c r="I199" s="156" t="s">
        <v>60</v>
      </c>
      <c r="J199" s="157" t="s">
        <v>2553</v>
      </c>
      <c r="K199" s="159">
        <v>3</v>
      </c>
      <c r="L199" s="161" t="s">
        <v>2555</v>
      </c>
      <c r="M199" s="169"/>
      <c r="N199" s="162">
        <v>3</v>
      </c>
    </row>
    <row r="200" spans="1:14" x14ac:dyDescent="0.25">
      <c r="A200" s="176" t="str">
        <f t="shared" si="18"/>
        <v>6170504332</v>
      </c>
      <c r="B200" s="176">
        <f t="shared" si="19"/>
        <v>6170504</v>
      </c>
      <c r="C200" s="176" t="str">
        <f t="shared" si="20"/>
        <v>332</v>
      </c>
      <c r="D200" s="176" t="str">
        <f t="shared" si="21"/>
        <v>IVY HERRINGBONE</v>
      </c>
      <c r="E200" s="176" t="str">
        <f t="shared" si="22"/>
        <v>Кепка</v>
      </c>
      <c r="F200" s="177" t="str">
        <f t="shared" si="23"/>
        <v>Кепки</v>
      </c>
      <c r="G200" s="170" t="s">
        <v>1560</v>
      </c>
      <c r="H200" s="155" t="s">
        <v>2560</v>
      </c>
      <c r="I200" s="156" t="s">
        <v>63</v>
      </c>
      <c r="J200" s="157" t="s">
        <v>2553</v>
      </c>
      <c r="K200" s="159">
        <v>1</v>
      </c>
      <c r="L200" s="161" t="s">
        <v>2553</v>
      </c>
      <c r="M200" s="169"/>
      <c r="N200" s="162">
        <v>1</v>
      </c>
    </row>
    <row r="201" spans="1:14" x14ac:dyDescent="0.25">
      <c r="A201" s="176" t="str">
        <f t="shared" si="18"/>
        <v>6170504332</v>
      </c>
      <c r="B201" s="176">
        <f t="shared" si="19"/>
        <v>6170504</v>
      </c>
      <c r="C201" s="176" t="str">
        <f t="shared" si="20"/>
        <v>332</v>
      </c>
      <c r="D201" s="176" t="str">
        <f t="shared" si="21"/>
        <v>IVY HERRINGBONE</v>
      </c>
      <c r="E201" s="176" t="str">
        <f t="shared" si="22"/>
        <v>Кепка</v>
      </c>
      <c r="F201" s="177" t="str">
        <f t="shared" si="23"/>
        <v>Кепки</v>
      </c>
      <c r="G201" s="170" t="s">
        <v>1558</v>
      </c>
      <c r="H201" s="155" t="s">
        <v>2560</v>
      </c>
      <c r="I201" s="156" t="s">
        <v>64</v>
      </c>
      <c r="J201" s="157" t="s">
        <v>2553</v>
      </c>
      <c r="K201" s="159">
        <v>2</v>
      </c>
      <c r="L201" s="160" t="s">
        <v>2554</v>
      </c>
      <c r="M201" s="169"/>
      <c r="N201" s="162">
        <v>2</v>
      </c>
    </row>
    <row r="202" spans="1:14" x14ac:dyDescent="0.25">
      <c r="A202" s="176" t="str">
        <f t="shared" si="18"/>
        <v>6170504332</v>
      </c>
      <c r="B202" s="176">
        <f t="shared" si="19"/>
        <v>6170504</v>
      </c>
      <c r="C202" s="176" t="str">
        <f t="shared" si="20"/>
        <v>332</v>
      </c>
      <c r="D202" s="176" t="str">
        <f t="shared" si="21"/>
        <v>IVY HERRINGBONE</v>
      </c>
      <c r="E202" s="176" t="str">
        <f t="shared" si="22"/>
        <v>Кепка</v>
      </c>
      <c r="F202" s="177" t="str">
        <f t="shared" si="23"/>
        <v>Кепки</v>
      </c>
      <c r="G202" s="170" t="s">
        <v>1557</v>
      </c>
      <c r="H202" s="155" t="s">
        <v>2560</v>
      </c>
      <c r="I202" s="156" t="s">
        <v>71</v>
      </c>
      <c r="J202" s="157" t="s">
        <v>2553</v>
      </c>
      <c r="K202" s="159">
        <v>1</v>
      </c>
      <c r="L202" s="161" t="s">
        <v>2553</v>
      </c>
      <c r="M202" s="169"/>
      <c r="N202" s="162">
        <v>1</v>
      </c>
    </row>
    <row r="203" spans="1:14" x14ac:dyDescent="0.25">
      <c r="A203" s="176" t="str">
        <f t="shared" si="18"/>
        <v>6170504332</v>
      </c>
      <c r="B203" s="176">
        <f t="shared" si="19"/>
        <v>6170504</v>
      </c>
      <c r="C203" s="176" t="str">
        <f t="shared" si="20"/>
        <v>332</v>
      </c>
      <c r="D203" s="176" t="str">
        <f t="shared" si="21"/>
        <v>IVY HERRINGBONE</v>
      </c>
      <c r="E203" s="176" t="str">
        <f t="shared" si="22"/>
        <v>Кепка</v>
      </c>
      <c r="F203" s="177" t="str">
        <f t="shared" si="23"/>
        <v>Кепки</v>
      </c>
      <c r="G203" s="170" t="s">
        <v>1556</v>
      </c>
      <c r="H203" s="155" t="s">
        <v>2560</v>
      </c>
      <c r="I203" s="156" t="s">
        <v>70</v>
      </c>
      <c r="J203" s="157" t="s">
        <v>2553</v>
      </c>
      <c r="K203" s="159">
        <v>1</v>
      </c>
      <c r="L203" s="161" t="s">
        <v>2553</v>
      </c>
      <c r="M203" s="169"/>
      <c r="N203" s="162">
        <v>1</v>
      </c>
    </row>
    <row r="204" spans="1:14" x14ac:dyDescent="0.25">
      <c r="A204" s="176" t="str">
        <f t="shared" si="18"/>
        <v>6170504322</v>
      </c>
      <c r="B204" s="176">
        <f t="shared" si="19"/>
        <v>6170504</v>
      </c>
      <c r="C204" s="176" t="str">
        <f t="shared" si="20"/>
        <v>322</v>
      </c>
      <c r="D204" s="176" t="str">
        <f t="shared" si="21"/>
        <v>IVY HERRINGBONE</v>
      </c>
      <c r="E204" s="176" t="str">
        <f t="shared" si="22"/>
        <v>Кепка</v>
      </c>
      <c r="F204" s="177" t="str">
        <f t="shared" si="23"/>
        <v>Кепки</v>
      </c>
      <c r="G204" s="170" t="s">
        <v>1638</v>
      </c>
      <c r="H204" s="155" t="s">
        <v>2561</v>
      </c>
      <c r="I204" s="156" t="s">
        <v>72</v>
      </c>
      <c r="J204" s="157" t="s">
        <v>2553</v>
      </c>
      <c r="K204" s="159">
        <v>1</v>
      </c>
      <c r="L204" s="157" t="s">
        <v>2553</v>
      </c>
      <c r="M204" s="169"/>
      <c r="N204" s="162">
        <v>1</v>
      </c>
    </row>
    <row r="205" spans="1:14" x14ac:dyDescent="0.25">
      <c r="A205" s="176" t="str">
        <f t="shared" si="18"/>
        <v>6170504322</v>
      </c>
      <c r="B205" s="176">
        <f t="shared" si="19"/>
        <v>6170504</v>
      </c>
      <c r="C205" s="176" t="str">
        <f t="shared" si="20"/>
        <v>322</v>
      </c>
      <c r="D205" s="176" t="str">
        <f t="shared" si="21"/>
        <v>IVY HERRINGBONE</v>
      </c>
      <c r="E205" s="176" t="str">
        <f t="shared" si="22"/>
        <v>Кепка</v>
      </c>
      <c r="F205" s="177" t="str">
        <f t="shared" si="23"/>
        <v>Кепки</v>
      </c>
      <c r="G205" s="170" t="s">
        <v>1636</v>
      </c>
      <c r="H205" s="155" t="s">
        <v>2561</v>
      </c>
      <c r="I205" s="156" t="s">
        <v>62</v>
      </c>
      <c r="J205" s="157" t="s">
        <v>2553</v>
      </c>
      <c r="K205" s="159">
        <v>1</v>
      </c>
      <c r="L205" s="157" t="s">
        <v>2553</v>
      </c>
      <c r="M205" s="169"/>
      <c r="N205" s="162">
        <v>1</v>
      </c>
    </row>
    <row r="206" spans="1:14" x14ac:dyDescent="0.25">
      <c r="A206" s="176" t="str">
        <f t="shared" si="18"/>
        <v>6170504322</v>
      </c>
      <c r="B206" s="176">
        <f t="shared" si="19"/>
        <v>6170504</v>
      </c>
      <c r="C206" s="176" t="str">
        <f t="shared" si="20"/>
        <v>322</v>
      </c>
      <c r="D206" s="176" t="str">
        <f t="shared" si="21"/>
        <v>IVY HERRINGBONE</v>
      </c>
      <c r="E206" s="176" t="str">
        <f t="shared" si="22"/>
        <v>Кепка</v>
      </c>
      <c r="F206" s="177" t="str">
        <f t="shared" si="23"/>
        <v>Кепки</v>
      </c>
      <c r="G206" s="170" t="s">
        <v>1634</v>
      </c>
      <c r="H206" s="155" t="s">
        <v>2561</v>
      </c>
      <c r="I206" s="156" t="s">
        <v>60</v>
      </c>
      <c r="J206" s="157" t="s">
        <v>2562</v>
      </c>
      <c r="K206" s="159">
        <v>1</v>
      </c>
      <c r="L206" s="157" t="s">
        <v>2562</v>
      </c>
      <c r="M206" s="169"/>
      <c r="N206" s="162">
        <v>1</v>
      </c>
    </row>
    <row r="207" spans="1:14" x14ac:dyDescent="0.25">
      <c r="A207" s="176" t="str">
        <f t="shared" si="18"/>
        <v>6170504322</v>
      </c>
      <c r="B207" s="176">
        <f t="shared" si="19"/>
        <v>6170504</v>
      </c>
      <c r="C207" s="176" t="str">
        <f t="shared" si="20"/>
        <v>322</v>
      </c>
      <c r="D207" s="176" t="str">
        <f t="shared" si="21"/>
        <v>IVY HERRINGBONE</v>
      </c>
      <c r="E207" s="176" t="str">
        <f t="shared" si="22"/>
        <v>Кепка</v>
      </c>
      <c r="F207" s="177" t="str">
        <f t="shared" si="23"/>
        <v>Кепки</v>
      </c>
      <c r="G207" s="170" t="s">
        <v>3209</v>
      </c>
      <c r="H207" s="155" t="s">
        <v>2561</v>
      </c>
      <c r="I207" s="156" t="s">
        <v>63</v>
      </c>
      <c r="J207" s="157" t="s">
        <v>2553</v>
      </c>
      <c r="K207" s="159">
        <v>1</v>
      </c>
      <c r="L207" s="157" t="s">
        <v>2553</v>
      </c>
      <c r="M207" s="169"/>
      <c r="N207" s="162">
        <v>1</v>
      </c>
    </row>
    <row r="208" spans="1:14" x14ac:dyDescent="0.25">
      <c r="A208" s="176" t="str">
        <f t="shared" si="18"/>
        <v>6170504322</v>
      </c>
      <c r="B208" s="176">
        <f t="shared" si="19"/>
        <v>6170504</v>
      </c>
      <c r="C208" s="176" t="str">
        <f t="shared" si="20"/>
        <v>322</v>
      </c>
      <c r="D208" s="176" t="str">
        <f t="shared" si="21"/>
        <v>IVY HERRINGBONE</v>
      </c>
      <c r="E208" s="176" t="str">
        <f t="shared" si="22"/>
        <v>Кепка</v>
      </c>
      <c r="F208" s="177" t="str">
        <f t="shared" si="23"/>
        <v>Кепки</v>
      </c>
      <c r="G208" s="170" t="s">
        <v>1631</v>
      </c>
      <c r="H208" s="155" t="s">
        <v>2561</v>
      </c>
      <c r="I208" s="156" t="s">
        <v>71</v>
      </c>
      <c r="J208" s="157" t="s">
        <v>2564</v>
      </c>
      <c r="K208" s="159">
        <v>2</v>
      </c>
      <c r="L208" s="157" t="s">
        <v>2565</v>
      </c>
      <c r="M208" s="169"/>
      <c r="N208" s="162">
        <v>2</v>
      </c>
    </row>
    <row r="209" spans="1:14" x14ac:dyDescent="0.25">
      <c r="A209" s="176" t="str">
        <f t="shared" si="18"/>
        <v>6170504331</v>
      </c>
      <c r="B209" s="176">
        <f t="shared" si="19"/>
        <v>6170504</v>
      </c>
      <c r="C209" s="176" t="str">
        <f t="shared" si="20"/>
        <v>331</v>
      </c>
      <c r="D209" s="176" t="str">
        <f t="shared" si="21"/>
        <v>IVY HERRINGBONE</v>
      </c>
      <c r="E209" s="176" t="str">
        <f t="shared" si="22"/>
        <v>Кепка</v>
      </c>
      <c r="F209" s="177" t="str">
        <f t="shared" si="23"/>
        <v>Кепки</v>
      </c>
      <c r="G209" s="170" t="s">
        <v>1588</v>
      </c>
      <c r="H209" s="155" t="s">
        <v>2566</v>
      </c>
      <c r="I209" s="156" t="s">
        <v>72</v>
      </c>
      <c r="J209" s="157" t="s">
        <v>2553</v>
      </c>
      <c r="K209" s="159">
        <v>1</v>
      </c>
      <c r="L209" s="157" t="s">
        <v>2553</v>
      </c>
      <c r="M209" s="169"/>
      <c r="N209" s="162">
        <v>1</v>
      </c>
    </row>
    <row r="210" spans="1:14" x14ac:dyDescent="0.25">
      <c r="A210" s="176" t="str">
        <f t="shared" si="18"/>
        <v>6170504331</v>
      </c>
      <c r="B210" s="176">
        <f t="shared" si="19"/>
        <v>6170504</v>
      </c>
      <c r="C210" s="176" t="str">
        <f t="shared" si="20"/>
        <v>331</v>
      </c>
      <c r="D210" s="176" t="str">
        <f t="shared" si="21"/>
        <v>IVY HERRINGBONE</v>
      </c>
      <c r="E210" s="176" t="str">
        <f t="shared" si="22"/>
        <v>Кепка</v>
      </c>
      <c r="F210" s="177" t="str">
        <f t="shared" si="23"/>
        <v>Кепки</v>
      </c>
      <c r="G210" s="170" t="s">
        <v>1586</v>
      </c>
      <c r="H210" s="155" t="s">
        <v>2566</v>
      </c>
      <c r="I210" s="156" t="s">
        <v>61</v>
      </c>
      <c r="J210" s="157" t="s">
        <v>2553</v>
      </c>
      <c r="K210" s="159">
        <v>1</v>
      </c>
      <c r="L210" s="161" t="s">
        <v>2553</v>
      </c>
      <c r="M210" s="169"/>
      <c r="N210" s="162">
        <v>1</v>
      </c>
    </row>
    <row r="211" spans="1:14" x14ac:dyDescent="0.25">
      <c r="A211" s="176" t="str">
        <f t="shared" si="18"/>
        <v>6170504331</v>
      </c>
      <c r="B211" s="176">
        <f t="shared" si="19"/>
        <v>6170504</v>
      </c>
      <c r="C211" s="176" t="str">
        <f t="shared" si="20"/>
        <v>331</v>
      </c>
      <c r="D211" s="176" t="str">
        <f t="shared" si="21"/>
        <v>IVY HERRINGBONE</v>
      </c>
      <c r="E211" s="176" t="str">
        <f t="shared" si="22"/>
        <v>Кепка</v>
      </c>
      <c r="F211" s="177" t="str">
        <f t="shared" si="23"/>
        <v>Кепки</v>
      </c>
      <c r="G211" s="170" t="s">
        <v>1584</v>
      </c>
      <c r="H211" s="155" t="s">
        <v>2566</v>
      </c>
      <c r="I211" s="156" t="s">
        <v>60</v>
      </c>
      <c r="J211" s="157" t="s">
        <v>2553</v>
      </c>
      <c r="K211" s="159">
        <v>2</v>
      </c>
      <c r="L211" s="157" t="s">
        <v>2554</v>
      </c>
      <c r="M211" s="169"/>
      <c r="N211" s="162">
        <v>2</v>
      </c>
    </row>
    <row r="212" spans="1:14" x14ac:dyDescent="0.25">
      <c r="A212" s="176" t="str">
        <f t="shared" si="18"/>
        <v>6170504331</v>
      </c>
      <c r="B212" s="176">
        <f t="shared" si="19"/>
        <v>6170504</v>
      </c>
      <c r="C212" s="176" t="str">
        <f t="shared" si="20"/>
        <v>331</v>
      </c>
      <c r="D212" s="176" t="str">
        <f t="shared" si="21"/>
        <v>IVY HERRINGBONE</v>
      </c>
      <c r="E212" s="176" t="str">
        <f t="shared" si="22"/>
        <v>Кепка</v>
      </c>
      <c r="F212" s="177" t="str">
        <f t="shared" si="23"/>
        <v>Кепки</v>
      </c>
      <c r="G212" s="170" t="s">
        <v>1582</v>
      </c>
      <c r="H212" s="155" t="s">
        <v>2566</v>
      </c>
      <c r="I212" s="156" t="s">
        <v>71</v>
      </c>
      <c r="J212" s="157" t="s">
        <v>2553</v>
      </c>
      <c r="K212" s="159">
        <v>1</v>
      </c>
      <c r="L212" s="157" t="s">
        <v>2553</v>
      </c>
      <c r="M212" s="169"/>
      <c r="N212" s="162">
        <v>1</v>
      </c>
    </row>
    <row r="213" spans="1:14" x14ac:dyDescent="0.25">
      <c r="A213" s="176" t="str">
        <f t="shared" si="18"/>
        <v>6170602427</v>
      </c>
      <c r="B213" s="176">
        <f t="shared" si="19"/>
        <v>6170602</v>
      </c>
      <c r="C213" s="176" t="str">
        <f t="shared" si="20"/>
        <v>427</v>
      </c>
      <c r="D213" s="176" t="str">
        <f t="shared" si="21"/>
        <v>RIDGE DONEGAL</v>
      </c>
      <c r="E213" s="176" t="str">
        <f t="shared" si="22"/>
        <v>Кепка</v>
      </c>
      <c r="F213" s="177" t="str">
        <f t="shared" si="23"/>
        <v>Кепки</v>
      </c>
      <c r="G213" s="170" t="s">
        <v>2219</v>
      </c>
      <c r="H213" s="155" t="s">
        <v>2567</v>
      </c>
      <c r="I213" s="156" t="s">
        <v>61</v>
      </c>
      <c r="J213" s="157" t="s">
        <v>2568</v>
      </c>
      <c r="K213" s="159">
        <v>2</v>
      </c>
      <c r="L213" s="157" t="s">
        <v>2569</v>
      </c>
      <c r="M213" s="169"/>
      <c r="N213" s="162">
        <v>2</v>
      </c>
    </row>
    <row r="214" spans="1:14" x14ac:dyDescent="0.25">
      <c r="A214" s="176" t="str">
        <f t="shared" si="18"/>
        <v>6170602427</v>
      </c>
      <c r="B214" s="176">
        <f t="shared" si="19"/>
        <v>6170602</v>
      </c>
      <c r="C214" s="176" t="str">
        <f t="shared" si="20"/>
        <v>427</v>
      </c>
      <c r="D214" s="176" t="str">
        <f t="shared" si="21"/>
        <v>RIDGE DONEGAL</v>
      </c>
      <c r="E214" s="176" t="str">
        <f t="shared" si="22"/>
        <v>Кепка</v>
      </c>
      <c r="F214" s="177" t="str">
        <f t="shared" si="23"/>
        <v>Кепки</v>
      </c>
      <c r="G214" s="170" t="s">
        <v>2217</v>
      </c>
      <c r="H214" s="155" t="s">
        <v>2567</v>
      </c>
      <c r="I214" s="156" t="s">
        <v>62</v>
      </c>
      <c r="J214" s="157" t="s">
        <v>2568</v>
      </c>
      <c r="K214" s="159">
        <v>2</v>
      </c>
      <c r="L214" s="157" t="s">
        <v>2569</v>
      </c>
      <c r="M214" s="169"/>
      <c r="N214" s="162">
        <v>2</v>
      </c>
    </row>
    <row r="215" spans="1:14" x14ac:dyDescent="0.25">
      <c r="A215" s="176" t="str">
        <f t="shared" si="18"/>
        <v>6170602427</v>
      </c>
      <c r="B215" s="176">
        <f t="shared" si="19"/>
        <v>6170602</v>
      </c>
      <c r="C215" s="176" t="str">
        <f t="shared" si="20"/>
        <v>427</v>
      </c>
      <c r="D215" s="176" t="str">
        <f t="shared" si="21"/>
        <v>RIDGE DONEGAL</v>
      </c>
      <c r="E215" s="176" t="str">
        <f t="shared" si="22"/>
        <v>Кепка</v>
      </c>
      <c r="F215" s="177" t="str">
        <f t="shared" si="23"/>
        <v>Кепки</v>
      </c>
      <c r="G215" s="170" t="s">
        <v>2216</v>
      </c>
      <c r="H215" s="155" t="s">
        <v>2567</v>
      </c>
      <c r="I215" s="156" t="s">
        <v>60</v>
      </c>
      <c r="J215" s="157" t="s">
        <v>2568</v>
      </c>
      <c r="K215" s="159">
        <v>4</v>
      </c>
      <c r="L215" s="157" t="s">
        <v>2790</v>
      </c>
      <c r="M215" s="169"/>
      <c r="N215" s="162">
        <v>4</v>
      </c>
    </row>
    <row r="216" spans="1:14" x14ac:dyDescent="0.25">
      <c r="A216" s="176" t="str">
        <f t="shared" si="18"/>
        <v>6170602427</v>
      </c>
      <c r="B216" s="176">
        <f t="shared" si="19"/>
        <v>6170602</v>
      </c>
      <c r="C216" s="176" t="str">
        <f t="shared" si="20"/>
        <v>427</v>
      </c>
      <c r="D216" s="176" t="str">
        <f t="shared" si="21"/>
        <v>RIDGE DONEGAL</v>
      </c>
      <c r="E216" s="176" t="str">
        <f t="shared" si="22"/>
        <v>Кепка</v>
      </c>
      <c r="F216" s="177" t="str">
        <f t="shared" si="23"/>
        <v>Кепки</v>
      </c>
      <c r="G216" s="170" t="s">
        <v>2215</v>
      </c>
      <c r="H216" s="155" t="s">
        <v>2567</v>
      </c>
      <c r="I216" s="156" t="s">
        <v>63</v>
      </c>
      <c r="J216" s="157" t="s">
        <v>2568</v>
      </c>
      <c r="K216" s="159">
        <v>2</v>
      </c>
      <c r="L216" s="157" t="s">
        <v>2569</v>
      </c>
      <c r="M216" s="169"/>
      <c r="N216" s="162">
        <v>2</v>
      </c>
    </row>
    <row r="217" spans="1:14" x14ac:dyDescent="0.25">
      <c r="A217" s="176" t="str">
        <f t="shared" si="18"/>
        <v>6170602427</v>
      </c>
      <c r="B217" s="176">
        <f t="shared" si="19"/>
        <v>6170602</v>
      </c>
      <c r="C217" s="176" t="str">
        <f t="shared" si="20"/>
        <v>427</v>
      </c>
      <c r="D217" s="176" t="str">
        <f t="shared" si="21"/>
        <v>RIDGE DONEGAL</v>
      </c>
      <c r="E217" s="176" t="str">
        <f t="shared" si="22"/>
        <v>Кепка</v>
      </c>
      <c r="F217" s="177" t="str">
        <f t="shared" si="23"/>
        <v>Кепки</v>
      </c>
      <c r="G217" s="170" t="s">
        <v>2213</v>
      </c>
      <c r="H217" s="155" t="s">
        <v>2567</v>
      </c>
      <c r="I217" s="156" t="s">
        <v>64</v>
      </c>
      <c r="J217" s="157" t="s">
        <v>2568</v>
      </c>
      <c r="K217" s="159">
        <v>2</v>
      </c>
      <c r="L217" s="157" t="s">
        <v>2569</v>
      </c>
      <c r="M217" s="169"/>
      <c r="N217" s="162">
        <v>2</v>
      </c>
    </row>
    <row r="218" spans="1:14" x14ac:dyDescent="0.25">
      <c r="A218" s="176" t="str">
        <f t="shared" si="18"/>
        <v>6170602427</v>
      </c>
      <c r="B218" s="176">
        <f t="shared" si="19"/>
        <v>6170602</v>
      </c>
      <c r="C218" s="176" t="str">
        <f t="shared" si="20"/>
        <v>427</v>
      </c>
      <c r="D218" s="176" t="str">
        <f t="shared" si="21"/>
        <v>RIDGE DONEGAL</v>
      </c>
      <c r="E218" s="176" t="str">
        <f t="shared" si="22"/>
        <v>Кепка</v>
      </c>
      <c r="F218" s="177" t="str">
        <f t="shared" si="23"/>
        <v>Кепки</v>
      </c>
      <c r="G218" s="170" t="s">
        <v>2212</v>
      </c>
      <c r="H218" s="155" t="s">
        <v>2567</v>
      </c>
      <c r="I218" s="156" t="s">
        <v>71</v>
      </c>
      <c r="J218" s="157" t="s">
        <v>2568</v>
      </c>
      <c r="K218" s="159">
        <v>2</v>
      </c>
      <c r="L218" s="157" t="s">
        <v>2569</v>
      </c>
      <c r="M218" s="169"/>
      <c r="N218" s="162">
        <v>2</v>
      </c>
    </row>
    <row r="219" spans="1:14" x14ac:dyDescent="0.25">
      <c r="A219" s="176" t="str">
        <f t="shared" si="18"/>
        <v>6170602471</v>
      </c>
      <c r="B219" s="176">
        <f t="shared" si="19"/>
        <v>6170602</v>
      </c>
      <c r="C219" s="176" t="str">
        <f t="shared" si="20"/>
        <v>471</v>
      </c>
      <c r="D219" s="176" t="str">
        <f t="shared" si="21"/>
        <v>RIDGE DONEGAL</v>
      </c>
      <c r="E219" s="176" t="str">
        <f t="shared" si="22"/>
        <v>Кепка</v>
      </c>
      <c r="F219" s="177" t="str">
        <f t="shared" si="23"/>
        <v>Кепки</v>
      </c>
      <c r="G219" s="170" t="s">
        <v>2210</v>
      </c>
      <c r="H219" s="155" t="s">
        <v>2570</v>
      </c>
      <c r="I219" s="156" t="s">
        <v>63</v>
      </c>
      <c r="J219" s="157" t="s">
        <v>2564</v>
      </c>
      <c r="K219" s="159">
        <v>2</v>
      </c>
      <c r="L219" s="157" t="s">
        <v>2565</v>
      </c>
      <c r="M219" s="169"/>
      <c r="N219" s="162">
        <v>2</v>
      </c>
    </row>
    <row r="220" spans="1:14" x14ac:dyDescent="0.25">
      <c r="A220" s="176" t="str">
        <f t="shared" si="18"/>
        <v>6170602471</v>
      </c>
      <c r="B220" s="176">
        <f t="shared" si="19"/>
        <v>6170602</v>
      </c>
      <c r="C220" s="176" t="str">
        <f t="shared" si="20"/>
        <v>471</v>
      </c>
      <c r="D220" s="176" t="str">
        <f t="shared" si="21"/>
        <v>RIDGE DONEGAL</v>
      </c>
      <c r="E220" s="176" t="str">
        <f t="shared" si="22"/>
        <v>Кепка</v>
      </c>
      <c r="F220" s="177" t="str">
        <f t="shared" si="23"/>
        <v>Кепки</v>
      </c>
      <c r="G220" s="170" t="s">
        <v>2208</v>
      </c>
      <c r="H220" s="155" t="s">
        <v>2570</v>
      </c>
      <c r="I220" s="156" t="s">
        <v>64</v>
      </c>
      <c r="J220" s="157" t="s">
        <v>2564</v>
      </c>
      <c r="K220" s="159">
        <v>2</v>
      </c>
      <c r="L220" s="157" t="s">
        <v>2565</v>
      </c>
      <c r="M220" s="169"/>
      <c r="N220" s="162">
        <v>2</v>
      </c>
    </row>
    <row r="221" spans="1:14" x14ac:dyDescent="0.25">
      <c r="A221" s="176" t="str">
        <f t="shared" si="18"/>
        <v>6170602433</v>
      </c>
      <c r="B221" s="176">
        <f t="shared" si="19"/>
        <v>6170602</v>
      </c>
      <c r="C221" s="176" t="str">
        <f t="shared" si="20"/>
        <v>433</v>
      </c>
      <c r="D221" s="176" t="str">
        <f t="shared" si="21"/>
        <v>RIDGE DONEGAL</v>
      </c>
      <c r="E221" s="176" t="str">
        <f t="shared" si="22"/>
        <v>Кепка</v>
      </c>
      <c r="F221" s="177" t="str">
        <f t="shared" si="23"/>
        <v>Кепки</v>
      </c>
      <c r="G221" s="170" t="s">
        <v>2211</v>
      </c>
      <c r="H221" s="155" t="s">
        <v>2571</v>
      </c>
      <c r="I221" s="156" t="s">
        <v>60</v>
      </c>
      <c r="J221" s="157" t="s">
        <v>2568</v>
      </c>
      <c r="K221" s="159">
        <v>3</v>
      </c>
      <c r="L221" s="157" t="s">
        <v>2572</v>
      </c>
      <c r="M221" s="169"/>
      <c r="N221" s="162">
        <v>3</v>
      </c>
    </row>
    <row r="222" spans="1:14" x14ac:dyDescent="0.25">
      <c r="A222" s="176" t="str">
        <f t="shared" si="18"/>
        <v>61731082</v>
      </c>
      <c r="B222" s="176">
        <f t="shared" si="19"/>
        <v>6173108</v>
      </c>
      <c r="C222" s="176" t="str">
        <f t="shared" si="20"/>
        <v>2</v>
      </c>
      <c r="D222" s="176" t="str">
        <f t="shared" si="21"/>
        <v>IVY CAP LINEN SILK</v>
      </c>
      <c r="E222" s="176" t="str">
        <f t="shared" si="22"/>
        <v>Кепка</v>
      </c>
      <c r="F222" s="177" t="str">
        <f t="shared" si="23"/>
        <v>Кепки</v>
      </c>
      <c r="G222" s="170" t="s">
        <v>860</v>
      </c>
      <c r="H222" s="155" t="s">
        <v>2573</v>
      </c>
      <c r="I222" s="156" t="s">
        <v>64</v>
      </c>
      <c r="J222" s="157" t="s">
        <v>2427</v>
      </c>
      <c r="K222" s="159">
        <v>2</v>
      </c>
      <c r="L222" s="161" t="s">
        <v>2574</v>
      </c>
      <c r="M222" s="169"/>
      <c r="N222" s="162">
        <v>2</v>
      </c>
    </row>
    <row r="223" spans="1:14" x14ac:dyDescent="0.25">
      <c r="A223" s="176" t="str">
        <f t="shared" si="18"/>
        <v>6173401282</v>
      </c>
      <c r="B223" s="176">
        <f t="shared" si="19"/>
        <v>6173401</v>
      </c>
      <c r="C223" s="176" t="str">
        <f t="shared" si="20"/>
        <v>282</v>
      </c>
      <c r="D223" s="176" t="str">
        <f t="shared" si="21"/>
        <v>IVY CAP LINEN</v>
      </c>
      <c r="E223" s="176" t="str">
        <f t="shared" si="22"/>
        <v>Кепка</v>
      </c>
      <c r="F223" s="177" t="str">
        <f t="shared" si="23"/>
        <v>Кепки</v>
      </c>
      <c r="G223" s="170" t="s">
        <v>1725</v>
      </c>
      <c r="H223" s="155" t="s">
        <v>2577</v>
      </c>
      <c r="I223" s="156" t="s">
        <v>60</v>
      </c>
      <c r="J223" s="157" t="s">
        <v>2578</v>
      </c>
      <c r="K223" s="159">
        <v>2</v>
      </c>
      <c r="L223" s="157" t="s">
        <v>2579</v>
      </c>
      <c r="M223" s="169"/>
      <c r="N223" s="162">
        <v>2</v>
      </c>
    </row>
    <row r="224" spans="1:14" x14ac:dyDescent="0.25">
      <c r="A224" s="176" t="str">
        <f t="shared" si="18"/>
        <v>6173501326</v>
      </c>
      <c r="B224" s="176">
        <f t="shared" si="19"/>
        <v>6173501</v>
      </c>
      <c r="C224" s="176" t="str">
        <f t="shared" si="20"/>
        <v>326</v>
      </c>
      <c r="D224" s="176" t="str">
        <f t="shared" si="21"/>
        <v>IVY CAP LINEN</v>
      </c>
      <c r="E224" s="176" t="str">
        <f t="shared" si="22"/>
        <v>Кепка</v>
      </c>
      <c r="F224" s="177" t="str">
        <f t="shared" si="23"/>
        <v>Кепки</v>
      </c>
      <c r="G224" s="170" t="s">
        <v>1729</v>
      </c>
      <c r="H224" s="155" t="s">
        <v>2580</v>
      </c>
      <c r="I224" s="156" t="s">
        <v>66</v>
      </c>
      <c r="J224" s="157" t="s">
        <v>2420</v>
      </c>
      <c r="K224" s="159">
        <v>1</v>
      </c>
      <c r="L224" s="157" t="s">
        <v>2581</v>
      </c>
      <c r="M224" s="169"/>
      <c r="N224" s="162">
        <v>1</v>
      </c>
    </row>
    <row r="225" spans="1:14" x14ac:dyDescent="0.25">
      <c r="A225" s="176" t="str">
        <f t="shared" si="18"/>
        <v>6173501326</v>
      </c>
      <c r="B225" s="176">
        <f t="shared" si="19"/>
        <v>6173501</v>
      </c>
      <c r="C225" s="176" t="str">
        <f t="shared" si="20"/>
        <v>326</v>
      </c>
      <c r="D225" s="176" t="str">
        <f t="shared" si="21"/>
        <v>IVY CAP LINEN</v>
      </c>
      <c r="E225" s="176" t="str">
        <f t="shared" si="22"/>
        <v>Кепка</v>
      </c>
      <c r="F225" s="177" t="str">
        <f t="shared" si="23"/>
        <v>Кепки</v>
      </c>
      <c r="G225" s="170" t="s">
        <v>1728</v>
      </c>
      <c r="H225" s="155" t="s">
        <v>2580</v>
      </c>
      <c r="I225" s="156" t="s">
        <v>61</v>
      </c>
      <c r="J225" s="157" t="s">
        <v>2420</v>
      </c>
      <c r="K225" s="159">
        <v>1</v>
      </c>
      <c r="L225" s="161" t="s">
        <v>2581</v>
      </c>
      <c r="M225" s="169"/>
      <c r="N225" s="162">
        <v>1</v>
      </c>
    </row>
    <row r="226" spans="1:14" x14ac:dyDescent="0.25">
      <c r="A226" s="176" t="str">
        <f t="shared" si="18"/>
        <v>6173501326</v>
      </c>
      <c r="B226" s="176">
        <f t="shared" si="19"/>
        <v>6173501</v>
      </c>
      <c r="C226" s="176" t="str">
        <f t="shared" si="20"/>
        <v>326</v>
      </c>
      <c r="D226" s="176" t="str">
        <f t="shared" si="21"/>
        <v>IVY CAP LINEN</v>
      </c>
      <c r="E226" s="176" t="str">
        <f t="shared" si="22"/>
        <v>Кепка</v>
      </c>
      <c r="F226" s="177" t="str">
        <f t="shared" si="23"/>
        <v>Кепки</v>
      </c>
      <c r="G226" s="170" t="s">
        <v>1727</v>
      </c>
      <c r="H226" s="155" t="s">
        <v>2580</v>
      </c>
      <c r="I226" s="156" t="s">
        <v>60</v>
      </c>
      <c r="J226" s="157" t="s">
        <v>2420</v>
      </c>
      <c r="K226" s="159">
        <v>1</v>
      </c>
      <c r="L226" s="161" t="s">
        <v>2581</v>
      </c>
      <c r="M226" s="169"/>
      <c r="N226" s="162">
        <v>1</v>
      </c>
    </row>
    <row r="227" spans="1:14" x14ac:dyDescent="0.25">
      <c r="A227" s="176" t="str">
        <f t="shared" si="18"/>
        <v>6173501326</v>
      </c>
      <c r="B227" s="176">
        <f t="shared" si="19"/>
        <v>6173501</v>
      </c>
      <c r="C227" s="176" t="str">
        <f t="shared" si="20"/>
        <v>326</v>
      </c>
      <c r="D227" s="176" t="str">
        <f t="shared" si="21"/>
        <v>IVY CAP LINEN</v>
      </c>
      <c r="E227" s="176" t="str">
        <f t="shared" si="22"/>
        <v>Кепка</v>
      </c>
      <c r="F227" s="177" t="str">
        <f t="shared" si="23"/>
        <v>Кепки</v>
      </c>
      <c r="G227" s="172" t="s">
        <v>1726</v>
      </c>
      <c r="H227" s="173" t="s">
        <v>2580</v>
      </c>
      <c r="I227" s="173" t="s">
        <v>70</v>
      </c>
      <c r="J227" s="173" t="s">
        <v>2420</v>
      </c>
      <c r="K227" s="173">
        <v>2</v>
      </c>
      <c r="L227" s="173" t="s">
        <v>2421</v>
      </c>
      <c r="M227" s="173"/>
      <c r="N227" s="173">
        <v>2</v>
      </c>
    </row>
    <row r="228" spans="1:14" x14ac:dyDescent="0.25">
      <c r="A228" s="176" t="str">
        <f t="shared" si="18"/>
        <v>621010532</v>
      </c>
      <c r="B228" s="176">
        <f t="shared" si="19"/>
        <v>6210105</v>
      </c>
      <c r="C228" s="176" t="str">
        <f t="shared" si="20"/>
        <v>32</v>
      </c>
      <c r="D228" s="176" t="str">
        <f t="shared" si="21"/>
        <v>KENT EF</v>
      </c>
      <c r="E228" s="176" t="str">
        <f t="shared" si="22"/>
        <v>Кепка</v>
      </c>
      <c r="F228" s="177" t="str">
        <f t="shared" si="23"/>
        <v>Кепки</v>
      </c>
      <c r="G228" s="172" t="s">
        <v>1624</v>
      </c>
      <c r="H228" s="173" t="s">
        <v>2585</v>
      </c>
      <c r="I228" s="173" t="s">
        <v>61</v>
      </c>
      <c r="J228" s="173" t="s">
        <v>2586</v>
      </c>
      <c r="K228" s="173">
        <v>1</v>
      </c>
      <c r="L228" s="173" t="s">
        <v>2586</v>
      </c>
      <c r="M228" s="173"/>
      <c r="N228" s="173">
        <v>1</v>
      </c>
    </row>
    <row r="229" spans="1:14" x14ac:dyDescent="0.25">
      <c r="A229" s="176" t="str">
        <f t="shared" si="18"/>
        <v>621010532</v>
      </c>
      <c r="B229" s="176">
        <f t="shared" si="19"/>
        <v>6210105</v>
      </c>
      <c r="C229" s="176" t="str">
        <f t="shared" si="20"/>
        <v>32</v>
      </c>
      <c r="D229" s="176" t="str">
        <f t="shared" si="21"/>
        <v>KENT EF</v>
      </c>
      <c r="E229" s="176" t="str">
        <f t="shared" si="22"/>
        <v>Кепка</v>
      </c>
      <c r="F229" s="177" t="str">
        <f t="shared" si="23"/>
        <v>Кепки</v>
      </c>
      <c r="G229" s="172" t="s">
        <v>1623</v>
      </c>
      <c r="H229" s="173" t="s">
        <v>2585</v>
      </c>
      <c r="I229" s="173" t="s">
        <v>64</v>
      </c>
      <c r="J229" s="173" t="s">
        <v>2586</v>
      </c>
      <c r="K229" s="173">
        <v>1</v>
      </c>
      <c r="L229" s="173" t="s">
        <v>2586</v>
      </c>
      <c r="M229" s="173"/>
      <c r="N229" s="173">
        <v>1</v>
      </c>
    </row>
    <row r="230" spans="1:14" x14ac:dyDescent="0.25">
      <c r="A230" s="176" t="str">
        <f t="shared" si="18"/>
        <v>621010521</v>
      </c>
      <c r="B230" s="176">
        <f t="shared" si="19"/>
        <v>6210105</v>
      </c>
      <c r="C230" s="176" t="str">
        <f t="shared" si="20"/>
        <v>21</v>
      </c>
      <c r="D230" s="176" t="str">
        <f t="shared" si="21"/>
        <v>KENT EF</v>
      </c>
      <c r="E230" s="176" t="str">
        <f t="shared" si="22"/>
        <v>Кепка</v>
      </c>
      <c r="F230" s="177" t="str">
        <f t="shared" si="23"/>
        <v>Кепки</v>
      </c>
      <c r="G230" s="170" t="s">
        <v>1621</v>
      </c>
      <c r="H230" s="155" t="s">
        <v>2587</v>
      </c>
      <c r="I230" s="156" t="s">
        <v>61</v>
      </c>
      <c r="J230" s="157" t="s">
        <v>2586</v>
      </c>
      <c r="K230" s="159">
        <v>2</v>
      </c>
      <c r="L230" s="157" t="s">
        <v>2588</v>
      </c>
      <c r="M230" s="169"/>
      <c r="N230" s="162">
        <v>2</v>
      </c>
    </row>
    <row r="231" spans="1:14" x14ac:dyDescent="0.25">
      <c r="A231" s="176" t="str">
        <f t="shared" si="18"/>
        <v>621010521</v>
      </c>
      <c r="B231" s="176">
        <f t="shared" si="19"/>
        <v>6210105</v>
      </c>
      <c r="C231" s="176" t="str">
        <f t="shared" si="20"/>
        <v>21</v>
      </c>
      <c r="D231" s="176" t="str">
        <f t="shared" si="21"/>
        <v>KENT EF</v>
      </c>
      <c r="E231" s="176" t="str">
        <f t="shared" si="22"/>
        <v>Кепка</v>
      </c>
      <c r="F231" s="177" t="str">
        <f t="shared" si="23"/>
        <v>Кепки</v>
      </c>
      <c r="G231" s="170" t="s">
        <v>1619</v>
      </c>
      <c r="H231" s="155" t="s">
        <v>2587</v>
      </c>
      <c r="I231" s="156" t="s">
        <v>60</v>
      </c>
      <c r="J231" s="157" t="s">
        <v>2586</v>
      </c>
      <c r="K231" s="159">
        <v>1</v>
      </c>
      <c r="L231" s="157" t="s">
        <v>2586</v>
      </c>
      <c r="M231" s="169"/>
      <c r="N231" s="162">
        <v>1</v>
      </c>
    </row>
    <row r="232" spans="1:14" x14ac:dyDescent="0.25">
      <c r="A232" s="176" t="str">
        <f t="shared" si="18"/>
        <v>62101051</v>
      </c>
      <c r="B232" s="176">
        <f t="shared" si="19"/>
        <v>6210105</v>
      </c>
      <c r="C232" s="176" t="str">
        <f t="shared" si="20"/>
        <v>1</v>
      </c>
      <c r="D232" s="176" t="str">
        <f t="shared" si="21"/>
        <v>KENT EF</v>
      </c>
      <c r="E232" s="176" t="str">
        <f t="shared" si="22"/>
        <v>Кепка</v>
      </c>
      <c r="F232" s="177" t="str">
        <f t="shared" si="23"/>
        <v>Кепки</v>
      </c>
      <c r="G232" s="170" t="s">
        <v>1622</v>
      </c>
      <c r="H232" s="155" t="s">
        <v>2589</v>
      </c>
      <c r="I232" s="156" t="s">
        <v>61</v>
      </c>
      <c r="J232" s="157" t="s">
        <v>2590</v>
      </c>
      <c r="K232" s="159">
        <v>3</v>
      </c>
      <c r="L232" s="160" t="s">
        <v>2591</v>
      </c>
      <c r="M232" s="169"/>
      <c r="N232" s="162">
        <v>3</v>
      </c>
    </row>
    <row r="233" spans="1:14" x14ac:dyDescent="0.25">
      <c r="A233" s="176" t="str">
        <f t="shared" si="18"/>
        <v>6210203237</v>
      </c>
      <c r="B233" s="176">
        <f t="shared" si="19"/>
        <v>6210203</v>
      </c>
      <c r="C233" s="176" t="str">
        <f t="shared" si="20"/>
        <v>237</v>
      </c>
      <c r="D233" s="176" t="str">
        <f t="shared" si="21"/>
        <v>KENT EF CHECK</v>
      </c>
      <c r="E233" s="176" t="str">
        <f t="shared" si="22"/>
        <v>Кепка</v>
      </c>
      <c r="F233" s="177" t="str">
        <f t="shared" si="23"/>
        <v>Кепки</v>
      </c>
      <c r="G233" s="170" t="s">
        <v>1230</v>
      </c>
      <c r="H233" s="155" t="s">
        <v>2592</v>
      </c>
      <c r="I233" s="156" t="s">
        <v>66</v>
      </c>
      <c r="J233" s="157" t="s">
        <v>2593</v>
      </c>
      <c r="K233" s="159">
        <v>1</v>
      </c>
      <c r="L233" s="157" t="s">
        <v>2593</v>
      </c>
      <c r="M233" s="169"/>
      <c r="N233" s="162">
        <v>1</v>
      </c>
    </row>
    <row r="234" spans="1:14" x14ac:dyDescent="0.25">
      <c r="A234" s="176" t="str">
        <f t="shared" si="18"/>
        <v>6210203237</v>
      </c>
      <c r="B234" s="176">
        <f t="shared" si="19"/>
        <v>6210203</v>
      </c>
      <c r="C234" s="176" t="str">
        <f t="shared" si="20"/>
        <v>237</v>
      </c>
      <c r="D234" s="176" t="str">
        <f t="shared" si="21"/>
        <v>KENT EF CHECK</v>
      </c>
      <c r="E234" s="176" t="str">
        <f t="shared" si="22"/>
        <v>Кепка</v>
      </c>
      <c r="F234" s="177" t="str">
        <f t="shared" si="23"/>
        <v>Кепки</v>
      </c>
      <c r="G234" s="170" t="s">
        <v>1229</v>
      </c>
      <c r="H234" s="155" t="s">
        <v>2592</v>
      </c>
      <c r="I234" s="156" t="s">
        <v>61</v>
      </c>
      <c r="J234" s="157" t="s">
        <v>2593</v>
      </c>
      <c r="K234" s="159">
        <v>1</v>
      </c>
      <c r="L234" s="157" t="s">
        <v>2593</v>
      </c>
      <c r="M234" s="169"/>
      <c r="N234" s="162">
        <v>1</v>
      </c>
    </row>
    <row r="235" spans="1:14" x14ac:dyDescent="0.25">
      <c r="A235" s="176" t="str">
        <f t="shared" si="18"/>
        <v>6210203237</v>
      </c>
      <c r="B235" s="176">
        <f t="shared" si="19"/>
        <v>6210203</v>
      </c>
      <c r="C235" s="176" t="str">
        <f t="shared" si="20"/>
        <v>237</v>
      </c>
      <c r="D235" s="176" t="str">
        <f t="shared" si="21"/>
        <v>KENT EF CHECK</v>
      </c>
      <c r="E235" s="176" t="str">
        <f t="shared" si="22"/>
        <v>Кепка</v>
      </c>
      <c r="F235" s="177" t="str">
        <f t="shared" si="23"/>
        <v>Кепки</v>
      </c>
      <c r="G235" s="172" t="s">
        <v>1228</v>
      </c>
      <c r="H235" s="173" t="s">
        <v>2592</v>
      </c>
      <c r="I235" s="173" t="s">
        <v>60</v>
      </c>
      <c r="J235" s="173" t="s">
        <v>2593</v>
      </c>
      <c r="K235" s="173">
        <v>3</v>
      </c>
      <c r="L235" s="173" t="s">
        <v>2594</v>
      </c>
      <c r="M235" s="173"/>
      <c r="N235" s="173">
        <v>3</v>
      </c>
    </row>
    <row r="236" spans="1:14" x14ac:dyDescent="0.25">
      <c r="A236" s="176" t="str">
        <f t="shared" si="18"/>
        <v>6210203237</v>
      </c>
      <c r="B236" s="176">
        <f t="shared" si="19"/>
        <v>6210203</v>
      </c>
      <c r="C236" s="176" t="str">
        <f t="shared" si="20"/>
        <v>237</v>
      </c>
      <c r="D236" s="176" t="str">
        <f t="shared" si="21"/>
        <v>KENT EF CHECK</v>
      </c>
      <c r="E236" s="176" t="str">
        <f t="shared" si="22"/>
        <v>Кепка</v>
      </c>
      <c r="F236" s="177" t="str">
        <f t="shared" si="23"/>
        <v>Кепки</v>
      </c>
      <c r="G236" s="172" t="s">
        <v>1226</v>
      </c>
      <c r="H236" s="173" t="s">
        <v>2592</v>
      </c>
      <c r="I236" s="173" t="s">
        <v>64</v>
      </c>
      <c r="J236" s="173" t="s">
        <v>2593</v>
      </c>
      <c r="K236" s="173">
        <v>1</v>
      </c>
      <c r="L236" s="173" t="s">
        <v>2593</v>
      </c>
      <c r="M236" s="173"/>
      <c r="N236" s="173">
        <v>1</v>
      </c>
    </row>
    <row r="237" spans="1:14" x14ac:dyDescent="0.25">
      <c r="A237" s="176" t="str">
        <f t="shared" si="18"/>
        <v>6210203237</v>
      </c>
      <c r="B237" s="176">
        <f t="shared" si="19"/>
        <v>6210203</v>
      </c>
      <c r="C237" s="176" t="str">
        <f t="shared" si="20"/>
        <v>237</v>
      </c>
      <c r="D237" s="176" t="str">
        <f t="shared" si="21"/>
        <v>KENT EF CHECK</v>
      </c>
      <c r="E237" s="176" t="str">
        <f t="shared" si="22"/>
        <v>Кепка</v>
      </c>
      <c r="F237" s="177" t="str">
        <f t="shared" si="23"/>
        <v>Кепки</v>
      </c>
      <c r="G237" s="172" t="s">
        <v>1225</v>
      </c>
      <c r="H237" s="173" t="s">
        <v>2592</v>
      </c>
      <c r="I237" s="173" t="s">
        <v>70</v>
      </c>
      <c r="J237" s="173" t="s">
        <v>2593</v>
      </c>
      <c r="K237" s="173">
        <v>1</v>
      </c>
      <c r="L237" s="173" t="s">
        <v>2593</v>
      </c>
      <c r="M237" s="173"/>
      <c r="N237" s="173">
        <v>1</v>
      </c>
    </row>
    <row r="238" spans="1:14" x14ac:dyDescent="0.25">
      <c r="A238" s="176" t="str">
        <f t="shared" si="18"/>
        <v>6210203223</v>
      </c>
      <c r="B238" s="176">
        <f t="shared" si="19"/>
        <v>6210203</v>
      </c>
      <c r="C238" s="176" t="str">
        <f t="shared" si="20"/>
        <v>223</v>
      </c>
      <c r="D238" s="176" t="str">
        <f t="shared" si="21"/>
        <v>KENT EF CHECK</v>
      </c>
      <c r="E238" s="176" t="str">
        <f t="shared" si="22"/>
        <v>Кепка</v>
      </c>
      <c r="F238" s="177" t="str">
        <f t="shared" si="23"/>
        <v>Кепки</v>
      </c>
      <c r="G238" s="172" t="s">
        <v>1223</v>
      </c>
      <c r="H238" s="173" t="s">
        <v>2595</v>
      </c>
      <c r="I238" s="173" t="s">
        <v>60</v>
      </c>
      <c r="J238" s="173" t="s">
        <v>2593</v>
      </c>
      <c r="K238" s="173">
        <v>1</v>
      </c>
      <c r="L238" s="173" t="s">
        <v>2593</v>
      </c>
      <c r="M238" s="173"/>
      <c r="N238" s="173">
        <v>1</v>
      </c>
    </row>
    <row r="239" spans="1:14" x14ac:dyDescent="0.25">
      <c r="A239" s="176" t="str">
        <f t="shared" si="18"/>
        <v>6210203223</v>
      </c>
      <c r="B239" s="176">
        <f t="shared" si="19"/>
        <v>6210203</v>
      </c>
      <c r="C239" s="176" t="str">
        <f t="shared" si="20"/>
        <v>223</v>
      </c>
      <c r="D239" s="176" t="str">
        <f t="shared" si="21"/>
        <v>KENT EF CHECK</v>
      </c>
      <c r="E239" s="176" t="str">
        <f t="shared" si="22"/>
        <v>Кепка</v>
      </c>
      <c r="F239" s="177" t="str">
        <f t="shared" si="23"/>
        <v>Кепки</v>
      </c>
      <c r="G239" s="172" t="s">
        <v>1222</v>
      </c>
      <c r="H239" s="173" t="s">
        <v>2595</v>
      </c>
      <c r="I239" s="173" t="s">
        <v>70</v>
      </c>
      <c r="J239" s="173" t="s">
        <v>2593</v>
      </c>
      <c r="K239" s="173">
        <v>1</v>
      </c>
      <c r="L239" s="173" t="s">
        <v>2593</v>
      </c>
      <c r="M239" s="173"/>
      <c r="N239" s="173">
        <v>1</v>
      </c>
    </row>
    <row r="240" spans="1:14" x14ac:dyDescent="0.25">
      <c r="A240" s="176" t="str">
        <f t="shared" si="18"/>
        <v>6210401227</v>
      </c>
      <c r="B240" s="176">
        <f t="shared" si="19"/>
        <v>6210401</v>
      </c>
      <c r="C240" s="176" t="str">
        <f t="shared" si="20"/>
        <v>227</v>
      </c>
      <c r="D240" s="176" t="str">
        <f t="shared" si="21"/>
        <v>KENT VIRGIN</v>
      </c>
      <c r="E240" s="176" t="str">
        <f t="shared" si="22"/>
        <v>Кепка</v>
      </c>
      <c r="F240" s="177" t="str">
        <f t="shared" si="23"/>
        <v>Кепки</v>
      </c>
      <c r="G240" s="172" t="s">
        <v>1462</v>
      </c>
      <c r="H240" s="173" t="s">
        <v>2596</v>
      </c>
      <c r="I240" s="173" t="s">
        <v>60</v>
      </c>
      <c r="J240" s="173" t="s">
        <v>2597</v>
      </c>
      <c r="K240" s="173">
        <v>1</v>
      </c>
      <c r="L240" s="173" t="s">
        <v>2597</v>
      </c>
      <c r="M240" s="173"/>
      <c r="N240" s="173">
        <v>1</v>
      </c>
    </row>
    <row r="241" spans="1:14" x14ac:dyDescent="0.25">
      <c r="A241" s="176" t="str">
        <f t="shared" si="18"/>
        <v>6210401227</v>
      </c>
      <c r="B241" s="176">
        <f t="shared" si="19"/>
        <v>6210401</v>
      </c>
      <c r="C241" s="176" t="str">
        <f t="shared" si="20"/>
        <v>227</v>
      </c>
      <c r="D241" s="176" t="str">
        <f t="shared" si="21"/>
        <v>KENT VIRGIN</v>
      </c>
      <c r="E241" s="176" t="str">
        <f t="shared" si="22"/>
        <v>Кепка</v>
      </c>
      <c r="F241" s="177" t="str">
        <f t="shared" si="23"/>
        <v>Кепки</v>
      </c>
      <c r="G241" s="172" t="s">
        <v>1460</v>
      </c>
      <c r="H241" s="173" t="s">
        <v>2596</v>
      </c>
      <c r="I241" s="173" t="s">
        <v>64</v>
      </c>
      <c r="J241" s="173" t="s">
        <v>2598</v>
      </c>
      <c r="K241" s="173">
        <v>1</v>
      </c>
      <c r="L241" s="173" t="s">
        <v>2598</v>
      </c>
      <c r="M241" s="173"/>
      <c r="N241" s="173">
        <v>1</v>
      </c>
    </row>
    <row r="242" spans="1:14" x14ac:dyDescent="0.25">
      <c r="A242" s="176" t="str">
        <f t="shared" si="18"/>
        <v>6210403261</v>
      </c>
      <c r="B242" s="176">
        <f t="shared" si="19"/>
        <v>6210403</v>
      </c>
      <c r="C242" s="176" t="str">
        <f t="shared" si="20"/>
        <v>261</v>
      </c>
      <c r="D242" s="176" t="str">
        <f t="shared" si="21"/>
        <v>KENT WOOL</v>
      </c>
      <c r="E242" s="176" t="str">
        <f t="shared" si="22"/>
        <v>Кепка</v>
      </c>
      <c r="F242" s="177" t="str">
        <f t="shared" si="23"/>
        <v>Кепки</v>
      </c>
      <c r="G242" s="172" t="s">
        <v>1457</v>
      </c>
      <c r="H242" s="173" t="s">
        <v>2599</v>
      </c>
      <c r="I242" s="173" t="s">
        <v>60</v>
      </c>
      <c r="J242" s="173" t="s">
        <v>2550</v>
      </c>
      <c r="K242" s="173">
        <v>1</v>
      </c>
      <c r="L242" s="173" t="s">
        <v>2550</v>
      </c>
      <c r="M242" s="173"/>
      <c r="N242" s="173">
        <v>1</v>
      </c>
    </row>
    <row r="243" spans="1:14" x14ac:dyDescent="0.25">
      <c r="A243" s="176" t="str">
        <f t="shared" si="18"/>
        <v>6210505371</v>
      </c>
      <c r="B243" s="176">
        <f t="shared" si="19"/>
        <v>6210505</v>
      </c>
      <c r="C243" s="176" t="str">
        <f t="shared" si="20"/>
        <v>371</v>
      </c>
      <c r="D243" s="176" t="str">
        <f t="shared" si="21"/>
        <v>KENT EF</v>
      </c>
      <c r="E243" s="176" t="str">
        <f t="shared" si="22"/>
        <v>Кепка</v>
      </c>
      <c r="F243" s="177" t="str">
        <f t="shared" si="23"/>
        <v>Кепки</v>
      </c>
      <c r="G243" s="170" t="s">
        <v>2287</v>
      </c>
      <c r="H243" s="155" t="s">
        <v>168</v>
      </c>
      <c r="I243" s="156" t="s">
        <v>72</v>
      </c>
      <c r="J243" s="157" t="s">
        <v>2600</v>
      </c>
      <c r="K243" s="159">
        <v>1</v>
      </c>
      <c r="L243" s="157" t="s">
        <v>2600</v>
      </c>
      <c r="M243" s="169"/>
      <c r="N243" s="162">
        <v>1</v>
      </c>
    </row>
    <row r="244" spans="1:14" x14ac:dyDescent="0.25">
      <c r="A244" s="176" t="str">
        <f t="shared" si="18"/>
        <v>6210505321</v>
      </c>
      <c r="B244" s="176">
        <f t="shared" si="19"/>
        <v>6210505</v>
      </c>
      <c r="C244" s="176" t="str">
        <f t="shared" si="20"/>
        <v>321</v>
      </c>
      <c r="D244" s="176" t="str">
        <f t="shared" si="21"/>
        <v>KENT EF</v>
      </c>
      <c r="E244" s="176" t="str">
        <f t="shared" si="22"/>
        <v>Кепка</v>
      </c>
      <c r="F244" s="177" t="str">
        <f t="shared" si="23"/>
        <v>Кепки</v>
      </c>
      <c r="G244" s="170" t="s">
        <v>2285</v>
      </c>
      <c r="H244" s="155" t="s">
        <v>171</v>
      </c>
      <c r="I244" s="156" t="s">
        <v>60</v>
      </c>
      <c r="J244" s="157" t="s">
        <v>2429</v>
      </c>
      <c r="K244" s="159">
        <v>3</v>
      </c>
      <c r="L244" s="157" t="s">
        <v>2605</v>
      </c>
      <c r="M244" s="169"/>
      <c r="N244" s="162">
        <v>3</v>
      </c>
    </row>
    <row r="245" spans="1:14" x14ac:dyDescent="0.25">
      <c r="A245" s="176" t="str">
        <f t="shared" si="18"/>
        <v>6210505361</v>
      </c>
      <c r="B245" s="176">
        <f t="shared" si="19"/>
        <v>6210505</v>
      </c>
      <c r="C245" s="176" t="str">
        <f t="shared" si="20"/>
        <v>361</v>
      </c>
      <c r="D245" s="176" t="str">
        <f t="shared" si="21"/>
        <v>KENT EF</v>
      </c>
      <c r="E245" s="176" t="str">
        <f t="shared" si="22"/>
        <v>Кепка</v>
      </c>
      <c r="F245" s="177" t="str">
        <f t="shared" si="23"/>
        <v>Кепки</v>
      </c>
      <c r="G245" s="170" t="s">
        <v>2283</v>
      </c>
      <c r="H245" s="155" t="s">
        <v>175</v>
      </c>
      <c r="I245" s="156" t="s">
        <v>60</v>
      </c>
      <c r="J245" s="157" t="s">
        <v>2603</v>
      </c>
      <c r="K245" s="159">
        <v>1</v>
      </c>
      <c r="L245" s="157" t="s">
        <v>2603</v>
      </c>
      <c r="M245" s="169"/>
      <c r="N245" s="162">
        <v>1</v>
      </c>
    </row>
    <row r="246" spans="1:14" x14ac:dyDescent="0.25">
      <c r="A246" s="176" t="str">
        <f t="shared" si="18"/>
        <v>6210505361</v>
      </c>
      <c r="B246" s="176">
        <f t="shared" si="19"/>
        <v>6210505</v>
      </c>
      <c r="C246" s="176" t="str">
        <f t="shared" si="20"/>
        <v>361</v>
      </c>
      <c r="D246" s="176" t="str">
        <f t="shared" si="21"/>
        <v>KENT EF</v>
      </c>
      <c r="E246" s="176" t="str">
        <f t="shared" si="22"/>
        <v>Кепка</v>
      </c>
      <c r="F246" s="177" t="str">
        <f t="shared" si="23"/>
        <v>Кепки</v>
      </c>
      <c r="G246" s="170" t="s">
        <v>2281</v>
      </c>
      <c r="H246" s="155" t="s">
        <v>175</v>
      </c>
      <c r="I246" s="156" t="s">
        <v>64</v>
      </c>
      <c r="J246" s="157" t="s">
        <v>2603</v>
      </c>
      <c r="K246" s="159">
        <v>1</v>
      </c>
      <c r="L246" s="157" t="s">
        <v>2603</v>
      </c>
      <c r="M246" s="169"/>
      <c r="N246" s="162">
        <v>1</v>
      </c>
    </row>
    <row r="247" spans="1:14" x14ac:dyDescent="0.25">
      <c r="A247" s="176" t="str">
        <f t="shared" si="18"/>
        <v>6210505331</v>
      </c>
      <c r="B247" s="176">
        <f t="shared" si="19"/>
        <v>6210505</v>
      </c>
      <c r="C247" s="176" t="str">
        <f t="shared" si="20"/>
        <v>331</v>
      </c>
      <c r="D247" s="176" t="str">
        <f t="shared" si="21"/>
        <v>KENT EF</v>
      </c>
      <c r="E247" s="176" t="str">
        <f t="shared" si="22"/>
        <v>Кепка</v>
      </c>
      <c r="F247" s="177" t="str">
        <f t="shared" si="23"/>
        <v>Кепки</v>
      </c>
      <c r="G247" s="170" t="s">
        <v>2297</v>
      </c>
      <c r="H247" s="155" t="s">
        <v>178</v>
      </c>
      <c r="I247" s="156" t="s">
        <v>66</v>
      </c>
      <c r="J247" s="157" t="s">
        <v>2604</v>
      </c>
      <c r="K247" s="159">
        <v>1</v>
      </c>
      <c r="L247" s="157" t="s">
        <v>2604</v>
      </c>
      <c r="M247" s="169"/>
      <c r="N247" s="162">
        <v>1</v>
      </c>
    </row>
    <row r="248" spans="1:14" x14ac:dyDescent="0.25">
      <c r="A248" s="176" t="str">
        <f t="shared" si="18"/>
        <v>6210505331</v>
      </c>
      <c r="B248" s="176">
        <f t="shared" si="19"/>
        <v>6210505</v>
      </c>
      <c r="C248" s="176" t="str">
        <f t="shared" si="20"/>
        <v>331</v>
      </c>
      <c r="D248" s="176" t="str">
        <f t="shared" si="21"/>
        <v>KENT EF</v>
      </c>
      <c r="E248" s="176" t="str">
        <f t="shared" si="22"/>
        <v>Кепка</v>
      </c>
      <c r="F248" s="177" t="str">
        <f t="shared" si="23"/>
        <v>Кепки</v>
      </c>
      <c r="G248" s="170" t="s">
        <v>2296</v>
      </c>
      <c r="H248" s="155" t="s">
        <v>178</v>
      </c>
      <c r="I248" s="156" t="s">
        <v>61</v>
      </c>
      <c r="J248" s="157" t="s">
        <v>2429</v>
      </c>
      <c r="K248" s="159">
        <v>7</v>
      </c>
      <c r="L248" s="157" t="s">
        <v>2773</v>
      </c>
      <c r="M248" s="169"/>
      <c r="N248" s="162">
        <v>7</v>
      </c>
    </row>
    <row r="249" spans="1:14" x14ac:dyDescent="0.25">
      <c r="A249" s="176" t="str">
        <f t="shared" si="18"/>
        <v>6210505331</v>
      </c>
      <c r="B249" s="176">
        <f t="shared" si="19"/>
        <v>6210505</v>
      </c>
      <c r="C249" s="176" t="str">
        <f t="shared" si="20"/>
        <v>331</v>
      </c>
      <c r="D249" s="176" t="str">
        <f t="shared" si="21"/>
        <v>KENT EF</v>
      </c>
      <c r="E249" s="176" t="str">
        <f t="shared" si="22"/>
        <v>Кепка</v>
      </c>
      <c r="F249" s="177" t="str">
        <f t="shared" si="23"/>
        <v>Кепки</v>
      </c>
      <c r="G249" s="172" t="s">
        <v>2295</v>
      </c>
      <c r="H249" s="173" t="s">
        <v>178</v>
      </c>
      <c r="I249" s="173" t="s">
        <v>62</v>
      </c>
      <c r="J249" s="173" t="s">
        <v>2429</v>
      </c>
      <c r="K249" s="173">
        <v>2</v>
      </c>
      <c r="L249" s="173" t="s">
        <v>2607</v>
      </c>
      <c r="M249" s="173"/>
      <c r="N249" s="173">
        <v>2</v>
      </c>
    </row>
    <row r="250" spans="1:14" x14ac:dyDescent="0.25">
      <c r="A250" s="176" t="str">
        <f t="shared" si="18"/>
        <v>6210505331</v>
      </c>
      <c r="B250" s="176">
        <f t="shared" si="19"/>
        <v>6210505</v>
      </c>
      <c r="C250" s="176" t="str">
        <f t="shared" si="20"/>
        <v>331</v>
      </c>
      <c r="D250" s="176" t="str">
        <f t="shared" si="21"/>
        <v>KENT EF</v>
      </c>
      <c r="E250" s="176" t="str">
        <f t="shared" si="22"/>
        <v>Кепка</v>
      </c>
      <c r="F250" s="177" t="str">
        <f t="shared" si="23"/>
        <v>Кепки</v>
      </c>
      <c r="G250" s="172" t="s">
        <v>2293</v>
      </c>
      <c r="H250" s="173" t="s">
        <v>178</v>
      </c>
      <c r="I250" s="173" t="s">
        <v>60</v>
      </c>
      <c r="J250" s="173" t="s">
        <v>2429</v>
      </c>
      <c r="K250" s="173">
        <v>11</v>
      </c>
      <c r="L250" s="173" t="s">
        <v>3544</v>
      </c>
      <c r="M250" s="173"/>
      <c r="N250" s="173">
        <v>11</v>
      </c>
    </row>
    <row r="251" spans="1:14" x14ac:dyDescent="0.25">
      <c r="A251" s="176" t="str">
        <f t="shared" si="18"/>
        <v>6210505331</v>
      </c>
      <c r="B251" s="176">
        <f t="shared" si="19"/>
        <v>6210505</v>
      </c>
      <c r="C251" s="176" t="str">
        <f t="shared" si="20"/>
        <v>331</v>
      </c>
      <c r="D251" s="176" t="str">
        <f t="shared" si="21"/>
        <v>KENT EF</v>
      </c>
      <c r="E251" s="176" t="str">
        <f t="shared" si="22"/>
        <v>Кепка</v>
      </c>
      <c r="F251" s="177" t="str">
        <f t="shared" si="23"/>
        <v>Кепки</v>
      </c>
      <c r="G251" s="170" t="s">
        <v>2292</v>
      </c>
      <c r="H251" s="155" t="s">
        <v>178</v>
      </c>
      <c r="I251" s="156" t="s">
        <v>63</v>
      </c>
      <c r="J251" s="157" t="s">
        <v>2429</v>
      </c>
      <c r="K251" s="159">
        <v>2</v>
      </c>
      <c r="L251" s="157" t="s">
        <v>2607</v>
      </c>
      <c r="M251" s="169"/>
      <c r="N251" s="162">
        <v>2</v>
      </c>
    </row>
    <row r="252" spans="1:14" x14ac:dyDescent="0.25">
      <c r="A252" s="176" t="str">
        <f t="shared" si="18"/>
        <v>6210505331</v>
      </c>
      <c r="B252" s="176">
        <f t="shared" si="19"/>
        <v>6210505</v>
      </c>
      <c r="C252" s="176" t="str">
        <f t="shared" si="20"/>
        <v>331</v>
      </c>
      <c r="D252" s="176" t="str">
        <f t="shared" si="21"/>
        <v>KENT EF</v>
      </c>
      <c r="E252" s="176" t="str">
        <f t="shared" si="22"/>
        <v>Кепка</v>
      </c>
      <c r="F252" s="177" t="str">
        <f t="shared" si="23"/>
        <v>Кепки</v>
      </c>
      <c r="G252" s="170" t="s">
        <v>2291</v>
      </c>
      <c r="H252" s="155" t="s">
        <v>178</v>
      </c>
      <c r="I252" s="156" t="s">
        <v>64</v>
      </c>
      <c r="J252" s="157" t="s">
        <v>2429</v>
      </c>
      <c r="K252" s="159">
        <v>10</v>
      </c>
      <c r="L252" s="157" t="s">
        <v>2606</v>
      </c>
      <c r="M252" s="169"/>
      <c r="N252" s="162">
        <v>10</v>
      </c>
    </row>
    <row r="253" spans="1:14" x14ac:dyDescent="0.25">
      <c r="A253" s="176" t="str">
        <f t="shared" si="18"/>
        <v>6210505331</v>
      </c>
      <c r="B253" s="176">
        <f t="shared" si="19"/>
        <v>6210505</v>
      </c>
      <c r="C253" s="176" t="str">
        <f t="shared" si="20"/>
        <v>331</v>
      </c>
      <c r="D253" s="176" t="str">
        <f t="shared" si="21"/>
        <v>KENT EF</v>
      </c>
      <c r="E253" s="176" t="str">
        <f t="shared" si="22"/>
        <v>Кепка</v>
      </c>
      <c r="F253" s="177" t="str">
        <f t="shared" si="23"/>
        <v>Кепки</v>
      </c>
      <c r="G253" s="170" t="s">
        <v>2290</v>
      </c>
      <c r="H253" s="155" t="s">
        <v>178</v>
      </c>
      <c r="I253" s="156" t="s">
        <v>71</v>
      </c>
      <c r="J253" s="157" t="s">
        <v>2431</v>
      </c>
      <c r="K253" s="159">
        <v>2</v>
      </c>
      <c r="L253" s="157" t="s">
        <v>2432</v>
      </c>
      <c r="M253" s="169"/>
      <c r="N253" s="162">
        <v>2</v>
      </c>
    </row>
    <row r="254" spans="1:14" x14ac:dyDescent="0.25">
      <c r="A254" s="176" t="str">
        <f t="shared" si="18"/>
        <v>6210505331</v>
      </c>
      <c r="B254" s="176">
        <f t="shared" si="19"/>
        <v>6210505</v>
      </c>
      <c r="C254" s="176" t="str">
        <f t="shared" si="20"/>
        <v>331</v>
      </c>
      <c r="D254" s="176" t="str">
        <f t="shared" si="21"/>
        <v>KENT EF</v>
      </c>
      <c r="E254" s="176" t="str">
        <f t="shared" si="22"/>
        <v>Кепка</v>
      </c>
      <c r="F254" s="177" t="str">
        <f t="shared" si="23"/>
        <v>Кепки</v>
      </c>
      <c r="G254" s="170" t="s">
        <v>2288</v>
      </c>
      <c r="H254" s="155" t="s">
        <v>178</v>
      </c>
      <c r="I254" s="156" t="s">
        <v>70</v>
      </c>
      <c r="J254" s="157" t="s">
        <v>2429</v>
      </c>
      <c r="K254" s="159">
        <v>2</v>
      </c>
      <c r="L254" s="161" t="s">
        <v>2607</v>
      </c>
      <c r="M254" s="169"/>
      <c r="N254" s="162">
        <v>2</v>
      </c>
    </row>
    <row r="255" spans="1:14" x14ac:dyDescent="0.25">
      <c r="A255" s="176" t="str">
        <f t="shared" si="18"/>
        <v>621070124</v>
      </c>
      <c r="B255" s="176">
        <f t="shared" si="19"/>
        <v>6210701</v>
      </c>
      <c r="C255" s="176" t="str">
        <f t="shared" si="20"/>
        <v>24</v>
      </c>
      <c r="D255" s="176" t="str">
        <f t="shared" si="21"/>
        <v>KENT PATCHWORK</v>
      </c>
      <c r="E255" s="176" t="str">
        <f t="shared" si="22"/>
        <v>Кепка</v>
      </c>
      <c r="F255" s="177" t="str">
        <f t="shared" si="23"/>
        <v>Кепки</v>
      </c>
      <c r="G255" s="170" t="s">
        <v>344</v>
      </c>
      <c r="H255" s="155" t="s">
        <v>188</v>
      </c>
      <c r="I255" s="156" t="s">
        <v>72</v>
      </c>
      <c r="J255" s="157" t="s">
        <v>2608</v>
      </c>
      <c r="K255" s="159">
        <v>2</v>
      </c>
      <c r="L255" s="157" t="s">
        <v>2609</v>
      </c>
      <c r="M255" s="169"/>
      <c r="N255" s="162">
        <v>2</v>
      </c>
    </row>
    <row r="256" spans="1:14" x14ac:dyDescent="0.25">
      <c r="A256" s="176" t="str">
        <f t="shared" si="18"/>
        <v>621070124</v>
      </c>
      <c r="B256" s="176">
        <f t="shared" si="19"/>
        <v>6210701</v>
      </c>
      <c r="C256" s="176" t="str">
        <f t="shared" si="20"/>
        <v>24</v>
      </c>
      <c r="D256" s="176" t="str">
        <f t="shared" si="21"/>
        <v>KENT PATCHWORK</v>
      </c>
      <c r="E256" s="176" t="str">
        <f t="shared" si="22"/>
        <v>Кепка</v>
      </c>
      <c r="F256" s="177" t="str">
        <f t="shared" si="23"/>
        <v>Кепки</v>
      </c>
      <c r="G256" s="170" t="s">
        <v>342</v>
      </c>
      <c r="H256" s="155" t="s">
        <v>188</v>
      </c>
      <c r="I256" s="156" t="s">
        <v>61</v>
      </c>
      <c r="J256" s="157" t="s">
        <v>2608</v>
      </c>
      <c r="K256" s="159">
        <v>3</v>
      </c>
      <c r="L256" s="157" t="s">
        <v>2610</v>
      </c>
      <c r="M256" s="169"/>
      <c r="N256" s="162">
        <v>3</v>
      </c>
    </row>
    <row r="257" spans="1:14" x14ac:dyDescent="0.25">
      <c r="A257" s="176" t="str">
        <f t="shared" si="18"/>
        <v>621070124</v>
      </c>
      <c r="B257" s="176">
        <f t="shared" si="19"/>
        <v>6210701</v>
      </c>
      <c r="C257" s="176" t="str">
        <f t="shared" si="20"/>
        <v>24</v>
      </c>
      <c r="D257" s="176" t="str">
        <f t="shared" si="21"/>
        <v>KENT PATCHWORK</v>
      </c>
      <c r="E257" s="176" t="str">
        <f t="shared" si="22"/>
        <v>Кепка</v>
      </c>
      <c r="F257" s="177" t="str">
        <f t="shared" si="23"/>
        <v>Кепки</v>
      </c>
      <c r="G257" s="170" t="s">
        <v>341</v>
      </c>
      <c r="H257" s="155" t="s">
        <v>188</v>
      </c>
      <c r="I257" s="156" t="s">
        <v>60</v>
      </c>
      <c r="J257" s="157" t="s">
        <v>2608</v>
      </c>
      <c r="K257" s="159">
        <v>5</v>
      </c>
      <c r="L257" s="157" t="s">
        <v>2611</v>
      </c>
      <c r="M257" s="169"/>
      <c r="N257" s="162">
        <v>5</v>
      </c>
    </row>
    <row r="258" spans="1:14" x14ac:dyDescent="0.25">
      <c r="A258" s="176" t="str">
        <f t="shared" si="18"/>
        <v>621070124</v>
      </c>
      <c r="B258" s="176">
        <f t="shared" si="19"/>
        <v>6210701</v>
      </c>
      <c r="C258" s="176" t="str">
        <f t="shared" si="20"/>
        <v>24</v>
      </c>
      <c r="D258" s="176" t="str">
        <f t="shared" si="21"/>
        <v>KENT PATCHWORK</v>
      </c>
      <c r="E258" s="176" t="str">
        <f t="shared" si="22"/>
        <v>Кепка</v>
      </c>
      <c r="F258" s="177" t="str">
        <f t="shared" si="23"/>
        <v>Кепки</v>
      </c>
      <c r="G258" s="170" t="s">
        <v>340</v>
      </c>
      <c r="H258" s="155" t="s">
        <v>188</v>
      </c>
      <c r="I258" s="156" t="s">
        <v>63</v>
      </c>
      <c r="J258" s="157" t="s">
        <v>2608</v>
      </c>
      <c r="K258" s="159">
        <v>2</v>
      </c>
      <c r="L258" s="157" t="s">
        <v>2609</v>
      </c>
      <c r="M258" s="169"/>
      <c r="N258" s="162">
        <v>2</v>
      </c>
    </row>
    <row r="259" spans="1:14" x14ac:dyDescent="0.25">
      <c r="A259" s="176" t="str">
        <f t="shared" ref="A259:A322" si="24">B259&amp;C259</f>
        <v>621080126</v>
      </c>
      <c r="B259" s="176">
        <f t="shared" ref="B259:B322" si="25">_xlfn.LET(_xlpm.START,FIND("арт. ",H259)+5,_xlpm.END,FIND(" ",H259,_xlpm.START),_xlpm.Result,TRIM(MID(H259,_xlpm.START,_xlpm.END-_xlpm.START)),IFERROR(VALUE(_xlpm.Result),_xlpm.Result))</f>
        <v>6210801</v>
      </c>
      <c r="C259" s="176" t="str">
        <f t="shared" ref="C259:C322" si="26">_xlfn.LET(_xlpm.START,FIND("{",H259)+1,_xlpm.END,FIND("}",H259),TRIM(MID(H259,_xlpm.START,_xlpm.END-_xlpm.START)))</f>
        <v>26</v>
      </c>
      <c r="D259" s="176" t="str">
        <f t="shared" ref="D259:D322" si="27">_xlfn.LET(_xlpm.START,FIND("арт. ",H259)+13,_xlpm.END,FIND("(",H259),TRIM(MID(H259,_xlpm.START,_xlpm.END-_xlpm.START)))</f>
        <v>KENT STRUCTURE</v>
      </c>
      <c r="E259" s="176" t="str">
        <f t="shared" ref="E259:E322" si="28">_xlfn.LET(_xlpm.START,1,_xlpm.END,FIND(MID($S$1,1,1),H259),TRIM(MID(H259,_xlpm.START,_xlpm.END-_xlpm.START)))</f>
        <v>Кепка</v>
      </c>
      <c r="F259" s="177" t="str">
        <f t="shared" ref="F259:F322" si="29">VLOOKUP(E259,O:P,2,0)</f>
        <v>Кепки</v>
      </c>
      <c r="G259" s="170" t="s">
        <v>1022</v>
      </c>
      <c r="H259" s="155" t="s">
        <v>193</v>
      </c>
      <c r="I259" s="156" t="s">
        <v>72</v>
      </c>
      <c r="J259" s="157" t="s">
        <v>2612</v>
      </c>
      <c r="K259" s="159">
        <v>2</v>
      </c>
      <c r="L259" s="157" t="s">
        <v>2613</v>
      </c>
      <c r="M259" s="169"/>
      <c r="N259" s="162">
        <v>2</v>
      </c>
    </row>
    <row r="260" spans="1:14" x14ac:dyDescent="0.25">
      <c r="A260" s="176" t="str">
        <f t="shared" si="24"/>
        <v>621080126</v>
      </c>
      <c r="B260" s="176">
        <f t="shared" si="25"/>
        <v>6210801</v>
      </c>
      <c r="C260" s="176" t="str">
        <f t="shared" si="26"/>
        <v>26</v>
      </c>
      <c r="D260" s="176" t="str">
        <f t="shared" si="27"/>
        <v>KENT STRUCTURE</v>
      </c>
      <c r="E260" s="176" t="str">
        <f t="shared" si="28"/>
        <v>Кепка</v>
      </c>
      <c r="F260" s="177" t="str">
        <f t="shared" si="29"/>
        <v>Кепки</v>
      </c>
      <c r="G260" s="170" t="s">
        <v>1021</v>
      </c>
      <c r="H260" s="155" t="s">
        <v>193</v>
      </c>
      <c r="I260" s="156" t="s">
        <v>61</v>
      </c>
      <c r="J260" s="157" t="s">
        <v>2612</v>
      </c>
      <c r="K260" s="159">
        <v>1</v>
      </c>
      <c r="L260" s="160" t="s">
        <v>2612</v>
      </c>
      <c r="M260" s="169"/>
      <c r="N260" s="162">
        <v>1</v>
      </c>
    </row>
    <row r="261" spans="1:14" x14ac:dyDescent="0.25">
      <c r="A261" s="176" t="str">
        <f t="shared" si="24"/>
        <v>621080126</v>
      </c>
      <c r="B261" s="176">
        <f t="shared" si="25"/>
        <v>6210801</v>
      </c>
      <c r="C261" s="176" t="str">
        <f t="shared" si="26"/>
        <v>26</v>
      </c>
      <c r="D261" s="176" t="str">
        <f t="shared" si="27"/>
        <v>KENT STRUCTURE</v>
      </c>
      <c r="E261" s="176" t="str">
        <f t="shared" si="28"/>
        <v>Кепка</v>
      </c>
      <c r="F261" s="177" t="str">
        <f t="shared" si="29"/>
        <v>Кепки</v>
      </c>
      <c r="G261" s="170" t="s">
        <v>1020</v>
      </c>
      <c r="H261" s="155" t="s">
        <v>193</v>
      </c>
      <c r="I261" s="156" t="s">
        <v>60</v>
      </c>
      <c r="J261" s="157" t="s">
        <v>2612</v>
      </c>
      <c r="K261" s="159">
        <v>2</v>
      </c>
      <c r="L261" s="160" t="s">
        <v>2613</v>
      </c>
      <c r="M261" s="169"/>
      <c r="N261" s="162">
        <v>2</v>
      </c>
    </row>
    <row r="262" spans="1:14" x14ac:dyDescent="0.25">
      <c r="A262" s="176" t="str">
        <f t="shared" si="24"/>
        <v>621080126</v>
      </c>
      <c r="B262" s="176">
        <f t="shared" si="25"/>
        <v>6210801</v>
      </c>
      <c r="C262" s="176" t="str">
        <f t="shared" si="26"/>
        <v>26</v>
      </c>
      <c r="D262" s="176" t="str">
        <f t="shared" si="27"/>
        <v>KENT STRUCTURE</v>
      </c>
      <c r="E262" s="176" t="str">
        <f t="shared" si="28"/>
        <v>Кепка</v>
      </c>
      <c r="F262" s="177" t="str">
        <f t="shared" si="29"/>
        <v>Кепки</v>
      </c>
      <c r="G262" s="170" t="s">
        <v>1019</v>
      </c>
      <c r="H262" s="155" t="s">
        <v>193</v>
      </c>
      <c r="I262" s="156" t="s">
        <v>63</v>
      </c>
      <c r="J262" s="157" t="s">
        <v>2612</v>
      </c>
      <c r="K262" s="159">
        <v>3</v>
      </c>
      <c r="L262" s="160" t="s">
        <v>2614</v>
      </c>
      <c r="M262" s="169"/>
      <c r="N262" s="162">
        <v>3</v>
      </c>
    </row>
    <row r="263" spans="1:14" x14ac:dyDescent="0.25">
      <c r="A263" s="176" t="str">
        <f t="shared" si="24"/>
        <v>621080126</v>
      </c>
      <c r="B263" s="176">
        <f t="shared" si="25"/>
        <v>6210801</v>
      </c>
      <c r="C263" s="176" t="str">
        <f t="shared" si="26"/>
        <v>26</v>
      </c>
      <c r="D263" s="176" t="str">
        <f t="shared" si="27"/>
        <v>KENT STRUCTURE</v>
      </c>
      <c r="E263" s="176" t="str">
        <f t="shared" si="28"/>
        <v>Кепка</v>
      </c>
      <c r="F263" s="177" t="str">
        <f t="shared" si="29"/>
        <v>Кепки</v>
      </c>
      <c r="G263" s="170" t="s">
        <v>1018</v>
      </c>
      <c r="H263" s="155" t="s">
        <v>193</v>
      </c>
      <c r="I263" s="156" t="s">
        <v>64</v>
      </c>
      <c r="J263" s="157" t="s">
        <v>2612</v>
      </c>
      <c r="K263" s="159">
        <v>2</v>
      </c>
      <c r="L263" s="157" t="s">
        <v>2613</v>
      </c>
      <c r="M263" s="169"/>
      <c r="N263" s="162">
        <v>2</v>
      </c>
    </row>
    <row r="264" spans="1:14" x14ac:dyDescent="0.25">
      <c r="A264" s="176" t="str">
        <f t="shared" si="24"/>
        <v>6213401282</v>
      </c>
      <c r="B264" s="176">
        <f t="shared" si="25"/>
        <v>6213401</v>
      </c>
      <c r="C264" s="176" t="str">
        <f t="shared" si="26"/>
        <v>282</v>
      </c>
      <c r="D264" s="176" t="str">
        <f t="shared" si="27"/>
        <v>KENT LINEN</v>
      </c>
      <c r="E264" s="176" t="str">
        <f t="shared" si="28"/>
        <v>Кепка</v>
      </c>
      <c r="F264" s="177" t="str">
        <f t="shared" si="29"/>
        <v>Кепки</v>
      </c>
      <c r="G264" s="170" t="s">
        <v>1724</v>
      </c>
      <c r="H264" s="155" t="s">
        <v>200</v>
      </c>
      <c r="I264" s="156" t="s">
        <v>61</v>
      </c>
      <c r="J264" s="157" t="s">
        <v>2578</v>
      </c>
      <c r="K264" s="159">
        <v>2</v>
      </c>
      <c r="L264" s="157" t="s">
        <v>2579</v>
      </c>
      <c r="M264" s="169"/>
      <c r="N264" s="162">
        <v>2</v>
      </c>
    </row>
    <row r="265" spans="1:14" x14ac:dyDescent="0.25">
      <c r="A265" s="176" t="str">
        <f t="shared" si="24"/>
        <v>6213402210</v>
      </c>
      <c r="B265" s="176">
        <f t="shared" si="25"/>
        <v>6213402</v>
      </c>
      <c r="C265" s="176" t="str">
        <f t="shared" si="26"/>
        <v>210</v>
      </c>
      <c r="D265" s="176" t="str">
        <f t="shared" si="27"/>
        <v>KENT CHECK</v>
      </c>
      <c r="E265" s="176" t="str">
        <f t="shared" si="28"/>
        <v>Кепка</v>
      </c>
      <c r="F265" s="177" t="str">
        <f t="shared" si="29"/>
        <v>Кепки</v>
      </c>
      <c r="G265" s="170" t="s">
        <v>799</v>
      </c>
      <c r="H265" s="155" t="s">
        <v>202</v>
      </c>
      <c r="I265" s="156" t="s">
        <v>61</v>
      </c>
      <c r="J265" s="157" t="s">
        <v>2487</v>
      </c>
      <c r="K265" s="159">
        <v>4</v>
      </c>
      <c r="L265" s="161" t="s">
        <v>2690</v>
      </c>
      <c r="M265" s="169"/>
      <c r="N265" s="162">
        <v>4</v>
      </c>
    </row>
    <row r="266" spans="1:14" x14ac:dyDescent="0.25">
      <c r="A266" s="176" t="str">
        <f t="shared" si="24"/>
        <v>6213402210</v>
      </c>
      <c r="B266" s="176">
        <f t="shared" si="25"/>
        <v>6213402</v>
      </c>
      <c r="C266" s="176" t="str">
        <f t="shared" si="26"/>
        <v>210</v>
      </c>
      <c r="D266" s="176" t="str">
        <f t="shared" si="27"/>
        <v>KENT CHECK</v>
      </c>
      <c r="E266" s="176" t="str">
        <f t="shared" si="28"/>
        <v>Кепка</v>
      </c>
      <c r="F266" s="177" t="str">
        <f t="shared" si="29"/>
        <v>Кепки</v>
      </c>
      <c r="G266" s="170" t="s">
        <v>798</v>
      </c>
      <c r="H266" s="155" t="s">
        <v>202</v>
      </c>
      <c r="I266" s="156" t="s">
        <v>60</v>
      </c>
      <c r="J266" s="157" t="s">
        <v>2487</v>
      </c>
      <c r="K266" s="159">
        <v>9</v>
      </c>
      <c r="L266" s="160" t="s">
        <v>2860</v>
      </c>
      <c r="M266" s="169"/>
      <c r="N266" s="162">
        <v>9</v>
      </c>
    </row>
    <row r="267" spans="1:14" x14ac:dyDescent="0.25">
      <c r="A267" s="176" t="str">
        <f t="shared" si="24"/>
        <v>6213402210</v>
      </c>
      <c r="B267" s="176">
        <f t="shared" si="25"/>
        <v>6213402</v>
      </c>
      <c r="C267" s="176" t="str">
        <f t="shared" si="26"/>
        <v>210</v>
      </c>
      <c r="D267" s="176" t="str">
        <f t="shared" si="27"/>
        <v>KENT CHECK</v>
      </c>
      <c r="E267" s="176" t="str">
        <f t="shared" si="28"/>
        <v>Кепка</v>
      </c>
      <c r="F267" s="177" t="str">
        <f t="shared" si="29"/>
        <v>Кепки</v>
      </c>
      <c r="G267" s="170" t="s">
        <v>797</v>
      </c>
      <c r="H267" s="155" t="s">
        <v>202</v>
      </c>
      <c r="I267" s="156" t="s">
        <v>64</v>
      </c>
      <c r="J267" s="157" t="s">
        <v>2487</v>
      </c>
      <c r="K267" s="159">
        <v>5</v>
      </c>
      <c r="L267" s="157" t="s">
        <v>2488</v>
      </c>
      <c r="M267" s="169"/>
      <c r="N267" s="162">
        <v>5</v>
      </c>
    </row>
    <row r="268" spans="1:14" x14ac:dyDescent="0.25">
      <c r="A268" s="176" t="str">
        <f t="shared" si="24"/>
        <v>6213402210</v>
      </c>
      <c r="B268" s="176">
        <f t="shared" si="25"/>
        <v>6213402</v>
      </c>
      <c r="C268" s="176" t="str">
        <f t="shared" si="26"/>
        <v>210</v>
      </c>
      <c r="D268" s="176" t="str">
        <f t="shared" si="27"/>
        <v>KENT CHECK</v>
      </c>
      <c r="E268" s="176" t="str">
        <f t="shared" si="28"/>
        <v>Кепка</v>
      </c>
      <c r="F268" s="177" t="str">
        <f t="shared" si="29"/>
        <v>Кепки</v>
      </c>
      <c r="G268" s="170" t="s">
        <v>795</v>
      </c>
      <c r="H268" s="155" t="s">
        <v>202</v>
      </c>
      <c r="I268" s="156" t="s">
        <v>70</v>
      </c>
      <c r="J268" s="157" t="s">
        <v>2487</v>
      </c>
      <c r="K268" s="159">
        <v>1</v>
      </c>
      <c r="L268" s="157" t="s">
        <v>2487</v>
      </c>
      <c r="M268" s="169"/>
      <c r="N268" s="162">
        <v>1</v>
      </c>
    </row>
    <row r="269" spans="1:14" x14ac:dyDescent="0.25">
      <c r="A269" s="176" t="str">
        <f t="shared" si="24"/>
        <v>621390399</v>
      </c>
      <c r="B269" s="176">
        <f t="shared" si="25"/>
        <v>6213903</v>
      </c>
      <c r="C269" s="176" t="str">
        <f t="shared" si="26"/>
        <v>99</v>
      </c>
      <c r="D269" s="176" t="str">
        <f t="shared" si="27"/>
        <v>KENT LINEN</v>
      </c>
      <c r="E269" s="176" t="str">
        <f t="shared" si="28"/>
        <v>Кепка</v>
      </c>
      <c r="F269" s="177" t="str">
        <f t="shared" si="29"/>
        <v>Кепки</v>
      </c>
      <c r="G269" s="170" t="s">
        <v>3360</v>
      </c>
      <c r="H269" s="155" t="s">
        <v>3455</v>
      </c>
      <c r="I269" s="156" t="s">
        <v>61</v>
      </c>
      <c r="J269" s="157" t="s">
        <v>3545</v>
      </c>
      <c r="K269" s="159">
        <v>2</v>
      </c>
      <c r="L269" s="157" t="s">
        <v>3546</v>
      </c>
      <c r="M269" s="169"/>
      <c r="N269" s="162">
        <v>2</v>
      </c>
    </row>
    <row r="270" spans="1:14" x14ac:dyDescent="0.25">
      <c r="A270" s="176" t="str">
        <f t="shared" si="24"/>
        <v>621390399</v>
      </c>
      <c r="B270" s="176">
        <f t="shared" si="25"/>
        <v>6213903</v>
      </c>
      <c r="C270" s="176" t="str">
        <f t="shared" si="26"/>
        <v>99</v>
      </c>
      <c r="D270" s="176" t="str">
        <f t="shared" si="27"/>
        <v>KENT LINEN</v>
      </c>
      <c r="E270" s="176" t="str">
        <f t="shared" si="28"/>
        <v>Кепка</v>
      </c>
      <c r="F270" s="177" t="str">
        <f t="shared" si="29"/>
        <v>Кепки</v>
      </c>
      <c r="G270" s="170" t="s">
        <v>3359</v>
      </c>
      <c r="H270" s="155" t="s">
        <v>3455</v>
      </c>
      <c r="I270" s="156" t="s">
        <v>60</v>
      </c>
      <c r="J270" s="157" t="s">
        <v>3547</v>
      </c>
      <c r="K270" s="159">
        <v>4</v>
      </c>
      <c r="L270" s="157" t="s">
        <v>3548</v>
      </c>
      <c r="M270" s="169"/>
      <c r="N270" s="162">
        <v>4</v>
      </c>
    </row>
    <row r="271" spans="1:14" x14ac:dyDescent="0.25">
      <c r="A271" s="176" t="str">
        <f t="shared" si="24"/>
        <v>6216701636</v>
      </c>
      <c r="B271" s="176">
        <f t="shared" si="25"/>
        <v>6216701</v>
      </c>
      <c r="C271" s="176" t="str">
        <f t="shared" si="26"/>
        <v>636</v>
      </c>
      <c r="D271" s="176" t="str">
        <f t="shared" si="27"/>
        <v>KENT STRIPES</v>
      </c>
      <c r="E271" s="176" t="str">
        <f t="shared" si="28"/>
        <v>Кепка</v>
      </c>
      <c r="F271" s="177" t="str">
        <f t="shared" si="29"/>
        <v>Кепки</v>
      </c>
      <c r="G271" s="172" t="s">
        <v>1221</v>
      </c>
      <c r="H271" s="173" t="s">
        <v>207</v>
      </c>
      <c r="I271" s="173" t="s">
        <v>62</v>
      </c>
      <c r="J271" s="173" t="s">
        <v>2618</v>
      </c>
      <c r="K271" s="173">
        <v>1</v>
      </c>
      <c r="L271" s="173" t="s">
        <v>2618</v>
      </c>
      <c r="M271" s="173"/>
      <c r="N271" s="173">
        <v>1</v>
      </c>
    </row>
    <row r="272" spans="1:14" x14ac:dyDescent="0.25">
      <c r="A272" s="176" t="str">
        <f t="shared" si="24"/>
        <v>6216701636</v>
      </c>
      <c r="B272" s="176">
        <f t="shared" si="25"/>
        <v>6216701</v>
      </c>
      <c r="C272" s="176" t="str">
        <f t="shared" si="26"/>
        <v>636</v>
      </c>
      <c r="D272" s="176" t="str">
        <f t="shared" si="27"/>
        <v>KENT STRIPES</v>
      </c>
      <c r="E272" s="176" t="str">
        <f t="shared" si="28"/>
        <v>Кепка</v>
      </c>
      <c r="F272" s="177" t="str">
        <f t="shared" si="29"/>
        <v>Кепки</v>
      </c>
      <c r="G272" s="172" t="s">
        <v>1220</v>
      </c>
      <c r="H272" s="173" t="s">
        <v>207</v>
      </c>
      <c r="I272" s="173" t="s">
        <v>63</v>
      </c>
      <c r="J272" s="173" t="s">
        <v>2618</v>
      </c>
      <c r="K272" s="173">
        <v>2</v>
      </c>
      <c r="L272" s="173" t="s">
        <v>2619</v>
      </c>
      <c r="M272" s="173"/>
      <c r="N272" s="173">
        <v>2</v>
      </c>
    </row>
    <row r="273" spans="1:14" x14ac:dyDescent="0.25">
      <c r="A273" s="176" t="str">
        <f t="shared" si="24"/>
        <v>62211015</v>
      </c>
      <c r="B273" s="176">
        <f t="shared" si="25"/>
        <v>6221101</v>
      </c>
      <c r="C273" s="176" t="str">
        <f t="shared" si="26"/>
        <v>5</v>
      </c>
      <c r="D273" s="176" t="str">
        <f t="shared" si="27"/>
        <v>DRIVER CAP CANVAS</v>
      </c>
      <c r="E273" s="176" t="str">
        <f t="shared" si="28"/>
        <v>Кепка</v>
      </c>
      <c r="F273" s="177" t="str">
        <f t="shared" si="29"/>
        <v>Кепки</v>
      </c>
      <c r="G273" s="170" t="s">
        <v>1723</v>
      </c>
      <c r="H273" s="155" t="s">
        <v>210</v>
      </c>
      <c r="I273" s="156" t="s">
        <v>61</v>
      </c>
      <c r="J273" s="157" t="s">
        <v>2578</v>
      </c>
      <c r="K273" s="159">
        <v>1</v>
      </c>
      <c r="L273" s="160" t="s">
        <v>2578</v>
      </c>
      <c r="M273" s="169"/>
      <c r="N273" s="162">
        <v>1</v>
      </c>
    </row>
    <row r="274" spans="1:14" x14ac:dyDescent="0.25">
      <c r="A274" s="176" t="str">
        <f t="shared" si="24"/>
        <v>62211015</v>
      </c>
      <c r="B274" s="176">
        <f t="shared" si="25"/>
        <v>6221101</v>
      </c>
      <c r="C274" s="176" t="str">
        <f t="shared" si="26"/>
        <v>5</v>
      </c>
      <c r="D274" s="176" t="str">
        <f t="shared" si="27"/>
        <v>DRIVER CAP CANVAS</v>
      </c>
      <c r="E274" s="176" t="str">
        <f t="shared" si="28"/>
        <v>Кепка</v>
      </c>
      <c r="F274" s="177" t="str">
        <f t="shared" si="29"/>
        <v>Кепки</v>
      </c>
      <c r="G274" s="170" t="s">
        <v>1722</v>
      </c>
      <c r="H274" s="155" t="s">
        <v>210</v>
      </c>
      <c r="I274" s="156" t="s">
        <v>60</v>
      </c>
      <c r="J274" s="157" t="s">
        <v>2578</v>
      </c>
      <c r="K274" s="159">
        <v>1</v>
      </c>
      <c r="L274" s="157" t="s">
        <v>2578</v>
      </c>
      <c r="M274" s="169"/>
      <c r="N274" s="162">
        <v>1</v>
      </c>
    </row>
    <row r="275" spans="1:14" x14ac:dyDescent="0.25">
      <c r="A275" s="176" t="str">
        <f t="shared" si="24"/>
        <v>622310120</v>
      </c>
      <c r="B275" s="176">
        <f t="shared" si="25"/>
        <v>6223101</v>
      </c>
      <c r="C275" s="176" t="str">
        <f t="shared" si="26"/>
        <v>20</v>
      </c>
      <c r="D275" s="176" t="str">
        <f t="shared" si="27"/>
        <v>DRIVER CAP LINEN</v>
      </c>
      <c r="E275" s="176" t="str">
        <f t="shared" si="28"/>
        <v>Кепка</v>
      </c>
      <c r="F275" s="177" t="str">
        <f t="shared" si="29"/>
        <v>Кепки</v>
      </c>
      <c r="G275" s="170" t="s">
        <v>858</v>
      </c>
      <c r="H275" s="155" t="s">
        <v>212</v>
      </c>
      <c r="I275" s="156" t="s">
        <v>66</v>
      </c>
      <c r="J275" s="157" t="s">
        <v>2427</v>
      </c>
      <c r="K275" s="159">
        <v>1</v>
      </c>
      <c r="L275" s="157" t="s">
        <v>2427</v>
      </c>
      <c r="M275" s="169"/>
      <c r="N275" s="162">
        <v>1</v>
      </c>
    </row>
    <row r="276" spans="1:14" x14ac:dyDescent="0.25">
      <c r="A276" s="176" t="str">
        <f t="shared" si="24"/>
        <v>622310120</v>
      </c>
      <c r="B276" s="176">
        <f t="shared" si="25"/>
        <v>6223101</v>
      </c>
      <c r="C276" s="176" t="str">
        <f t="shared" si="26"/>
        <v>20</v>
      </c>
      <c r="D276" s="176" t="str">
        <f t="shared" si="27"/>
        <v>DRIVER CAP LINEN</v>
      </c>
      <c r="E276" s="176" t="str">
        <f t="shared" si="28"/>
        <v>Кепка</v>
      </c>
      <c r="F276" s="177" t="str">
        <f t="shared" si="29"/>
        <v>Кепки</v>
      </c>
      <c r="G276" s="170" t="s">
        <v>857</v>
      </c>
      <c r="H276" s="155" t="s">
        <v>212</v>
      </c>
      <c r="I276" s="156" t="s">
        <v>61</v>
      </c>
      <c r="J276" s="157" t="s">
        <v>2427</v>
      </c>
      <c r="K276" s="159">
        <v>1</v>
      </c>
      <c r="L276" s="157" t="s">
        <v>2427</v>
      </c>
      <c r="M276" s="169"/>
      <c r="N276" s="162">
        <v>1</v>
      </c>
    </row>
    <row r="277" spans="1:14" x14ac:dyDescent="0.25">
      <c r="A277" s="176" t="str">
        <f t="shared" si="24"/>
        <v>622310120</v>
      </c>
      <c r="B277" s="176">
        <f t="shared" si="25"/>
        <v>6223101</v>
      </c>
      <c r="C277" s="176" t="str">
        <f t="shared" si="26"/>
        <v>20</v>
      </c>
      <c r="D277" s="176" t="str">
        <f t="shared" si="27"/>
        <v>DRIVER CAP LINEN</v>
      </c>
      <c r="E277" s="176" t="str">
        <f t="shared" si="28"/>
        <v>Кепка</v>
      </c>
      <c r="F277" s="177" t="str">
        <f t="shared" si="29"/>
        <v>Кепки</v>
      </c>
      <c r="G277" s="170" t="s">
        <v>856</v>
      </c>
      <c r="H277" s="155" t="s">
        <v>212</v>
      </c>
      <c r="I277" s="156" t="s">
        <v>60</v>
      </c>
      <c r="J277" s="157" t="s">
        <v>2427</v>
      </c>
      <c r="K277" s="159">
        <v>1</v>
      </c>
      <c r="L277" s="161" t="s">
        <v>2427</v>
      </c>
      <c r="M277" s="169"/>
      <c r="N277" s="162">
        <v>1</v>
      </c>
    </row>
    <row r="278" spans="1:14" x14ac:dyDescent="0.25">
      <c r="A278" s="176" t="str">
        <f t="shared" si="24"/>
        <v>62901103</v>
      </c>
      <c r="B278" s="176">
        <f t="shared" si="25"/>
        <v>6290110</v>
      </c>
      <c r="C278" s="176" t="str">
        <f t="shared" si="26"/>
        <v>3</v>
      </c>
      <c r="D278" s="176" t="str">
        <f t="shared" si="27"/>
        <v>RIDERS</v>
      </c>
      <c r="E278" s="176" t="str">
        <f t="shared" si="28"/>
        <v>Кепка</v>
      </c>
      <c r="F278" s="177" t="str">
        <f t="shared" si="29"/>
        <v>Кепки</v>
      </c>
      <c r="G278" s="170" t="s">
        <v>2233</v>
      </c>
      <c r="H278" s="155" t="s">
        <v>217</v>
      </c>
      <c r="I278" s="156" t="s">
        <v>66</v>
      </c>
      <c r="J278" s="157" t="s">
        <v>2620</v>
      </c>
      <c r="K278" s="159">
        <v>1</v>
      </c>
      <c r="L278" s="161" t="s">
        <v>2620</v>
      </c>
      <c r="M278" s="169"/>
      <c r="N278" s="162">
        <v>1</v>
      </c>
    </row>
    <row r="279" spans="1:14" x14ac:dyDescent="0.25">
      <c r="A279" s="176" t="str">
        <f t="shared" si="24"/>
        <v>62901103</v>
      </c>
      <c r="B279" s="176">
        <f t="shared" si="25"/>
        <v>6290110</v>
      </c>
      <c r="C279" s="176" t="str">
        <f t="shared" si="26"/>
        <v>3</v>
      </c>
      <c r="D279" s="176" t="str">
        <f t="shared" si="27"/>
        <v>RIDERS</v>
      </c>
      <c r="E279" s="176" t="str">
        <f t="shared" si="28"/>
        <v>Кепка</v>
      </c>
      <c r="F279" s="177" t="str">
        <f t="shared" si="29"/>
        <v>Кепки</v>
      </c>
      <c r="G279" s="170" t="s">
        <v>2231</v>
      </c>
      <c r="H279" s="155" t="s">
        <v>217</v>
      </c>
      <c r="I279" s="156" t="s">
        <v>61</v>
      </c>
      <c r="J279" s="157" t="s">
        <v>2621</v>
      </c>
      <c r="K279" s="159">
        <v>1</v>
      </c>
      <c r="L279" s="161" t="s">
        <v>2621</v>
      </c>
      <c r="M279" s="169"/>
      <c r="N279" s="162">
        <v>1</v>
      </c>
    </row>
    <row r="280" spans="1:14" x14ac:dyDescent="0.25">
      <c r="A280" s="176" t="str">
        <f t="shared" si="24"/>
        <v>629090141</v>
      </c>
      <c r="B280" s="176">
        <f t="shared" si="25"/>
        <v>6290901</v>
      </c>
      <c r="C280" s="176" t="str">
        <f t="shared" si="26"/>
        <v>41</v>
      </c>
      <c r="D280" s="176" t="str">
        <f t="shared" si="27"/>
        <v>DRIVER CAP HARRIS TWEED</v>
      </c>
      <c r="E280" s="176" t="str">
        <f t="shared" si="28"/>
        <v>Кепка</v>
      </c>
      <c r="F280" s="177" t="str">
        <f t="shared" si="29"/>
        <v>Кепки</v>
      </c>
      <c r="G280" s="170" t="s">
        <v>339</v>
      </c>
      <c r="H280" s="155" t="s">
        <v>220</v>
      </c>
      <c r="I280" s="156" t="s">
        <v>61</v>
      </c>
      <c r="J280" s="157" t="s">
        <v>2622</v>
      </c>
      <c r="K280" s="159">
        <v>1</v>
      </c>
      <c r="L280" s="161" t="s">
        <v>2622</v>
      </c>
      <c r="M280" s="169"/>
      <c r="N280" s="162">
        <v>1</v>
      </c>
    </row>
    <row r="281" spans="1:14" x14ac:dyDescent="0.25">
      <c r="A281" s="176" t="str">
        <f t="shared" si="24"/>
        <v>629090141</v>
      </c>
      <c r="B281" s="176">
        <f t="shared" si="25"/>
        <v>6290901</v>
      </c>
      <c r="C281" s="176" t="str">
        <f t="shared" si="26"/>
        <v>41</v>
      </c>
      <c r="D281" s="176" t="str">
        <f t="shared" si="27"/>
        <v>DRIVER CAP HARRIS TWEED</v>
      </c>
      <c r="E281" s="176" t="str">
        <f t="shared" si="28"/>
        <v>Кепка</v>
      </c>
      <c r="F281" s="177" t="str">
        <f t="shared" si="29"/>
        <v>Кепки</v>
      </c>
      <c r="G281" s="170" t="s">
        <v>337</v>
      </c>
      <c r="H281" s="155" t="s">
        <v>220</v>
      </c>
      <c r="I281" s="156" t="s">
        <v>60</v>
      </c>
      <c r="J281" s="157" t="s">
        <v>2622</v>
      </c>
      <c r="K281" s="159">
        <v>5</v>
      </c>
      <c r="L281" s="161" t="s">
        <v>2624</v>
      </c>
      <c r="M281" s="169"/>
      <c r="N281" s="162">
        <v>5</v>
      </c>
    </row>
    <row r="282" spans="1:14" x14ac:dyDescent="0.25">
      <c r="A282" s="176" t="str">
        <f t="shared" si="24"/>
        <v>629090141</v>
      </c>
      <c r="B282" s="176">
        <f t="shared" si="25"/>
        <v>6290901</v>
      </c>
      <c r="C282" s="176" t="str">
        <f t="shared" si="26"/>
        <v>41</v>
      </c>
      <c r="D282" s="176" t="str">
        <f t="shared" si="27"/>
        <v>DRIVER CAP HARRIS TWEED</v>
      </c>
      <c r="E282" s="176" t="str">
        <f t="shared" si="28"/>
        <v>Кепка</v>
      </c>
      <c r="F282" s="177" t="str">
        <f t="shared" si="29"/>
        <v>Кепки</v>
      </c>
      <c r="G282" s="170" t="s">
        <v>336</v>
      </c>
      <c r="H282" s="155" t="s">
        <v>220</v>
      </c>
      <c r="I282" s="156" t="s">
        <v>64</v>
      </c>
      <c r="J282" s="157" t="s">
        <v>2622</v>
      </c>
      <c r="K282" s="159">
        <v>3</v>
      </c>
      <c r="L282" s="157" t="s">
        <v>2760</v>
      </c>
      <c r="M282" s="169"/>
      <c r="N282" s="162">
        <v>3</v>
      </c>
    </row>
    <row r="283" spans="1:14" x14ac:dyDescent="0.25">
      <c r="A283" s="176" t="str">
        <f t="shared" si="24"/>
        <v>629090141</v>
      </c>
      <c r="B283" s="176">
        <f t="shared" si="25"/>
        <v>6290901</v>
      </c>
      <c r="C283" s="176" t="str">
        <f t="shared" si="26"/>
        <v>41</v>
      </c>
      <c r="D283" s="176" t="str">
        <f t="shared" si="27"/>
        <v>DRIVER CAP HARRIS TWEED</v>
      </c>
      <c r="E283" s="176" t="str">
        <f t="shared" si="28"/>
        <v>Кепка</v>
      </c>
      <c r="F283" s="177" t="str">
        <f t="shared" si="29"/>
        <v>Кепки</v>
      </c>
      <c r="G283" s="170" t="s">
        <v>335</v>
      </c>
      <c r="H283" s="155" t="s">
        <v>220</v>
      </c>
      <c r="I283" s="156" t="s">
        <v>70</v>
      </c>
      <c r="J283" s="157" t="s">
        <v>2622</v>
      </c>
      <c r="K283" s="159">
        <v>1</v>
      </c>
      <c r="L283" s="157" t="s">
        <v>2622</v>
      </c>
      <c r="M283" s="169"/>
      <c r="N283" s="162">
        <v>1</v>
      </c>
    </row>
    <row r="284" spans="1:14" x14ac:dyDescent="0.25">
      <c r="A284" s="176" t="str">
        <f t="shared" si="24"/>
        <v>629310425</v>
      </c>
      <c r="B284" s="176">
        <f t="shared" si="25"/>
        <v>6293104</v>
      </c>
      <c r="C284" s="176" t="str">
        <f t="shared" si="26"/>
        <v>25</v>
      </c>
      <c r="D284" s="176" t="str">
        <f t="shared" si="27"/>
        <v>RIDERS CAP LINEN</v>
      </c>
      <c r="E284" s="176" t="str">
        <f t="shared" si="28"/>
        <v>Кепка</v>
      </c>
      <c r="F284" s="177" t="str">
        <f t="shared" si="29"/>
        <v>Кепки</v>
      </c>
      <c r="G284" s="172" t="s">
        <v>1721</v>
      </c>
      <c r="H284" s="173" t="s">
        <v>225</v>
      </c>
      <c r="I284" s="173" t="s">
        <v>61</v>
      </c>
      <c r="J284" s="173" t="s">
        <v>2625</v>
      </c>
      <c r="K284" s="173">
        <v>1</v>
      </c>
      <c r="L284" s="173" t="s">
        <v>2625</v>
      </c>
      <c r="M284" s="173"/>
      <c r="N284" s="173">
        <v>1</v>
      </c>
    </row>
    <row r="285" spans="1:14" x14ac:dyDescent="0.25">
      <c r="A285" s="176" t="str">
        <f t="shared" si="24"/>
        <v>629310425</v>
      </c>
      <c r="B285" s="176">
        <f t="shared" si="25"/>
        <v>6293104</v>
      </c>
      <c r="C285" s="176" t="str">
        <f t="shared" si="26"/>
        <v>25</v>
      </c>
      <c r="D285" s="176" t="str">
        <f t="shared" si="27"/>
        <v>RIDERS CAP LINEN</v>
      </c>
      <c r="E285" s="176" t="str">
        <f t="shared" si="28"/>
        <v>Кепка</v>
      </c>
      <c r="F285" s="177" t="str">
        <f t="shared" si="29"/>
        <v>Кепки</v>
      </c>
      <c r="G285" s="172" t="s">
        <v>1720</v>
      </c>
      <c r="H285" s="173" t="s">
        <v>225</v>
      </c>
      <c r="I285" s="173" t="s">
        <v>64</v>
      </c>
      <c r="J285" s="173" t="s">
        <v>2625</v>
      </c>
      <c r="K285" s="173">
        <v>1</v>
      </c>
      <c r="L285" s="173" t="s">
        <v>2625</v>
      </c>
      <c r="M285" s="173"/>
      <c r="N285" s="173">
        <v>1</v>
      </c>
    </row>
    <row r="286" spans="1:14" x14ac:dyDescent="0.25">
      <c r="A286" s="176" t="str">
        <f t="shared" si="24"/>
        <v>6293501371</v>
      </c>
      <c r="B286" s="176">
        <f t="shared" si="25"/>
        <v>6293501</v>
      </c>
      <c r="C286" s="176" t="str">
        <f t="shared" si="26"/>
        <v>371</v>
      </c>
      <c r="D286" s="176" t="str">
        <f t="shared" si="27"/>
        <v>KENT LINEN</v>
      </c>
      <c r="E286" s="176" t="str">
        <f t="shared" si="28"/>
        <v>Кепка</v>
      </c>
      <c r="F286" s="177" t="str">
        <f t="shared" si="29"/>
        <v>Кепки</v>
      </c>
      <c r="G286" s="170" t="s">
        <v>1719</v>
      </c>
      <c r="H286" s="155" t="s">
        <v>228</v>
      </c>
      <c r="I286" s="156" t="s">
        <v>60</v>
      </c>
      <c r="J286" s="157" t="s">
        <v>2427</v>
      </c>
      <c r="K286" s="159">
        <v>2</v>
      </c>
      <c r="L286" s="157" t="s">
        <v>2574</v>
      </c>
      <c r="M286" s="169"/>
      <c r="N286" s="162">
        <v>2</v>
      </c>
    </row>
    <row r="287" spans="1:14" x14ac:dyDescent="0.25">
      <c r="A287" s="176" t="str">
        <f t="shared" si="24"/>
        <v>629750268</v>
      </c>
      <c r="B287" s="176">
        <f t="shared" si="25"/>
        <v>6297502</v>
      </c>
      <c r="C287" s="176" t="str">
        <f t="shared" si="26"/>
        <v>68</v>
      </c>
      <c r="D287" s="176" t="str">
        <f t="shared" si="27"/>
        <v>RIDERS EMBOSSED</v>
      </c>
      <c r="E287" s="176" t="str">
        <f t="shared" si="28"/>
        <v>Кепка</v>
      </c>
      <c r="F287" s="177" t="str">
        <f t="shared" si="29"/>
        <v>Кепки</v>
      </c>
      <c r="G287" s="170" t="s">
        <v>1468</v>
      </c>
      <c r="H287" s="155" t="s">
        <v>234</v>
      </c>
      <c r="I287" s="156" t="s">
        <v>60</v>
      </c>
      <c r="J287" s="157" t="s">
        <v>2597</v>
      </c>
      <c r="K287" s="159">
        <v>4</v>
      </c>
      <c r="L287" s="161" t="s">
        <v>2627</v>
      </c>
      <c r="M287" s="169"/>
      <c r="N287" s="162">
        <v>4</v>
      </c>
    </row>
    <row r="288" spans="1:14" x14ac:dyDescent="0.25">
      <c r="A288" s="176" t="str">
        <f t="shared" si="24"/>
        <v>6380303287</v>
      </c>
      <c r="B288" s="176">
        <f t="shared" si="25"/>
        <v>6380303</v>
      </c>
      <c r="C288" s="176" t="str">
        <f t="shared" si="26"/>
        <v>287</v>
      </c>
      <c r="D288" s="176" t="str">
        <f t="shared" si="27"/>
        <v>DRIVER</v>
      </c>
      <c r="E288" s="176" t="str">
        <f t="shared" si="28"/>
        <v>Кепка</v>
      </c>
      <c r="F288" s="177" t="str">
        <f t="shared" si="29"/>
        <v>Кепки</v>
      </c>
      <c r="G288" s="170" t="s">
        <v>1937</v>
      </c>
      <c r="H288" s="155" t="s">
        <v>236</v>
      </c>
      <c r="I288" s="156" t="s">
        <v>66</v>
      </c>
      <c r="J288" s="157" t="s">
        <v>2620</v>
      </c>
      <c r="K288" s="159">
        <v>1</v>
      </c>
      <c r="L288" s="157" t="s">
        <v>2620</v>
      </c>
      <c r="M288" s="169"/>
      <c r="N288" s="162">
        <v>1</v>
      </c>
    </row>
    <row r="289" spans="1:14" x14ac:dyDescent="0.25">
      <c r="A289" s="176" t="str">
        <f t="shared" si="24"/>
        <v>6380303287</v>
      </c>
      <c r="B289" s="176">
        <f t="shared" si="25"/>
        <v>6380303</v>
      </c>
      <c r="C289" s="176" t="str">
        <f t="shared" si="26"/>
        <v>287</v>
      </c>
      <c r="D289" s="176" t="str">
        <f t="shared" si="27"/>
        <v>DRIVER</v>
      </c>
      <c r="E289" s="176" t="str">
        <f t="shared" si="28"/>
        <v>Кепка</v>
      </c>
      <c r="F289" s="177" t="str">
        <f t="shared" si="29"/>
        <v>Кепки</v>
      </c>
      <c r="G289" s="170" t="s">
        <v>1935</v>
      </c>
      <c r="H289" s="155" t="s">
        <v>236</v>
      </c>
      <c r="I289" s="156" t="s">
        <v>72</v>
      </c>
      <c r="J289" s="157" t="s">
        <v>2620</v>
      </c>
      <c r="K289" s="159">
        <v>2</v>
      </c>
      <c r="L289" s="157" t="s">
        <v>2628</v>
      </c>
      <c r="M289" s="169"/>
      <c r="N289" s="162">
        <v>2</v>
      </c>
    </row>
    <row r="290" spans="1:14" x14ac:dyDescent="0.25">
      <c r="A290" s="176" t="str">
        <f t="shared" si="24"/>
        <v>6380303287</v>
      </c>
      <c r="B290" s="176">
        <f t="shared" si="25"/>
        <v>6380303</v>
      </c>
      <c r="C290" s="176" t="str">
        <f t="shared" si="26"/>
        <v>287</v>
      </c>
      <c r="D290" s="176" t="str">
        <f t="shared" si="27"/>
        <v>DRIVER</v>
      </c>
      <c r="E290" s="176" t="str">
        <f t="shared" si="28"/>
        <v>Кепка</v>
      </c>
      <c r="F290" s="177" t="str">
        <f t="shared" si="29"/>
        <v>Кепки</v>
      </c>
      <c r="G290" s="170" t="s">
        <v>1934</v>
      </c>
      <c r="H290" s="155" t="s">
        <v>236</v>
      </c>
      <c r="I290" s="156" t="s">
        <v>61</v>
      </c>
      <c r="J290" s="157" t="s">
        <v>2620</v>
      </c>
      <c r="K290" s="159">
        <v>1</v>
      </c>
      <c r="L290" s="157" t="s">
        <v>2620</v>
      </c>
      <c r="M290" s="169"/>
      <c r="N290" s="162">
        <v>1</v>
      </c>
    </row>
    <row r="291" spans="1:14" x14ac:dyDescent="0.25">
      <c r="A291" s="176" t="str">
        <f t="shared" si="24"/>
        <v>6380303287</v>
      </c>
      <c r="B291" s="176">
        <f t="shared" si="25"/>
        <v>6380303</v>
      </c>
      <c r="C291" s="176" t="str">
        <f t="shared" si="26"/>
        <v>287</v>
      </c>
      <c r="D291" s="176" t="str">
        <f t="shared" si="27"/>
        <v>DRIVER</v>
      </c>
      <c r="E291" s="176" t="str">
        <f t="shared" si="28"/>
        <v>Кепка</v>
      </c>
      <c r="F291" s="177" t="str">
        <f t="shared" si="29"/>
        <v>Кепки</v>
      </c>
      <c r="G291" s="170" t="s">
        <v>1933</v>
      </c>
      <c r="H291" s="155" t="s">
        <v>236</v>
      </c>
      <c r="I291" s="156" t="s">
        <v>62</v>
      </c>
      <c r="J291" s="157" t="s">
        <v>2621</v>
      </c>
      <c r="K291" s="159">
        <v>1</v>
      </c>
      <c r="L291" s="157" t="s">
        <v>2621</v>
      </c>
      <c r="M291" s="169"/>
      <c r="N291" s="162">
        <v>1</v>
      </c>
    </row>
    <row r="292" spans="1:14" x14ac:dyDescent="0.25">
      <c r="A292" s="176" t="str">
        <f t="shared" si="24"/>
        <v>6380303287</v>
      </c>
      <c r="B292" s="176">
        <f t="shared" si="25"/>
        <v>6380303</v>
      </c>
      <c r="C292" s="176" t="str">
        <f t="shared" si="26"/>
        <v>287</v>
      </c>
      <c r="D292" s="176" t="str">
        <f t="shared" si="27"/>
        <v>DRIVER</v>
      </c>
      <c r="E292" s="176" t="str">
        <f t="shared" si="28"/>
        <v>Кепка</v>
      </c>
      <c r="F292" s="177" t="str">
        <f t="shared" si="29"/>
        <v>Кепки</v>
      </c>
      <c r="G292" s="170" t="s">
        <v>1932</v>
      </c>
      <c r="H292" s="155" t="s">
        <v>236</v>
      </c>
      <c r="I292" s="156" t="s">
        <v>60</v>
      </c>
      <c r="J292" s="157" t="s">
        <v>2620</v>
      </c>
      <c r="K292" s="159">
        <v>3</v>
      </c>
      <c r="L292" s="160" t="s">
        <v>2802</v>
      </c>
      <c r="M292" s="169"/>
      <c r="N292" s="162">
        <v>3</v>
      </c>
    </row>
    <row r="293" spans="1:14" x14ac:dyDescent="0.25">
      <c r="A293" s="176" t="str">
        <f t="shared" si="24"/>
        <v>6380303287</v>
      </c>
      <c r="B293" s="176">
        <f t="shared" si="25"/>
        <v>6380303</v>
      </c>
      <c r="C293" s="176" t="str">
        <f t="shared" si="26"/>
        <v>287</v>
      </c>
      <c r="D293" s="176" t="str">
        <f t="shared" si="27"/>
        <v>DRIVER</v>
      </c>
      <c r="E293" s="176" t="str">
        <f t="shared" si="28"/>
        <v>Кепка</v>
      </c>
      <c r="F293" s="177" t="str">
        <f t="shared" si="29"/>
        <v>Кепки</v>
      </c>
      <c r="G293" s="170" t="s">
        <v>1930</v>
      </c>
      <c r="H293" s="155" t="s">
        <v>236</v>
      </c>
      <c r="I293" s="156" t="s">
        <v>63</v>
      </c>
      <c r="J293" s="157" t="s">
        <v>2620</v>
      </c>
      <c r="K293" s="159">
        <v>5</v>
      </c>
      <c r="L293" s="161" t="s">
        <v>2630</v>
      </c>
      <c r="M293" s="169"/>
      <c r="N293" s="162">
        <v>5</v>
      </c>
    </row>
    <row r="294" spans="1:14" x14ac:dyDescent="0.25">
      <c r="A294" s="176" t="str">
        <f t="shared" si="24"/>
        <v>6380303287</v>
      </c>
      <c r="B294" s="176">
        <f t="shared" si="25"/>
        <v>6380303</v>
      </c>
      <c r="C294" s="176" t="str">
        <f t="shared" si="26"/>
        <v>287</v>
      </c>
      <c r="D294" s="176" t="str">
        <f t="shared" si="27"/>
        <v>DRIVER</v>
      </c>
      <c r="E294" s="176" t="str">
        <f t="shared" si="28"/>
        <v>Кепка</v>
      </c>
      <c r="F294" s="177" t="str">
        <f t="shared" si="29"/>
        <v>Кепки</v>
      </c>
      <c r="G294" s="170" t="s">
        <v>1929</v>
      </c>
      <c r="H294" s="155" t="s">
        <v>236</v>
      </c>
      <c r="I294" s="156" t="s">
        <v>64</v>
      </c>
      <c r="J294" s="157" t="s">
        <v>2620</v>
      </c>
      <c r="K294" s="159">
        <v>4</v>
      </c>
      <c r="L294" s="157" t="s">
        <v>2629</v>
      </c>
      <c r="M294" s="169"/>
      <c r="N294" s="162">
        <v>4</v>
      </c>
    </row>
    <row r="295" spans="1:14" x14ac:dyDescent="0.25">
      <c r="A295" s="176" t="str">
        <f t="shared" si="24"/>
        <v>6380303287</v>
      </c>
      <c r="B295" s="176">
        <f t="shared" si="25"/>
        <v>6380303</v>
      </c>
      <c r="C295" s="176" t="str">
        <f t="shared" si="26"/>
        <v>287</v>
      </c>
      <c r="D295" s="176" t="str">
        <f t="shared" si="27"/>
        <v>DRIVER</v>
      </c>
      <c r="E295" s="176" t="str">
        <f t="shared" si="28"/>
        <v>Кепка</v>
      </c>
      <c r="F295" s="177" t="str">
        <f t="shared" si="29"/>
        <v>Кепки</v>
      </c>
      <c r="G295" s="170" t="s">
        <v>1928</v>
      </c>
      <c r="H295" s="155" t="s">
        <v>236</v>
      </c>
      <c r="I295" s="156" t="s">
        <v>71</v>
      </c>
      <c r="J295" s="157" t="s">
        <v>2620</v>
      </c>
      <c r="K295" s="159">
        <v>1</v>
      </c>
      <c r="L295" s="157" t="s">
        <v>2620</v>
      </c>
      <c r="M295" s="169"/>
      <c r="N295" s="162">
        <v>1</v>
      </c>
    </row>
    <row r="296" spans="1:14" x14ac:dyDescent="0.25">
      <c r="A296" s="176" t="str">
        <f t="shared" si="24"/>
        <v>6380314228</v>
      </c>
      <c r="B296" s="176">
        <f t="shared" si="25"/>
        <v>6380314</v>
      </c>
      <c r="C296" s="176" t="str">
        <f t="shared" si="26"/>
        <v>228</v>
      </c>
      <c r="D296" s="176" t="str">
        <f t="shared" si="27"/>
        <v>DRIVER CHECK</v>
      </c>
      <c r="E296" s="176" t="str">
        <f t="shared" si="28"/>
        <v>Кепка</v>
      </c>
      <c r="F296" s="177" t="str">
        <f t="shared" si="29"/>
        <v>Кепки</v>
      </c>
      <c r="G296" s="170" t="s">
        <v>1618</v>
      </c>
      <c r="H296" s="155" t="s">
        <v>245</v>
      </c>
      <c r="I296" s="156" t="s">
        <v>61</v>
      </c>
      <c r="J296" s="157" t="s">
        <v>2563</v>
      </c>
      <c r="K296" s="159">
        <v>2</v>
      </c>
      <c r="L296" s="157" t="s">
        <v>2631</v>
      </c>
      <c r="M296" s="169"/>
      <c r="N296" s="162">
        <v>2</v>
      </c>
    </row>
    <row r="297" spans="1:14" x14ac:dyDescent="0.25">
      <c r="A297" s="176" t="str">
        <f t="shared" si="24"/>
        <v>6380314228</v>
      </c>
      <c r="B297" s="176">
        <f t="shared" si="25"/>
        <v>6380314</v>
      </c>
      <c r="C297" s="176" t="str">
        <f t="shared" si="26"/>
        <v>228</v>
      </c>
      <c r="D297" s="176" t="str">
        <f t="shared" si="27"/>
        <v>DRIVER CHECK</v>
      </c>
      <c r="E297" s="176" t="str">
        <f t="shared" si="28"/>
        <v>Кепка</v>
      </c>
      <c r="F297" s="177" t="str">
        <f t="shared" si="29"/>
        <v>Кепки</v>
      </c>
      <c r="G297" s="170" t="s">
        <v>1616</v>
      </c>
      <c r="H297" s="155" t="s">
        <v>245</v>
      </c>
      <c r="I297" s="156" t="s">
        <v>62</v>
      </c>
      <c r="J297" s="157">
        <v>904.63</v>
      </c>
      <c r="K297" s="159">
        <v>3</v>
      </c>
      <c r="L297" s="157" t="s">
        <v>2632</v>
      </c>
      <c r="M297" s="169"/>
      <c r="N297" s="162">
        <v>3</v>
      </c>
    </row>
    <row r="298" spans="1:14" x14ac:dyDescent="0.25">
      <c r="A298" s="176" t="str">
        <f t="shared" si="24"/>
        <v>6380314228</v>
      </c>
      <c r="B298" s="176">
        <f t="shared" si="25"/>
        <v>6380314</v>
      </c>
      <c r="C298" s="176" t="str">
        <f t="shared" si="26"/>
        <v>228</v>
      </c>
      <c r="D298" s="176" t="str">
        <f t="shared" si="27"/>
        <v>DRIVER CHECK</v>
      </c>
      <c r="E298" s="176" t="str">
        <f t="shared" si="28"/>
        <v>Кепка</v>
      </c>
      <c r="F298" s="177" t="str">
        <f t="shared" si="29"/>
        <v>Кепки</v>
      </c>
      <c r="G298" s="170" t="s">
        <v>1615</v>
      </c>
      <c r="H298" s="155" t="s">
        <v>245</v>
      </c>
      <c r="I298" s="156" t="s">
        <v>60</v>
      </c>
      <c r="J298" s="157" t="s">
        <v>2563</v>
      </c>
      <c r="K298" s="159">
        <v>5</v>
      </c>
      <c r="L298" s="157" t="s">
        <v>2633</v>
      </c>
      <c r="M298" s="169"/>
      <c r="N298" s="162">
        <v>5</v>
      </c>
    </row>
    <row r="299" spans="1:14" x14ac:dyDescent="0.25">
      <c r="A299" s="176" t="str">
        <f t="shared" si="24"/>
        <v>6380318267</v>
      </c>
      <c r="B299" s="176">
        <f t="shared" si="25"/>
        <v>6380318</v>
      </c>
      <c r="C299" s="176" t="str">
        <f t="shared" si="26"/>
        <v>267</v>
      </c>
      <c r="D299" s="176" t="str">
        <f t="shared" si="27"/>
        <v>DRIVER CAP WOOL CHECK</v>
      </c>
      <c r="E299" s="176" t="str">
        <f t="shared" si="28"/>
        <v>Кепка</v>
      </c>
      <c r="F299" s="177" t="str">
        <f t="shared" si="29"/>
        <v>Кепки</v>
      </c>
      <c r="G299" s="170" t="s">
        <v>1132</v>
      </c>
      <c r="H299" s="155" t="s">
        <v>249</v>
      </c>
      <c r="I299" s="156" t="s">
        <v>72</v>
      </c>
      <c r="J299" s="157" t="s">
        <v>2634</v>
      </c>
      <c r="K299" s="159">
        <v>1</v>
      </c>
      <c r="L299" s="157" t="s">
        <v>2634</v>
      </c>
      <c r="M299" s="169"/>
      <c r="N299" s="162">
        <v>1</v>
      </c>
    </row>
    <row r="300" spans="1:14" x14ac:dyDescent="0.25">
      <c r="A300" s="176" t="str">
        <f t="shared" si="24"/>
        <v>6380318267</v>
      </c>
      <c r="B300" s="176">
        <f t="shared" si="25"/>
        <v>6380318</v>
      </c>
      <c r="C300" s="176" t="str">
        <f t="shared" si="26"/>
        <v>267</v>
      </c>
      <c r="D300" s="176" t="str">
        <f t="shared" si="27"/>
        <v>DRIVER CAP WOOL CHECK</v>
      </c>
      <c r="E300" s="176" t="str">
        <f t="shared" si="28"/>
        <v>Кепка</v>
      </c>
      <c r="F300" s="177" t="str">
        <f t="shared" si="29"/>
        <v>Кепки</v>
      </c>
      <c r="G300" s="170" t="s">
        <v>1131</v>
      </c>
      <c r="H300" s="155" t="s">
        <v>249</v>
      </c>
      <c r="I300" s="156" t="s">
        <v>61</v>
      </c>
      <c r="J300" s="157" t="s">
        <v>2634</v>
      </c>
      <c r="K300" s="159">
        <v>2</v>
      </c>
      <c r="L300" s="157" t="s">
        <v>2635</v>
      </c>
      <c r="M300" s="169"/>
      <c r="N300" s="162">
        <v>2</v>
      </c>
    </row>
    <row r="301" spans="1:14" x14ac:dyDescent="0.25">
      <c r="A301" s="176" t="str">
        <f t="shared" si="24"/>
        <v>6380318267</v>
      </c>
      <c r="B301" s="176">
        <f t="shared" si="25"/>
        <v>6380318</v>
      </c>
      <c r="C301" s="176" t="str">
        <f t="shared" si="26"/>
        <v>267</v>
      </c>
      <c r="D301" s="176" t="str">
        <f t="shared" si="27"/>
        <v>DRIVER CAP WOOL CHECK</v>
      </c>
      <c r="E301" s="176" t="str">
        <f t="shared" si="28"/>
        <v>Кепка</v>
      </c>
      <c r="F301" s="177" t="str">
        <f t="shared" si="29"/>
        <v>Кепки</v>
      </c>
      <c r="G301" s="172" t="s">
        <v>1130</v>
      </c>
      <c r="H301" s="173" t="s">
        <v>249</v>
      </c>
      <c r="I301" s="173" t="s">
        <v>62</v>
      </c>
      <c r="J301" s="173" t="s">
        <v>2634</v>
      </c>
      <c r="K301" s="173">
        <v>1</v>
      </c>
      <c r="L301" s="173" t="s">
        <v>2634</v>
      </c>
      <c r="M301" s="173"/>
      <c r="N301" s="173">
        <v>1</v>
      </c>
    </row>
    <row r="302" spans="1:14" x14ac:dyDescent="0.25">
      <c r="A302" s="176" t="str">
        <f t="shared" si="24"/>
        <v>6380318267</v>
      </c>
      <c r="B302" s="176">
        <f t="shared" si="25"/>
        <v>6380318</v>
      </c>
      <c r="C302" s="176" t="str">
        <f t="shared" si="26"/>
        <v>267</v>
      </c>
      <c r="D302" s="176" t="str">
        <f t="shared" si="27"/>
        <v>DRIVER CAP WOOL CHECK</v>
      </c>
      <c r="E302" s="176" t="str">
        <f t="shared" si="28"/>
        <v>Кепка</v>
      </c>
      <c r="F302" s="177" t="str">
        <f t="shared" si="29"/>
        <v>Кепки</v>
      </c>
      <c r="G302" s="172" t="s">
        <v>1129</v>
      </c>
      <c r="H302" s="173" t="s">
        <v>249</v>
      </c>
      <c r="I302" s="173" t="s">
        <v>60</v>
      </c>
      <c r="J302" s="173" t="s">
        <v>2634</v>
      </c>
      <c r="K302" s="173">
        <v>4</v>
      </c>
      <c r="L302" s="173" t="s">
        <v>2636</v>
      </c>
      <c r="M302" s="173"/>
      <c r="N302" s="173">
        <v>4</v>
      </c>
    </row>
    <row r="303" spans="1:14" x14ac:dyDescent="0.25">
      <c r="A303" s="176" t="str">
        <f t="shared" si="24"/>
        <v>6380318267</v>
      </c>
      <c r="B303" s="176">
        <f t="shared" si="25"/>
        <v>6380318</v>
      </c>
      <c r="C303" s="176" t="str">
        <f t="shared" si="26"/>
        <v>267</v>
      </c>
      <c r="D303" s="176" t="str">
        <f t="shared" si="27"/>
        <v>DRIVER CAP WOOL CHECK</v>
      </c>
      <c r="E303" s="176" t="str">
        <f t="shared" si="28"/>
        <v>Кепка</v>
      </c>
      <c r="F303" s="177" t="str">
        <f t="shared" si="29"/>
        <v>Кепки</v>
      </c>
      <c r="G303" s="172" t="s">
        <v>1127</v>
      </c>
      <c r="H303" s="173" t="s">
        <v>249</v>
      </c>
      <c r="I303" s="173" t="s">
        <v>63</v>
      </c>
      <c r="J303" s="173" t="s">
        <v>2634</v>
      </c>
      <c r="K303" s="173">
        <v>1</v>
      </c>
      <c r="L303" s="173" t="s">
        <v>2634</v>
      </c>
      <c r="M303" s="173"/>
      <c r="N303" s="173">
        <v>1</v>
      </c>
    </row>
    <row r="304" spans="1:14" x14ac:dyDescent="0.25">
      <c r="A304" s="176" t="str">
        <f t="shared" si="24"/>
        <v>6380318267</v>
      </c>
      <c r="B304" s="176">
        <f t="shared" si="25"/>
        <v>6380318</v>
      </c>
      <c r="C304" s="176" t="str">
        <f t="shared" si="26"/>
        <v>267</v>
      </c>
      <c r="D304" s="176" t="str">
        <f t="shared" si="27"/>
        <v>DRIVER CAP WOOL CHECK</v>
      </c>
      <c r="E304" s="176" t="str">
        <f t="shared" si="28"/>
        <v>Кепка</v>
      </c>
      <c r="F304" s="177" t="str">
        <f t="shared" si="29"/>
        <v>Кепки</v>
      </c>
      <c r="G304" s="172" t="s">
        <v>1126</v>
      </c>
      <c r="H304" s="173" t="s">
        <v>249</v>
      </c>
      <c r="I304" s="173" t="s">
        <v>64</v>
      </c>
      <c r="J304" s="173" t="s">
        <v>2634</v>
      </c>
      <c r="K304" s="173">
        <v>2</v>
      </c>
      <c r="L304" s="173" t="s">
        <v>2635</v>
      </c>
      <c r="M304" s="173"/>
      <c r="N304" s="173">
        <v>2</v>
      </c>
    </row>
    <row r="305" spans="1:14" x14ac:dyDescent="0.25">
      <c r="A305" s="176" t="str">
        <f t="shared" si="24"/>
        <v>6380318267</v>
      </c>
      <c r="B305" s="176">
        <f t="shared" si="25"/>
        <v>6380318</v>
      </c>
      <c r="C305" s="176" t="str">
        <f t="shared" si="26"/>
        <v>267</v>
      </c>
      <c r="D305" s="176" t="str">
        <f t="shared" si="27"/>
        <v>DRIVER CAP WOOL CHECK</v>
      </c>
      <c r="E305" s="176" t="str">
        <f t="shared" si="28"/>
        <v>Кепка</v>
      </c>
      <c r="F305" s="177" t="str">
        <f t="shared" si="29"/>
        <v>Кепки</v>
      </c>
      <c r="G305" s="170" t="s">
        <v>1125</v>
      </c>
      <c r="H305" s="155" t="s">
        <v>249</v>
      </c>
      <c r="I305" s="156" t="s">
        <v>71</v>
      </c>
      <c r="J305" s="157" t="s">
        <v>2634</v>
      </c>
      <c r="K305" s="159">
        <v>1</v>
      </c>
      <c r="L305" s="157" t="s">
        <v>2634</v>
      </c>
      <c r="M305" s="169"/>
      <c r="N305" s="162">
        <v>1</v>
      </c>
    </row>
    <row r="306" spans="1:14" x14ac:dyDescent="0.25">
      <c r="A306" s="176" t="str">
        <f t="shared" si="24"/>
        <v>6380318267</v>
      </c>
      <c r="B306" s="176">
        <f t="shared" si="25"/>
        <v>6380318</v>
      </c>
      <c r="C306" s="176" t="str">
        <f t="shared" si="26"/>
        <v>267</v>
      </c>
      <c r="D306" s="176" t="str">
        <f t="shared" si="27"/>
        <v>DRIVER CAP WOOL CHECK</v>
      </c>
      <c r="E306" s="176" t="str">
        <f t="shared" si="28"/>
        <v>Кепка</v>
      </c>
      <c r="F306" s="177" t="str">
        <f t="shared" si="29"/>
        <v>Кепки</v>
      </c>
      <c r="G306" s="170" t="s">
        <v>1124</v>
      </c>
      <c r="H306" s="155" t="s">
        <v>249</v>
      </c>
      <c r="I306" s="156" t="s">
        <v>70</v>
      </c>
      <c r="J306" s="157" t="s">
        <v>2634</v>
      </c>
      <c r="K306" s="159">
        <v>1</v>
      </c>
      <c r="L306" s="157" t="s">
        <v>2634</v>
      </c>
      <c r="M306" s="169"/>
      <c r="N306" s="162">
        <v>1</v>
      </c>
    </row>
    <row r="307" spans="1:14" x14ac:dyDescent="0.25">
      <c r="A307" s="176" t="str">
        <f t="shared" si="24"/>
        <v>6380318225</v>
      </c>
      <c r="B307" s="176">
        <f t="shared" si="25"/>
        <v>6380318</v>
      </c>
      <c r="C307" s="176" t="str">
        <f t="shared" si="26"/>
        <v>225</v>
      </c>
      <c r="D307" s="176" t="str">
        <f t="shared" si="27"/>
        <v>DRIVER CAP WOOL CHECK</v>
      </c>
      <c r="E307" s="176" t="str">
        <f t="shared" si="28"/>
        <v>Кепка</v>
      </c>
      <c r="F307" s="177" t="str">
        <f t="shared" si="29"/>
        <v>Кепки</v>
      </c>
      <c r="G307" s="170" t="s">
        <v>1123</v>
      </c>
      <c r="H307" s="155" t="s">
        <v>258</v>
      </c>
      <c r="I307" s="156" t="s">
        <v>72</v>
      </c>
      <c r="J307" s="157" t="s">
        <v>2634</v>
      </c>
      <c r="K307" s="159">
        <v>2</v>
      </c>
      <c r="L307" s="157" t="s">
        <v>2635</v>
      </c>
      <c r="M307" s="169"/>
      <c r="N307" s="162">
        <v>2</v>
      </c>
    </row>
    <row r="308" spans="1:14" x14ac:dyDescent="0.25">
      <c r="A308" s="176" t="str">
        <f t="shared" si="24"/>
        <v>6380318225</v>
      </c>
      <c r="B308" s="176">
        <f t="shared" si="25"/>
        <v>6380318</v>
      </c>
      <c r="C308" s="176" t="str">
        <f t="shared" si="26"/>
        <v>225</v>
      </c>
      <c r="D308" s="176" t="str">
        <f t="shared" si="27"/>
        <v>DRIVER CAP WOOL CHECK</v>
      </c>
      <c r="E308" s="176" t="str">
        <f t="shared" si="28"/>
        <v>Кепка</v>
      </c>
      <c r="F308" s="177" t="str">
        <f t="shared" si="29"/>
        <v>Кепки</v>
      </c>
      <c r="G308" s="170" t="s">
        <v>1122</v>
      </c>
      <c r="H308" s="155" t="s">
        <v>258</v>
      </c>
      <c r="I308" s="156" t="s">
        <v>61</v>
      </c>
      <c r="J308" s="157" t="s">
        <v>2634</v>
      </c>
      <c r="K308" s="159">
        <v>3</v>
      </c>
      <c r="L308" s="157" t="s">
        <v>2637</v>
      </c>
      <c r="M308" s="169"/>
      <c r="N308" s="162">
        <v>3</v>
      </c>
    </row>
    <row r="309" spans="1:14" x14ac:dyDescent="0.25">
      <c r="A309" s="176" t="str">
        <f t="shared" si="24"/>
        <v>6380318225</v>
      </c>
      <c r="B309" s="176">
        <f t="shared" si="25"/>
        <v>6380318</v>
      </c>
      <c r="C309" s="176" t="str">
        <f t="shared" si="26"/>
        <v>225</v>
      </c>
      <c r="D309" s="176" t="str">
        <f t="shared" si="27"/>
        <v>DRIVER CAP WOOL CHECK</v>
      </c>
      <c r="E309" s="176" t="str">
        <f t="shared" si="28"/>
        <v>Кепка</v>
      </c>
      <c r="F309" s="177" t="str">
        <f t="shared" si="29"/>
        <v>Кепки</v>
      </c>
      <c r="G309" s="170" t="s">
        <v>1121</v>
      </c>
      <c r="H309" s="155" t="s">
        <v>258</v>
      </c>
      <c r="I309" s="156" t="s">
        <v>62</v>
      </c>
      <c r="J309" s="157" t="s">
        <v>2634</v>
      </c>
      <c r="K309" s="159">
        <v>2</v>
      </c>
      <c r="L309" s="157" t="s">
        <v>2635</v>
      </c>
      <c r="M309" s="169"/>
      <c r="N309" s="162">
        <v>2</v>
      </c>
    </row>
    <row r="310" spans="1:14" x14ac:dyDescent="0.25">
      <c r="A310" s="176" t="str">
        <f t="shared" si="24"/>
        <v>6380318225</v>
      </c>
      <c r="B310" s="176">
        <f t="shared" si="25"/>
        <v>6380318</v>
      </c>
      <c r="C310" s="176" t="str">
        <f t="shared" si="26"/>
        <v>225</v>
      </c>
      <c r="D310" s="176" t="str">
        <f t="shared" si="27"/>
        <v>DRIVER CAP WOOL CHECK</v>
      </c>
      <c r="E310" s="176" t="str">
        <f t="shared" si="28"/>
        <v>Кепка</v>
      </c>
      <c r="F310" s="177" t="str">
        <f t="shared" si="29"/>
        <v>Кепки</v>
      </c>
      <c r="G310" s="170" t="s">
        <v>1120</v>
      </c>
      <c r="H310" s="155" t="s">
        <v>258</v>
      </c>
      <c r="I310" s="156" t="s">
        <v>60</v>
      </c>
      <c r="J310" s="157" t="s">
        <v>2634</v>
      </c>
      <c r="K310" s="159">
        <v>5</v>
      </c>
      <c r="L310" s="157" t="s">
        <v>2711</v>
      </c>
      <c r="M310" s="169"/>
      <c r="N310" s="162">
        <v>5</v>
      </c>
    </row>
    <row r="311" spans="1:14" x14ac:dyDescent="0.25">
      <c r="A311" s="176" t="str">
        <f t="shared" si="24"/>
        <v>6380318225</v>
      </c>
      <c r="B311" s="176">
        <f t="shared" si="25"/>
        <v>6380318</v>
      </c>
      <c r="C311" s="176" t="str">
        <f t="shared" si="26"/>
        <v>225</v>
      </c>
      <c r="D311" s="176" t="str">
        <f t="shared" si="27"/>
        <v>DRIVER CAP WOOL CHECK</v>
      </c>
      <c r="E311" s="176" t="str">
        <f t="shared" si="28"/>
        <v>Кепка</v>
      </c>
      <c r="F311" s="177" t="str">
        <f t="shared" si="29"/>
        <v>Кепки</v>
      </c>
      <c r="G311" s="170" t="s">
        <v>1119</v>
      </c>
      <c r="H311" s="155" t="s">
        <v>258</v>
      </c>
      <c r="I311" s="156" t="s">
        <v>63</v>
      </c>
      <c r="J311" s="157" t="s">
        <v>2634</v>
      </c>
      <c r="K311" s="159">
        <v>1</v>
      </c>
      <c r="L311" s="157" t="s">
        <v>2634</v>
      </c>
      <c r="M311" s="169"/>
      <c r="N311" s="162">
        <v>1</v>
      </c>
    </row>
    <row r="312" spans="1:14" x14ac:dyDescent="0.25">
      <c r="A312" s="176" t="str">
        <f t="shared" si="24"/>
        <v>6380318225</v>
      </c>
      <c r="B312" s="176">
        <f t="shared" si="25"/>
        <v>6380318</v>
      </c>
      <c r="C312" s="176" t="str">
        <f t="shared" si="26"/>
        <v>225</v>
      </c>
      <c r="D312" s="176" t="str">
        <f t="shared" si="27"/>
        <v>DRIVER CAP WOOL CHECK</v>
      </c>
      <c r="E312" s="176" t="str">
        <f t="shared" si="28"/>
        <v>Кепка</v>
      </c>
      <c r="F312" s="177" t="str">
        <f t="shared" si="29"/>
        <v>Кепки</v>
      </c>
      <c r="G312" s="170" t="s">
        <v>1117</v>
      </c>
      <c r="H312" s="155" t="s">
        <v>258</v>
      </c>
      <c r="I312" s="156" t="s">
        <v>64</v>
      </c>
      <c r="J312" s="157" t="s">
        <v>2634</v>
      </c>
      <c r="K312" s="159">
        <v>2</v>
      </c>
      <c r="L312" s="160" t="s">
        <v>2635</v>
      </c>
      <c r="M312" s="169"/>
      <c r="N312" s="162">
        <v>2</v>
      </c>
    </row>
    <row r="313" spans="1:14" x14ac:dyDescent="0.25">
      <c r="A313" s="176" t="str">
        <f t="shared" si="24"/>
        <v>6380318225</v>
      </c>
      <c r="B313" s="176">
        <f t="shared" si="25"/>
        <v>6380318</v>
      </c>
      <c r="C313" s="176" t="str">
        <f t="shared" si="26"/>
        <v>225</v>
      </c>
      <c r="D313" s="176" t="str">
        <f t="shared" si="27"/>
        <v>DRIVER CAP WOOL CHECK</v>
      </c>
      <c r="E313" s="176" t="str">
        <f t="shared" si="28"/>
        <v>Кепка</v>
      </c>
      <c r="F313" s="177" t="str">
        <f t="shared" si="29"/>
        <v>Кепки</v>
      </c>
      <c r="G313" s="170" t="s">
        <v>1116</v>
      </c>
      <c r="H313" s="155" t="s">
        <v>258</v>
      </c>
      <c r="I313" s="156" t="s">
        <v>71</v>
      </c>
      <c r="J313" s="157" t="s">
        <v>2634</v>
      </c>
      <c r="K313" s="159">
        <v>1</v>
      </c>
      <c r="L313" s="157" t="s">
        <v>2634</v>
      </c>
      <c r="M313" s="169"/>
      <c r="N313" s="162">
        <v>1</v>
      </c>
    </row>
    <row r="314" spans="1:14" x14ac:dyDescent="0.25">
      <c r="A314" s="176" t="str">
        <f t="shared" si="24"/>
        <v>6380318225</v>
      </c>
      <c r="B314" s="176">
        <f t="shared" si="25"/>
        <v>6380318</v>
      </c>
      <c r="C314" s="176" t="str">
        <f t="shared" si="26"/>
        <v>225</v>
      </c>
      <c r="D314" s="176" t="str">
        <f t="shared" si="27"/>
        <v>DRIVER CAP WOOL CHECK</v>
      </c>
      <c r="E314" s="176" t="str">
        <f t="shared" si="28"/>
        <v>Кепка</v>
      </c>
      <c r="F314" s="177" t="str">
        <f t="shared" si="29"/>
        <v>Кепки</v>
      </c>
      <c r="G314" s="172" t="s">
        <v>1115</v>
      </c>
      <c r="H314" s="173" t="s">
        <v>258</v>
      </c>
      <c r="I314" s="173" t="s">
        <v>70</v>
      </c>
      <c r="J314" s="173" t="s">
        <v>2634</v>
      </c>
      <c r="K314" s="173">
        <v>1</v>
      </c>
      <c r="L314" s="173" t="s">
        <v>2634</v>
      </c>
      <c r="M314" s="173"/>
      <c r="N314" s="173">
        <v>1</v>
      </c>
    </row>
    <row r="315" spans="1:14" x14ac:dyDescent="0.25">
      <c r="A315" s="176" t="str">
        <f t="shared" si="24"/>
        <v>6380322285</v>
      </c>
      <c r="B315" s="176">
        <f t="shared" si="25"/>
        <v>6380322</v>
      </c>
      <c r="C315" s="176" t="str">
        <f t="shared" si="26"/>
        <v>285</v>
      </c>
      <c r="D315" s="176" t="str">
        <f t="shared" si="27"/>
        <v>DRIVER CAP VIRGIN WOOL</v>
      </c>
      <c r="E315" s="176" t="str">
        <f t="shared" si="28"/>
        <v>Кепка</v>
      </c>
      <c r="F315" s="177" t="str">
        <f t="shared" si="29"/>
        <v>Кепки</v>
      </c>
      <c r="G315" s="172" t="s">
        <v>466</v>
      </c>
      <c r="H315" s="173" t="s">
        <v>267</v>
      </c>
      <c r="I315" s="173" t="s">
        <v>61</v>
      </c>
      <c r="J315" s="173" t="s">
        <v>2639</v>
      </c>
      <c r="K315" s="173">
        <v>3</v>
      </c>
      <c r="L315" s="173" t="s">
        <v>2640</v>
      </c>
      <c r="M315" s="173"/>
      <c r="N315" s="173">
        <v>3</v>
      </c>
    </row>
    <row r="316" spans="1:14" x14ac:dyDescent="0.25">
      <c r="A316" s="176" t="str">
        <f t="shared" si="24"/>
        <v>6380322285</v>
      </c>
      <c r="B316" s="176">
        <f t="shared" si="25"/>
        <v>6380322</v>
      </c>
      <c r="C316" s="176" t="str">
        <f t="shared" si="26"/>
        <v>285</v>
      </c>
      <c r="D316" s="176" t="str">
        <f t="shared" si="27"/>
        <v>DRIVER CAP VIRGIN WOOL</v>
      </c>
      <c r="E316" s="176" t="str">
        <f t="shared" si="28"/>
        <v>Кепка</v>
      </c>
      <c r="F316" s="177" t="str">
        <f t="shared" si="29"/>
        <v>Кепки</v>
      </c>
      <c r="G316" s="172" t="s">
        <v>465</v>
      </c>
      <c r="H316" s="173" t="s">
        <v>267</v>
      </c>
      <c r="I316" s="173" t="s">
        <v>60</v>
      </c>
      <c r="J316" s="173" t="s">
        <v>2639</v>
      </c>
      <c r="K316" s="173">
        <v>5</v>
      </c>
      <c r="L316" s="173" t="s">
        <v>2732</v>
      </c>
      <c r="M316" s="173"/>
      <c r="N316" s="173">
        <v>5</v>
      </c>
    </row>
    <row r="317" spans="1:14" x14ac:dyDescent="0.25">
      <c r="A317" s="176" t="str">
        <f t="shared" si="24"/>
        <v>6380322285</v>
      </c>
      <c r="B317" s="176">
        <f t="shared" si="25"/>
        <v>6380322</v>
      </c>
      <c r="C317" s="176" t="str">
        <f t="shared" si="26"/>
        <v>285</v>
      </c>
      <c r="D317" s="176" t="str">
        <f t="shared" si="27"/>
        <v>DRIVER CAP VIRGIN WOOL</v>
      </c>
      <c r="E317" s="176" t="str">
        <f t="shared" si="28"/>
        <v>Кепка</v>
      </c>
      <c r="F317" s="177" t="str">
        <f t="shared" si="29"/>
        <v>Кепки</v>
      </c>
      <c r="G317" s="172" t="s">
        <v>464</v>
      </c>
      <c r="H317" s="173" t="s">
        <v>267</v>
      </c>
      <c r="I317" s="173" t="s">
        <v>64</v>
      </c>
      <c r="J317" s="173" t="s">
        <v>2639</v>
      </c>
      <c r="K317" s="173">
        <v>3</v>
      </c>
      <c r="L317" s="173" t="s">
        <v>2640</v>
      </c>
      <c r="M317" s="173"/>
      <c r="N317" s="173">
        <v>3</v>
      </c>
    </row>
    <row r="318" spans="1:14" x14ac:dyDescent="0.25">
      <c r="A318" s="176" t="str">
        <f t="shared" si="24"/>
        <v>6380322285</v>
      </c>
      <c r="B318" s="176">
        <f t="shared" si="25"/>
        <v>6380322</v>
      </c>
      <c r="C318" s="176" t="str">
        <f t="shared" si="26"/>
        <v>285</v>
      </c>
      <c r="D318" s="176" t="str">
        <f t="shared" si="27"/>
        <v>DRIVER CAP VIRGIN WOOL</v>
      </c>
      <c r="E318" s="176" t="str">
        <f t="shared" si="28"/>
        <v>Кепка</v>
      </c>
      <c r="F318" s="177" t="str">
        <f t="shared" si="29"/>
        <v>Кепки</v>
      </c>
      <c r="G318" s="172" t="s">
        <v>463</v>
      </c>
      <c r="H318" s="173" t="s">
        <v>267</v>
      </c>
      <c r="I318" s="173" t="s">
        <v>70</v>
      </c>
      <c r="J318" s="173" t="s">
        <v>2639</v>
      </c>
      <c r="K318" s="173">
        <v>1</v>
      </c>
      <c r="L318" s="173" t="s">
        <v>2639</v>
      </c>
      <c r="M318" s="173"/>
      <c r="N318" s="173">
        <v>1</v>
      </c>
    </row>
    <row r="319" spans="1:14" x14ac:dyDescent="0.25">
      <c r="A319" s="176" t="str">
        <f t="shared" si="24"/>
        <v>6380502387</v>
      </c>
      <c r="B319" s="176">
        <f t="shared" si="25"/>
        <v>6380502</v>
      </c>
      <c r="C319" s="176" t="str">
        <f t="shared" si="26"/>
        <v>387</v>
      </c>
      <c r="D319" s="176" t="str">
        <f t="shared" si="27"/>
        <v>BELFAST WOOLRICH</v>
      </c>
      <c r="E319" s="176" t="str">
        <f t="shared" si="28"/>
        <v>Кепка</v>
      </c>
      <c r="F319" s="177" t="str">
        <f t="shared" si="29"/>
        <v>Кепки</v>
      </c>
      <c r="G319" s="172" t="s">
        <v>2197</v>
      </c>
      <c r="H319" s="173" t="s">
        <v>272</v>
      </c>
      <c r="I319" s="173" t="s">
        <v>62</v>
      </c>
      <c r="J319" s="173" t="s">
        <v>2643</v>
      </c>
      <c r="K319" s="173">
        <v>1</v>
      </c>
      <c r="L319" s="173" t="s">
        <v>2644</v>
      </c>
      <c r="M319" s="173"/>
      <c r="N319" s="173">
        <v>1</v>
      </c>
    </row>
    <row r="320" spans="1:14" x14ac:dyDescent="0.25">
      <c r="A320" s="176" t="str">
        <f t="shared" si="24"/>
        <v>6380502387</v>
      </c>
      <c r="B320" s="176">
        <f t="shared" si="25"/>
        <v>6380502</v>
      </c>
      <c r="C320" s="176" t="str">
        <f t="shared" si="26"/>
        <v>387</v>
      </c>
      <c r="D320" s="176" t="str">
        <f t="shared" si="27"/>
        <v>BELFAST WOOLRICH</v>
      </c>
      <c r="E320" s="176" t="str">
        <f t="shared" si="28"/>
        <v>Кепка</v>
      </c>
      <c r="F320" s="177" t="str">
        <f t="shared" si="29"/>
        <v>Кепки</v>
      </c>
      <c r="G320" s="170" t="s">
        <v>2195</v>
      </c>
      <c r="H320" s="155" t="s">
        <v>272</v>
      </c>
      <c r="I320" s="156" t="s">
        <v>60</v>
      </c>
      <c r="J320" s="157" t="s">
        <v>2643</v>
      </c>
      <c r="K320" s="159">
        <v>1</v>
      </c>
      <c r="L320" s="157" t="s">
        <v>2644</v>
      </c>
      <c r="M320" s="169"/>
      <c r="N320" s="162">
        <v>1</v>
      </c>
    </row>
    <row r="321" spans="1:14" x14ac:dyDescent="0.25">
      <c r="A321" s="176" t="str">
        <f t="shared" si="24"/>
        <v>6380502387</v>
      </c>
      <c r="B321" s="176">
        <f t="shared" si="25"/>
        <v>6380502</v>
      </c>
      <c r="C321" s="176" t="str">
        <f t="shared" si="26"/>
        <v>387</v>
      </c>
      <c r="D321" s="176" t="str">
        <f t="shared" si="27"/>
        <v>BELFAST WOOLRICH</v>
      </c>
      <c r="E321" s="176" t="str">
        <f t="shared" si="28"/>
        <v>Кепка</v>
      </c>
      <c r="F321" s="177" t="str">
        <f t="shared" si="29"/>
        <v>Кепки</v>
      </c>
      <c r="G321" s="170" t="s">
        <v>2194</v>
      </c>
      <c r="H321" s="155" t="s">
        <v>272</v>
      </c>
      <c r="I321" s="156" t="s">
        <v>63</v>
      </c>
      <c r="J321" s="157" t="s">
        <v>2643</v>
      </c>
      <c r="K321" s="159">
        <v>1</v>
      </c>
      <c r="L321" s="157" t="s">
        <v>2644</v>
      </c>
      <c r="M321" s="169"/>
      <c r="N321" s="162">
        <v>1</v>
      </c>
    </row>
    <row r="322" spans="1:14" x14ac:dyDescent="0.25">
      <c r="A322" s="176" t="str">
        <f t="shared" si="24"/>
        <v>6380502387</v>
      </c>
      <c r="B322" s="176">
        <f t="shared" si="25"/>
        <v>6380502</v>
      </c>
      <c r="C322" s="176" t="str">
        <f t="shared" si="26"/>
        <v>387</v>
      </c>
      <c r="D322" s="176" t="str">
        <f t="shared" si="27"/>
        <v>BELFAST WOOLRICH</v>
      </c>
      <c r="E322" s="176" t="str">
        <f t="shared" si="28"/>
        <v>Кепка</v>
      </c>
      <c r="F322" s="177" t="str">
        <f t="shared" si="29"/>
        <v>Кепки</v>
      </c>
      <c r="G322" s="170" t="s">
        <v>3213</v>
      </c>
      <c r="H322" s="155" t="s">
        <v>272</v>
      </c>
      <c r="I322" s="156" t="s">
        <v>71</v>
      </c>
      <c r="J322" s="157" t="s">
        <v>2643</v>
      </c>
      <c r="K322" s="159">
        <v>1</v>
      </c>
      <c r="L322" s="157" t="s">
        <v>2644</v>
      </c>
      <c r="M322" s="169"/>
      <c r="N322" s="162">
        <v>1</v>
      </c>
    </row>
    <row r="323" spans="1:14" x14ac:dyDescent="0.25">
      <c r="A323" s="176" t="str">
        <f t="shared" ref="A323:A386" si="30">B323&amp;C323</f>
        <v>6380502387</v>
      </c>
      <c r="B323" s="176">
        <f t="shared" ref="B323:B386" si="31">_xlfn.LET(_xlpm.START,FIND("арт. ",H323)+5,_xlpm.END,FIND(" ",H323,_xlpm.START),_xlpm.Result,TRIM(MID(H323,_xlpm.START,_xlpm.END-_xlpm.START)),IFERROR(VALUE(_xlpm.Result),_xlpm.Result))</f>
        <v>6380502</v>
      </c>
      <c r="C323" s="176" t="str">
        <f t="shared" ref="C323:C386" si="32">_xlfn.LET(_xlpm.START,FIND("{",H323)+1,_xlpm.END,FIND("}",H323),TRIM(MID(H323,_xlpm.START,_xlpm.END-_xlpm.START)))</f>
        <v>387</v>
      </c>
      <c r="D323" s="176" t="str">
        <f t="shared" ref="D323:D386" si="33">_xlfn.LET(_xlpm.START,FIND("арт. ",H323)+13,_xlpm.END,FIND("(",H323),TRIM(MID(H323,_xlpm.START,_xlpm.END-_xlpm.START)))</f>
        <v>BELFAST WOOLRICH</v>
      </c>
      <c r="E323" s="176" t="str">
        <f t="shared" ref="E323:E386" si="34">_xlfn.LET(_xlpm.START,1,_xlpm.END,FIND(MID($S$1,1,1),H323),TRIM(MID(H323,_xlpm.START,_xlpm.END-_xlpm.START)))</f>
        <v>Кепка</v>
      </c>
      <c r="F323" s="177" t="str">
        <f t="shared" ref="F323:F386" si="35">VLOOKUP(E323,O:P,2,0)</f>
        <v>Кепки</v>
      </c>
      <c r="G323" s="170" t="s">
        <v>2193</v>
      </c>
      <c r="H323" s="155" t="s">
        <v>272</v>
      </c>
      <c r="I323" s="156" t="s">
        <v>70</v>
      </c>
      <c r="J323" s="157" t="s">
        <v>2643</v>
      </c>
      <c r="K323" s="159">
        <v>1</v>
      </c>
      <c r="L323" s="157" t="s">
        <v>2644</v>
      </c>
      <c r="M323" s="169"/>
      <c r="N323" s="162">
        <v>1</v>
      </c>
    </row>
    <row r="324" spans="1:14" x14ac:dyDescent="0.25">
      <c r="A324" s="176" t="str">
        <f t="shared" si="30"/>
        <v>6380502356</v>
      </c>
      <c r="B324" s="176">
        <f t="shared" si="31"/>
        <v>6380502</v>
      </c>
      <c r="C324" s="176" t="str">
        <f t="shared" si="32"/>
        <v>356</v>
      </c>
      <c r="D324" s="176" t="str">
        <f t="shared" si="33"/>
        <v>BELFAST WOOLRICH</v>
      </c>
      <c r="E324" s="176" t="str">
        <f t="shared" si="34"/>
        <v>Кепка</v>
      </c>
      <c r="F324" s="177" t="str">
        <f t="shared" si="35"/>
        <v>Кепки</v>
      </c>
      <c r="G324" s="170" t="s">
        <v>2192</v>
      </c>
      <c r="H324" s="155" t="s">
        <v>277</v>
      </c>
      <c r="I324" s="156" t="s">
        <v>61</v>
      </c>
      <c r="J324" s="157" t="s">
        <v>2520</v>
      </c>
      <c r="K324" s="159">
        <v>1</v>
      </c>
      <c r="L324" s="157" t="s">
        <v>2520</v>
      </c>
      <c r="M324" s="169"/>
      <c r="N324" s="162">
        <v>1</v>
      </c>
    </row>
    <row r="325" spans="1:14" x14ac:dyDescent="0.25">
      <c r="A325" s="176" t="str">
        <f t="shared" si="30"/>
        <v>6380502356</v>
      </c>
      <c r="B325" s="176">
        <f t="shared" si="31"/>
        <v>6380502</v>
      </c>
      <c r="C325" s="176" t="str">
        <f t="shared" si="32"/>
        <v>356</v>
      </c>
      <c r="D325" s="176" t="str">
        <f t="shared" si="33"/>
        <v>BELFAST WOOLRICH</v>
      </c>
      <c r="E325" s="176" t="str">
        <f t="shared" si="34"/>
        <v>Кепка</v>
      </c>
      <c r="F325" s="177" t="str">
        <f t="shared" si="35"/>
        <v>Кепки</v>
      </c>
      <c r="G325" s="170" t="s">
        <v>2190</v>
      </c>
      <c r="H325" s="155" t="s">
        <v>277</v>
      </c>
      <c r="I325" s="156" t="s">
        <v>62</v>
      </c>
      <c r="J325" s="157" t="s">
        <v>2520</v>
      </c>
      <c r="K325" s="159">
        <v>1</v>
      </c>
      <c r="L325" s="157" t="s">
        <v>2520</v>
      </c>
      <c r="M325" s="169"/>
      <c r="N325" s="162">
        <v>1</v>
      </c>
    </row>
    <row r="326" spans="1:14" x14ac:dyDescent="0.25">
      <c r="A326" s="176" t="str">
        <f t="shared" si="30"/>
        <v>6380502356</v>
      </c>
      <c r="B326" s="176">
        <f t="shared" si="31"/>
        <v>6380502</v>
      </c>
      <c r="C326" s="176" t="str">
        <f t="shared" si="32"/>
        <v>356</v>
      </c>
      <c r="D326" s="176" t="str">
        <f t="shared" si="33"/>
        <v>BELFAST WOOLRICH</v>
      </c>
      <c r="E326" s="176" t="str">
        <f t="shared" si="34"/>
        <v>Кепка</v>
      </c>
      <c r="F326" s="177" t="str">
        <f t="shared" si="35"/>
        <v>Кепки</v>
      </c>
      <c r="G326" s="170" t="s">
        <v>2189</v>
      </c>
      <c r="H326" s="155" t="s">
        <v>277</v>
      </c>
      <c r="I326" s="156" t="s">
        <v>60</v>
      </c>
      <c r="J326" s="157" t="s">
        <v>2593</v>
      </c>
      <c r="K326" s="159">
        <v>2</v>
      </c>
      <c r="L326" s="160" t="s">
        <v>2645</v>
      </c>
      <c r="M326" s="169"/>
      <c r="N326" s="162">
        <v>2</v>
      </c>
    </row>
    <row r="327" spans="1:14" x14ac:dyDescent="0.25">
      <c r="A327" s="176" t="str">
        <f t="shared" si="30"/>
        <v>6380502356</v>
      </c>
      <c r="B327" s="176">
        <f t="shared" si="31"/>
        <v>6380502</v>
      </c>
      <c r="C327" s="176" t="str">
        <f t="shared" si="32"/>
        <v>356</v>
      </c>
      <c r="D327" s="176" t="str">
        <f t="shared" si="33"/>
        <v>BELFAST WOOLRICH</v>
      </c>
      <c r="E327" s="176" t="str">
        <f t="shared" si="34"/>
        <v>Кепка</v>
      </c>
      <c r="F327" s="177" t="str">
        <f t="shared" si="35"/>
        <v>Кепки</v>
      </c>
      <c r="G327" s="170" t="s">
        <v>2188</v>
      </c>
      <c r="H327" s="155" t="s">
        <v>277</v>
      </c>
      <c r="I327" s="156" t="s">
        <v>63</v>
      </c>
      <c r="J327" s="157" t="s">
        <v>2520</v>
      </c>
      <c r="K327" s="159">
        <v>1</v>
      </c>
      <c r="L327" s="160" t="s">
        <v>2520</v>
      </c>
      <c r="M327" s="169"/>
      <c r="N327" s="162">
        <v>1</v>
      </c>
    </row>
    <row r="328" spans="1:14" x14ac:dyDescent="0.25">
      <c r="A328" s="176" t="str">
        <f t="shared" si="30"/>
        <v>6380502356</v>
      </c>
      <c r="B328" s="176">
        <f t="shared" si="31"/>
        <v>6380502</v>
      </c>
      <c r="C328" s="176" t="str">
        <f t="shared" si="32"/>
        <v>356</v>
      </c>
      <c r="D328" s="176" t="str">
        <f t="shared" si="33"/>
        <v>BELFAST WOOLRICH</v>
      </c>
      <c r="E328" s="176" t="str">
        <f t="shared" si="34"/>
        <v>Кепка</v>
      </c>
      <c r="F328" s="177" t="str">
        <f t="shared" si="35"/>
        <v>Кепки</v>
      </c>
      <c r="G328" s="170" t="s">
        <v>2187</v>
      </c>
      <c r="H328" s="155" t="s">
        <v>277</v>
      </c>
      <c r="I328" s="156" t="s">
        <v>64</v>
      </c>
      <c r="J328" s="157" t="s">
        <v>2593</v>
      </c>
      <c r="K328" s="159">
        <v>1</v>
      </c>
      <c r="L328" s="157" t="s">
        <v>2593</v>
      </c>
      <c r="M328" s="169"/>
      <c r="N328" s="162">
        <v>1</v>
      </c>
    </row>
    <row r="329" spans="1:14" x14ac:dyDescent="0.25">
      <c r="A329" s="176" t="str">
        <f t="shared" si="30"/>
        <v>6380502356</v>
      </c>
      <c r="B329" s="176">
        <f t="shared" si="31"/>
        <v>6380502</v>
      </c>
      <c r="C329" s="176" t="str">
        <f t="shared" si="32"/>
        <v>356</v>
      </c>
      <c r="D329" s="176" t="str">
        <f t="shared" si="33"/>
        <v>BELFAST WOOLRICH</v>
      </c>
      <c r="E329" s="176" t="str">
        <f t="shared" si="34"/>
        <v>Кепка</v>
      </c>
      <c r="F329" s="177" t="str">
        <f t="shared" si="35"/>
        <v>Кепки</v>
      </c>
      <c r="G329" s="170" t="s">
        <v>2186</v>
      </c>
      <c r="H329" s="155" t="s">
        <v>277</v>
      </c>
      <c r="I329" s="156" t="s">
        <v>70</v>
      </c>
      <c r="J329" s="157" t="s">
        <v>2593</v>
      </c>
      <c r="K329" s="159">
        <v>2</v>
      </c>
      <c r="L329" s="160" t="s">
        <v>2645</v>
      </c>
      <c r="M329" s="169"/>
      <c r="N329" s="162">
        <v>2</v>
      </c>
    </row>
    <row r="330" spans="1:14" x14ac:dyDescent="0.25">
      <c r="A330" s="176" t="str">
        <f t="shared" si="30"/>
        <v>6380502365</v>
      </c>
      <c r="B330" s="176">
        <f t="shared" si="31"/>
        <v>6380502</v>
      </c>
      <c r="C330" s="176" t="str">
        <f t="shared" si="32"/>
        <v>365</v>
      </c>
      <c r="D330" s="176" t="str">
        <f t="shared" si="33"/>
        <v>BELFAST WOOLRICH</v>
      </c>
      <c r="E330" s="176" t="str">
        <f t="shared" si="34"/>
        <v>Кепка</v>
      </c>
      <c r="F330" s="177" t="str">
        <f t="shared" si="35"/>
        <v>Кепки</v>
      </c>
      <c r="G330" s="170" t="s">
        <v>2172</v>
      </c>
      <c r="H330" s="155" t="s">
        <v>284</v>
      </c>
      <c r="I330" s="156" t="s">
        <v>66</v>
      </c>
      <c r="J330" s="157" t="s">
        <v>2643</v>
      </c>
      <c r="K330" s="159">
        <v>1</v>
      </c>
      <c r="L330" s="160" t="s">
        <v>2644</v>
      </c>
      <c r="M330" s="169"/>
      <c r="N330" s="162">
        <v>1</v>
      </c>
    </row>
    <row r="331" spans="1:14" x14ac:dyDescent="0.25">
      <c r="A331" s="176" t="str">
        <f t="shared" si="30"/>
        <v>6380502365</v>
      </c>
      <c r="B331" s="176">
        <f t="shared" si="31"/>
        <v>6380502</v>
      </c>
      <c r="C331" s="176" t="str">
        <f t="shared" si="32"/>
        <v>365</v>
      </c>
      <c r="D331" s="176" t="str">
        <f t="shared" si="33"/>
        <v>BELFAST WOOLRICH</v>
      </c>
      <c r="E331" s="176" t="str">
        <f t="shared" si="34"/>
        <v>Кепка</v>
      </c>
      <c r="F331" s="177" t="str">
        <f t="shared" si="35"/>
        <v>Кепки</v>
      </c>
      <c r="G331" s="170" t="s">
        <v>2171</v>
      </c>
      <c r="H331" s="155" t="s">
        <v>284</v>
      </c>
      <c r="I331" s="156" t="s">
        <v>64</v>
      </c>
      <c r="J331" s="157" t="s">
        <v>2643</v>
      </c>
      <c r="K331" s="159">
        <v>1</v>
      </c>
      <c r="L331" s="160" t="s">
        <v>2644</v>
      </c>
      <c r="M331" s="169"/>
      <c r="N331" s="162">
        <v>1</v>
      </c>
    </row>
    <row r="332" spans="1:14" x14ac:dyDescent="0.25">
      <c r="A332" s="176" t="str">
        <f t="shared" si="30"/>
        <v>6380502321</v>
      </c>
      <c r="B332" s="176">
        <f t="shared" si="31"/>
        <v>6380502</v>
      </c>
      <c r="C332" s="176" t="str">
        <f t="shared" si="32"/>
        <v>321</v>
      </c>
      <c r="D332" s="176" t="str">
        <f t="shared" si="33"/>
        <v>BELFAST WOOLRICH</v>
      </c>
      <c r="E332" s="176" t="str">
        <f t="shared" si="34"/>
        <v>Кепка</v>
      </c>
      <c r="F332" s="177" t="str">
        <f t="shared" si="35"/>
        <v>Кепки</v>
      </c>
      <c r="G332" s="170" t="s">
        <v>2185</v>
      </c>
      <c r="H332" s="155" t="s">
        <v>287</v>
      </c>
      <c r="I332" s="156" t="s">
        <v>61</v>
      </c>
      <c r="J332" s="157" t="s">
        <v>2647</v>
      </c>
      <c r="K332" s="159">
        <v>4</v>
      </c>
      <c r="L332" s="160" t="s">
        <v>2648</v>
      </c>
      <c r="M332" s="169"/>
      <c r="N332" s="162">
        <v>4</v>
      </c>
    </row>
    <row r="333" spans="1:14" x14ac:dyDescent="0.25">
      <c r="A333" s="176" t="str">
        <f t="shared" si="30"/>
        <v>6380502321</v>
      </c>
      <c r="B333" s="176">
        <f t="shared" si="31"/>
        <v>6380502</v>
      </c>
      <c r="C333" s="176" t="str">
        <f t="shared" si="32"/>
        <v>321</v>
      </c>
      <c r="D333" s="176" t="str">
        <f t="shared" si="33"/>
        <v>BELFAST WOOLRICH</v>
      </c>
      <c r="E333" s="176" t="str">
        <f t="shared" si="34"/>
        <v>Кепка</v>
      </c>
      <c r="F333" s="177" t="str">
        <f t="shared" si="35"/>
        <v>Кепки</v>
      </c>
      <c r="G333" s="170" t="s">
        <v>2184</v>
      </c>
      <c r="H333" s="155" t="s">
        <v>287</v>
      </c>
      <c r="I333" s="156" t="s">
        <v>60</v>
      </c>
      <c r="J333" s="157" t="s">
        <v>2649</v>
      </c>
      <c r="K333" s="159">
        <v>5</v>
      </c>
      <c r="L333" s="157" t="s">
        <v>2650</v>
      </c>
      <c r="M333" s="169"/>
      <c r="N333" s="162">
        <v>5</v>
      </c>
    </row>
    <row r="334" spans="1:14" x14ac:dyDescent="0.25">
      <c r="A334" s="176" t="str">
        <f t="shared" si="30"/>
        <v>6380502321</v>
      </c>
      <c r="B334" s="176">
        <f t="shared" si="31"/>
        <v>6380502</v>
      </c>
      <c r="C334" s="176" t="str">
        <f t="shared" si="32"/>
        <v>321</v>
      </c>
      <c r="D334" s="176" t="str">
        <f t="shared" si="33"/>
        <v>BELFAST WOOLRICH</v>
      </c>
      <c r="E334" s="176" t="str">
        <f t="shared" si="34"/>
        <v>Кепка</v>
      </c>
      <c r="F334" s="177" t="str">
        <f t="shared" si="35"/>
        <v>Кепки</v>
      </c>
      <c r="G334" s="170" t="s">
        <v>2182</v>
      </c>
      <c r="H334" s="155" t="s">
        <v>287</v>
      </c>
      <c r="I334" s="156" t="s">
        <v>64</v>
      </c>
      <c r="J334" s="157" t="s">
        <v>2647</v>
      </c>
      <c r="K334" s="159">
        <v>4</v>
      </c>
      <c r="L334" s="160" t="s">
        <v>2648</v>
      </c>
      <c r="M334" s="169"/>
      <c r="N334" s="162">
        <v>4</v>
      </c>
    </row>
    <row r="335" spans="1:14" x14ac:dyDescent="0.25">
      <c r="A335" s="176" t="str">
        <f t="shared" si="30"/>
        <v>6380502321</v>
      </c>
      <c r="B335" s="176">
        <f t="shared" si="31"/>
        <v>6380502</v>
      </c>
      <c r="C335" s="176" t="str">
        <f t="shared" si="32"/>
        <v>321</v>
      </c>
      <c r="D335" s="176" t="str">
        <f t="shared" si="33"/>
        <v>BELFAST WOOLRICH</v>
      </c>
      <c r="E335" s="176" t="str">
        <f t="shared" si="34"/>
        <v>Кепка</v>
      </c>
      <c r="F335" s="177" t="str">
        <f t="shared" si="35"/>
        <v>Кепки</v>
      </c>
      <c r="G335" s="170" t="s">
        <v>2181</v>
      </c>
      <c r="H335" s="155" t="s">
        <v>287</v>
      </c>
      <c r="I335" s="156" t="s">
        <v>70</v>
      </c>
      <c r="J335" s="157" t="s">
        <v>2647</v>
      </c>
      <c r="K335" s="159">
        <v>1</v>
      </c>
      <c r="L335" s="160" t="s">
        <v>2647</v>
      </c>
      <c r="M335" s="169"/>
      <c r="N335" s="162">
        <v>1</v>
      </c>
    </row>
    <row r="336" spans="1:14" x14ac:dyDescent="0.25">
      <c r="A336" s="176" t="str">
        <f t="shared" si="30"/>
        <v>6380502351</v>
      </c>
      <c r="B336" s="176">
        <f t="shared" si="31"/>
        <v>6380502</v>
      </c>
      <c r="C336" s="176" t="str">
        <f t="shared" si="32"/>
        <v>351</v>
      </c>
      <c r="D336" s="176" t="str">
        <f t="shared" si="33"/>
        <v>BELFAST WOOLRICH</v>
      </c>
      <c r="E336" s="176" t="str">
        <f t="shared" si="34"/>
        <v>Кепка</v>
      </c>
      <c r="F336" s="177" t="str">
        <f t="shared" si="35"/>
        <v>Кепки</v>
      </c>
      <c r="G336" s="170" t="s">
        <v>2202</v>
      </c>
      <c r="H336" s="155" t="s">
        <v>292</v>
      </c>
      <c r="I336" s="156" t="s">
        <v>61</v>
      </c>
      <c r="J336" s="157" t="s">
        <v>2649</v>
      </c>
      <c r="K336" s="159">
        <v>2</v>
      </c>
      <c r="L336" s="157" t="s">
        <v>2652</v>
      </c>
      <c r="M336" s="169"/>
      <c r="N336" s="162">
        <v>2</v>
      </c>
    </row>
    <row r="337" spans="1:14" x14ac:dyDescent="0.25">
      <c r="A337" s="176" t="str">
        <f t="shared" si="30"/>
        <v>6380502351</v>
      </c>
      <c r="B337" s="176">
        <f t="shared" si="31"/>
        <v>6380502</v>
      </c>
      <c r="C337" s="176" t="str">
        <f t="shared" si="32"/>
        <v>351</v>
      </c>
      <c r="D337" s="176" t="str">
        <f t="shared" si="33"/>
        <v>BELFAST WOOLRICH</v>
      </c>
      <c r="E337" s="176" t="str">
        <f t="shared" si="34"/>
        <v>Кепка</v>
      </c>
      <c r="F337" s="177" t="str">
        <f t="shared" si="35"/>
        <v>Кепки</v>
      </c>
      <c r="G337" s="170" t="s">
        <v>2201</v>
      </c>
      <c r="H337" s="155" t="s">
        <v>292</v>
      </c>
      <c r="I337" s="156" t="s">
        <v>60</v>
      </c>
      <c r="J337" s="157" t="s">
        <v>2647</v>
      </c>
      <c r="K337" s="159">
        <v>3</v>
      </c>
      <c r="L337" s="157" t="s">
        <v>2709</v>
      </c>
      <c r="M337" s="169"/>
      <c r="N337" s="162">
        <v>3</v>
      </c>
    </row>
    <row r="338" spans="1:14" x14ac:dyDescent="0.25">
      <c r="A338" s="176" t="str">
        <f t="shared" si="30"/>
        <v>6380502351</v>
      </c>
      <c r="B338" s="176">
        <f t="shared" si="31"/>
        <v>6380502</v>
      </c>
      <c r="C338" s="176" t="str">
        <f t="shared" si="32"/>
        <v>351</v>
      </c>
      <c r="D338" s="176" t="str">
        <f t="shared" si="33"/>
        <v>BELFAST WOOLRICH</v>
      </c>
      <c r="E338" s="176" t="str">
        <f t="shared" si="34"/>
        <v>Кепка</v>
      </c>
      <c r="F338" s="177" t="str">
        <f t="shared" si="35"/>
        <v>Кепки</v>
      </c>
      <c r="G338" s="170" t="s">
        <v>2199</v>
      </c>
      <c r="H338" s="155" t="s">
        <v>292</v>
      </c>
      <c r="I338" s="156" t="s">
        <v>64</v>
      </c>
      <c r="J338" s="157" t="s">
        <v>2649</v>
      </c>
      <c r="K338" s="159">
        <v>2</v>
      </c>
      <c r="L338" s="157" t="s">
        <v>2652</v>
      </c>
      <c r="M338" s="169"/>
      <c r="N338" s="162">
        <v>2</v>
      </c>
    </row>
    <row r="339" spans="1:14" x14ac:dyDescent="0.25">
      <c r="A339" s="176" t="str">
        <f t="shared" si="30"/>
        <v>6380502351</v>
      </c>
      <c r="B339" s="176">
        <f t="shared" si="31"/>
        <v>6380502</v>
      </c>
      <c r="C339" s="176" t="str">
        <f t="shared" si="32"/>
        <v>351</v>
      </c>
      <c r="D339" s="176" t="str">
        <f t="shared" si="33"/>
        <v>BELFAST WOOLRICH</v>
      </c>
      <c r="E339" s="176" t="str">
        <f t="shared" si="34"/>
        <v>Кепка</v>
      </c>
      <c r="F339" s="177" t="str">
        <f t="shared" si="35"/>
        <v>Кепки</v>
      </c>
      <c r="G339" s="170" t="s">
        <v>2198</v>
      </c>
      <c r="H339" s="155" t="s">
        <v>292</v>
      </c>
      <c r="I339" s="156" t="s">
        <v>70</v>
      </c>
      <c r="J339" s="157" t="s">
        <v>2649</v>
      </c>
      <c r="K339" s="159">
        <v>1</v>
      </c>
      <c r="L339" s="160" t="s">
        <v>2649</v>
      </c>
      <c r="M339" s="169"/>
      <c r="N339" s="162">
        <v>1</v>
      </c>
    </row>
    <row r="340" spans="1:14" x14ac:dyDescent="0.25">
      <c r="A340" s="176" t="str">
        <f t="shared" si="30"/>
        <v>6380502368</v>
      </c>
      <c r="B340" s="176">
        <f t="shared" si="31"/>
        <v>6380502</v>
      </c>
      <c r="C340" s="176" t="str">
        <f t="shared" si="32"/>
        <v>368</v>
      </c>
      <c r="D340" s="176" t="str">
        <f t="shared" si="33"/>
        <v>BELFAST WOOLRICH</v>
      </c>
      <c r="E340" s="176" t="str">
        <f t="shared" si="34"/>
        <v>Кепка</v>
      </c>
      <c r="F340" s="177" t="str">
        <f t="shared" si="35"/>
        <v>Кепки</v>
      </c>
      <c r="G340" s="170" t="s">
        <v>2179</v>
      </c>
      <c r="H340" s="155" t="s">
        <v>297</v>
      </c>
      <c r="I340" s="156" t="s">
        <v>61</v>
      </c>
      <c r="J340" s="157" t="s">
        <v>2649</v>
      </c>
      <c r="K340" s="159">
        <v>4</v>
      </c>
      <c r="L340" s="157" t="s">
        <v>2654</v>
      </c>
      <c r="M340" s="169"/>
      <c r="N340" s="162">
        <v>4</v>
      </c>
    </row>
    <row r="341" spans="1:14" x14ac:dyDescent="0.25">
      <c r="A341" s="176" t="str">
        <f t="shared" si="30"/>
        <v>6380502368</v>
      </c>
      <c r="B341" s="176">
        <f t="shared" si="31"/>
        <v>6380502</v>
      </c>
      <c r="C341" s="176" t="str">
        <f t="shared" si="32"/>
        <v>368</v>
      </c>
      <c r="D341" s="176" t="str">
        <f t="shared" si="33"/>
        <v>BELFAST WOOLRICH</v>
      </c>
      <c r="E341" s="176" t="str">
        <f t="shared" si="34"/>
        <v>Кепка</v>
      </c>
      <c r="F341" s="177" t="str">
        <f t="shared" si="35"/>
        <v>Кепки</v>
      </c>
      <c r="G341" s="170" t="s">
        <v>2177</v>
      </c>
      <c r="H341" s="155" t="s">
        <v>297</v>
      </c>
      <c r="I341" s="156" t="s">
        <v>60</v>
      </c>
      <c r="J341" s="157" t="s">
        <v>2649</v>
      </c>
      <c r="K341" s="159">
        <v>8</v>
      </c>
      <c r="L341" s="160" t="s">
        <v>3549</v>
      </c>
      <c r="M341" s="169"/>
      <c r="N341" s="162">
        <v>8</v>
      </c>
    </row>
    <row r="342" spans="1:14" x14ac:dyDescent="0.25">
      <c r="A342" s="176" t="str">
        <f t="shared" si="30"/>
        <v>6380502368</v>
      </c>
      <c r="B342" s="176">
        <f t="shared" si="31"/>
        <v>6380502</v>
      </c>
      <c r="C342" s="176" t="str">
        <f t="shared" si="32"/>
        <v>368</v>
      </c>
      <c r="D342" s="176" t="str">
        <f t="shared" si="33"/>
        <v>BELFAST WOOLRICH</v>
      </c>
      <c r="E342" s="176" t="str">
        <f t="shared" si="34"/>
        <v>Кепка</v>
      </c>
      <c r="F342" s="177" t="str">
        <f t="shared" si="35"/>
        <v>Кепки</v>
      </c>
      <c r="G342" s="170" t="s">
        <v>2176</v>
      </c>
      <c r="H342" s="155" t="s">
        <v>297</v>
      </c>
      <c r="I342" s="156" t="s">
        <v>64</v>
      </c>
      <c r="J342" s="157" t="s">
        <v>2649</v>
      </c>
      <c r="K342" s="159">
        <v>4</v>
      </c>
      <c r="L342" s="161" t="s">
        <v>2654</v>
      </c>
      <c r="M342" s="169"/>
      <c r="N342" s="162">
        <v>4</v>
      </c>
    </row>
    <row r="343" spans="1:14" x14ac:dyDescent="0.25">
      <c r="A343" s="176" t="str">
        <f t="shared" si="30"/>
        <v>6380502368</v>
      </c>
      <c r="B343" s="176">
        <f t="shared" si="31"/>
        <v>6380502</v>
      </c>
      <c r="C343" s="176" t="str">
        <f t="shared" si="32"/>
        <v>368</v>
      </c>
      <c r="D343" s="176" t="str">
        <f t="shared" si="33"/>
        <v>BELFAST WOOLRICH</v>
      </c>
      <c r="E343" s="176" t="str">
        <f t="shared" si="34"/>
        <v>Кепка</v>
      </c>
      <c r="F343" s="177" t="str">
        <f t="shared" si="35"/>
        <v>Кепки</v>
      </c>
      <c r="G343" s="170" t="s">
        <v>2175</v>
      </c>
      <c r="H343" s="155" t="s">
        <v>297</v>
      </c>
      <c r="I343" s="156" t="s">
        <v>71</v>
      </c>
      <c r="J343" s="157" t="s">
        <v>2647</v>
      </c>
      <c r="K343" s="159">
        <v>1</v>
      </c>
      <c r="L343" s="161" t="s">
        <v>2647</v>
      </c>
      <c r="M343" s="169"/>
      <c r="N343" s="162">
        <v>1</v>
      </c>
    </row>
    <row r="344" spans="1:14" x14ac:dyDescent="0.25">
      <c r="A344" s="176" t="str">
        <f t="shared" si="30"/>
        <v>6380502368</v>
      </c>
      <c r="B344" s="176">
        <f t="shared" si="31"/>
        <v>6380502</v>
      </c>
      <c r="C344" s="176" t="str">
        <f t="shared" si="32"/>
        <v>368</v>
      </c>
      <c r="D344" s="176" t="str">
        <f t="shared" si="33"/>
        <v>BELFAST WOOLRICH</v>
      </c>
      <c r="E344" s="176" t="str">
        <f t="shared" si="34"/>
        <v>Кепка</v>
      </c>
      <c r="F344" s="177" t="str">
        <f t="shared" si="35"/>
        <v>Кепки</v>
      </c>
      <c r="G344" s="170" t="s">
        <v>2174</v>
      </c>
      <c r="H344" s="155" t="s">
        <v>297</v>
      </c>
      <c r="I344" s="156" t="s">
        <v>70</v>
      </c>
      <c r="J344" s="157" t="s">
        <v>2647</v>
      </c>
      <c r="K344" s="159">
        <v>2</v>
      </c>
      <c r="L344" s="157" t="s">
        <v>2651</v>
      </c>
      <c r="M344" s="169"/>
      <c r="N344" s="162">
        <v>2</v>
      </c>
    </row>
    <row r="345" spans="1:14" x14ac:dyDescent="0.25">
      <c r="A345" s="176" t="str">
        <f t="shared" si="30"/>
        <v>6380502333</v>
      </c>
      <c r="B345" s="176">
        <f t="shared" si="31"/>
        <v>6380502</v>
      </c>
      <c r="C345" s="176" t="str">
        <f t="shared" si="32"/>
        <v>333</v>
      </c>
      <c r="D345" s="176" t="str">
        <f t="shared" si="33"/>
        <v>BELFAST WOOLRICH</v>
      </c>
      <c r="E345" s="176" t="str">
        <f t="shared" si="34"/>
        <v>Кепка</v>
      </c>
      <c r="F345" s="177" t="str">
        <f t="shared" si="35"/>
        <v>Кепки</v>
      </c>
      <c r="G345" s="170" t="s">
        <v>2207</v>
      </c>
      <c r="H345" s="155" t="s">
        <v>303</v>
      </c>
      <c r="I345" s="156" t="s">
        <v>61</v>
      </c>
      <c r="J345" s="157" t="s">
        <v>2649</v>
      </c>
      <c r="K345" s="159">
        <v>1</v>
      </c>
      <c r="L345" s="157" t="s">
        <v>2649</v>
      </c>
      <c r="M345" s="169"/>
      <c r="N345" s="162">
        <v>1</v>
      </c>
    </row>
    <row r="346" spans="1:14" x14ac:dyDescent="0.25">
      <c r="A346" s="176" t="str">
        <f t="shared" si="30"/>
        <v>6380502333</v>
      </c>
      <c r="B346" s="176">
        <f t="shared" si="31"/>
        <v>6380502</v>
      </c>
      <c r="C346" s="176" t="str">
        <f t="shared" si="32"/>
        <v>333</v>
      </c>
      <c r="D346" s="176" t="str">
        <f t="shared" si="33"/>
        <v>BELFAST WOOLRICH</v>
      </c>
      <c r="E346" s="176" t="str">
        <f t="shared" si="34"/>
        <v>Кепка</v>
      </c>
      <c r="F346" s="177" t="str">
        <f t="shared" si="35"/>
        <v>Кепки</v>
      </c>
      <c r="G346" s="170" t="s">
        <v>2206</v>
      </c>
      <c r="H346" s="155" t="s">
        <v>303</v>
      </c>
      <c r="I346" s="156" t="s">
        <v>60</v>
      </c>
      <c r="J346" s="157" t="s">
        <v>2649</v>
      </c>
      <c r="K346" s="159">
        <v>6</v>
      </c>
      <c r="L346" s="160" t="s">
        <v>2655</v>
      </c>
      <c r="M346" s="169"/>
      <c r="N346" s="162">
        <v>6</v>
      </c>
    </row>
    <row r="347" spans="1:14" x14ac:dyDescent="0.25">
      <c r="A347" s="176" t="str">
        <f t="shared" si="30"/>
        <v>6380502333</v>
      </c>
      <c r="B347" s="176">
        <f t="shared" si="31"/>
        <v>6380502</v>
      </c>
      <c r="C347" s="176" t="str">
        <f t="shared" si="32"/>
        <v>333</v>
      </c>
      <c r="D347" s="176" t="str">
        <f t="shared" si="33"/>
        <v>BELFAST WOOLRICH</v>
      </c>
      <c r="E347" s="176" t="str">
        <f t="shared" si="34"/>
        <v>Кепка</v>
      </c>
      <c r="F347" s="177" t="str">
        <f t="shared" si="35"/>
        <v>Кепки</v>
      </c>
      <c r="G347" s="170" t="s">
        <v>2204</v>
      </c>
      <c r="H347" s="155" t="s">
        <v>303</v>
      </c>
      <c r="I347" s="156" t="s">
        <v>71</v>
      </c>
      <c r="J347" s="157" t="s">
        <v>2649</v>
      </c>
      <c r="K347" s="159">
        <v>2</v>
      </c>
      <c r="L347" s="160" t="s">
        <v>2652</v>
      </c>
      <c r="M347" s="169"/>
      <c r="N347" s="162">
        <v>2</v>
      </c>
    </row>
    <row r="348" spans="1:14" x14ac:dyDescent="0.25">
      <c r="A348" s="176" t="str">
        <f t="shared" si="30"/>
        <v>6380502333</v>
      </c>
      <c r="B348" s="176">
        <f t="shared" si="31"/>
        <v>6380502</v>
      </c>
      <c r="C348" s="176" t="str">
        <f t="shared" si="32"/>
        <v>333</v>
      </c>
      <c r="D348" s="176" t="str">
        <f t="shared" si="33"/>
        <v>BELFAST WOOLRICH</v>
      </c>
      <c r="E348" s="176" t="str">
        <f t="shared" si="34"/>
        <v>Кепка</v>
      </c>
      <c r="F348" s="177" t="str">
        <f t="shared" si="35"/>
        <v>Кепки</v>
      </c>
      <c r="G348" s="170" t="s">
        <v>2203</v>
      </c>
      <c r="H348" s="155" t="s">
        <v>303</v>
      </c>
      <c r="I348" s="156" t="s">
        <v>70</v>
      </c>
      <c r="J348" s="157" t="s">
        <v>2649</v>
      </c>
      <c r="K348" s="159">
        <v>2</v>
      </c>
      <c r="L348" s="157" t="s">
        <v>2652</v>
      </c>
      <c r="M348" s="169"/>
      <c r="N348" s="162">
        <v>2</v>
      </c>
    </row>
    <row r="349" spans="1:14" x14ac:dyDescent="0.25">
      <c r="A349" s="176" t="str">
        <f t="shared" si="30"/>
        <v>6380506367</v>
      </c>
      <c r="B349" s="176">
        <f t="shared" si="31"/>
        <v>6380506</v>
      </c>
      <c r="C349" s="176" t="str">
        <f t="shared" si="32"/>
        <v>367</v>
      </c>
      <c r="D349" s="176" t="str">
        <f t="shared" si="33"/>
        <v>DRIVER CAP HERRINGBONE</v>
      </c>
      <c r="E349" s="176" t="str">
        <f t="shared" si="34"/>
        <v>Кепка</v>
      </c>
      <c r="F349" s="177" t="str">
        <f t="shared" si="35"/>
        <v>Кепки</v>
      </c>
      <c r="G349" s="170" t="s">
        <v>1214</v>
      </c>
      <c r="H349" s="155" t="s">
        <v>308</v>
      </c>
      <c r="I349" s="156" t="s">
        <v>72</v>
      </c>
      <c r="J349" s="157" t="s">
        <v>2593</v>
      </c>
      <c r="K349" s="159">
        <v>1</v>
      </c>
      <c r="L349" s="160" t="s">
        <v>2593</v>
      </c>
      <c r="M349" s="169"/>
      <c r="N349" s="162">
        <v>1</v>
      </c>
    </row>
    <row r="350" spans="1:14" x14ac:dyDescent="0.25">
      <c r="A350" s="176" t="str">
        <f t="shared" si="30"/>
        <v>6380506367</v>
      </c>
      <c r="B350" s="176">
        <f t="shared" si="31"/>
        <v>6380506</v>
      </c>
      <c r="C350" s="176" t="str">
        <f t="shared" si="32"/>
        <v>367</v>
      </c>
      <c r="D350" s="176" t="str">
        <f t="shared" si="33"/>
        <v>DRIVER CAP HERRINGBONE</v>
      </c>
      <c r="E350" s="176" t="str">
        <f t="shared" si="34"/>
        <v>Кепка</v>
      </c>
      <c r="F350" s="177" t="str">
        <f t="shared" si="35"/>
        <v>Кепки</v>
      </c>
      <c r="G350" s="170" t="s">
        <v>1213</v>
      </c>
      <c r="H350" s="155" t="s">
        <v>308</v>
      </c>
      <c r="I350" s="156" t="s">
        <v>61</v>
      </c>
      <c r="J350" s="157" t="s">
        <v>2593</v>
      </c>
      <c r="K350" s="159">
        <v>1</v>
      </c>
      <c r="L350" s="157" t="s">
        <v>2593</v>
      </c>
      <c r="M350" s="169"/>
      <c r="N350" s="162">
        <v>1</v>
      </c>
    </row>
    <row r="351" spans="1:14" x14ac:dyDescent="0.25">
      <c r="A351" s="176" t="str">
        <f t="shared" si="30"/>
        <v>6380506367</v>
      </c>
      <c r="B351" s="176">
        <f t="shared" si="31"/>
        <v>6380506</v>
      </c>
      <c r="C351" s="176" t="str">
        <f t="shared" si="32"/>
        <v>367</v>
      </c>
      <c r="D351" s="176" t="str">
        <f t="shared" si="33"/>
        <v>DRIVER CAP HERRINGBONE</v>
      </c>
      <c r="E351" s="176" t="str">
        <f t="shared" si="34"/>
        <v>Кепка</v>
      </c>
      <c r="F351" s="177" t="str">
        <f t="shared" si="35"/>
        <v>Кепки</v>
      </c>
      <c r="G351" s="170" t="s">
        <v>1212</v>
      </c>
      <c r="H351" s="155" t="s">
        <v>308</v>
      </c>
      <c r="I351" s="156" t="s">
        <v>62</v>
      </c>
      <c r="J351" s="157" t="s">
        <v>2593</v>
      </c>
      <c r="K351" s="159">
        <v>2</v>
      </c>
      <c r="L351" s="157" t="s">
        <v>2645</v>
      </c>
      <c r="M351" s="169"/>
      <c r="N351" s="162">
        <v>2</v>
      </c>
    </row>
    <row r="352" spans="1:14" x14ac:dyDescent="0.25">
      <c r="A352" s="176" t="str">
        <f t="shared" si="30"/>
        <v>6380506367</v>
      </c>
      <c r="B352" s="176">
        <f t="shared" si="31"/>
        <v>6380506</v>
      </c>
      <c r="C352" s="176" t="str">
        <f t="shared" si="32"/>
        <v>367</v>
      </c>
      <c r="D352" s="176" t="str">
        <f t="shared" si="33"/>
        <v>DRIVER CAP HERRINGBONE</v>
      </c>
      <c r="E352" s="176" t="str">
        <f t="shared" si="34"/>
        <v>Кепка</v>
      </c>
      <c r="F352" s="177" t="str">
        <f t="shared" si="35"/>
        <v>Кепки</v>
      </c>
      <c r="G352" s="170" t="s">
        <v>1210</v>
      </c>
      <c r="H352" s="155" t="s">
        <v>308</v>
      </c>
      <c r="I352" s="156" t="s">
        <v>63</v>
      </c>
      <c r="J352" s="157" t="s">
        <v>2593</v>
      </c>
      <c r="K352" s="159">
        <v>1</v>
      </c>
      <c r="L352" s="157" t="s">
        <v>2593</v>
      </c>
      <c r="M352" s="169"/>
      <c r="N352" s="162">
        <v>1</v>
      </c>
    </row>
    <row r="353" spans="1:14" x14ac:dyDescent="0.25">
      <c r="A353" s="176" t="str">
        <f t="shared" si="30"/>
        <v>6380506367</v>
      </c>
      <c r="B353" s="176">
        <f t="shared" si="31"/>
        <v>6380506</v>
      </c>
      <c r="C353" s="176" t="str">
        <f t="shared" si="32"/>
        <v>367</v>
      </c>
      <c r="D353" s="176" t="str">
        <f t="shared" si="33"/>
        <v>DRIVER CAP HERRINGBONE</v>
      </c>
      <c r="E353" s="176" t="str">
        <f t="shared" si="34"/>
        <v>Кепка</v>
      </c>
      <c r="F353" s="177" t="str">
        <f t="shared" si="35"/>
        <v>Кепки</v>
      </c>
      <c r="G353" s="170" t="s">
        <v>1209</v>
      </c>
      <c r="H353" s="155" t="s">
        <v>308</v>
      </c>
      <c r="I353" s="156" t="s">
        <v>64</v>
      </c>
      <c r="J353" s="157" t="s">
        <v>2593</v>
      </c>
      <c r="K353" s="159">
        <v>2</v>
      </c>
      <c r="L353" s="157" t="s">
        <v>2645</v>
      </c>
      <c r="M353" s="169"/>
      <c r="N353" s="162">
        <v>2</v>
      </c>
    </row>
    <row r="354" spans="1:14" x14ac:dyDescent="0.25">
      <c r="A354" s="176" t="str">
        <f t="shared" si="30"/>
        <v>6380506367</v>
      </c>
      <c r="B354" s="176">
        <f t="shared" si="31"/>
        <v>6380506</v>
      </c>
      <c r="C354" s="176" t="str">
        <f t="shared" si="32"/>
        <v>367</v>
      </c>
      <c r="D354" s="176" t="str">
        <f t="shared" si="33"/>
        <v>DRIVER CAP HERRINGBONE</v>
      </c>
      <c r="E354" s="176" t="str">
        <f t="shared" si="34"/>
        <v>Кепка</v>
      </c>
      <c r="F354" s="177" t="str">
        <f t="shared" si="35"/>
        <v>Кепки</v>
      </c>
      <c r="G354" s="170" t="s">
        <v>1208</v>
      </c>
      <c r="H354" s="155" t="s">
        <v>308</v>
      </c>
      <c r="I354" s="156" t="s">
        <v>70</v>
      </c>
      <c r="J354" s="157" t="s">
        <v>2593</v>
      </c>
      <c r="K354" s="159">
        <v>1</v>
      </c>
      <c r="L354" s="157" t="s">
        <v>2593</v>
      </c>
      <c r="M354" s="169"/>
      <c r="N354" s="162">
        <v>1</v>
      </c>
    </row>
    <row r="355" spans="1:14" x14ac:dyDescent="0.25">
      <c r="A355" s="176" t="str">
        <f t="shared" si="30"/>
        <v>6380506331</v>
      </c>
      <c r="B355" s="176">
        <f t="shared" si="31"/>
        <v>6380506</v>
      </c>
      <c r="C355" s="176" t="str">
        <f t="shared" si="32"/>
        <v>331</v>
      </c>
      <c r="D355" s="176" t="str">
        <f t="shared" si="33"/>
        <v>DRIVER CAP HERRINGBONE</v>
      </c>
      <c r="E355" s="176" t="str">
        <f t="shared" si="34"/>
        <v>Кепка</v>
      </c>
      <c r="F355" s="177" t="str">
        <f t="shared" si="35"/>
        <v>Кепки</v>
      </c>
      <c r="G355" s="170" t="s">
        <v>1218</v>
      </c>
      <c r="H355" s="155" t="s">
        <v>316</v>
      </c>
      <c r="I355" s="156" t="s">
        <v>60</v>
      </c>
      <c r="J355" s="157" t="s">
        <v>2593</v>
      </c>
      <c r="K355" s="159">
        <v>2</v>
      </c>
      <c r="L355" s="157" t="s">
        <v>2645</v>
      </c>
      <c r="M355" s="169"/>
      <c r="N355" s="162">
        <v>2</v>
      </c>
    </row>
    <row r="356" spans="1:14" x14ac:dyDescent="0.25">
      <c r="A356" s="176" t="str">
        <f t="shared" si="30"/>
        <v>6380506331</v>
      </c>
      <c r="B356" s="176">
        <f t="shared" si="31"/>
        <v>6380506</v>
      </c>
      <c r="C356" s="176" t="str">
        <f t="shared" si="32"/>
        <v>331</v>
      </c>
      <c r="D356" s="176" t="str">
        <f t="shared" si="33"/>
        <v>DRIVER CAP HERRINGBONE</v>
      </c>
      <c r="E356" s="176" t="str">
        <f t="shared" si="34"/>
        <v>Кепка</v>
      </c>
      <c r="F356" s="177" t="str">
        <f t="shared" si="35"/>
        <v>Кепки</v>
      </c>
      <c r="G356" s="170" t="s">
        <v>1217</v>
      </c>
      <c r="H356" s="155" t="s">
        <v>316</v>
      </c>
      <c r="I356" s="156" t="s">
        <v>63</v>
      </c>
      <c r="J356" s="157" t="s">
        <v>2593</v>
      </c>
      <c r="K356" s="159">
        <v>3</v>
      </c>
      <c r="L356" s="157" t="s">
        <v>2594</v>
      </c>
      <c r="M356" s="169"/>
      <c r="N356" s="162">
        <v>3</v>
      </c>
    </row>
    <row r="357" spans="1:14" x14ac:dyDescent="0.25">
      <c r="A357" s="176" t="str">
        <f t="shared" si="30"/>
        <v>6380506331</v>
      </c>
      <c r="B357" s="176">
        <f t="shared" si="31"/>
        <v>6380506</v>
      </c>
      <c r="C357" s="176" t="str">
        <f t="shared" si="32"/>
        <v>331</v>
      </c>
      <c r="D357" s="176" t="str">
        <f t="shared" si="33"/>
        <v>DRIVER CAP HERRINGBONE</v>
      </c>
      <c r="E357" s="176" t="str">
        <f t="shared" si="34"/>
        <v>Кепка</v>
      </c>
      <c r="F357" s="177" t="str">
        <f t="shared" si="35"/>
        <v>Кепки</v>
      </c>
      <c r="G357" s="172" t="s">
        <v>1216</v>
      </c>
      <c r="H357" s="173" t="s">
        <v>316</v>
      </c>
      <c r="I357" s="173" t="s">
        <v>64</v>
      </c>
      <c r="J357" s="173" t="s">
        <v>2593</v>
      </c>
      <c r="K357" s="173">
        <v>2</v>
      </c>
      <c r="L357" s="173" t="s">
        <v>2645</v>
      </c>
      <c r="M357" s="173"/>
      <c r="N357" s="173">
        <v>2</v>
      </c>
    </row>
    <row r="358" spans="1:14" x14ac:dyDescent="0.25">
      <c r="A358" s="176" t="str">
        <f t="shared" si="30"/>
        <v>6380506331</v>
      </c>
      <c r="B358" s="176">
        <f t="shared" si="31"/>
        <v>6380506</v>
      </c>
      <c r="C358" s="176" t="str">
        <f t="shared" si="32"/>
        <v>331</v>
      </c>
      <c r="D358" s="176" t="str">
        <f t="shared" si="33"/>
        <v>DRIVER CAP HERRINGBONE</v>
      </c>
      <c r="E358" s="176" t="str">
        <f t="shared" si="34"/>
        <v>Кепка</v>
      </c>
      <c r="F358" s="177" t="str">
        <f t="shared" si="35"/>
        <v>Кепки</v>
      </c>
      <c r="G358" s="172" t="s">
        <v>1215</v>
      </c>
      <c r="H358" s="173" t="s">
        <v>316</v>
      </c>
      <c r="I358" s="173" t="s">
        <v>71</v>
      </c>
      <c r="J358" s="173" t="s">
        <v>2593</v>
      </c>
      <c r="K358" s="173">
        <v>1</v>
      </c>
      <c r="L358" s="173" t="s">
        <v>2593</v>
      </c>
      <c r="M358" s="173"/>
      <c r="N358" s="173">
        <v>1</v>
      </c>
    </row>
    <row r="359" spans="1:14" x14ac:dyDescent="0.25">
      <c r="A359" s="176" t="str">
        <f t="shared" si="30"/>
        <v>6380512352</v>
      </c>
      <c r="B359" s="176">
        <f t="shared" si="31"/>
        <v>6380512</v>
      </c>
      <c r="C359" s="176" t="str">
        <f t="shared" si="32"/>
        <v>352</v>
      </c>
      <c r="D359" s="176" t="str">
        <f t="shared" si="33"/>
        <v>DRIVER HARRIS TWEED</v>
      </c>
      <c r="E359" s="176" t="str">
        <f t="shared" si="34"/>
        <v>Кепка</v>
      </c>
      <c r="F359" s="177" t="str">
        <f t="shared" si="35"/>
        <v>Кепки</v>
      </c>
      <c r="G359" s="170" t="s">
        <v>1016</v>
      </c>
      <c r="H359" s="155" t="s">
        <v>322</v>
      </c>
      <c r="I359" s="156" t="s">
        <v>61</v>
      </c>
      <c r="J359" s="157" t="s">
        <v>2540</v>
      </c>
      <c r="K359" s="159">
        <v>1</v>
      </c>
      <c r="L359" s="160" t="s">
        <v>2540</v>
      </c>
      <c r="M359" s="169"/>
      <c r="N359" s="162">
        <v>1</v>
      </c>
    </row>
    <row r="360" spans="1:14" x14ac:dyDescent="0.25">
      <c r="A360" s="176" t="str">
        <f t="shared" si="30"/>
        <v>6380512352</v>
      </c>
      <c r="B360" s="176">
        <f t="shared" si="31"/>
        <v>6380512</v>
      </c>
      <c r="C360" s="176" t="str">
        <f t="shared" si="32"/>
        <v>352</v>
      </c>
      <c r="D360" s="176" t="str">
        <f t="shared" si="33"/>
        <v>DRIVER HARRIS TWEED</v>
      </c>
      <c r="E360" s="176" t="str">
        <f t="shared" si="34"/>
        <v>Кепка</v>
      </c>
      <c r="F360" s="177" t="str">
        <f t="shared" si="35"/>
        <v>Кепки</v>
      </c>
      <c r="G360" s="170" t="s">
        <v>1015</v>
      </c>
      <c r="H360" s="155" t="s">
        <v>322</v>
      </c>
      <c r="I360" s="156" t="s">
        <v>60</v>
      </c>
      <c r="J360" s="157" t="s">
        <v>2540</v>
      </c>
      <c r="K360" s="159">
        <v>1</v>
      </c>
      <c r="L360" s="160" t="s">
        <v>2540</v>
      </c>
      <c r="M360" s="169"/>
      <c r="N360" s="162">
        <v>1</v>
      </c>
    </row>
    <row r="361" spans="1:14" x14ac:dyDescent="0.25">
      <c r="A361" s="176" t="str">
        <f t="shared" si="30"/>
        <v>6380512352</v>
      </c>
      <c r="B361" s="176">
        <f t="shared" si="31"/>
        <v>6380512</v>
      </c>
      <c r="C361" s="176" t="str">
        <f t="shared" si="32"/>
        <v>352</v>
      </c>
      <c r="D361" s="176" t="str">
        <f t="shared" si="33"/>
        <v>DRIVER HARRIS TWEED</v>
      </c>
      <c r="E361" s="176" t="str">
        <f t="shared" si="34"/>
        <v>Кепка</v>
      </c>
      <c r="F361" s="177" t="str">
        <f t="shared" si="35"/>
        <v>Кепки</v>
      </c>
      <c r="G361" s="170" t="s">
        <v>1013</v>
      </c>
      <c r="H361" s="155" t="s">
        <v>322</v>
      </c>
      <c r="I361" s="156" t="s">
        <v>71</v>
      </c>
      <c r="J361" s="157" t="s">
        <v>2540</v>
      </c>
      <c r="K361" s="159">
        <v>1</v>
      </c>
      <c r="L361" s="160" t="s">
        <v>2540</v>
      </c>
      <c r="M361" s="169"/>
      <c r="N361" s="162">
        <v>1</v>
      </c>
    </row>
    <row r="362" spans="1:14" x14ac:dyDescent="0.25">
      <c r="A362" s="176" t="str">
        <f t="shared" si="30"/>
        <v>6380512352</v>
      </c>
      <c r="B362" s="176">
        <f t="shared" si="31"/>
        <v>6380512</v>
      </c>
      <c r="C362" s="176" t="str">
        <f t="shared" si="32"/>
        <v>352</v>
      </c>
      <c r="D362" s="176" t="str">
        <f t="shared" si="33"/>
        <v>DRIVER HARRIS TWEED</v>
      </c>
      <c r="E362" s="176" t="str">
        <f t="shared" si="34"/>
        <v>Кепка</v>
      </c>
      <c r="F362" s="177" t="str">
        <f t="shared" si="35"/>
        <v>Кепки</v>
      </c>
      <c r="G362" s="170" t="s">
        <v>1012</v>
      </c>
      <c r="H362" s="155" t="s">
        <v>322</v>
      </c>
      <c r="I362" s="156" t="s">
        <v>70</v>
      </c>
      <c r="J362" s="157" t="s">
        <v>2540</v>
      </c>
      <c r="K362" s="159">
        <v>1</v>
      </c>
      <c r="L362" s="157" t="s">
        <v>2540</v>
      </c>
      <c r="M362" s="169"/>
      <c r="N362" s="162">
        <v>1</v>
      </c>
    </row>
    <row r="363" spans="1:14" x14ac:dyDescent="0.25">
      <c r="A363" s="176" t="str">
        <f t="shared" si="30"/>
        <v>638090862</v>
      </c>
      <c r="B363" s="176">
        <f t="shared" si="31"/>
        <v>6380908</v>
      </c>
      <c r="C363" s="176" t="str">
        <f t="shared" si="32"/>
        <v>62</v>
      </c>
      <c r="D363" s="176" t="str">
        <f t="shared" si="33"/>
        <v>DRIVER CAP PATCHWORK</v>
      </c>
      <c r="E363" s="176" t="str">
        <f t="shared" si="34"/>
        <v>Кепка</v>
      </c>
      <c r="F363" s="177" t="str">
        <f t="shared" si="35"/>
        <v>Кепки</v>
      </c>
      <c r="G363" s="170" t="s">
        <v>462</v>
      </c>
      <c r="H363" s="155" t="s">
        <v>327</v>
      </c>
      <c r="I363" s="156" t="s">
        <v>61</v>
      </c>
      <c r="J363" s="157" t="s">
        <v>2546</v>
      </c>
      <c r="K363" s="159">
        <v>4</v>
      </c>
      <c r="L363" s="157" t="s">
        <v>2548</v>
      </c>
      <c r="M363" s="169"/>
      <c r="N363" s="162">
        <v>4</v>
      </c>
    </row>
    <row r="364" spans="1:14" x14ac:dyDescent="0.25">
      <c r="A364" s="176" t="str">
        <f t="shared" si="30"/>
        <v>638090862</v>
      </c>
      <c r="B364" s="176">
        <f t="shared" si="31"/>
        <v>6380908</v>
      </c>
      <c r="C364" s="176" t="str">
        <f t="shared" si="32"/>
        <v>62</v>
      </c>
      <c r="D364" s="176" t="str">
        <f t="shared" si="33"/>
        <v>DRIVER CAP PATCHWORK</v>
      </c>
      <c r="E364" s="176" t="str">
        <f t="shared" si="34"/>
        <v>Кепка</v>
      </c>
      <c r="F364" s="177" t="str">
        <f t="shared" si="35"/>
        <v>Кепки</v>
      </c>
      <c r="G364" s="170" t="s">
        <v>460</v>
      </c>
      <c r="H364" s="155" t="s">
        <v>327</v>
      </c>
      <c r="I364" s="156" t="s">
        <v>60</v>
      </c>
      <c r="J364" s="157" t="s">
        <v>2544</v>
      </c>
      <c r="K364" s="159">
        <v>3</v>
      </c>
      <c r="L364" s="157" t="s">
        <v>2545</v>
      </c>
      <c r="M364" s="169"/>
      <c r="N364" s="162">
        <v>3</v>
      </c>
    </row>
    <row r="365" spans="1:14" x14ac:dyDescent="0.25">
      <c r="A365" s="176" t="str">
        <f t="shared" si="30"/>
        <v>638090862</v>
      </c>
      <c r="B365" s="176">
        <f t="shared" si="31"/>
        <v>6380908</v>
      </c>
      <c r="C365" s="176" t="str">
        <f t="shared" si="32"/>
        <v>62</v>
      </c>
      <c r="D365" s="176" t="str">
        <f t="shared" si="33"/>
        <v>DRIVER CAP PATCHWORK</v>
      </c>
      <c r="E365" s="176" t="str">
        <f t="shared" si="34"/>
        <v>Кепка</v>
      </c>
      <c r="F365" s="177" t="str">
        <f t="shared" si="35"/>
        <v>Кепки</v>
      </c>
      <c r="G365" s="170" t="s">
        <v>459</v>
      </c>
      <c r="H365" s="155" t="s">
        <v>327</v>
      </c>
      <c r="I365" s="156" t="s">
        <v>64</v>
      </c>
      <c r="J365" s="157" t="s">
        <v>2544</v>
      </c>
      <c r="K365" s="159">
        <v>1</v>
      </c>
      <c r="L365" s="157" t="s">
        <v>2544</v>
      </c>
      <c r="M365" s="169"/>
      <c r="N365" s="162">
        <v>1</v>
      </c>
    </row>
    <row r="366" spans="1:14" x14ac:dyDescent="0.25">
      <c r="A366" s="176" t="str">
        <f t="shared" si="30"/>
        <v>638090862</v>
      </c>
      <c r="B366" s="176">
        <f t="shared" si="31"/>
        <v>6380908</v>
      </c>
      <c r="C366" s="176" t="str">
        <f t="shared" si="32"/>
        <v>62</v>
      </c>
      <c r="D366" s="176" t="str">
        <f t="shared" si="33"/>
        <v>DRIVER CAP PATCHWORK</v>
      </c>
      <c r="E366" s="176" t="str">
        <f t="shared" si="34"/>
        <v>Кепка</v>
      </c>
      <c r="F366" s="177" t="str">
        <f t="shared" si="35"/>
        <v>Кепки</v>
      </c>
      <c r="G366" s="170" t="s">
        <v>458</v>
      </c>
      <c r="H366" s="155" t="s">
        <v>327</v>
      </c>
      <c r="I366" s="156" t="s">
        <v>70</v>
      </c>
      <c r="J366" s="157" t="s">
        <v>2546</v>
      </c>
      <c r="K366" s="159">
        <v>1</v>
      </c>
      <c r="L366" s="157" t="s">
        <v>2546</v>
      </c>
      <c r="M366" s="169"/>
      <c r="N366" s="162">
        <v>1</v>
      </c>
    </row>
    <row r="367" spans="1:14" x14ac:dyDescent="0.25">
      <c r="A367" s="176" t="str">
        <f t="shared" si="30"/>
        <v>6382401283</v>
      </c>
      <c r="B367" s="176">
        <f t="shared" si="31"/>
        <v>6382401</v>
      </c>
      <c r="C367" s="176" t="str">
        <f t="shared" si="32"/>
        <v>283</v>
      </c>
      <c r="D367" s="176" t="str">
        <f t="shared" si="33"/>
        <v>DRIVER SILK</v>
      </c>
      <c r="E367" s="176" t="str">
        <f t="shared" si="34"/>
        <v>Кепка</v>
      </c>
      <c r="F367" s="177" t="str">
        <f t="shared" si="35"/>
        <v>Кепки</v>
      </c>
      <c r="G367" s="170" t="s">
        <v>1011</v>
      </c>
      <c r="H367" s="155" t="s">
        <v>330</v>
      </c>
      <c r="I367" s="156" t="s">
        <v>60</v>
      </c>
      <c r="J367" s="157" t="s">
        <v>2656</v>
      </c>
      <c r="K367" s="159">
        <v>3</v>
      </c>
      <c r="L367" s="160" t="s">
        <v>2657</v>
      </c>
      <c r="M367" s="169"/>
      <c r="N367" s="162">
        <v>3</v>
      </c>
    </row>
    <row r="368" spans="1:14" x14ac:dyDescent="0.25">
      <c r="A368" s="176" t="str">
        <f t="shared" si="30"/>
        <v>6382504322</v>
      </c>
      <c r="B368" s="176">
        <f t="shared" si="31"/>
        <v>6382504</v>
      </c>
      <c r="C368" s="176" t="str">
        <f t="shared" si="32"/>
        <v>322</v>
      </c>
      <c r="D368" s="176" t="str">
        <f t="shared" si="33"/>
        <v>DRIVER CAP SILK VIRGIN WOOL</v>
      </c>
      <c r="E368" s="176" t="str">
        <f t="shared" si="34"/>
        <v>Кепка</v>
      </c>
      <c r="F368" s="177" t="str">
        <f t="shared" si="35"/>
        <v>Кепки</v>
      </c>
      <c r="G368" s="170" t="s">
        <v>3263</v>
      </c>
      <c r="H368" s="155" t="s">
        <v>3414</v>
      </c>
      <c r="I368" s="156" t="s">
        <v>61</v>
      </c>
      <c r="J368" s="157" t="s">
        <v>3550</v>
      </c>
      <c r="K368" s="159">
        <v>2</v>
      </c>
      <c r="L368" s="160" t="s">
        <v>3551</v>
      </c>
      <c r="M368" s="169"/>
      <c r="N368" s="162">
        <v>2</v>
      </c>
    </row>
    <row r="369" spans="1:14" x14ac:dyDescent="0.25">
      <c r="A369" s="176" t="str">
        <f t="shared" si="30"/>
        <v>6382504322</v>
      </c>
      <c r="B369" s="176">
        <f t="shared" si="31"/>
        <v>6382504</v>
      </c>
      <c r="C369" s="176" t="str">
        <f t="shared" si="32"/>
        <v>322</v>
      </c>
      <c r="D369" s="176" t="str">
        <f t="shared" si="33"/>
        <v>DRIVER CAP SILK VIRGIN WOOL</v>
      </c>
      <c r="E369" s="176" t="str">
        <f t="shared" si="34"/>
        <v>Кепка</v>
      </c>
      <c r="F369" s="177" t="str">
        <f t="shared" si="35"/>
        <v>Кепки</v>
      </c>
      <c r="G369" s="170" t="s">
        <v>3264</v>
      </c>
      <c r="H369" s="155" t="s">
        <v>3414</v>
      </c>
      <c r="I369" s="156" t="s">
        <v>60</v>
      </c>
      <c r="J369" s="157" t="s">
        <v>3550</v>
      </c>
      <c r="K369" s="159">
        <v>3</v>
      </c>
      <c r="L369" s="160" t="s">
        <v>3552</v>
      </c>
      <c r="M369" s="169"/>
      <c r="N369" s="162">
        <v>3</v>
      </c>
    </row>
    <row r="370" spans="1:14" x14ac:dyDescent="0.25">
      <c r="A370" s="176" t="str">
        <f t="shared" si="30"/>
        <v>6382504322</v>
      </c>
      <c r="B370" s="176">
        <f t="shared" si="31"/>
        <v>6382504</v>
      </c>
      <c r="C370" s="176" t="str">
        <f t="shared" si="32"/>
        <v>322</v>
      </c>
      <c r="D370" s="176" t="str">
        <f t="shared" si="33"/>
        <v>DRIVER CAP SILK VIRGIN WOOL</v>
      </c>
      <c r="E370" s="176" t="str">
        <f t="shared" si="34"/>
        <v>Кепка</v>
      </c>
      <c r="F370" s="177" t="str">
        <f t="shared" si="35"/>
        <v>Кепки</v>
      </c>
      <c r="G370" s="170" t="s">
        <v>3265</v>
      </c>
      <c r="H370" s="155" t="s">
        <v>3414</v>
      </c>
      <c r="I370" s="156" t="s">
        <v>64</v>
      </c>
      <c r="J370" s="157" t="s">
        <v>3550</v>
      </c>
      <c r="K370" s="159">
        <v>2</v>
      </c>
      <c r="L370" s="160" t="s">
        <v>3551</v>
      </c>
      <c r="M370" s="169"/>
      <c r="N370" s="162">
        <v>2</v>
      </c>
    </row>
    <row r="371" spans="1:14" x14ac:dyDescent="0.25">
      <c r="A371" s="176" t="str">
        <f t="shared" si="30"/>
        <v>661010532</v>
      </c>
      <c r="B371" s="176">
        <f t="shared" si="31"/>
        <v>6610105</v>
      </c>
      <c r="C371" s="176" t="str">
        <f t="shared" si="32"/>
        <v>32</v>
      </c>
      <c r="D371" s="176" t="str">
        <f t="shared" si="33"/>
        <v>TEXAS</v>
      </c>
      <c r="E371" s="176" t="str">
        <f t="shared" si="34"/>
        <v>Кепка</v>
      </c>
      <c r="F371" s="177" t="str">
        <f t="shared" si="35"/>
        <v>Кепки</v>
      </c>
      <c r="G371" s="170" t="s">
        <v>2170</v>
      </c>
      <c r="H371" s="155" t="s">
        <v>333</v>
      </c>
      <c r="I371" s="156" t="s">
        <v>61</v>
      </c>
      <c r="J371" s="157" t="s">
        <v>2612</v>
      </c>
      <c r="K371" s="159">
        <v>6</v>
      </c>
      <c r="L371" s="160" t="s">
        <v>2975</v>
      </c>
      <c r="M371" s="169"/>
      <c r="N371" s="162">
        <v>6</v>
      </c>
    </row>
    <row r="372" spans="1:14" x14ac:dyDescent="0.25">
      <c r="A372" s="176" t="str">
        <f t="shared" si="30"/>
        <v>661010532</v>
      </c>
      <c r="B372" s="176">
        <f t="shared" si="31"/>
        <v>6610105</v>
      </c>
      <c r="C372" s="176" t="str">
        <f t="shared" si="32"/>
        <v>32</v>
      </c>
      <c r="D372" s="176" t="str">
        <f t="shared" si="33"/>
        <v>TEXAS</v>
      </c>
      <c r="E372" s="176" t="str">
        <f t="shared" si="34"/>
        <v>Кепка</v>
      </c>
      <c r="F372" s="177" t="str">
        <f t="shared" si="35"/>
        <v>Кепки</v>
      </c>
      <c r="G372" s="170" t="s">
        <v>2168</v>
      </c>
      <c r="H372" s="155" t="s">
        <v>333</v>
      </c>
      <c r="I372" s="156" t="s">
        <v>60</v>
      </c>
      <c r="J372" s="157" t="s">
        <v>2612</v>
      </c>
      <c r="K372" s="159">
        <v>12</v>
      </c>
      <c r="L372" s="157" t="s">
        <v>3553</v>
      </c>
      <c r="M372" s="169"/>
      <c r="N372" s="162">
        <v>12</v>
      </c>
    </row>
    <row r="373" spans="1:14" x14ac:dyDescent="0.25">
      <c r="A373" s="176" t="str">
        <f t="shared" si="30"/>
        <v>661010532</v>
      </c>
      <c r="B373" s="176">
        <f t="shared" si="31"/>
        <v>6610105</v>
      </c>
      <c r="C373" s="176" t="str">
        <f t="shared" si="32"/>
        <v>32</v>
      </c>
      <c r="D373" s="176" t="str">
        <f t="shared" si="33"/>
        <v>TEXAS</v>
      </c>
      <c r="E373" s="176" t="str">
        <f t="shared" si="34"/>
        <v>Кепка</v>
      </c>
      <c r="F373" s="177" t="str">
        <f t="shared" si="35"/>
        <v>Кепки</v>
      </c>
      <c r="G373" s="170" t="s">
        <v>2167</v>
      </c>
      <c r="H373" s="155" t="s">
        <v>333</v>
      </c>
      <c r="I373" s="156" t="s">
        <v>64</v>
      </c>
      <c r="J373" s="157" t="s">
        <v>2612</v>
      </c>
      <c r="K373" s="159">
        <v>7</v>
      </c>
      <c r="L373" s="157" t="s">
        <v>3554</v>
      </c>
      <c r="M373" s="169"/>
      <c r="N373" s="162">
        <v>7</v>
      </c>
    </row>
    <row r="374" spans="1:14" x14ac:dyDescent="0.25">
      <c r="A374" s="176" t="str">
        <f t="shared" si="30"/>
        <v>661010532</v>
      </c>
      <c r="B374" s="176">
        <f t="shared" si="31"/>
        <v>6610105</v>
      </c>
      <c r="C374" s="176" t="str">
        <f t="shared" si="32"/>
        <v>32</v>
      </c>
      <c r="D374" s="176" t="str">
        <f t="shared" si="33"/>
        <v>TEXAS</v>
      </c>
      <c r="E374" s="176" t="str">
        <f t="shared" si="34"/>
        <v>Кепка</v>
      </c>
      <c r="F374" s="177" t="str">
        <f t="shared" si="35"/>
        <v>Кепки</v>
      </c>
      <c r="G374" s="170" t="s">
        <v>2165</v>
      </c>
      <c r="H374" s="155" t="s">
        <v>333</v>
      </c>
      <c r="I374" s="156" t="s">
        <v>70</v>
      </c>
      <c r="J374" s="157" t="s">
        <v>2659</v>
      </c>
      <c r="K374" s="159">
        <v>2</v>
      </c>
      <c r="L374" s="157" t="s">
        <v>3555</v>
      </c>
      <c r="M374" s="169"/>
      <c r="N374" s="162">
        <v>2</v>
      </c>
    </row>
    <row r="375" spans="1:14" x14ac:dyDescent="0.25">
      <c r="A375" s="176" t="str">
        <f t="shared" si="30"/>
        <v>66101052</v>
      </c>
      <c r="B375" s="176">
        <f t="shared" si="31"/>
        <v>6610105</v>
      </c>
      <c r="C375" s="176" t="str">
        <f t="shared" si="32"/>
        <v>2</v>
      </c>
      <c r="D375" s="176" t="str">
        <f t="shared" si="33"/>
        <v>TEXAS</v>
      </c>
      <c r="E375" s="176" t="str">
        <f t="shared" si="34"/>
        <v>Кепка</v>
      </c>
      <c r="F375" s="177" t="str">
        <f t="shared" si="35"/>
        <v>Кепки</v>
      </c>
      <c r="G375" s="170" t="s">
        <v>2163</v>
      </c>
      <c r="H375" s="155" t="s">
        <v>338</v>
      </c>
      <c r="I375" s="156" t="s">
        <v>60</v>
      </c>
      <c r="J375" s="157" t="s">
        <v>2659</v>
      </c>
      <c r="K375" s="159">
        <v>2</v>
      </c>
      <c r="L375" s="157" t="s">
        <v>3555</v>
      </c>
      <c r="M375" s="169"/>
      <c r="N375" s="162">
        <v>2</v>
      </c>
    </row>
    <row r="376" spans="1:14" x14ac:dyDescent="0.25">
      <c r="A376" s="176" t="str">
        <f t="shared" si="30"/>
        <v>66101052</v>
      </c>
      <c r="B376" s="176">
        <f t="shared" si="31"/>
        <v>6610105</v>
      </c>
      <c r="C376" s="176" t="str">
        <f t="shared" si="32"/>
        <v>2</v>
      </c>
      <c r="D376" s="176" t="str">
        <f t="shared" si="33"/>
        <v>TEXAS</v>
      </c>
      <c r="E376" s="176" t="str">
        <f t="shared" si="34"/>
        <v>Кепка</v>
      </c>
      <c r="F376" s="177" t="str">
        <f t="shared" si="35"/>
        <v>Кепки</v>
      </c>
      <c r="G376" s="170" t="s">
        <v>2162</v>
      </c>
      <c r="H376" s="155" t="s">
        <v>338</v>
      </c>
      <c r="I376" s="156" t="s">
        <v>64</v>
      </c>
      <c r="J376" s="157" t="s">
        <v>2659</v>
      </c>
      <c r="K376" s="159">
        <v>2</v>
      </c>
      <c r="L376" s="157" t="s">
        <v>3555</v>
      </c>
      <c r="M376" s="169"/>
      <c r="N376" s="162">
        <v>2</v>
      </c>
    </row>
    <row r="377" spans="1:14" x14ac:dyDescent="0.25">
      <c r="A377" s="176" t="str">
        <f t="shared" si="30"/>
        <v>66101052</v>
      </c>
      <c r="B377" s="176">
        <f t="shared" si="31"/>
        <v>6610105</v>
      </c>
      <c r="C377" s="176" t="str">
        <f t="shared" si="32"/>
        <v>2</v>
      </c>
      <c r="D377" s="176" t="str">
        <f t="shared" si="33"/>
        <v>TEXAS</v>
      </c>
      <c r="E377" s="176" t="str">
        <f t="shared" si="34"/>
        <v>Кепка</v>
      </c>
      <c r="F377" s="177" t="str">
        <f t="shared" si="35"/>
        <v>Кепки</v>
      </c>
      <c r="G377" s="170" t="s">
        <v>2160</v>
      </c>
      <c r="H377" s="155" t="s">
        <v>338</v>
      </c>
      <c r="I377" s="156" t="s">
        <v>70</v>
      </c>
      <c r="J377" s="157" t="s">
        <v>2661</v>
      </c>
      <c r="K377" s="159">
        <v>1</v>
      </c>
      <c r="L377" s="160" t="s">
        <v>2661</v>
      </c>
      <c r="M377" s="169"/>
      <c r="N377" s="162">
        <v>1</v>
      </c>
    </row>
    <row r="378" spans="1:14" x14ac:dyDescent="0.25">
      <c r="A378" s="176" t="str">
        <f t="shared" si="30"/>
        <v>661010961</v>
      </c>
      <c r="B378" s="176">
        <f t="shared" si="31"/>
        <v>6610109</v>
      </c>
      <c r="C378" s="176" t="str">
        <f t="shared" si="32"/>
        <v>61</v>
      </c>
      <c r="D378" s="176" t="str">
        <f t="shared" si="33"/>
        <v>TEXAS WOOL</v>
      </c>
      <c r="E378" s="176" t="str">
        <f t="shared" si="34"/>
        <v>Кепка</v>
      </c>
      <c r="F378" s="177" t="str">
        <f t="shared" si="35"/>
        <v>Кепки</v>
      </c>
      <c r="G378" s="170" t="s">
        <v>639</v>
      </c>
      <c r="H378" s="155" t="s">
        <v>343</v>
      </c>
      <c r="I378" s="156" t="s">
        <v>60</v>
      </c>
      <c r="J378" s="157" t="s">
        <v>2662</v>
      </c>
      <c r="K378" s="159">
        <v>5</v>
      </c>
      <c r="L378" s="157" t="s">
        <v>2665</v>
      </c>
      <c r="M378" s="169"/>
      <c r="N378" s="162">
        <v>5</v>
      </c>
    </row>
    <row r="379" spans="1:14" x14ac:dyDescent="0.25">
      <c r="A379" s="176" t="str">
        <f t="shared" si="30"/>
        <v>661010961</v>
      </c>
      <c r="B379" s="176">
        <f t="shared" si="31"/>
        <v>6610109</v>
      </c>
      <c r="C379" s="176" t="str">
        <f t="shared" si="32"/>
        <v>61</v>
      </c>
      <c r="D379" s="176" t="str">
        <f t="shared" si="33"/>
        <v>TEXAS WOOL</v>
      </c>
      <c r="E379" s="176" t="str">
        <f t="shared" si="34"/>
        <v>Кепка</v>
      </c>
      <c r="F379" s="177" t="str">
        <f t="shared" si="35"/>
        <v>Кепки</v>
      </c>
      <c r="G379" s="170" t="s">
        <v>638</v>
      </c>
      <c r="H379" s="155" t="s">
        <v>343</v>
      </c>
      <c r="I379" s="156" t="s">
        <v>64</v>
      </c>
      <c r="J379" s="157" t="s">
        <v>2662</v>
      </c>
      <c r="K379" s="159">
        <v>5</v>
      </c>
      <c r="L379" s="160" t="s">
        <v>2665</v>
      </c>
      <c r="M379" s="169"/>
      <c r="N379" s="162">
        <v>5</v>
      </c>
    </row>
    <row r="380" spans="1:14" x14ac:dyDescent="0.25">
      <c r="A380" s="176" t="str">
        <f t="shared" si="30"/>
        <v>661010931</v>
      </c>
      <c r="B380" s="176">
        <f t="shared" si="31"/>
        <v>6610109</v>
      </c>
      <c r="C380" s="176" t="str">
        <f t="shared" si="32"/>
        <v>31</v>
      </c>
      <c r="D380" s="176" t="str">
        <f t="shared" si="33"/>
        <v>TEXAS WOOL</v>
      </c>
      <c r="E380" s="176" t="str">
        <f t="shared" si="34"/>
        <v>Кепка</v>
      </c>
      <c r="F380" s="177" t="str">
        <f t="shared" si="35"/>
        <v>Кепки</v>
      </c>
      <c r="G380" s="170" t="s">
        <v>643</v>
      </c>
      <c r="H380" s="155" t="s">
        <v>348</v>
      </c>
      <c r="I380" s="156" t="s">
        <v>61</v>
      </c>
      <c r="J380" s="157" t="s">
        <v>2662</v>
      </c>
      <c r="K380" s="159">
        <v>2</v>
      </c>
      <c r="L380" s="157" t="s">
        <v>2663</v>
      </c>
      <c r="M380" s="169"/>
      <c r="N380" s="162">
        <v>2</v>
      </c>
    </row>
    <row r="381" spans="1:14" x14ac:dyDescent="0.25">
      <c r="A381" s="176" t="str">
        <f t="shared" si="30"/>
        <v>661010931</v>
      </c>
      <c r="B381" s="176">
        <f t="shared" si="31"/>
        <v>6610109</v>
      </c>
      <c r="C381" s="176" t="str">
        <f t="shared" si="32"/>
        <v>31</v>
      </c>
      <c r="D381" s="176" t="str">
        <f t="shared" si="33"/>
        <v>TEXAS WOOL</v>
      </c>
      <c r="E381" s="176" t="str">
        <f t="shared" si="34"/>
        <v>Кепка</v>
      </c>
      <c r="F381" s="177" t="str">
        <f t="shared" si="35"/>
        <v>Кепки</v>
      </c>
      <c r="G381" s="170" t="s">
        <v>641</v>
      </c>
      <c r="H381" s="155" t="s">
        <v>348</v>
      </c>
      <c r="I381" s="156" t="s">
        <v>60</v>
      </c>
      <c r="J381" s="157" t="s">
        <v>2662</v>
      </c>
      <c r="K381" s="159">
        <v>2</v>
      </c>
      <c r="L381" s="157" t="s">
        <v>2663</v>
      </c>
      <c r="M381" s="169"/>
      <c r="N381" s="162">
        <v>2</v>
      </c>
    </row>
    <row r="382" spans="1:14" x14ac:dyDescent="0.25">
      <c r="A382" s="176" t="str">
        <f t="shared" si="30"/>
        <v>6610203285</v>
      </c>
      <c r="B382" s="176">
        <f t="shared" si="31"/>
        <v>6610203</v>
      </c>
      <c r="C382" s="176" t="str">
        <f t="shared" si="32"/>
        <v>285</v>
      </c>
      <c r="D382" s="176" t="str">
        <f t="shared" si="33"/>
        <v>TEXAS LAMBSWOOL CHECK</v>
      </c>
      <c r="E382" s="176" t="str">
        <f t="shared" si="34"/>
        <v>Кепка</v>
      </c>
      <c r="F382" s="177" t="str">
        <f t="shared" si="35"/>
        <v>Кепки</v>
      </c>
      <c r="G382" s="170" t="s">
        <v>636</v>
      </c>
      <c r="H382" s="155" t="s">
        <v>352</v>
      </c>
      <c r="I382" s="156" t="s">
        <v>61</v>
      </c>
      <c r="J382" s="157" t="s">
        <v>2668</v>
      </c>
      <c r="K382" s="159">
        <v>1</v>
      </c>
      <c r="L382" s="157" t="s">
        <v>2668</v>
      </c>
      <c r="M382" s="169"/>
      <c r="N382" s="162">
        <v>1</v>
      </c>
    </row>
    <row r="383" spans="1:14" x14ac:dyDescent="0.25">
      <c r="A383" s="176" t="str">
        <f t="shared" si="30"/>
        <v>6610203285</v>
      </c>
      <c r="B383" s="176">
        <f t="shared" si="31"/>
        <v>6610203</v>
      </c>
      <c r="C383" s="176" t="str">
        <f t="shared" si="32"/>
        <v>285</v>
      </c>
      <c r="D383" s="176" t="str">
        <f t="shared" si="33"/>
        <v>TEXAS LAMBSWOOL CHECK</v>
      </c>
      <c r="E383" s="176" t="str">
        <f t="shared" si="34"/>
        <v>Кепка</v>
      </c>
      <c r="F383" s="177" t="str">
        <f t="shared" si="35"/>
        <v>Кепки</v>
      </c>
      <c r="G383" s="170" t="s">
        <v>634</v>
      </c>
      <c r="H383" s="155" t="s">
        <v>352</v>
      </c>
      <c r="I383" s="156" t="s">
        <v>60</v>
      </c>
      <c r="J383" s="157" t="s">
        <v>2668</v>
      </c>
      <c r="K383" s="159">
        <v>1</v>
      </c>
      <c r="L383" s="157" t="s">
        <v>2668</v>
      </c>
      <c r="M383" s="169"/>
      <c r="N383" s="162">
        <v>1</v>
      </c>
    </row>
    <row r="384" spans="1:14" x14ac:dyDescent="0.25">
      <c r="A384" s="176" t="str">
        <f t="shared" si="30"/>
        <v>6610203285</v>
      </c>
      <c r="B384" s="176">
        <f t="shared" si="31"/>
        <v>6610203</v>
      </c>
      <c r="C384" s="176" t="str">
        <f t="shared" si="32"/>
        <v>285</v>
      </c>
      <c r="D384" s="176" t="str">
        <f t="shared" si="33"/>
        <v>TEXAS LAMBSWOOL CHECK</v>
      </c>
      <c r="E384" s="176" t="str">
        <f t="shared" si="34"/>
        <v>Кепка</v>
      </c>
      <c r="F384" s="177" t="str">
        <f t="shared" si="35"/>
        <v>Кепки</v>
      </c>
      <c r="G384" s="170" t="s">
        <v>632</v>
      </c>
      <c r="H384" s="155" t="s">
        <v>352</v>
      </c>
      <c r="I384" s="156" t="s">
        <v>71</v>
      </c>
      <c r="J384" s="157" t="s">
        <v>2668</v>
      </c>
      <c r="K384" s="159">
        <v>2</v>
      </c>
      <c r="L384" s="157" t="s">
        <v>2669</v>
      </c>
      <c r="M384" s="169"/>
      <c r="N384" s="162">
        <v>2</v>
      </c>
    </row>
    <row r="385" spans="1:14" x14ac:dyDescent="0.25">
      <c r="A385" s="176" t="str">
        <f t="shared" si="30"/>
        <v>6610203285</v>
      </c>
      <c r="B385" s="176">
        <f t="shared" si="31"/>
        <v>6610203</v>
      </c>
      <c r="C385" s="176" t="str">
        <f t="shared" si="32"/>
        <v>285</v>
      </c>
      <c r="D385" s="176" t="str">
        <f t="shared" si="33"/>
        <v>TEXAS LAMBSWOOL CHECK</v>
      </c>
      <c r="E385" s="176" t="str">
        <f t="shared" si="34"/>
        <v>Кепка</v>
      </c>
      <c r="F385" s="177" t="str">
        <f t="shared" si="35"/>
        <v>Кепки</v>
      </c>
      <c r="G385" s="170" t="s">
        <v>631</v>
      </c>
      <c r="H385" s="155" t="s">
        <v>352</v>
      </c>
      <c r="I385" s="156" t="s">
        <v>70</v>
      </c>
      <c r="J385" s="157" t="s">
        <v>2668</v>
      </c>
      <c r="K385" s="159">
        <v>1</v>
      </c>
      <c r="L385" s="157" t="s">
        <v>2668</v>
      </c>
      <c r="M385" s="169"/>
      <c r="N385" s="162">
        <v>1</v>
      </c>
    </row>
    <row r="386" spans="1:14" x14ac:dyDescent="0.25">
      <c r="A386" s="176" t="str">
        <f t="shared" si="30"/>
        <v>6610312267</v>
      </c>
      <c r="B386" s="176">
        <f t="shared" si="31"/>
        <v>6610312</v>
      </c>
      <c r="C386" s="176" t="str">
        <f t="shared" si="32"/>
        <v>267</v>
      </c>
      <c r="D386" s="176" t="str">
        <f t="shared" si="33"/>
        <v>TEXAS LAMBSWOOL CHECK</v>
      </c>
      <c r="E386" s="176" t="str">
        <f t="shared" si="34"/>
        <v>Кепка</v>
      </c>
      <c r="F386" s="177" t="str">
        <f t="shared" si="35"/>
        <v>Кепки</v>
      </c>
      <c r="G386" s="170" t="s">
        <v>1113</v>
      </c>
      <c r="H386" s="155" t="s">
        <v>361</v>
      </c>
      <c r="I386" s="156" t="s">
        <v>72</v>
      </c>
      <c r="J386" s="157" t="s">
        <v>2670</v>
      </c>
      <c r="K386" s="159">
        <v>1</v>
      </c>
      <c r="L386" s="157" t="s">
        <v>2671</v>
      </c>
      <c r="M386" s="169"/>
      <c r="N386" s="162">
        <v>1</v>
      </c>
    </row>
    <row r="387" spans="1:14" x14ac:dyDescent="0.25">
      <c r="A387" s="176" t="str">
        <f t="shared" ref="A387:A450" si="36">B387&amp;C387</f>
        <v>6610312267</v>
      </c>
      <c r="B387" s="176">
        <f t="shared" ref="B387:B450" si="37">_xlfn.LET(_xlpm.START,FIND("арт. ",H387)+5,_xlpm.END,FIND(" ",H387,_xlpm.START),_xlpm.Result,TRIM(MID(H387,_xlpm.START,_xlpm.END-_xlpm.START)),IFERROR(VALUE(_xlpm.Result),_xlpm.Result))</f>
        <v>6610312</v>
      </c>
      <c r="C387" s="176" t="str">
        <f t="shared" ref="C387:C450" si="38">_xlfn.LET(_xlpm.START,FIND("{",H387)+1,_xlpm.END,FIND("}",H387),TRIM(MID(H387,_xlpm.START,_xlpm.END-_xlpm.START)))</f>
        <v>267</v>
      </c>
      <c r="D387" s="176" t="str">
        <f t="shared" ref="D387:D450" si="39">_xlfn.LET(_xlpm.START,FIND("арт. ",H387)+13,_xlpm.END,FIND("(",H387),TRIM(MID(H387,_xlpm.START,_xlpm.END-_xlpm.START)))</f>
        <v>TEXAS LAMBSWOOL CHECK</v>
      </c>
      <c r="E387" s="176" t="str">
        <f t="shared" ref="E387:E450" si="40">_xlfn.LET(_xlpm.START,1,_xlpm.END,FIND(MID($S$1,1,1),H387),TRIM(MID(H387,_xlpm.START,_xlpm.END-_xlpm.START)))</f>
        <v>Кепка</v>
      </c>
      <c r="F387" s="177" t="str">
        <f t="shared" ref="F387:F450" si="41">VLOOKUP(E387,O:P,2,0)</f>
        <v>Кепки</v>
      </c>
      <c r="G387" s="170" t="s">
        <v>1111</v>
      </c>
      <c r="H387" s="155" t="s">
        <v>361</v>
      </c>
      <c r="I387" s="156" t="s">
        <v>62</v>
      </c>
      <c r="J387" s="157" t="s">
        <v>2670</v>
      </c>
      <c r="K387" s="159">
        <v>2</v>
      </c>
      <c r="L387" s="157" t="s">
        <v>2672</v>
      </c>
      <c r="M387" s="169"/>
      <c r="N387" s="162">
        <v>2</v>
      </c>
    </row>
    <row r="388" spans="1:14" x14ac:dyDescent="0.25">
      <c r="A388" s="176" t="str">
        <f t="shared" si="36"/>
        <v>6610312267</v>
      </c>
      <c r="B388" s="176">
        <f t="shared" si="37"/>
        <v>6610312</v>
      </c>
      <c r="C388" s="176" t="str">
        <f t="shared" si="38"/>
        <v>267</v>
      </c>
      <c r="D388" s="176" t="str">
        <f t="shared" si="39"/>
        <v>TEXAS LAMBSWOOL CHECK</v>
      </c>
      <c r="E388" s="176" t="str">
        <f t="shared" si="40"/>
        <v>Кепка</v>
      </c>
      <c r="F388" s="177" t="str">
        <f t="shared" si="41"/>
        <v>Кепки</v>
      </c>
      <c r="G388" s="170" t="s">
        <v>1110</v>
      </c>
      <c r="H388" s="155" t="s">
        <v>361</v>
      </c>
      <c r="I388" s="156" t="s">
        <v>60</v>
      </c>
      <c r="J388" s="157" t="s">
        <v>2670</v>
      </c>
      <c r="K388" s="159">
        <v>3</v>
      </c>
      <c r="L388" s="157" t="s">
        <v>2673</v>
      </c>
      <c r="M388" s="169"/>
      <c r="N388" s="162">
        <v>3</v>
      </c>
    </row>
    <row r="389" spans="1:14" x14ac:dyDescent="0.25">
      <c r="A389" s="176" t="str">
        <f t="shared" si="36"/>
        <v>6610312267</v>
      </c>
      <c r="B389" s="176">
        <f t="shared" si="37"/>
        <v>6610312</v>
      </c>
      <c r="C389" s="176" t="str">
        <f t="shared" si="38"/>
        <v>267</v>
      </c>
      <c r="D389" s="176" t="str">
        <f t="shared" si="39"/>
        <v>TEXAS LAMBSWOOL CHECK</v>
      </c>
      <c r="E389" s="176" t="str">
        <f t="shared" si="40"/>
        <v>Кепка</v>
      </c>
      <c r="F389" s="177" t="str">
        <f t="shared" si="41"/>
        <v>Кепки</v>
      </c>
      <c r="G389" s="170" t="s">
        <v>1109</v>
      </c>
      <c r="H389" s="155" t="s">
        <v>361</v>
      </c>
      <c r="I389" s="156" t="s">
        <v>63</v>
      </c>
      <c r="J389" s="157" t="s">
        <v>2670</v>
      </c>
      <c r="K389" s="159">
        <v>1</v>
      </c>
      <c r="L389" s="157" t="s">
        <v>2671</v>
      </c>
      <c r="M389" s="169"/>
      <c r="N389" s="162">
        <v>1</v>
      </c>
    </row>
    <row r="390" spans="1:14" x14ac:dyDescent="0.25">
      <c r="A390" s="176" t="str">
        <f t="shared" si="36"/>
        <v>6610312267</v>
      </c>
      <c r="B390" s="176">
        <f t="shared" si="37"/>
        <v>6610312</v>
      </c>
      <c r="C390" s="176" t="str">
        <f t="shared" si="38"/>
        <v>267</v>
      </c>
      <c r="D390" s="176" t="str">
        <f t="shared" si="39"/>
        <v>TEXAS LAMBSWOOL CHECK</v>
      </c>
      <c r="E390" s="176" t="str">
        <f t="shared" si="40"/>
        <v>Кепка</v>
      </c>
      <c r="F390" s="177" t="str">
        <f t="shared" si="41"/>
        <v>Кепки</v>
      </c>
      <c r="G390" s="170" t="s">
        <v>1108</v>
      </c>
      <c r="H390" s="155" t="s">
        <v>361</v>
      </c>
      <c r="I390" s="156" t="s">
        <v>64</v>
      </c>
      <c r="J390" s="157" t="s">
        <v>2670</v>
      </c>
      <c r="K390" s="159">
        <v>2</v>
      </c>
      <c r="L390" s="157" t="s">
        <v>2672</v>
      </c>
      <c r="M390" s="169"/>
      <c r="N390" s="162">
        <v>2</v>
      </c>
    </row>
    <row r="391" spans="1:14" x14ac:dyDescent="0.25">
      <c r="A391" s="176" t="str">
        <f t="shared" si="36"/>
        <v>6610312267</v>
      </c>
      <c r="B391" s="176">
        <f t="shared" si="37"/>
        <v>6610312</v>
      </c>
      <c r="C391" s="176" t="str">
        <f t="shared" si="38"/>
        <v>267</v>
      </c>
      <c r="D391" s="176" t="str">
        <f t="shared" si="39"/>
        <v>TEXAS LAMBSWOOL CHECK</v>
      </c>
      <c r="E391" s="176" t="str">
        <f t="shared" si="40"/>
        <v>Кепка</v>
      </c>
      <c r="F391" s="177" t="str">
        <f t="shared" si="41"/>
        <v>Кепки</v>
      </c>
      <c r="G391" s="170" t="s">
        <v>1107</v>
      </c>
      <c r="H391" s="155" t="s">
        <v>361</v>
      </c>
      <c r="I391" s="156" t="s">
        <v>70</v>
      </c>
      <c r="J391" s="157" t="s">
        <v>2670</v>
      </c>
      <c r="K391" s="159">
        <v>1</v>
      </c>
      <c r="L391" s="157" t="s">
        <v>2671</v>
      </c>
      <c r="M391" s="169"/>
      <c r="N391" s="162">
        <v>1</v>
      </c>
    </row>
    <row r="392" spans="1:14" x14ac:dyDescent="0.25">
      <c r="A392" s="176" t="str">
        <f t="shared" si="36"/>
        <v>6610312223</v>
      </c>
      <c r="B392" s="176">
        <f t="shared" si="37"/>
        <v>6610312</v>
      </c>
      <c r="C392" s="176" t="str">
        <f t="shared" si="38"/>
        <v>223</v>
      </c>
      <c r="D392" s="176" t="str">
        <f t="shared" si="39"/>
        <v>TEXAS LAMBSWOOL CHECK</v>
      </c>
      <c r="E392" s="176" t="str">
        <f t="shared" si="40"/>
        <v>Кепка</v>
      </c>
      <c r="F392" s="177" t="str">
        <f t="shared" si="41"/>
        <v>Кепки</v>
      </c>
      <c r="G392" s="170" t="s">
        <v>1106</v>
      </c>
      <c r="H392" s="155" t="s">
        <v>369</v>
      </c>
      <c r="I392" s="156" t="s">
        <v>72</v>
      </c>
      <c r="J392" s="157" t="s">
        <v>2670</v>
      </c>
      <c r="K392" s="159">
        <v>1</v>
      </c>
      <c r="L392" s="157" t="s">
        <v>2671</v>
      </c>
      <c r="M392" s="169"/>
      <c r="N392" s="162">
        <v>1</v>
      </c>
    </row>
    <row r="393" spans="1:14" x14ac:dyDescent="0.25">
      <c r="A393" s="176" t="str">
        <f t="shared" si="36"/>
        <v>6610312223</v>
      </c>
      <c r="B393" s="176">
        <f t="shared" si="37"/>
        <v>6610312</v>
      </c>
      <c r="C393" s="176" t="str">
        <f t="shared" si="38"/>
        <v>223</v>
      </c>
      <c r="D393" s="176" t="str">
        <f t="shared" si="39"/>
        <v>TEXAS LAMBSWOOL CHECK</v>
      </c>
      <c r="E393" s="176" t="str">
        <f t="shared" si="40"/>
        <v>Кепка</v>
      </c>
      <c r="F393" s="177" t="str">
        <f t="shared" si="41"/>
        <v>Кепки</v>
      </c>
      <c r="G393" s="170" t="s">
        <v>1104</v>
      </c>
      <c r="H393" s="155" t="s">
        <v>369</v>
      </c>
      <c r="I393" s="156" t="s">
        <v>60</v>
      </c>
      <c r="J393" s="157" t="s">
        <v>2670</v>
      </c>
      <c r="K393" s="159">
        <v>4</v>
      </c>
      <c r="L393" s="157" t="s">
        <v>3012</v>
      </c>
      <c r="M393" s="169"/>
      <c r="N393" s="162">
        <v>4</v>
      </c>
    </row>
    <row r="394" spans="1:14" x14ac:dyDescent="0.25">
      <c r="A394" s="176" t="str">
        <f t="shared" si="36"/>
        <v>6610312223</v>
      </c>
      <c r="B394" s="176">
        <f t="shared" si="37"/>
        <v>6610312</v>
      </c>
      <c r="C394" s="176" t="str">
        <f t="shared" si="38"/>
        <v>223</v>
      </c>
      <c r="D394" s="176" t="str">
        <f t="shared" si="39"/>
        <v>TEXAS LAMBSWOOL CHECK</v>
      </c>
      <c r="E394" s="176" t="str">
        <f t="shared" si="40"/>
        <v>Кепка</v>
      </c>
      <c r="F394" s="177" t="str">
        <f t="shared" si="41"/>
        <v>Кепки</v>
      </c>
      <c r="G394" s="170" t="s">
        <v>1103</v>
      </c>
      <c r="H394" s="155" t="s">
        <v>369</v>
      </c>
      <c r="I394" s="156" t="s">
        <v>64</v>
      </c>
      <c r="J394" s="157" t="s">
        <v>2670</v>
      </c>
      <c r="K394" s="159">
        <v>1</v>
      </c>
      <c r="L394" s="157" t="s">
        <v>2671</v>
      </c>
      <c r="M394" s="169"/>
      <c r="N394" s="162">
        <v>1</v>
      </c>
    </row>
    <row r="395" spans="1:14" x14ac:dyDescent="0.25">
      <c r="A395" s="176" t="str">
        <f t="shared" si="36"/>
        <v>6610312223</v>
      </c>
      <c r="B395" s="176">
        <f t="shared" si="37"/>
        <v>6610312</v>
      </c>
      <c r="C395" s="176" t="str">
        <f t="shared" si="38"/>
        <v>223</v>
      </c>
      <c r="D395" s="176" t="str">
        <f t="shared" si="39"/>
        <v>TEXAS LAMBSWOOL CHECK</v>
      </c>
      <c r="E395" s="176" t="str">
        <f t="shared" si="40"/>
        <v>Кепка</v>
      </c>
      <c r="F395" s="177" t="str">
        <f t="shared" si="41"/>
        <v>Кепки</v>
      </c>
      <c r="G395" s="170" t="s">
        <v>1102</v>
      </c>
      <c r="H395" s="155" t="s">
        <v>369</v>
      </c>
      <c r="I395" s="156" t="s">
        <v>70</v>
      </c>
      <c r="J395" s="157" t="s">
        <v>2670</v>
      </c>
      <c r="K395" s="159">
        <v>1</v>
      </c>
      <c r="L395" s="157" t="s">
        <v>2671</v>
      </c>
      <c r="M395" s="169"/>
      <c r="N395" s="162">
        <v>1</v>
      </c>
    </row>
    <row r="396" spans="1:14" x14ac:dyDescent="0.25">
      <c r="A396" s="176" t="str">
        <f t="shared" si="36"/>
        <v>6610313256</v>
      </c>
      <c r="B396" s="176">
        <f t="shared" si="37"/>
        <v>6610313</v>
      </c>
      <c r="C396" s="176" t="str">
        <f t="shared" si="38"/>
        <v>256</v>
      </c>
      <c r="D396" s="176" t="str">
        <f t="shared" si="39"/>
        <v>TEXAS WOOL</v>
      </c>
      <c r="E396" s="176" t="str">
        <f t="shared" si="40"/>
        <v>Кепка</v>
      </c>
      <c r="F396" s="177" t="str">
        <f t="shared" si="41"/>
        <v>Кепки</v>
      </c>
      <c r="G396" s="170" t="s">
        <v>1010</v>
      </c>
      <c r="H396" s="155" t="s">
        <v>377</v>
      </c>
      <c r="I396" s="156" t="s">
        <v>66</v>
      </c>
      <c r="J396" s="157" t="s">
        <v>2612</v>
      </c>
      <c r="K396" s="159">
        <v>1</v>
      </c>
      <c r="L396" s="160" t="s">
        <v>2612</v>
      </c>
      <c r="M396" s="169"/>
      <c r="N396" s="162">
        <v>1</v>
      </c>
    </row>
    <row r="397" spans="1:14" x14ac:dyDescent="0.25">
      <c r="A397" s="176" t="str">
        <f t="shared" si="36"/>
        <v>6610313256</v>
      </c>
      <c r="B397" s="176">
        <f t="shared" si="37"/>
        <v>6610313</v>
      </c>
      <c r="C397" s="176" t="str">
        <f t="shared" si="38"/>
        <v>256</v>
      </c>
      <c r="D397" s="176" t="str">
        <f t="shared" si="39"/>
        <v>TEXAS WOOL</v>
      </c>
      <c r="E397" s="176" t="str">
        <f t="shared" si="40"/>
        <v>Кепка</v>
      </c>
      <c r="F397" s="177" t="str">
        <f t="shared" si="41"/>
        <v>Кепки</v>
      </c>
      <c r="G397" s="170" t="s">
        <v>1008</v>
      </c>
      <c r="H397" s="155" t="s">
        <v>377</v>
      </c>
      <c r="I397" s="156" t="s">
        <v>61</v>
      </c>
      <c r="J397" s="157" t="s">
        <v>2612</v>
      </c>
      <c r="K397" s="159">
        <v>1</v>
      </c>
      <c r="L397" s="157" t="s">
        <v>2612</v>
      </c>
      <c r="M397" s="169"/>
      <c r="N397" s="162">
        <v>1</v>
      </c>
    </row>
    <row r="398" spans="1:14" x14ac:dyDescent="0.25">
      <c r="A398" s="176" t="str">
        <f t="shared" si="36"/>
        <v>6610313256</v>
      </c>
      <c r="B398" s="176">
        <f t="shared" si="37"/>
        <v>6610313</v>
      </c>
      <c r="C398" s="176" t="str">
        <f t="shared" si="38"/>
        <v>256</v>
      </c>
      <c r="D398" s="176" t="str">
        <f t="shared" si="39"/>
        <v>TEXAS WOOL</v>
      </c>
      <c r="E398" s="176" t="str">
        <f t="shared" si="40"/>
        <v>Кепка</v>
      </c>
      <c r="F398" s="177" t="str">
        <f t="shared" si="41"/>
        <v>Кепки</v>
      </c>
      <c r="G398" s="170" t="s">
        <v>1007</v>
      </c>
      <c r="H398" s="155" t="s">
        <v>377</v>
      </c>
      <c r="I398" s="156" t="s">
        <v>60</v>
      </c>
      <c r="J398" s="157" t="s">
        <v>2612</v>
      </c>
      <c r="K398" s="159">
        <v>2</v>
      </c>
      <c r="L398" s="157" t="s">
        <v>2613</v>
      </c>
      <c r="M398" s="169"/>
      <c r="N398" s="162">
        <v>2</v>
      </c>
    </row>
    <row r="399" spans="1:14" x14ac:dyDescent="0.25">
      <c r="A399" s="176" t="str">
        <f t="shared" si="36"/>
        <v>6610313256</v>
      </c>
      <c r="B399" s="176">
        <f t="shared" si="37"/>
        <v>6610313</v>
      </c>
      <c r="C399" s="176" t="str">
        <f t="shared" si="38"/>
        <v>256</v>
      </c>
      <c r="D399" s="176" t="str">
        <f t="shared" si="39"/>
        <v>TEXAS WOOL</v>
      </c>
      <c r="E399" s="176" t="str">
        <f t="shared" si="40"/>
        <v>Кепка</v>
      </c>
      <c r="F399" s="177" t="str">
        <f t="shared" si="41"/>
        <v>Кепки</v>
      </c>
      <c r="G399" s="170" t="s">
        <v>1006</v>
      </c>
      <c r="H399" s="155" t="s">
        <v>377</v>
      </c>
      <c r="I399" s="156" t="s">
        <v>70</v>
      </c>
      <c r="J399" s="157" t="s">
        <v>2612</v>
      </c>
      <c r="K399" s="159">
        <v>1</v>
      </c>
      <c r="L399" s="157" t="s">
        <v>2612</v>
      </c>
      <c r="M399" s="169"/>
      <c r="N399" s="162">
        <v>1</v>
      </c>
    </row>
    <row r="400" spans="1:14" x14ac:dyDescent="0.25">
      <c r="A400" s="176" t="str">
        <f t="shared" si="36"/>
        <v>6610316261</v>
      </c>
      <c r="B400" s="176">
        <f t="shared" si="37"/>
        <v>6610316</v>
      </c>
      <c r="C400" s="176" t="str">
        <f t="shared" si="38"/>
        <v>261</v>
      </c>
      <c r="D400" s="176" t="str">
        <f t="shared" si="39"/>
        <v>TEXAS WOOL CHECK</v>
      </c>
      <c r="E400" s="176" t="str">
        <f t="shared" si="40"/>
        <v>Кепка</v>
      </c>
      <c r="F400" s="177" t="str">
        <f t="shared" si="41"/>
        <v>Кепки</v>
      </c>
      <c r="G400" s="170" t="s">
        <v>208</v>
      </c>
      <c r="H400" s="155" t="s">
        <v>383</v>
      </c>
      <c r="I400" s="156" t="s">
        <v>61</v>
      </c>
      <c r="J400" s="157" t="s">
        <v>2453</v>
      </c>
      <c r="K400" s="159">
        <v>10</v>
      </c>
      <c r="L400" s="157" t="s">
        <v>2454</v>
      </c>
      <c r="M400" s="169"/>
      <c r="N400" s="162">
        <v>10</v>
      </c>
    </row>
    <row r="401" spans="1:14" x14ac:dyDescent="0.25">
      <c r="A401" s="176" t="str">
        <f t="shared" si="36"/>
        <v>6610316261</v>
      </c>
      <c r="B401" s="176">
        <f t="shared" si="37"/>
        <v>6610316</v>
      </c>
      <c r="C401" s="176" t="str">
        <f t="shared" si="38"/>
        <v>261</v>
      </c>
      <c r="D401" s="176" t="str">
        <f t="shared" si="39"/>
        <v>TEXAS WOOL CHECK</v>
      </c>
      <c r="E401" s="176" t="str">
        <f t="shared" si="40"/>
        <v>Кепка</v>
      </c>
      <c r="F401" s="177" t="str">
        <f t="shared" si="41"/>
        <v>Кепки</v>
      </c>
      <c r="G401" s="170" t="s">
        <v>206</v>
      </c>
      <c r="H401" s="155" t="s">
        <v>383</v>
      </c>
      <c r="I401" s="156" t="s">
        <v>60</v>
      </c>
      <c r="J401" s="157" t="s">
        <v>2453</v>
      </c>
      <c r="K401" s="159">
        <v>17</v>
      </c>
      <c r="L401" s="160" t="s">
        <v>3556</v>
      </c>
      <c r="M401" s="169"/>
      <c r="N401" s="162">
        <v>17</v>
      </c>
    </row>
    <row r="402" spans="1:14" x14ac:dyDescent="0.25">
      <c r="A402" s="176" t="str">
        <f t="shared" si="36"/>
        <v>6610316261</v>
      </c>
      <c r="B402" s="176">
        <f t="shared" si="37"/>
        <v>6610316</v>
      </c>
      <c r="C402" s="176" t="str">
        <f t="shared" si="38"/>
        <v>261</v>
      </c>
      <c r="D402" s="176" t="str">
        <f t="shared" si="39"/>
        <v>TEXAS WOOL CHECK</v>
      </c>
      <c r="E402" s="176" t="str">
        <f t="shared" si="40"/>
        <v>Кепка</v>
      </c>
      <c r="F402" s="177" t="str">
        <f t="shared" si="41"/>
        <v>Кепки</v>
      </c>
      <c r="G402" s="170" t="s">
        <v>205</v>
      </c>
      <c r="H402" s="155" t="s">
        <v>383</v>
      </c>
      <c r="I402" s="156" t="s">
        <v>64</v>
      </c>
      <c r="J402" s="157" t="s">
        <v>2453</v>
      </c>
      <c r="K402" s="159">
        <v>11</v>
      </c>
      <c r="L402" s="160" t="s">
        <v>3557</v>
      </c>
      <c r="M402" s="169"/>
      <c r="N402" s="162">
        <v>11</v>
      </c>
    </row>
    <row r="403" spans="1:14" x14ac:dyDescent="0.25">
      <c r="A403" s="176" t="str">
        <f t="shared" si="36"/>
        <v>6610316261</v>
      </c>
      <c r="B403" s="176">
        <f t="shared" si="37"/>
        <v>6610316</v>
      </c>
      <c r="C403" s="176" t="str">
        <f t="shared" si="38"/>
        <v>261</v>
      </c>
      <c r="D403" s="176" t="str">
        <f t="shared" si="39"/>
        <v>TEXAS WOOL CHECK</v>
      </c>
      <c r="E403" s="176" t="str">
        <f t="shared" si="40"/>
        <v>Кепка</v>
      </c>
      <c r="F403" s="177" t="str">
        <f t="shared" si="41"/>
        <v>Кепки</v>
      </c>
      <c r="G403" s="170" t="s">
        <v>204</v>
      </c>
      <c r="H403" s="155" t="s">
        <v>383</v>
      </c>
      <c r="I403" s="156" t="s">
        <v>70</v>
      </c>
      <c r="J403" s="157" t="s">
        <v>2453</v>
      </c>
      <c r="K403" s="159">
        <v>3</v>
      </c>
      <c r="L403" s="160" t="s">
        <v>2674</v>
      </c>
      <c r="M403" s="169"/>
      <c r="N403" s="162">
        <v>3</v>
      </c>
    </row>
    <row r="404" spans="1:14" x14ac:dyDescent="0.25">
      <c r="A404" s="176" t="str">
        <f t="shared" si="36"/>
        <v>6610501356</v>
      </c>
      <c r="B404" s="176">
        <f t="shared" si="37"/>
        <v>6610501</v>
      </c>
      <c r="C404" s="176" t="str">
        <f t="shared" si="38"/>
        <v>356</v>
      </c>
      <c r="D404" s="176" t="str">
        <f t="shared" si="39"/>
        <v>TEXAS</v>
      </c>
      <c r="E404" s="176" t="str">
        <f t="shared" si="40"/>
        <v>Кепка</v>
      </c>
      <c r="F404" s="177" t="str">
        <f t="shared" si="41"/>
        <v>Кепки</v>
      </c>
      <c r="G404" s="170" t="s">
        <v>1922</v>
      </c>
      <c r="H404" s="155" t="s">
        <v>388</v>
      </c>
      <c r="I404" s="156" t="s">
        <v>61</v>
      </c>
      <c r="J404" s="157" t="s">
        <v>2612</v>
      </c>
      <c r="K404" s="159">
        <v>1</v>
      </c>
      <c r="L404" s="157" t="s">
        <v>2612</v>
      </c>
      <c r="M404" s="169"/>
      <c r="N404" s="162">
        <v>1</v>
      </c>
    </row>
    <row r="405" spans="1:14" x14ac:dyDescent="0.25">
      <c r="A405" s="176" t="str">
        <f t="shared" si="36"/>
        <v>6610501356</v>
      </c>
      <c r="B405" s="176">
        <f t="shared" si="37"/>
        <v>6610501</v>
      </c>
      <c r="C405" s="176" t="str">
        <f t="shared" si="38"/>
        <v>356</v>
      </c>
      <c r="D405" s="176" t="str">
        <f t="shared" si="39"/>
        <v>TEXAS</v>
      </c>
      <c r="E405" s="176" t="str">
        <f t="shared" si="40"/>
        <v>Кепка</v>
      </c>
      <c r="F405" s="177" t="str">
        <f t="shared" si="41"/>
        <v>Кепки</v>
      </c>
      <c r="G405" s="170" t="s">
        <v>1921</v>
      </c>
      <c r="H405" s="155" t="s">
        <v>388</v>
      </c>
      <c r="I405" s="156" t="s">
        <v>60</v>
      </c>
      <c r="J405" s="157" t="s">
        <v>2612</v>
      </c>
      <c r="K405" s="159">
        <v>2</v>
      </c>
      <c r="L405" s="157" t="s">
        <v>2613</v>
      </c>
      <c r="M405" s="169"/>
      <c r="N405" s="162">
        <v>2</v>
      </c>
    </row>
    <row r="406" spans="1:14" x14ac:dyDescent="0.25">
      <c r="A406" s="176" t="str">
        <f t="shared" si="36"/>
        <v>6610501356</v>
      </c>
      <c r="B406" s="176">
        <f t="shared" si="37"/>
        <v>6610501</v>
      </c>
      <c r="C406" s="176" t="str">
        <f t="shared" si="38"/>
        <v>356</v>
      </c>
      <c r="D406" s="176" t="str">
        <f t="shared" si="39"/>
        <v>TEXAS</v>
      </c>
      <c r="E406" s="176" t="str">
        <f t="shared" si="40"/>
        <v>Кепка</v>
      </c>
      <c r="F406" s="177" t="str">
        <f t="shared" si="41"/>
        <v>Кепки</v>
      </c>
      <c r="G406" s="172" t="s">
        <v>1920</v>
      </c>
      <c r="H406" s="173" t="s">
        <v>388</v>
      </c>
      <c r="I406" s="173" t="s">
        <v>64</v>
      </c>
      <c r="J406" s="173" t="s">
        <v>2612</v>
      </c>
      <c r="K406" s="173">
        <v>3</v>
      </c>
      <c r="L406" s="173" t="s">
        <v>2614</v>
      </c>
      <c r="M406" s="173"/>
      <c r="N406" s="173">
        <v>3</v>
      </c>
    </row>
    <row r="407" spans="1:14" x14ac:dyDescent="0.25">
      <c r="A407" s="176" t="str">
        <f t="shared" si="36"/>
        <v>6610501356</v>
      </c>
      <c r="B407" s="176">
        <f t="shared" si="37"/>
        <v>6610501</v>
      </c>
      <c r="C407" s="176" t="str">
        <f t="shared" si="38"/>
        <v>356</v>
      </c>
      <c r="D407" s="176" t="str">
        <f t="shared" si="39"/>
        <v>TEXAS</v>
      </c>
      <c r="E407" s="176" t="str">
        <f t="shared" si="40"/>
        <v>Кепка</v>
      </c>
      <c r="F407" s="177" t="str">
        <f t="shared" si="41"/>
        <v>Кепки</v>
      </c>
      <c r="G407" s="172" t="s">
        <v>1919</v>
      </c>
      <c r="H407" s="173" t="s">
        <v>388</v>
      </c>
      <c r="I407" s="173" t="s">
        <v>70</v>
      </c>
      <c r="J407" s="173" t="s">
        <v>2612</v>
      </c>
      <c r="K407" s="173">
        <v>1</v>
      </c>
      <c r="L407" s="173" t="s">
        <v>2612</v>
      </c>
      <c r="M407" s="173"/>
      <c r="N407" s="173">
        <v>1</v>
      </c>
    </row>
    <row r="408" spans="1:14" x14ac:dyDescent="0.25">
      <c r="A408" s="176" t="str">
        <f t="shared" si="36"/>
        <v>6610501333</v>
      </c>
      <c r="B408" s="176">
        <f t="shared" si="37"/>
        <v>6610501</v>
      </c>
      <c r="C408" s="176" t="str">
        <f t="shared" si="38"/>
        <v>333</v>
      </c>
      <c r="D408" s="176" t="str">
        <f t="shared" si="39"/>
        <v>TEXAS</v>
      </c>
      <c r="E408" s="176" t="str">
        <f t="shared" si="40"/>
        <v>Кепка</v>
      </c>
      <c r="F408" s="177" t="str">
        <f t="shared" si="41"/>
        <v>Кепки</v>
      </c>
      <c r="G408" s="172" t="s">
        <v>1927</v>
      </c>
      <c r="H408" s="173" t="s">
        <v>393</v>
      </c>
      <c r="I408" s="173" t="s">
        <v>66</v>
      </c>
      <c r="J408" s="173" t="s">
        <v>2612</v>
      </c>
      <c r="K408" s="173">
        <v>1</v>
      </c>
      <c r="L408" s="173" t="s">
        <v>2612</v>
      </c>
      <c r="M408" s="173"/>
      <c r="N408" s="173">
        <v>1</v>
      </c>
    </row>
    <row r="409" spans="1:14" x14ac:dyDescent="0.25">
      <c r="A409" s="176" t="str">
        <f t="shared" si="36"/>
        <v>6610501333</v>
      </c>
      <c r="B409" s="176">
        <f t="shared" si="37"/>
        <v>6610501</v>
      </c>
      <c r="C409" s="176" t="str">
        <f t="shared" si="38"/>
        <v>333</v>
      </c>
      <c r="D409" s="176" t="str">
        <f t="shared" si="39"/>
        <v>TEXAS</v>
      </c>
      <c r="E409" s="176" t="str">
        <f t="shared" si="40"/>
        <v>Кепка</v>
      </c>
      <c r="F409" s="177" t="str">
        <f t="shared" si="41"/>
        <v>Кепки</v>
      </c>
      <c r="G409" s="172" t="s">
        <v>1925</v>
      </c>
      <c r="H409" s="173" t="s">
        <v>393</v>
      </c>
      <c r="I409" s="173" t="s">
        <v>61</v>
      </c>
      <c r="J409" s="173" t="s">
        <v>2612</v>
      </c>
      <c r="K409" s="173">
        <v>1</v>
      </c>
      <c r="L409" s="173" t="s">
        <v>2612</v>
      </c>
      <c r="M409" s="173"/>
      <c r="N409" s="173">
        <v>1</v>
      </c>
    </row>
    <row r="410" spans="1:14" x14ac:dyDescent="0.25">
      <c r="A410" s="176" t="str">
        <f t="shared" si="36"/>
        <v>6610501333</v>
      </c>
      <c r="B410" s="176">
        <f t="shared" si="37"/>
        <v>6610501</v>
      </c>
      <c r="C410" s="176" t="str">
        <f t="shared" si="38"/>
        <v>333</v>
      </c>
      <c r="D410" s="176" t="str">
        <f t="shared" si="39"/>
        <v>TEXAS</v>
      </c>
      <c r="E410" s="176" t="str">
        <f t="shared" si="40"/>
        <v>Кепка</v>
      </c>
      <c r="F410" s="177" t="str">
        <f t="shared" si="41"/>
        <v>Кепки</v>
      </c>
      <c r="G410" s="172" t="s">
        <v>1924</v>
      </c>
      <c r="H410" s="173" t="s">
        <v>393</v>
      </c>
      <c r="I410" s="173" t="s">
        <v>64</v>
      </c>
      <c r="J410" s="173" t="s">
        <v>2612</v>
      </c>
      <c r="K410" s="173">
        <v>1</v>
      </c>
      <c r="L410" s="173" t="s">
        <v>2612</v>
      </c>
      <c r="M410" s="173"/>
      <c r="N410" s="173">
        <v>1</v>
      </c>
    </row>
    <row r="411" spans="1:14" x14ac:dyDescent="0.25">
      <c r="A411" s="176" t="str">
        <f t="shared" si="36"/>
        <v>6610503355</v>
      </c>
      <c r="B411" s="176">
        <f t="shared" si="37"/>
        <v>6610503</v>
      </c>
      <c r="C411" s="176" t="str">
        <f t="shared" si="38"/>
        <v>355</v>
      </c>
      <c r="D411" s="176" t="str">
        <f t="shared" si="39"/>
        <v>TEXAS HERRINGBONE</v>
      </c>
      <c r="E411" s="176" t="str">
        <f t="shared" si="40"/>
        <v>Кепка</v>
      </c>
      <c r="F411" s="177" t="str">
        <f t="shared" si="41"/>
        <v>Кепки</v>
      </c>
      <c r="G411" s="172" t="s">
        <v>628</v>
      </c>
      <c r="H411" s="173" t="s">
        <v>398</v>
      </c>
      <c r="I411" s="173" t="s">
        <v>61</v>
      </c>
      <c r="J411" s="173" t="s">
        <v>2531</v>
      </c>
      <c r="K411" s="173">
        <v>2</v>
      </c>
      <c r="L411" s="173" t="s">
        <v>2675</v>
      </c>
      <c r="M411" s="173"/>
      <c r="N411" s="173">
        <v>2</v>
      </c>
    </row>
    <row r="412" spans="1:14" x14ac:dyDescent="0.25">
      <c r="A412" s="176" t="str">
        <f t="shared" si="36"/>
        <v>6610503355</v>
      </c>
      <c r="B412" s="176">
        <f t="shared" si="37"/>
        <v>6610503</v>
      </c>
      <c r="C412" s="176" t="str">
        <f t="shared" si="38"/>
        <v>355</v>
      </c>
      <c r="D412" s="176" t="str">
        <f t="shared" si="39"/>
        <v>TEXAS HERRINGBONE</v>
      </c>
      <c r="E412" s="176" t="str">
        <f t="shared" si="40"/>
        <v>Кепка</v>
      </c>
      <c r="F412" s="177" t="str">
        <f t="shared" si="41"/>
        <v>Кепки</v>
      </c>
      <c r="G412" s="172" t="s">
        <v>627</v>
      </c>
      <c r="H412" s="173" t="s">
        <v>398</v>
      </c>
      <c r="I412" s="173" t="s">
        <v>60</v>
      </c>
      <c r="J412" s="173" t="s">
        <v>2531</v>
      </c>
      <c r="K412" s="173">
        <v>2</v>
      </c>
      <c r="L412" s="173" t="s">
        <v>2675</v>
      </c>
      <c r="M412" s="173"/>
      <c r="N412" s="173">
        <v>2</v>
      </c>
    </row>
    <row r="413" spans="1:14" x14ac:dyDescent="0.25">
      <c r="A413" s="176" t="str">
        <f t="shared" si="36"/>
        <v>6610503333</v>
      </c>
      <c r="B413" s="176">
        <f t="shared" si="37"/>
        <v>6610503</v>
      </c>
      <c r="C413" s="176" t="str">
        <f t="shared" si="38"/>
        <v>333</v>
      </c>
      <c r="D413" s="176" t="str">
        <f t="shared" si="39"/>
        <v>TEXAS HERRINGBONE</v>
      </c>
      <c r="E413" s="176" t="str">
        <f t="shared" si="40"/>
        <v>Кепка</v>
      </c>
      <c r="F413" s="177" t="str">
        <f t="shared" si="41"/>
        <v>Кепки</v>
      </c>
      <c r="G413" s="172" t="s">
        <v>629</v>
      </c>
      <c r="H413" s="173" t="s">
        <v>401</v>
      </c>
      <c r="I413" s="173" t="s">
        <v>60</v>
      </c>
      <c r="J413" s="173" t="s">
        <v>2676</v>
      </c>
      <c r="K413" s="173">
        <v>1</v>
      </c>
      <c r="L413" s="173" t="s">
        <v>2676</v>
      </c>
      <c r="M413" s="173"/>
      <c r="N413" s="173">
        <v>1</v>
      </c>
    </row>
    <row r="414" spans="1:14" x14ac:dyDescent="0.25">
      <c r="A414" s="176" t="str">
        <f t="shared" si="36"/>
        <v>6610603427</v>
      </c>
      <c r="B414" s="176">
        <f t="shared" si="37"/>
        <v>6610603</v>
      </c>
      <c r="C414" s="176" t="str">
        <f t="shared" si="38"/>
        <v>427</v>
      </c>
      <c r="D414" s="176" t="str">
        <f t="shared" si="39"/>
        <v>TEXAS DONEGAL WV</v>
      </c>
      <c r="E414" s="176" t="str">
        <f t="shared" si="40"/>
        <v>Кепка</v>
      </c>
      <c r="F414" s="177" t="str">
        <f t="shared" si="41"/>
        <v>Кепки</v>
      </c>
      <c r="G414" s="172" t="s">
        <v>1101</v>
      </c>
      <c r="H414" s="173" t="s">
        <v>402</v>
      </c>
      <c r="I414" s="173" t="s">
        <v>61</v>
      </c>
      <c r="J414" s="173" t="s">
        <v>2634</v>
      </c>
      <c r="K414" s="173">
        <v>2</v>
      </c>
      <c r="L414" s="173" t="s">
        <v>2635</v>
      </c>
      <c r="M414" s="173"/>
      <c r="N414" s="173">
        <v>2</v>
      </c>
    </row>
    <row r="415" spans="1:14" x14ac:dyDescent="0.25">
      <c r="A415" s="176" t="str">
        <f t="shared" si="36"/>
        <v>6610603427</v>
      </c>
      <c r="B415" s="176">
        <f t="shared" si="37"/>
        <v>6610603</v>
      </c>
      <c r="C415" s="176" t="str">
        <f t="shared" si="38"/>
        <v>427</v>
      </c>
      <c r="D415" s="176" t="str">
        <f t="shared" si="39"/>
        <v>TEXAS DONEGAL WV</v>
      </c>
      <c r="E415" s="176" t="str">
        <f t="shared" si="40"/>
        <v>Кепка</v>
      </c>
      <c r="F415" s="177" t="str">
        <f t="shared" si="41"/>
        <v>Кепки</v>
      </c>
      <c r="G415" s="172" t="s">
        <v>1099</v>
      </c>
      <c r="H415" s="173" t="s">
        <v>402</v>
      </c>
      <c r="I415" s="173" t="s">
        <v>60</v>
      </c>
      <c r="J415" s="173" t="s">
        <v>2634</v>
      </c>
      <c r="K415" s="173">
        <v>4</v>
      </c>
      <c r="L415" s="173" t="s">
        <v>2636</v>
      </c>
      <c r="M415" s="173"/>
      <c r="N415" s="173">
        <v>4</v>
      </c>
    </row>
    <row r="416" spans="1:14" x14ac:dyDescent="0.25">
      <c r="A416" s="176" t="str">
        <f t="shared" si="36"/>
        <v>6610603427</v>
      </c>
      <c r="B416" s="176">
        <f t="shared" si="37"/>
        <v>6610603</v>
      </c>
      <c r="C416" s="176" t="str">
        <f t="shared" si="38"/>
        <v>427</v>
      </c>
      <c r="D416" s="176" t="str">
        <f t="shared" si="39"/>
        <v>TEXAS DONEGAL WV</v>
      </c>
      <c r="E416" s="176" t="str">
        <f t="shared" si="40"/>
        <v>Кепка</v>
      </c>
      <c r="F416" s="177" t="str">
        <f t="shared" si="41"/>
        <v>Кепки</v>
      </c>
      <c r="G416" s="172" t="s">
        <v>1098</v>
      </c>
      <c r="H416" s="173" t="s">
        <v>402</v>
      </c>
      <c r="I416" s="173" t="s">
        <v>64</v>
      </c>
      <c r="J416" s="173" t="s">
        <v>2634</v>
      </c>
      <c r="K416" s="173">
        <v>3</v>
      </c>
      <c r="L416" s="173" t="s">
        <v>2637</v>
      </c>
      <c r="M416" s="173"/>
      <c r="N416" s="173">
        <v>3</v>
      </c>
    </row>
    <row r="417" spans="1:14" x14ac:dyDescent="0.25">
      <c r="A417" s="176" t="str">
        <f t="shared" si="36"/>
        <v>6610603471</v>
      </c>
      <c r="B417" s="176">
        <f t="shared" si="37"/>
        <v>6610603</v>
      </c>
      <c r="C417" s="176" t="str">
        <f t="shared" si="38"/>
        <v>471</v>
      </c>
      <c r="D417" s="176" t="str">
        <f t="shared" si="39"/>
        <v>TEXAS DONEGAL WV</v>
      </c>
      <c r="E417" s="176" t="str">
        <f t="shared" si="40"/>
        <v>Кепка</v>
      </c>
      <c r="F417" s="177" t="str">
        <f t="shared" si="41"/>
        <v>Кепки</v>
      </c>
      <c r="G417" s="170" t="s">
        <v>1097</v>
      </c>
      <c r="H417" s="155" t="s">
        <v>406</v>
      </c>
      <c r="I417" s="156" t="s">
        <v>61</v>
      </c>
      <c r="J417" s="157" t="s">
        <v>2634</v>
      </c>
      <c r="K417" s="159">
        <v>1</v>
      </c>
      <c r="L417" s="157" t="s">
        <v>2634</v>
      </c>
      <c r="M417" s="169"/>
      <c r="N417" s="162">
        <v>1</v>
      </c>
    </row>
    <row r="418" spans="1:14" x14ac:dyDescent="0.25">
      <c r="A418" s="176" t="str">
        <f t="shared" si="36"/>
        <v>6610603471</v>
      </c>
      <c r="B418" s="176">
        <f t="shared" si="37"/>
        <v>6610603</v>
      </c>
      <c r="C418" s="176" t="str">
        <f t="shared" si="38"/>
        <v>471</v>
      </c>
      <c r="D418" s="176" t="str">
        <f t="shared" si="39"/>
        <v>TEXAS DONEGAL WV</v>
      </c>
      <c r="E418" s="176" t="str">
        <f t="shared" si="40"/>
        <v>Кепка</v>
      </c>
      <c r="F418" s="177" t="str">
        <f t="shared" si="41"/>
        <v>Кепки</v>
      </c>
      <c r="G418" s="170" t="s">
        <v>1096</v>
      </c>
      <c r="H418" s="155" t="s">
        <v>406</v>
      </c>
      <c r="I418" s="156" t="s">
        <v>60</v>
      </c>
      <c r="J418" s="157" t="s">
        <v>2634</v>
      </c>
      <c r="K418" s="159">
        <v>3</v>
      </c>
      <c r="L418" s="160" t="s">
        <v>2637</v>
      </c>
      <c r="M418" s="169"/>
      <c r="N418" s="162">
        <v>3</v>
      </c>
    </row>
    <row r="419" spans="1:14" x14ac:dyDescent="0.25">
      <c r="A419" s="176" t="str">
        <f t="shared" si="36"/>
        <v>6610603471</v>
      </c>
      <c r="B419" s="176">
        <f t="shared" si="37"/>
        <v>6610603</v>
      </c>
      <c r="C419" s="176" t="str">
        <f t="shared" si="38"/>
        <v>471</v>
      </c>
      <c r="D419" s="176" t="str">
        <f t="shared" si="39"/>
        <v>TEXAS DONEGAL WV</v>
      </c>
      <c r="E419" s="176" t="str">
        <f t="shared" si="40"/>
        <v>Кепка</v>
      </c>
      <c r="F419" s="177" t="str">
        <f t="shared" si="41"/>
        <v>Кепки</v>
      </c>
      <c r="G419" s="170" t="s">
        <v>1094</v>
      </c>
      <c r="H419" s="155" t="s">
        <v>406</v>
      </c>
      <c r="I419" s="156" t="s">
        <v>64</v>
      </c>
      <c r="J419" s="157" t="s">
        <v>2634</v>
      </c>
      <c r="K419" s="159">
        <v>1</v>
      </c>
      <c r="L419" s="160" t="s">
        <v>2634</v>
      </c>
      <c r="M419" s="169"/>
      <c r="N419" s="162">
        <v>1</v>
      </c>
    </row>
    <row r="420" spans="1:14" x14ac:dyDescent="0.25">
      <c r="A420" s="176" t="str">
        <f t="shared" si="36"/>
        <v>66111021</v>
      </c>
      <c r="B420" s="176">
        <f t="shared" si="37"/>
        <v>6611102</v>
      </c>
      <c r="C420" s="176" t="str">
        <f t="shared" si="38"/>
        <v>1</v>
      </c>
      <c r="D420" s="176" t="str">
        <f t="shared" si="39"/>
        <v>TEXAS CANVAS</v>
      </c>
      <c r="E420" s="176" t="str">
        <f t="shared" si="40"/>
        <v>Кепка</v>
      </c>
      <c r="F420" s="177" t="str">
        <f t="shared" si="41"/>
        <v>Кепки</v>
      </c>
      <c r="G420" s="170" t="s">
        <v>1718</v>
      </c>
      <c r="H420" s="155" t="s">
        <v>411</v>
      </c>
      <c r="I420" s="156" t="s">
        <v>60</v>
      </c>
      <c r="J420" s="157" t="s">
        <v>2463</v>
      </c>
      <c r="K420" s="159">
        <v>3</v>
      </c>
      <c r="L420" s="160" t="s">
        <v>3558</v>
      </c>
      <c r="M420" s="169"/>
      <c r="N420" s="162">
        <v>3</v>
      </c>
    </row>
    <row r="421" spans="1:14" x14ac:dyDescent="0.25">
      <c r="A421" s="176" t="str">
        <f t="shared" si="36"/>
        <v>661110571</v>
      </c>
      <c r="B421" s="176">
        <f t="shared" si="37"/>
        <v>6611105</v>
      </c>
      <c r="C421" s="176" t="str">
        <f t="shared" si="38"/>
        <v>71</v>
      </c>
      <c r="D421" s="176" t="str">
        <f t="shared" si="39"/>
        <v>TEXAS COTTON</v>
      </c>
      <c r="E421" s="176" t="str">
        <f t="shared" si="40"/>
        <v>Кепка</v>
      </c>
      <c r="F421" s="177" t="str">
        <f t="shared" si="41"/>
        <v>Кепки</v>
      </c>
      <c r="G421" s="170" t="s">
        <v>1714</v>
      </c>
      <c r="H421" s="155" t="s">
        <v>413</v>
      </c>
      <c r="I421" s="156" t="s">
        <v>60</v>
      </c>
      <c r="J421" s="157">
        <v>979.3</v>
      </c>
      <c r="K421" s="159">
        <v>1</v>
      </c>
      <c r="L421" s="160">
        <v>979.3</v>
      </c>
      <c r="M421" s="169"/>
      <c r="N421" s="162">
        <v>1</v>
      </c>
    </row>
    <row r="422" spans="1:14" x14ac:dyDescent="0.25">
      <c r="A422" s="176" t="str">
        <f t="shared" si="36"/>
        <v>661110555</v>
      </c>
      <c r="B422" s="176">
        <f t="shared" si="37"/>
        <v>6611105</v>
      </c>
      <c r="C422" s="176" t="str">
        <f t="shared" si="38"/>
        <v>55</v>
      </c>
      <c r="D422" s="176" t="str">
        <f t="shared" si="39"/>
        <v>TEXAS COTTON</v>
      </c>
      <c r="E422" s="176" t="str">
        <f t="shared" si="40"/>
        <v>Кепка</v>
      </c>
      <c r="F422" s="177" t="str">
        <f t="shared" si="41"/>
        <v>Кепки</v>
      </c>
      <c r="G422" s="170" t="s">
        <v>3195</v>
      </c>
      <c r="H422" s="155" t="s">
        <v>417</v>
      </c>
      <c r="I422" s="156" t="s">
        <v>61</v>
      </c>
      <c r="J422" s="157" t="s">
        <v>2678</v>
      </c>
      <c r="K422" s="159">
        <v>3</v>
      </c>
      <c r="L422" s="160" t="s">
        <v>3559</v>
      </c>
      <c r="M422" s="169"/>
      <c r="N422" s="162">
        <v>3</v>
      </c>
    </row>
    <row r="423" spans="1:14" x14ac:dyDescent="0.25">
      <c r="A423" s="176" t="str">
        <f t="shared" si="36"/>
        <v>661110555</v>
      </c>
      <c r="B423" s="176">
        <f t="shared" si="37"/>
        <v>6611105</v>
      </c>
      <c r="C423" s="176" t="str">
        <f t="shared" si="38"/>
        <v>55</v>
      </c>
      <c r="D423" s="176" t="str">
        <f t="shared" si="39"/>
        <v>TEXAS COTTON</v>
      </c>
      <c r="E423" s="176" t="str">
        <f t="shared" si="40"/>
        <v>Кепка</v>
      </c>
      <c r="F423" s="177" t="str">
        <f t="shared" si="41"/>
        <v>Кепки</v>
      </c>
      <c r="G423" s="170" t="s">
        <v>1717</v>
      </c>
      <c r="H423" s="155" t="s">
        <v>417</v>
      </c>
      <c r="I423" s="156" t="s">
        <v>60</v>
      </c>
      <c r="J423" s="157" t="s">
        <v>2678</v>
      </c>
      <c r="K423" s="159">
        <v>5</v>
      </c>
      <c r="L423" s="160" t="s">
        <v>3560</v>
      </c>
      <c r="M423" s="169"/>
      <c r="N423" s="162">
        <v>5</v>
      </c>
    </row>
    <row r="424" spans="1:14" x14ac:dyDescent="0.25">
      <c r="A424" s="176" t="str">
        <f t="shared" si="36"/>
        <v>661110555</v>
      </c>
      <c r="B424" s="176">
        <f t="shared" si="37"/>
        <v>6611105</v>
      </c>
      <c r="C424" s="176" t="str">
        <f t="shared" si="38"/>
        <v>55</v>
      </c>
      <c r="D424" s="176" t="str">
        <f t="shared" si="39"/>
        <v>TEXAS COTTON</v>
      </c>
      <c r="E424" s="176" t="str">
        <f t="shared" si="40"/>
        <v>Кепка</v>
      </c>
      <c r="F424" s="177" t="str">
        <f t="shared" si="41"/>
        <v>Кепки</v>
      </c>
      <c r="G424" s="170" t="s">
        <v>3196</v>
      </c>
      <c r="H424" s="155" t="s">
        <v>417</v>
      </c>
      <c r="I424" s="156" t="s">
        <v>64</v>
      </c>
      <c r="J424" s="157" t="s">
        <v>2678</v>
      </c>
      <c r="K424" s="159">
        <v>5</v>
      </c>
      <c r="L424" s="160" t="s">
        <v>3560</v>
      </c>
      <c r="M424" s="169"/>
      <c r="N424" s="162">
        <v>5</v>
      </c>
    </row>
    <row r="425" spans="1:14" x14ac:dyDescent="0.25">
      <c r="A425" s="176" t="str">
        <f t="shared" si="36"/>
        <v>661110532</v>
      </c>
      <c r="B425" s="176">
        <f t="shared" si="37"/>
        <v>6611105</v>
      </c>
      <c r="C425" s="176" t="str">
        <f t="shared" si="38"/>
        <v>32</v>
      </c>
      <c r="D425" s="176" t="str">
        <f t="shared" si="39"/>
        <v>TEXAS COTTON</v>
      </c>
      <c r="E425" s="176" t="str">
        <f t="shared" si="40"/>
        <v>Кепка</v>
      </c>
      <c r="F425" s="177" t="str">
        <f t="shared" si="41"/>
        <v>Кепки</v>
      </c>
      <c r="G425" s="170" t="s">
        <v>1716</v>
      </c>
      <c r="H425" s="155" t="s">
        <v>420</v>
      </c>
      <c r="I425" s="156" t="s">
        <v>61</v>
      </c>
      <c r="J425" s="157" t="s">
        <v>2679</v>
      </c>
      <c r="K425" s="159">
        <v>3</v>
      </c>
      <c r="L425" s="160" t="s">
        <v>2976</v>
      </c>
      <c r="M425" s="169">
        <v>1</v>
      </c>
      <c r="N425" s="162">
        <v>2</v>
      </c>
    </row>
    <row r="426" spans="1:14" x14ac:dyDescent="0.25">
      <c r="A426" s="176" t="str">
        <f t="shared" si="36"/>
        <v>661110532</v>
      </c>
      <c r="B426" s="176">
        <f t="shared" si="37"/>
        <v>6611105</v>
      </c>
      <c r="C426" s="176" t="str">
        <f t="shared" si="38"/>
        <v>32</v>
      </c>
      <c r="D426" s="176" t="str">
        <f t="shared" si="39"/>
        <v>TEXAS COTTON</v>
      </c>
      <c r="E426" s="176" t="str">
        <f t="shared" si="40"/>
        <v>Кепка</v>
      </c>
      <c r="F426" s="177" t="str">
        <f t="shared" si="41"/>
        <v>Кепки</v>
      </c>
      <c r="G426" s="170" t="s">
        <v>3193</v>
      </c>
      <c r="H426" s="155" t="s">
        <v>420</v>
      </c>
      <c r="I426" s="156" t="s">
        <v>60</v>
      </c>
      <c r="J426" s="157" t="s">
        <v>2679</v>
      </c>
      <c r="K426" s="159">
        <v>6</v>
      </c>
      <c r="L426" s="160" t="s">
        <v>3561</v>
      </c>
      <c r="M426" s="169"/>
      <c r="N426" s="162">
        <v>6</v>
      </c>
    </row>
    <row r="427" spans="1:14" x14ac:dyDescent="0.25">
      <c r="A427" s="176" t="str">
        <f t="shared" si="36"/>
        <v>661110532</v>
      </c>
      <c r="B427" s="176">
        <f t="shared" si="37"/>
        <v>6611105</v>
      </c>
      <c r="C427" s="176" t="str">
        <f t="shared" si="38"/>
        <v>32</v>
      </c>
      <c r="D427" s="176" t="str">
        <f t="shared" si="39"/>
        <v>TEXAS COTTON</v>
      </c>
      <c r="E427" s="176" t="str">
        <f t="shared" si="40"/>
        <v>Кепка</v>
      </c>
      <c r="F427" s="177" t="str">
        <f t="shared" si="41"/>
        <v>Кепки</v>
      </c>
      <c r="G427" s="170" t="s">
        <v>3194</v>
      </c>
      <c r="H427" s="155" t="s">
        <v>420</v>
      </c>
      <c r="I427" s="156" t="s">
        <v>64</v>
      </c>
      <c r="J427" s="157" t="s">
        <v>2679</v>
      </c>
      <c r="K427" s="159">
        <v>5</v>
      </c>
      <c r="L427" s="160" t="s">
        <v>3562</v>
      </c>
      <c r="M427" s="169"/>
      <c r="N427" s="162">
        <v>5</v>
      </c>
    </row>
    <row r="428" spans="1:14" x14ac:dyDescent="0.25">
      <c r="A428" s="176" t="str">
        <f t="shared" si="36"/>
        <v>661110523</v>
      </c>
      <c r="B428" s="176">
        <f t="shared" si="37"/>
        <v>6611105</v>
      </c>
      <c r="C428" s="176" t="str">
        <f t="shared" si="38"/>
        <v>23</v>
      </c>
      <c r="D428" s="176" t="str">
        <f t="shared" si="39"/>
        <v>TEXAS COTTON</v>
      </c>
      <c r="E428" s="176" t="str">
        <f t="shared" si="40"/>
        <v>Кепка</v>
      </c>
      <c r="F428" s="177" t="str">
        <f t="shared" si="41"/>
        <v>Кепки</v>
      </c>
      <c r="G428" s="170" t="s">
        <v>3191</v>
      </c>
      <c r="H428" s="155" t="s">
        <v>3383</v>
      </c>
      <c r="I428" s="156" t="s">
        <v>60</v>
      </c>
      <c r="J428" s="157">
        <v>847.22</v>
      </c>
      <c r="K428" s="159">
        <v>2</v>
      </c>
      <c r="L428" s="157" t="s">
        <v>3563</v>
      </c>
      <c r="M428" s="169"/>
      <c r="N428" s="162">
        <v>2</v>
      </c>
    </row>
    <row r="429" spans="1:14" x14ac:dyDescent="0.25">
      <c r="A429" s="176" t="str">
        <f t="shared" si="36"/>
        <v>661110523</v>
      </c>
      <c r="B429" s="176">
        <f t="shared" si="37"/>
        <v>6611105</v>
      </c>
      <c r="C429" s="176" t="str">
        <f t="shared" si="38"/>
        <v>23</v>
      </c>
      <c r="D429" s="176" t="str">
        <f t="shared" si="39"/>
        <v>TEXAS COTTON</v>
      </c>
      <c r="E429" s="176" t="str">
        <f t="shared" si="40"/>
        <v>Кепка</v>
      </c>
      <c r="F429" s="177" t="str">
        <f t="shared" si="41"/>
        <v>Кепки</v>
      </c>
      <c r="G429" s="170" t="s">
        <v>3192</v>
      </c>
      <c r="H429" s="155" t="s">
        <v>3383</v>
      </c>
      <c r="I429" s="156" t="s">
        <v>64</v>
      </c>
      <c r="J429" s="157">
        <v>847.22</v>
      </c>
      <c r="K429" s="159">
        <v>2</v>
      </c>
      <c r="L429" s="160" t="s">
        <v>3563</v>
      </c>
      <c r="M429" s="169"/>
      <c r="N429" s="162">
        <v>2</v>
      </c>
    </row>
    <row r="430" spans="1:14" x14ac:dyDescent="0.25">
      <c r="A430" s="176" t="str">
        <f t="shared" si="36"/>
        <v>66111052</v>
      </c>
      <c r="B430" s="176">
        <f t="shared" si="37"/>
        <v>6611105</v>
      </c>
      <c r="C430" s="176" t="str">
        <f t="shared" si="38"/>
        <v>2</v>
      </c>
      <c r="D430" s="176" t="str">
        <f t="shared" si="39"/>
        <v>TEXAS COTTON</v>
      </c>
      <c r="E430" s="176" t="str">
        <f t="shared" si="40"/>
        <v>Кепка</v>
      </c>
      <c r="F430" s="177" t="str">
        <f t="shared" si="41"/>
        <v>Кепки</v>
      </c>
      <c r="G430" s="170" t="s">
        <v>3255</v>
      </c>
      <c r="H430" s="155" t="s">
        <v>422</v>
      </c>
      <c r="I430" s="156" t="s">
        <v>61</v>
      </c>
      <c r="J430" s="157" t="s">
        <v>2679</v>
      </c>
      <c r="K430" s="159">
        <v>4</v>
      </c>
      <c r="L430" s="160" t="s">
        <v>3564</v>
      </c>
      <c r="M430" s="169"/>
      <c r="N430" s="162">
        <v>4</v>
      </c>
    </row>
    <row r="431" spans="1:14" x14ac:dyDescent="0.25">
      <c r="A431" s="176" t="str">
        <f t="shared" si="36"/>
        <v>66111052</v>
      </c>
      <c r="B431" s="176">
        <f t="shared" si="37"/>
        <v>6611105</v>
      </c>
      <c r="C431" s="176" t="str">
        <f t="shared" si="38"/>
        <v>2</v>
      </c>
      <c r="D431" s="176" t="str">
        <f t="shared" si="39"/>
        <v>TEXAS COTTON</v>
      </c>
      <c r="E431" s="176" t="str">
        <f t="shared" si="40"/>
        <v>Кепка</v>
      </c>
      <c r="F431" s="177" t="str">
        <f t="shared" si="41"/>
        <v>Кепки</v>
      </c>
      <c r="G431" s="170" t="s">
        <v>1715</v>
      </c>
      <c r="H431" s="155" t="s">
        <v>422</v>
      </c>
      <c r="I431" s="156" t="s">
        <v>60</v>
      </c>
      <c r="J431" s="157" t="s">
        <v>2679</v>
      </c>
      <c r="K431" s="159">
        <v>3</v>
      </c>
      <c r="L431" s="161" t="s">
        <v>2976</v>
      </c>
      <c r="M431" s="169"/>
      <c r="N431" s="162">
        <v>3</v>
      </c>
    </row>
    <row r="432" spans="1:14" x14ac:dyDescent="0.25">
      <c r="A432" s="176" t="str">
        <f t="shared" si="36"/>
        <v>66111051</v>
      </c>
      <c r="B432" s="176">
        <f t="shared" si="37"/>
        <v>6611105</v>
      </c>
      <c r="C432" s="176" t="str">
        <f t="shared" si="38"/>
        <v>1</v>
      </c>
      <c r="D432" s="176" t="str">
        <f t="shared" si="39"/>
        <v>TEXAS COTTON</v>
      </c>
      <c r="E432" s="176" t="str">
        <f t="shared" si="40"/>
        <v>Кепка</v>
      </c>
      <c r="F432" s="177" t="str">
        <f t="shared" si="41"/>
        <v>Кепки</v>
      </c>
      <c r="G432" s="170" t="s">
        <v>3189</v>
      </c>
      <c r="H432" s="155" t="s">
        <v>3382</v>
      </c>
      <c r="I432" s="156" t="s">
        <v>61</v>
      </c>
      <c r="J432" s="157" t="s">
        <v>2679</v>
      </c>
      <c r="K432" s="159">
        <v>2</v>
      </c>
      <c r="L432" s="160" t="s">
        <v>2680</v>
      </c>
      <c r="M432" s="169"/>
      <c r="N432" s="162">
        <v>2</v>
      </c>
    </row>
    <row r="433" spans="1:14" x14ac:dyDescent="0.25">
      <c r="A433" s="176" t="str">
        <f t="shared" si="36"/>
        <v>66111051</v>
      </c>
      <c r="B433" s="176">
        <f t="shared" si="37"/>
        <v>6611105</v>
      </c>
      <c r="C433" s="176" t="str">
        <f t="shared" si="38"/>
        <v>1</v>
      </c>
      <c r="D433" s="176" t="str">
        <f t="shared" si="39"/>
        <v>TEXAS COTTON</v>
      </c>
      <c r="E433" s="176" t="str">
        <f t="shared" si="40"/>
        <v>Кепка</v>
      </c>
      <c r="F433" s="177" t="str">
        <f t="shared" si="41"/>
        <v>Кепки</v>
      </c>
      <c r="G433" s="170" t="s">
        <v>3190</v>
      </c>
      <c r="H433" s="155" t="s">
        <v>3382</v>
      </c>
      <c r="I433" s="156" t="s">
        <v>60</v>
      </c>
      <c r="J433" s="157" t="s">
        <v>2679</v>
      </c>
      <c r="K433" s="159">
        <v>1</v>
      </c>
      <c r="L433" s="160" t="s">
        <v>2681</v>
      </c>
      <c r="M433" s="169"/>
      <c r="N433" s="162">
        <v>1</v>
      </c>
    </row>
    <row r="434" spans="1:14" x14ac:dyDescent="0.25">
      <c r="A434" s="176" t="str">
        <f t="shared" si="36"/>
        <v>661110776</v>
      </c>
      <c r="B434" s="176">
        <f t="shared" si="37"/>
        <v>6611107</v>
      </c>
      <c r="C434" s="176" t="str">
        <f t="shared" si="38"/>
        <v>76</v>
      </c>
      <c r="D434" s="176" t="str">
        <f t="shared" si="39"/>
        <v>TEXAS ORGANIC COTTON</v>
      </c>
      <c r="E434" s="176" t="str">
        <f t="shared" si="40"/>
        <v>Кепка</v>
      </c>
      <c r="F434" s="177" t="str">
        <f t="shared" si="41"/>
        <v>Кепки</v>
      </c>
      <c r="G434" s="170" t="s">
        <v>1404</v>
      </c>
      <c r="H434" s="155" t="s">
        <v>425</v>
      </c>
      <c r="I434" s="156" t="s">
        <v>61</v>
      </c>
      <c r="J434" s="157" t="s">
        <v>2682</v>
      </c>
      <c r="K434" s="159">
        <v>2</v>
      </c>
      <c r="L434" s="157" t="s">
        <v>2900</v>
      </c>
      <c r="M434" s="169"/>
      <c r="N434" s="162">
        <v>2</v>
      </c>
    </row>
    <row r="435" spans="1:14" x14ac:dyDescent="0.25">
      <c r="A435" s="176" t="str">
        <f t="shared" si="36"/>
        <v>661110776</v>
      </c>
      <c r="B435" s="176">
        <f t="shared" si="37"/>
        <v>6611107</v>
      </c>
      <c r="C435" s="176" t="str">
        <f t="shared" si="38"/>
        <v>76</v>
      </c>
      <c r="D435" s="176" t="str">
        <f t="shared" si="39"/>
        <v>TEXAS ORGANIC COTTON</v>
      </c>
      <c r="E435" s="176" t="str">
        <f t="shared" si="40"/>
        <v>Кепка</v>
      </c>
      <c r="F435" s="177" t="str">
        <f t="shared" si="41"/>
        <v>Кепки</v>
      </c>
      <c r="G435" s="170" t="s">
        <v>1402</v>
      </c>
      <c r="H435" s="155" t="s">
        <v>425</v>
      </c>
      <c r="I435" s="156" t="s">
        <v>60</v>
      </c>
      <c r="J435" s="157" t="s">
        <v>2682</v>
      </c>
      <c r="K435" s="159">
        <v>3</v>
      </c>
      <c r="L435" s="157" t="s">
        <v>2683</v>
      </c>
      <c r="M435" s="169"/>
      <c r="N435" s="162">
        <v>3</v>
      </c>
    </row>
    <row r="436" spans="1:14" x14ac:dyDescent="0.25">
      <c r="A436" s="176" t="str">
        <f t="shared" si="36"/>
        <v>661110776</v>
      </c>
      <c r="B436" s="176">
        <f t="shared" si="37"/>
        <v>6611107</v>
      </c>
      <c r="C436" s="176" t="str">
        <f t="shared" si="38"/>
        <v>76</v>
      </c>
      <c r="D436" s="176" t="str">
        <f t="shared" si="39"/>
        <v>TEXAS ORGANIC COTTON</v>
      </c>
      <c r="E436" s="176" t="str">
        <f t="shared" si="40"/>
        <v>Кепка</v>
      </c>
      <c r="F436" s="177" t="str">
        <f t="shared" si="41"/>
        <v>Кепки</v>
      </c>
      <c r="G436" s="170" t="s">
        <v>1400</v>
      </c>
      <c r="H436" s="155" t="s">
        <v>425</v>
      </c>
      <c r="I436" s="156" t="s">
        <v>64</v>
      </c>
      <c r="J436" s="157" t="s">
        <v>2682</v>
      </c>
      <c r="K436" s="159">
        <v>3</v>
      </c>
      <c r="L436" s="160" t="s">
        <v>2683</v>
      </c>
      <c r="M436" s="169"/>
      <c r="N436" s="162">
        <v>3</v>
      </c>
    </row>
    <row r="437" spans="1:14" x14ac:dyDescent="0.25">
      <c r="A437" s="176" t="str">
        <f t="shared" si="36"/>
        <v>661110776</v>
      </c>
      <c r="B437" s="176">
        <f t="shared" si="37"/>
        <v>6611107</v>
      </c>
      <c r="C437" s="176" t="str">
        <f t="shared" si="38"/>
        <v>76</v>
      </c>
      <c r="D437" s="176" t="str">
        <f t="shared" si="39"/>
        <v>TEXAS ORGANIC COTTON</v>
      </c>
      <c r="E437" s="176" t="str">
        <f t="shared" si="40"/>
        <v>Кепка</v>
      </c>
      <c r="F437" s="177" t="str">
        <f t="shared" si="41"/>
        <v>Кепки</v>
      </c>
      <c r="G437" s="170" t="s">
        <v>1398</v>
      </c>
      <c r="H437" s="155" t="s">
        <v>425</v>
      </c>
      <c r="I437" s="156" t="s">
        <v>70</v>
      </c>
      <c r="J437" s="157" t="s">
        <v>2682</v>
      </c>
      <c r="K437" s="159">
        <v>2</v>
      </c>
      <c r="L437" s="160" t="s">
        <v>2900</v>
      </c>
      <c r="M437" s="169"/>
      <c r="N437" s="162">
        <v>2</v>
      </c>
    </row>
    <row r="438" spans="1:14" x14ac:dyDescent="0.25">
      <c r="A438" s="176" t="str">
        <f t="shared" si="36"/>
        <v>661110761</v>
      </c>
      <c r="B438" s="176">
        <f t="shared" si="37"/>
        <v>6611107</v>
      </c>
      <c r="C438" s="176" t="str">
        <f t="shared" si="38"/>
        <v>61</v>
      </c>
      <c r="D438" s="176" t="str">
        <f t="shared" si="39"/>
        <v>TEXAS ORGANIC COTTON</v>
      </c>
      <c r="E438" s="176" t="str">
        <f t="shared" si="40"/>
        <v>Кепка</v>
      </c>
      <c r="F438" s="177" t="str">
        <f t="shared" si="41"/>
        <v>Кепки</v>
      </c>
      <c r="G438" s="170" t="s">
        <v>1395</v>
      </c>
      <c r="H438" s="155" t="s">
        <v>431</v>
      </c>
      <c r="I438" s="156" t="s">
        <v>61</v>
      </c>
      <c r="J438" s="157" t="s">
        <v>2682</v>
      </c>
      <c r="K438" s="159">
        <v>4</v>
      </c>
      <c r="L438" s="160" t="s">
        <v>2684</v>
      </c>
      <c r="M438" s="169"/>
      <c r="N438" s="162">
        <v>4</v>
      </c>
    </row>
    <row r="439" spans="1:14" x14ac:dyDescent="0.25">
      <c r="A439" s="176" t="str">
        <f t="shared" si="36"/>
        <v>661110761</v>
      </c>
      <c r="B439" s="176">
        <f t="shared" si="37"/>
        <v>6611107</v>
      </c>
      <c r="C439" s="176" t="str">
        <f t="shared" si="38"/>
        <v>61</v>
      </c>
      <c r="D439" s="176" t="str">
        <f t="shared" si="39"/>
        <v>TEXAS ORGANIC COTTON</v>
      </c>
      <c r="E439" s="176" t="str">
        <f t="shared" si="40"/>
        <v>Кепка</v>
      </c>
      <c r="F439" s="177" t="str">
        <f t="shared" si="41"/>
        <v>Кепки</v>
      </c>
      <c r="G439" s="170" t="s">
        <v>1393</v>
      </c>
      <c r="H439" s="155" t="s">
        <v>431</v>
      </c>
      <c r="I439" s="156" t="s">
        <v>60</v>
      </c>
      <c r="J439" s="157" t="s">
        <v>2682</v>
      </c>
      <c r="K439" s="159">
        <v>3</v>
      </c>
      <c r="L439" s="157" t="s">
        <v>2683</v>
      </c>
      <c r="M439" s="169"/>
      <c r="N439" s="162">
        <v>3</v>
      </c>
    </row>
    <row r="440" spans="1:14" x14ac:dyDescent="0.25">
      <c r="A440" s="176" t="str">
        <f t="shared" si="36"/>
        <v>661110761</v>
      </c>
      <c r="B440" s="176">
        <f t="shared" si="37"/>
        <v>6611107</v>
      </c>
      <c r="C440" s="176" t="str">
        <f t="shared" si="38"/>
        <v>61</v>
      </c>
      <c r="D440" s="176" t="str">
        <f t="shared" si="39"/>
        <v>TEXAS ORGANIC COTTON</v>
      </c>
      <c r="E440" s="176" t="str">
        <f t="shared" si="40"/>
        <v>Кепка</v>
      </c>
      <c r="F440" s="177" t="str">
        <f t="shared" si="41"/>
        <v>Кепки</v>
      </c>
      <c r="G440" s="170" t="s">
        <v>1391</v>
      </c>
      <c r="H440" s="155" t="s">
        <v>431</v>
      </c>
      <c r="I440" s="156" t="s">
        <v>64</v>
      </c>
      <c r="J440" s="157" t="s">
        <v>2682</v>
      </c>
      <c r="K440" s="159">
        <v>4</v>
      </c>
      <c r="L440" s="157" t="s">
        <v>2684</v>
      </c>
      <c r="M440" s="169"/>
      <c r="N440" s="162">
        <v>4</v>
      </c>
    </row>
    <row r="441" spans="1:14" x14ac:dyDescent="0.25">
      <c r="A441" s="176" t="str">
        <f t="shared" si="36"/>
        <v>66111072</v>
      </c>
      <c r="B441" s="176">
        <f t="shared" si="37"/>
        <v>6611107</v>
      </c>
      <c r="C441" s="176" t="str">
        <f t="shared" si="38"/>
        <v>2</v>
      </c>
      <c r="D441" s="176" t="str">
        <f t="shared" si="39"/>
        <v>TEXAS ORGANIC COTTON</v>
      </c>
      <c r="E441" s="176" t="str">
        <f t="shared" si="40"/>
        <v>Кепка</v>
      </c>
      <c r="F441" s="177" t="str">
        <f t="shared" si="41"/>
        <v>Кепки</v>
      </c>
      <c r="G441" s="170" t="s">
        <v>1382</v>
      </c>
      <c r="H441" s="155" t="s">
        <v>436</v>
      </c>
      <c r="I441" s="156" t="s">
        <v>61</v>
      </c>
      <c r="J441" s="157" t="s">
        <v>2682</v>
      </c>
      <c r="K441" s="159">
        <v>4</v>
      </c>
      <c r="L441" s="157" t="s">
        <v>2684</v>
      </c>
      <c r="M441" s="169"/>
      <c r="N441" s="162">
        <v>4</v>
      </c>
    </row>
    <row r="442" spans="1:14" x14ac:dyDescent="0.25">
      <c r="A442" s="176" t="str">
        <f t="shared" si="36"/>
        <v>66111072</v>
      </c>
      <c r="B442" s="176">
        <f t="shared" si="37"/>
        <v>6611107</v>
      </c>
      <c r="C442" s="176" t="str">
        <f t="shared" si="38"/>
        <v>2</v>
      </c>
      <c r="D442" s="176" t="str">
        <f t="shared" si="39"/>
        <v>TEXAS ORGANIC COTTON</v>
      </c>
      <c r="E442" s="176" t="str">
        <f t="shared" si="40"/>
        <v>Кепка</v>
      </c>
      <c r="F442" s="177" t="str">
        <f t="shared" si="41"/>
        <v>Кепки</v>
      </c>
      <c r="G442" s="170" t="s">
        <v>1380</v>
      </c>
      <c r="H442" s="155" t="s">
        <v>436</v>
      </c>
      <c r="I442" s="156" t="s">
        <v>60</v>
      </c>
      <c r="J442" s="157" t="s">
        <v>2682</v>
      </c>
      <c r="K442" s="159">
        <v>3</v>
      </c>
      <c r="L442" s="157" t="s">
        <v>2683</v>
      </c>
      <c r="M442" s="169"/>
      <c r="N442" s="162">
        <v>3</v>
      </c>
    </row>
    <row r="443" spans="1:14" x14ac:dyDescent="0.25">
      <c r="A443" s="176" t="str">
        <f t="shared" si="36"/>
        <v>66111072</v>
      </c>
      <c r="B443" s="176">
        <f t="shared" si="37"/>
        <v>6611107</v>
      </c>
      <c r="C443" s="176" t="str">
        <f t="shared" si="38"/>
        <v>2</v>
      </c>
      <c r="D443" s="176" t="str">
        <f t="shared" si="39"/>
        <v>TEXAS ORGANIC COTTON</v>
      </c>
      <c r="E443" s="176" t="str">
        <f t="shared" si="40"/>
        <v>Кепка</v>
      </c>
      <c r="F443" s="177" t="str">
        <f t="shared" si="41"/>
        <v>Кепки</v>
      </c>
      <c r="G443" s="170" t="s">
        <v>1378</v>
      </c>
      <c r="H443" s="155" t="s">
        <v>436</v>
      </c>
      <c r="I443" s="156" t="s">
        <v>64</v>
      </c>
      <c r="J443" s="157" t="s">
        <v>2682</v>
      </c>
      <c r="K443" s="159">
        <v>2</v>
      </c>
      <c r="L443" s="157" t="s">
        <v>2900</v>
      </c>
      <c r="M443" s="169"/>
      <c r="N443" s="162">
        <v>2</v>
      </c>
    </row>
    <row r="444" spans="1:14" x14ac:dyDescent="0.25">
      <c r="A444" s="176" t="str">
        <f t="shared" si="36"/>
        <v>66111071</v>
      </c>
      <c r="B444" s="176">
        <f t="shared" si="37"/>
        <v>6611107</v>
      </c>
      <c r="C444" s="176" t="str">
        <f t="shared" si="38"/>
        <v>1</v>
      </c>
      <c r="D444" s="176" t="str">
        <f t="shared" si="39"/>
        <v>TEXAS ORGANIC COTTON</v>
      </c>
      <c r="E444" s="176" t="str">
        <f t="shared" si="40"/>
        <v>Кепка</v>
      </c>
      <c r="F444" s="177" t="str">
        <f t="shared" si="41"/>
        <v>Кепки</v>
      </c>
      <c r="G444" s="170" t="s">
        <v>1388</v>
      </c>
      <c r="H444" s="155" t="s">
        <v>440</v>
      </c>
      <c r="I444" s="156" t="s">
        <v>61</v>
      </c>
      <c r="J444" s="157" t="s">
        <v>2682</v>
      </c>
      <c r="K444" s="159">
        <v>1</v>
      </c>
      <c r="L444" s="160" t="s">
        <v>2682</v>
      </c>
      <c r="M444" s="169"/>
      <c r="N444" s="162">
        <v>1</v>
      </c>
    </row>
    <row r="445" spans="1:14" x14ac:dyDescent="0.25">
      <c r="A445" s="176" t="str">
        <f t="shared" si="36"/>
        <v>66111071</v>
      </c>
      <c r="B445" s="176">
        <f t="shared" si="37"/>
        <v>6611107</v>
      </c>
      <c r="C445" s="176" t="str">
        <f t="shared" si="38"/>
        <v>1</v>
      </c>
      <c r="D445" s="176" t="str">
        <f t="shared" si="39"/>
        <v>TEXAS ORGANIC COTTON</v>
      </c>
      <c r="E445" s="176" t="str">
        <f t="shared" si="40"/>
        <v>Кепка</v>
      </c>
      <c r="F445" s="177" t="str">
        <f t="shared" si="41"/>
        <v>Кепки</v>
      </c>
      <c r="G445" s="170" t="s">
        <v>1386</v>
      </c>
      <c r="H445" s="155" t="s">
        <v>440</v>
      </c>
      <c r="I445" s="156" t="s">
        <v>60</v>
      </c>
      <c r="J445" s="157" t="s">
        <v>2682</v>
      </c>
      <c r="K445" s="159">
        <v>5</v>
      </c>
      <c r="L445" s="157" t="s">
        <v>2901</v>
      </c>
      <c r="M445" s="169"/>
      <c r="N445" s="162">
        <v>5</v>
      </c>
    </row>
    <row r="446" spans="1:14" x14ac:dyDescent="0.25">
      <c r="A446" s="176" t="str">
        <f t="shared" si="36"/>
        <v>66111071</v>
      </c>
      <c r="B446" s="176">
        <f t="shared" si="37"/>
        <v>6611107</v>
      </c>
      <c r="C446" s="176" t="str">
        <f t="shared" si="38"/>
        <v>1</v>
      </c>
      <c r="D446" s="176" t="str">
        <f t="shared" si="39"/>
        <v>TEXAS ORGANIC COTTON</v>
      </c>
      <c r="E446" s="176" t="str">
        <f t="shared" si="40"/>
        <v>Кепка</v>
      </c>
      <c r="F446" s="177" t="str">
        <f t="shared" si="41"/>
        <v>Кепки</v>
      </c>
      <c r="G446" s="170" t="s">
        <v>1384</v>
      </c>
      <c r="H446" s="155" t="s">
        <v>440</v>
      </c>
      <c r="I446" s="156" t="s">
        <v>64</v>
      </c>
      <c r="J446" s="157" t="s">
        <v>2682</v>
      </c>
      <c r="K446" s="159">
        <v>1</v>
      </c>
      <c r="L446" s="157" t="s">
        <v>2682</v>
      </c>
      <c r="M446" s="169"/>
      <c r="N446" s="162">
        <v>1</v>
      </c>
    </row>
    <row r="447" spans="1:14" x14ac:dyDescent="0.25">
      <c r="A447" s="176" t="str">
        <f t="shared" si="36"/>
        <v>66111242</v>
      </c>
      <c r="B447" s="176">
        <f t="shared" si="37"/>
        <v>6611124</v>
      </c>
      <c r="C447" s="176" t="str">
        <f t="shared" si="38"/>
        <v>2</v>
      </c>
      <c r="D447" s="176" t="str">
        <f t="shared" si="39"/>
        <v>TEXAS DENIM</v>
      </c>
      <c r="E447" s="176" t="str">
        <f t="shared" si="40"/>
        <v>Кепка</v>
      </c>
      <c r="F447" s="177" t="str">
        <f t="shared" si="41"/>
        <v>Кепки</v>
      </c>
      <c r="G447" s="170" t="s">
        <v>1375</v>
      </c>
      <c r="H447" s="155" t="s">
        <v>444</v>
      </c>
      <c r="I447" s="156" t="s">
        <v>66</v>
      </c>
      <c r="J447" s="157" t="s">
        <v>2686</v>
      </c>
      <c r="K447" s="159">
        <v>1</v>
      </c>
      <c r="L447" s="157" t="s">
        <v>2686</v>
      </c>
      <c r="M447" s="169"/>
      <c r="N447" s="162">
        <v>1</v>
      </c>
    </row>
    <row r="448" spans="1:14" x14ac:dyDescent="0.25">
      <c r="A448" s="176" t="str">
        <f t="shared" si="36"/>
        <v>66111242</v>
      </c>
      <c r="B448" s="176">
        <f t="shared" si="37"/>
        <v>6611124</v>
      </c>
      <c r="C448" s="176" t="str">
        <f t="shared" si="38"/>
        <v>2</v>
      </c>
      <c r="D448" s="176" t="str">
        <f t="shared" si="39"/>
        <v>TEXAS DENIM</v>
      </c>
      <c r="E448" s="176" t="str">
        <f t="shared" si="40"/>
        <v>Кепка</v>
      </c>
      <c r="F448" s="177" t="str">
        <f t="shared" si="41"/>
        <v>Кепки</v>
      </c>
      <c r="G448" s="170" t="s">
        <v>1373</v>
      </c>
      <c r="H448" s="155" t="s">
        <v>444</v>
      </c>
      <c r="I448" s="156" t="s">
        <v>61</v>
      </c>
      <c r="J448" s="157" t="s">
        <v>2686</v>
      </c>
      <c r="K448" s="159">
        <v>1</v>
      </c>
      <c r="L448" s="157" t="s">
        <v>2686</v>
      </c>
      <c r="M448" s="169"/>
      <c r="N448" s="162">
        <v>1</v>
      </c>
    </row>
    <row r="449" spans="1:14" x14ac:dyDescent="0.25">
      <c r="A449" s="176" t="str">
        <f t="shared" si="36"/>
        <v>661112822</v>
      </c>
      <c r="B449" s="176">
        <f t="shared" si="37"/>
        <v>6611128</v>
      </c>
      <c r="C449" s="176" t="str">
        <f t="shared" si="38"/>
        <v>22</v>
      </c>
      <c r="D449" s="176" t="str">
        <f t="shared" si="39"/>
        <v>TEXAS COTTON LINEN</v>
      </c>
      <c r="E449" s="176" t="str">
        <f t="shared" si="40"/>
        <v>Кепка</v>
      </c>
      <c r="F449" s="177" t="str">
        <f t="shared" si="41"/>
        <v>Кепки</v>
      </c>
      <c r="G449" s="170" t="s">
        <v>854</v>
      </c>
      <c r="H449" s="155" t="s">
        <v>449</v>
      </c>
      <c r="I449" s="156" t="s">
        <v>66</v>
      </c>
      <c r="J449" s="157" t="s">
        <v>2427</v>
      </c>
      <c r="K449" s="159">
        <v>1</v>
      </c>
      <c r="L449" s="160" t="s">
        <v>2427</v>
      </c>
      <c r="M449" s="169"/>
      <c r="N449" s="162">
        <v>1</v>
      </c>
    </row>
    <row r="450" spans="1:14" x14ac:dyDescent="0.25">
      <c r="A450" s="176" t="str">
        <f t="shared" si="36"/>
        <v>661112822</v>
      </c>
      <c r="B450" s="176">
        <f t="shared" si="37"/>
        <v>6611128</v>
      </c>
      <c r="C450" s="176" t="str">
        <f t="shared" si="38"/>
        <v>22</v>
      </c>
      <c r="D450" s="176" t="str">
        <f t="shared" si="39"/>
        <v>TEXAS COTTON LINEN</v>
      </c>
      <c r="E450" s="176" t="str">
        <f t="shared" si="40"/>
        <v>Кепка</v>
      </c>
      <c r="F450" s="177" t="str">
        <f t="shared" si="41"/>
        <v>Кепки</v>
      </c>
      <c r="G450" s="170" t="s">
        <v>853</v>
      </c>
      <c r="H450" s="155" t="s">
        <v>449</v>
      </c>
      <c r="I450" s="156" t="s">
        <v>61</v>
      </c>
      <c r="J450" s="157" t="s">
        <v>2575</v>
      </c>
      <c r="K450" s="159">
        <v>2</v>
      </c>
      <c r="L450" s="157" t="s">
        <v>2576</v>
      </c>
      <c r="M450" s="169"/>
      <c r="N450" s="162">
        <v>2</v>
      </c>
    </row>
    <row r="451" spans="1:14" x14ac:dyDescent="0.25">
      <c r="A451" s="176" t="str">
        <f t="shared" ref="A451:A514" si="42">B451&amp;C451</f>
        <v>661112822</v>
      </c>
      <c r="B451" s="176">
        <f t="shared" ref="B451:B514" si="43">_xlfn.LET(_xlpm.START,FIND("арт. ",H451)+5,_xlpm.END,FIND(" ",H451,_xlpm.START),_xlpm.Result,TRIM(MID(H451,_xlpm.START,_xlpm.END-_xlpm.START)),IFERROR(VALUE(_xlpm.Result),_xlpm.Result))</f>
        <v>6611128</v>
      </c>
      <c r="C451" s="176" t="str">
        <f t="shared" ref="C451:C514" si="44">_xlfn.LET(_xlpm.START,FIND("{",H451)+1,_xlpm.END,FIND("}",H451),TRIM(MID(H451,_xlpm.START,_xlpm.END-_xlpm.START)))</f>
        <v>22</v>
      </c>
      <c r="D451" s="176" t="str">
        <f t="shared" ref="D451:D514" si="45">_xlfn.LET(_xlpm.START,FIND("арт. ",H451)+13,_xlpm.END,FIND("(",H451),TRIM(MID(H451,_xlpm.START,_xlpm.END-_xlpm.START)))</f>
        <v>TEXAS COTTON LINEN</v>
      </c>
      <c r="E451" s="176" t="str">
        <f t="shared" ref="E451:E514" si="46">_xlfn.LET(_xlpm.START,1,_xlpm.END,FIND(MID($S$1,1,1),H451),TRIM(MID(H451,_xlpm.START,_xlpm.END-_xlpm.START)))</f>
        <v>Кепка</v>
      </c>
      <c r="F451" s="177" t="str">
        <f t="shared" ref="F451:F514" si="47">VLOOKUP(E451,O:P,2,0)</f>
        <v>Кепки</v>
      </c>
      <c r="G451" s="170" t="s">
        <v>852</v>
      </c>
      <c r="H451" s="155" t="s">
        <v>449</v>
      </c>
      <c r="I451" s="156" t="s">
        <v>60</v>
      </c>
      <c r="J451" s="157" t="s">
        <v>2575</v>
      </c>
      <c r="K451" s="159">
        <v>1</v>
      </c>
      <c r="L451" s="157" t="s">
        <v>2575</v>
      </c>
      <c r="M451" s="169"/>
      <c r="N451" s="162">
        <v>1</v>
      </c>
    </row>
    <row r="452" spans="1:14" x14ac:dyDescent="0.25">
      <c r="A452" s="176" t="str">
        <f t="shared" si="42"/>
        <v>66111302</v>
      </c>
      <c r="B452" s="176">
        <f t="shared" si="43"/>
        <v>6611130</v>
      </c>
      <c r="C452" s="176" t="str">
        <f t="shared" si="44"/>
        <v>2</v>
      </c>
      <c r="D452" s="176" t="str">
        <f t="shared" si="45"/>
        <v>TEXAS DENIM</v>
      </c>
      <c r="E452" s="176" t="str">
        <f t="shared" si="46"/>
        <v>Кепка</v>
      </c>
      <c r="F452" s="177" t="str">
        <f t="shared" si="47"/>
        <v>Кепки</v>
      </c>
      <c r="G452" s="170" t="s">
        <v>3277</v>
      </c>
      <c r="H452" s="155" t="s">
        <v>3419</v>
      </c>
      <c r="I452" s="156" t="s">
        <v>66</v>
      </c>
      <c r="J452" s="157" t="s">
        <v>3565</v>
      </c>
      <c r="K452" s="159">
        <v>1</v>
      </c>
      <c r="L452" s="157" t="s">
        <v>3565</v>
      </c>
      <c r="M452" s="169"/>
      <c r="N452" s="162">
        <v>1</v>
      </c>
    </row>
    <row r="453" spans="1:14" x14ac:dyDescent="0.25">
      <c r="A453" s="176" t="str">
        <f t="shared" si="42"/>
        <v>66111302</v>
      </c>
      <c r="B453" s="176">
        <f t="shared" si="43"/>
        <v>6611130</v>
      </c>
      <c r="C453" s="176" t="str">
        <f t="shared" si="44"/>
        <v>2</v>
      </c>
      <c r="D453" s="176" t="str">
        <f t="shared" si="45"/>
        <v>TEXAS DENIM</v>
      </c>
      <c r="E453" s="176" t="str">
        <f t="shared" si="46"/>
        <v>Кепка</v>
      </c>
      <c r="F453" s="177" t="str">
        <f t="shared" si="47"/>
        <v>Кепки</v>
      </c>
      <c r="G453" s="170" t="s">
        <v>3280</v>
      </c>
      <c r="H453" s="155" t="s">
        <v>3419</v>
      </c>
      <c r="I453" s="156" t="s">
        <v>61</v>
      </c>
      <c r="J453" s="157" t="s">
        <v>3565</v>
      </c>
      <c r="K453" s="159">
        <v>4</v>
      </c>
      <c r="L453" s="157" t="s">
        <v>3566</v>
      </c>
      <c r="M453" s="169"/>
      <c r="N453" s="162">
        <v>4</v>
      </c>
    </row>
    <row r="454" spans="1:14" x14ac:dyDescent="0.25">
      <c r="A454" s="176" t="str">
        <f t="shared" si="42"/>
        <v>66111302</v>
      </c>
      <c r="B454" s="176">
        <f t="shared" si="43"/>
        <v>6611130</v>
      </c>
      <c r="C454" s="176" t="str">
        <f t="shared" si="44"/>
        <v>2</v>
      </c>
      <c r="D454" s="176" t="str">
        <f t="shared" si="45"/>
        <v>TEXAS DENIM</v>
      </c>
      <c r="E454" s="176" t="str">
        <f t="shared" si="46"/>
        <v>Кепка</v>
      </c>
      <c r="F454" s="177" t="str">
        <f t="shared" si="47"/>
        <v>Кепки</v>
      </c>
      <c r="G454" s="170" t="s">
        <v>3279</v>
      </c>
      <c r="H454" s="155" t="s">
        <v>3419</v>
      </c>
      <c r="I454" s="156" t="s">
        <v>60</v>
      </c>
      <c r="J454" s="157" t="s">
        <v>3565</v>
      </c>
      <c r="K454" s="159">
        <v>5</v>
      </c>
      <c r="L454" s="157" t="s">
        <v>3567</v>
      </c>
      <c r="M454" s="169"/>
      <c r="N454" s="162">
        <v>5</v>
      </c>
    </row>
    <row r="455" spans="1:14" x14ac:dyDescent="0.25">
      <c r="A455" s="176" t="str">
        <f t="shared" si="42"/>
        <v>66111302</v>
      </c>
      <c r="B455" s="176">
        <f t="shared" si="43"/>
        <v>6611130</v>
      </c>
      <c r="C455" s="176" t="str">
        <f t="shared" si="44"/>
        <v>2</v>
      </c>
      <c r="D455" s="176" t="str">
        <f t="shared" si="45"/>
        <v>TEXAS DENIM</v>
      </c>
      <c r="E455" s="176" t="str">
        <f t="shared" si="46"/>
        <v>Кепка</v>
      </c>
      <c r="F455" s="177" t="str">
        <f t="shared" si="47"/>
        <v>Кепки</v>
      </c>
      <c r="G455" s="170" t="s">
        <v>3278</v>
      </c>
      <c r="H455" s="155" t="s">
        <v>3419</v>
      </c>
      <c r="I455" s="156" t="s">
        <v>64</v>
      </c>
      <c r="J455" s="157" t="s">
        <v>3565</v>
      </c>
      <c r="K455" s="159">
        <v>4</v>
      </c>
      <c r="L455" s="157" t="s">
        <v>3566</v>
      </c>
      <c r="M455" s="169"/>
      <c r="N455" s="162">
        <v>4</v>
      </c>
    </row>
    <row r="456" spans="1:14" x14ac:dyDescent="0.25">
      <c r="A456" s="176" t="str">
        <f t="shared" si="42"/>
        <v>66111302</v>
      </c>
      <c r="B456" s="176">
        <f t="shared" si="43"/>
        <v>6611130</v>
      </c>
      <c r="C456" s="176" t="str">
        <f t="shared" si="44"/>
        <v>2</v>
      </c>
      <c r="D456" s="176" t="str">
        <f t="shared" si="45"/>
        <v>TEXAS DENIM</v>
      </c>
      <c r="E456" s="176" t="str">
        <f t="shared" si="46"/>
        <v>Кепка</v>
      </c>
      <c r="F456" s="177" t="str">
        <f t="shared" si="47"/>
        <v>Кепки</v>
      </c>
      <c r="G456" s="170" t="s">
        <v>3281</v>
      </c>
      <c r="H456" s="155" t="s">
        <v>3419</v>
      </c>
      <c r="I456" s="156" t="s">
        <v>70</v>
      </c>
      <c r="J456" s="157" t="s">
        <v>3565</v>
      </c>
      <c r="K456" s="159">
        <v>2</v>
      </c>
      <c r="L456" s="157" t="s">
        <v>3568</v>
      </c>
      <c r="M456" s="169"/>
      <c r="N456" s="162">
        <v>2</v>
      </c>
    </row>
    <row r="457" spans="1:14" x14ac:dyDescent="0.25">
      <c r="A457" s="176" t="str">
        <f t="shared" si="42"/>
        <v>6611203178</v>
      </c>
      <c r="B457" s="176">
        <f t="shared" si="43"/>
        <v>6611203</v>
      </c>
      <c r="C457" s="176" t="str">
        <f t="shared" si="44"/>
        <v>178</v>
      </c>
      <c r="D457" s="176" t="str">
        <f t="shared" si="45"/>
        <v>TEXAS COTTON LINEN</v>
      </c>
      <c r="E457" s="176" t="str">
        <f t="shared" si="46"/>
        <v>Кепка</v>
      </c>
      <c r="F457" s="177" t="str">
        <f t="shared" si="47"/>
        <v>Кепки</v>
      </c>
      <c r="G457" s="170" t="s">
        <v>1369</v>
      </c>
      <c r="H457" s="155" t="s">
        <v>453</v>
      </c>
      <c r="I457" s="156" t="s">
        <v>64</v>
      </c>
      <c r="J457" s="157" t="s">
        <v>2688</v>
      </c>
      <c r="K457" s="159">
        <v>2</v>
      </c>
      <c r="L457" s="157" t="s">
        <v>2689</v>
      </c>
      <c r="M457" s="169"/>
      <c r="N457" s="162">
        <v>2</v>
      </c>
    </row>
    <row r="458" spans="1:14" x14ac:dyDescent="0.25">
      <c r="A458" s="176" t="str">
        <f t="shared" si="42"/>
        <v>661191299</v>
      </c>
      <c r="B458" s="176">
        <f t="shared" si="43"/>
        <v>6611912</v>
      </c>
      <c r="C458" s="176" t="str">
        <f t="shared" si="44"/>
        <v>99</v>
      </c>
      <c r="D458" s="176" t="str">
        <f t="shared" si="45"/>
        <v>TEXAS COTTON</v>
      </c>
      <c r="E458" s="176" t="str">
        <f t="shared" si="46"/>
        <v>Кепка</v>
      </c>
      <c r="F458" s="177" t="str">
        <f t="shared" si="47"/>
        <v>Кепки</v>
      </c>
      <c r="G458" s="172" t="s">
        <v>3369</v>
      </c>
      <c r="H458" s="173" t="s">
        <v>3459</v>
      </c>
      <c r="I458" s="173" t="s">
        <v>61</v>
      </c>
      <c r="J458" s="173" t="s">
        <v>3569</v>
      </c>
      <c r="K458" s="173">
        <v>2</v>
      </c>
      <c r="L458" s="173" t="s">
        <v>3570</v>
      </c>
      <c r="M458" s="173"/>
      <c r="N458" s="173">
        <v>2</v>
      </c>
    </row>
    <row r="459" spans="1:14" x14ac:dyDescent="0.25">
      <c r="A459" s="176" t="str">
        <f t="shared" si="42"/>
        <v>661191299</v>
      </c>
      <c r="B459" s="176">
        <f t="shared" si="43"/>
        <v>6611912</v>
      </c>
      <c r="C459" s="176" t="str">
        <f t="shared" si="44"/>
        <v>99</v>
      </c>
      <c r="D459" s="176" t="str">
        <f t="shared" si="45"/>
        <v>TEXAS COTTON</v>
      </c>
      <c r="E459" s="176" t="str">
        <f t="shared" si="46"/>
        <v>Кепка</v>
      </c>
      <c r="F459" s="177" t="str">
        <f t="shared" si="47"/>
        <v>Кепки</v>
      </c>
      <c r="G459" s="172" t="s">
        <v>3368</v>
      </c>
      <c r="H459" s="173" t="s">
        <v>3459</v>
      </c>
      <c r="I459" s="173" t="s">
        <v>60</v>
      </c>
      <c r="J459" s="173" t="s">
        <v>3571</v>
      </c>
      <c r="K459" s="173">
        <v>3</v>
      </c>
      <c r="L459" s="173" t="s">
        <v>3572</v>
      </c>
      <c r="M459" s="173"/>
      <c r="N459" s="173">
        <v>3</v>
      </c>
    </row>
    <row r="460" spans="1:14" x14ac:dyDescent="0.25">
      <c r="A460" s="176" t="str">
        <f t="shared" si="42"/>
        <v>661310620</v>
      </c>
      <c r="B460" s="176">
        <f t="shared" si="43"/>
        <v>6613106</v>
      </c>
      <c r="C460" s="176" t="str">
        <f t="shared" si="44"/>
        <v>20</v>
      </c>
      <c r="D460" s="176" t="str">
        <f t="shared" si="45"/>
        <v>TEXAS LINEN</v>
      </c>
      <c r="E460" s="176" t="str">
        <f t="shared" si="46"/>
        <v>Кепка</v>
      </c>
      <c r="F460" s="177" t="str">
        <f t="shared" si="47"/>
        <v>Кепки</v>
      </c>
      <c r="G460" s="172" t="s">
        <v>847</v>
      </c>
      <c r="H460" s="173" t="s">
        <v>455</v>
      </c>
      <c r="I460" s="173" t="s">
        <v>61</v>
      </c>
      <c r="J460" s="173" t="s">
        <v>2487</v>
      </c>
      <c r="K460" s="173">
        <v>1</v>
      </c>
      <c r="L460" s="173" t="s">
        <v>2487</v>
      </c>
      <c r="M460" s="173"/>
      <c r="N460" s="173">
        <v>1</v>
      </c>
    </row>
    <row r="461" spans="1:14" x14ac:dyDescent="0.25">
      <c r="A461" s="176" t="str">
        <f t="shared" si="42"/>
        <v>661310620</v>
      </c>
      <c r="B461" s="176">
        <f t="shared" si="43"/>
        <v>6613106</v>
      </c>
      <c r="C461" s="176" t="str">
        <f t="shared" si="44"/>
        <v>20</v>
      </c>
      <c r="D461" s="176" t="str">
        <f t="shared" si="45"/>
        <v>TEXAS LINEN</v>
      </c>
      <c r="E461" s="176" t="str">
        <f t="shared" si="46"/>
        <v>Кепка</v>
      </c>
      <c r="F461" s="177" t="str">
        <f t="shared" si="47"/>
        <v>Кепки</v>
      </c>
      <c r="G461" s="170" t="s">
        <v>846</v>
      </c>
      <c r="H461" s="155" t="s">
        <v>455</v>
      </c>
      <c r="I461" s="156" t="s">
        <v>60</v>
      </c>
      <c r="J461" s="157" t="s">
        <v>2487</v>
      </c>
      <c r="K461" s="159">
        <v>1</v>
      </c>
      <c r="L461" s="157" t="s">
        <v>2487</v>
      </c>
      <c r="M461" s="169"/>
      <c r="N461" s="162">
        <v>1</v>
      </c>
    </row>
    <row r="462" spans="1:14" x14ac:dyDescent="0.25">
      <c r="A462" s="176" t="str">
        <f t="shared" si="42"/>
        <v>661310620</v>
      </c>
      <c r="B462" s="176">
        <f t="shared" si="43"/>
        <v>6613106</v>
      </c>
      <c r="C462" s="176" t="str">
        <f t="shared" si="44"/>
        <v>20</v>
      </c>
      <c r="D462" s="176" t="str">
        <f t="shared" si="45"/>
        <v>TEXAS LINEN</v>
      </c>
      <c r="E462" s="176" t="str">
        <f t="shared" si="46"/>
        <v>Кепка</v>
      </c>
      <c r="F462" s="177" t="str">
        <f t="shared" si="47"/>
        <v>Кепки</v>
      </c>
      <c r="G462" s="170" t="s">
        <v>845</v>
      </c>
      <c r="H462" s="155" t="s">
        <v>455</v>
      </c>
      <c r="I462" s="156" t="s">
        <v>64</v>
      </c>
      <c r="J462" s="157" t="s">
        <v>2487</v>
      </c>
      <c r="K462" s="159">
        <v>1</v>
      </c>
      <c r="L462" s="157" t="s">
        <v>2487</v>
      </c>
      <c r="M462" s="169"/>
      <c r="N462" s="162">
        <v>1</v>
      </c>
    </row>
    <row r="463" spans="1:14" x14ac:dyDescent="0.25">
      <c r="A463" s="176" t="str">
        <f t="shared" si="42"/>
        <v>66131062</v>
      </c>
      <c r="B463" s="176">
        <f t="shared" si="43"/>
        <v>6613106</v>
      </c>
      <c r="C463" s="176" t="str">
        <f t="shared" si="44"/>
        <v>2</v>
      </c>
      <c r="D463" s="176" t="str">
        <f t="shared" si="45"/>
        <v>TEXAS LINEN</v>
      </c>
      <c r="E463" s="176" t="str">
        <f t="shared" si="46"/>
        <v>Кепка</v>
      </c>
      <c r="F463" s="177" t="str">
        <f t="shared" si="47"/>
        <v>Кепки</v>
      </c>
      <c r="G463" s="170" t="s">
        <v>851</v>
      </c>
      <c r="H463" s="155" t="s">
        <v>461</v>
      </c>
      <c r="I463" s="156" t="s">
        <v>66</v>
      </c>
      <c r="J463" s="158" t="s">
        <v>2686</v>
      </c>
      <c r="K463" s="159">
        <v>1</v>
      </c>
      <c r="L463" s="158" t="s">
        <v>2686</v>
      </c>
      <c r="M463" s="169"/>
      <c r="N463" s="162">
        <v>1</v>
      </c>
    </row>
    <row r="464" spans="1:14" x14ac:dyDescent="0.25">
      <c r="A464" s="176" t="str">
        <f t="shared" si="42"/>
        <v>66131062</v>
      </c>
      <c r="B464" s="176">
        <f t="shared" si="43"/>
        <v>6613106</v>
      </c>
      <c r="C464" s="176" t="str">
        <f t="shared" si="44"/>
        <v>2</v>
      </c>
      <c r="D464" s="176" t="str">
        <f t="shared" si="45"/>
        <v>TEXAS LINEN</v>
      </c>
      <c r="E464" s="176" t="str">
        <f t="shared" si="46"/>
        <v>Кепка</v>
      </c>
      <c r="F464" s="177" t="str">
        <f t="shared" si="47"/>
        <v>Кепки</v>
      </c>
      <c r="G464" s="170" t="s">
        <v>850</v>
      </c>
      <c r="H464" s="155" t="s">
        <v>461</v>
      </c>
      <c r="I464" s="156" t="s">
        <v>60</v>
      </c>
      <c r="J464" s="158" t="s">
        <v>2686</v>
      </c>
      <c r="K464" s="159">
        <v>1</v>
      </c>
      <c r="L464" s="158" t="s">
        <v>2686</v>
      </c>
      <c r="M464" s="169"/>
      <c r="N464" s="162">
        <v>1</v>
      </c>
    </row>
    <row r="465" spans="1:14" x14ac:dyDescent="0.25">
      <c r="A465" s="176" t="str">
        <f t="shared" si="42"/>
        <v>66131062</v>
      </c>
      <c r="B465" s="176">
        <f t="shared" si="43"/>
        <v>6613106</v>
      </c>
      <c r="C465" s="176" t="str">
        <f t="shared" si="44"/>
        <v>2</v>
      </c>
      <c r="D465" s="176" t="str">
        <f t="shared" si="45"/>
        <v>TEXAS LINEN</v>
      </c>
      <c r="E465" s="176" t="str">
        <f t="shared" si="46"/>
        <v>Кепка</v>
      </c>
      <c r="F465" s="177" t="str">
        <f t="shared" si="47"/>
        <v>Кепки</v>
      </c>
      <c r="G465" s="170" t="s">
        <v>849</v>
      </c>
      <c r="H465" s="155" t="s">
        <v>461</v>
      </c>
      <c r="I465" s="156" t="s">
        <v>70</v>
      </c>
      <c r="J465" s="158" t="s">
        <v>2686</v>
      </c>
      <c r="K465" s="159">
        <v>2</v>
      </c>
      <c r="L465" s="158" t="s">
        <v>2687</v>
      </c>
      <c r="M465" s="169"/>
      <c r="N465" s="162">
        <v>2</v>
      </c>
    </row>
    <row r="466" spans="1:14" x14ac:dyDescent="0.25">
      <c r="A466" s="176" t="str">
        <f t="shared" si="42"/>
        <v>6613303268</v>
      </c>
      <c r="B466" s="176">
        <f t="shared" si="43"/>
        <v>6613303</v>
      </c>
      <c r="C466" s="176" t="str">
        <f t="shared" si="44"/>
        <v>268</v>
      </c>
      <c r="D466" s="176" t="str">
        <f t="shared" si="45"/>
        <v>TEXAS LINEN</v>
      </c>
      <c r="E466" s="176" t="str">
        <f t="shared" si="46"/>
        <v>Кепка</v>
      </c>
      <c r="F466" s="177" t="str">
        <f t="shared" si="47"/>
        <v>Кепки</v>
      </c>
      <c r="G466" s="170" t="s">
        <v>3343</v>
      </c>
      <c r="H466" s="155" t="s">
        <v>3450</v>
      </c>
      <c r="I466" s="156" t="s">
        <v>66</v>
      </c>
      <c r="J466" s="158" t="s">
        <v>3571</v>
      </c>
      <c r="K466" s="159">
        <v>1</v>
      </c>
      <c r="L466" s="158" t="s">
        <v>3571</v>
      </c>
      <c r="M466" s="169"/>
      <c r="N466" s="162">
        <v>1</v>
      </c>
    </row>
    <row r="467" spans="1:14" x14ac:dyDescent="0.25">
      <c r="A467" s="176" t="str">
        <f t="shared" si="42"/>
        <v>6613303268</v>
      </c>
      <c r="B467" s="176">
        <f t="shared" si="43"/>
        <v>6613303</v>
      </c>
      <c r="C467" s="176" t="str">
        <f t="shared" si="44"/>
        <v>268</v>
      </c>
      <c r="D467" s="176" t="str">
        <f t="shared" si="45"/>
        <v>TEXAS LINEN</v>
      </c>
      <c r="E467" s="176" t="str">
        <f t="shared" si="46"/>
        <v>Кепка</v>
      </c>
      <c r="F467" s="177" t="str">
        <f t="shared" si="47"/>
        <v>Кепки</v>
      </c>
      <c r="G467" s="170" t="s">
        <v>3342</v>
      </c>
      <c r="H467" s="155" t="s">
        <v>3450</v>
      </c>
      <c r="I467" s="156" t="s">
        <v>61</v>
      </c>
      <c r="J467" s="158" t="s">
        <v>3571</v>
      </c>
      <c r="K467" s="159">
        <v>2</v>
      </c>
      <c r="L467" s="158" t="s">
        <v>3573</v>
      </c>
      <c r="M467" s="169"/>
      <c r="N467" s="162">
        <v>2</v>
      </c>
    </row>
    <row r="468" spans="1:14" x14ac:dyDescent="0.25">
      <c r="A468" s="176" t="str">
        <f t="shared" si="42"/>
        <v>6613303268</v>
      </c>
      <c r="B468" s="176">
        <f t="shared" si="43"/>
        <v>6613303</v>
      </c>
      <c r="C468" s="176" t="str">
        <f t="shared" si="44"/>
        <v>268</v>
      </c>
      <c r="D468" s="176" t="str">
        <f t="shared" si="45"/>
        <v>TEXAS LINEN</v>
      </c>
      <c r="E468" s="176" t="str">
        <f t="shared" si="46"/>
        <v>Кепка</v>
      </c>
      <c r="F468" s="177" t="str">
        <f t="shared" si="47"/>
        <v>Кепки</v>
      </c>
      <c r="G468" s="170" t="s">
        <v>3341</v>
      </c>
      <c r="H468" s="155" t="s">
        <v>3450</v>
      </c>
      <c r="I468" s="156" t="s">
        <v>60</v>
      </c>
      <c r="J468" s="157" t="s">
        <v>3571</v>
      </c>
      <c r="K468" s="159">
        <v>3</v>
      </c>
      <c r="L468" s="157" t="s">
        <v>3572</v>
      </c>
      <c r="M468" s="169"/>
      <c r="N468" s="162">
        <v>3</v>
      </c>
    </row>
    <row r="469" spans="1:14" x14ac:dyDescent="0.25">
      <c r="A469" s="176" t="str">
        <f t="shared" si="42"/>
        <v>6613303268</v>
      </c>
      <c r="B469" s="176">
        <f t="shared" si="43"/>
        <v>6613303</v>
      </c>
      <c r="C469" s="176" t="str">
        <f t="shared" si="44"/>
        <v>268</v>
      </c>
      <c r="D469" s="176" t="str">
        <f t="shared" si="45"/>
        <v>TEXAS LINEN</v>
      </c>
      <c r="E469" s="176" t="str">
        <f t="shared" si="46"/>
        <v>Кепка</v>
      </c>
      <c r="F469" s="177" t="str">
        <f t="shared" si="47"/>
        <v>Кепки</v>
      </c>
      <c r="G469" s="170" t="s">
        <v>3340</v>
      </c>
      <c r="H469" s="155" t="s">
        <v>3450</v>
      </c>
      <c r="I469" s="156" t="s">
        <v>64</v>
      </c>
      <c r="J469" s="157" t="s">
        <v>3571</v>
      </c>
      <c r="K469" s="159">
        <v>3</v>
      </c>
      <c r="L469" s="160" t="s">
        <v>3572</v>
      </c>
      <c r="M469" s="169"/>
      <c r="N469" s="162">
        <v>3</v>
      </c>
    </row>
    <row r="470" spans="1:14" x14ac:dyDescent="0.25">
      <c r="A470" s="176" t="str">
        <f t="shared" si="42"/>
        <v>6613303268</v>
      </c>
      <c r="B470" s="176">
        <f t="shared" si="43"/>
        <v>6613303</v>
      </c>
      <c r="C470" s="176" t="str">
        <f t="shared" si="44"/>
        <v>268</v>
      </c>
      <c r="D470" s="176" t="str">
        <f t="shared" si="45"/>
        <v>TEXAS LINEN</v>
      </c>
      <c r="E470" s="176" t="str">
        <f t="shared" si="46"/>
        <v>Кепка</v>
      </c>
      <c r="F470" s="177" t="str">
        <f t="shared" si="47"/>
        <v>Кепки</v>
      </c>
      <c r="G470" s="170" t="s">
        <v>3339</v>
      </c>
      <c r="H470" s="155" t="s">
        <v>3450</v>
      </c>
      <c r="I470" s="156" t="s">
        <v>70</v>
      </c>
      <c r="J470" s="157" t="s">
        <v>3569</v>
      </c>
      <c r="K470" s="159">
        <v>2</v>
      </c>
      <c r="L470" s="157" t="s">
        <v>3570</v>
      </c>
      <c r="M470" s="169"/>
      <c r="N470" s="162">
        <v>2</v>
      </c>
    </row>
    <row r="471" spans="1:14" x14ac:dyDescent="0.25">
      <c r="A471" s="176" t="str">
        <f t="shared" si="42"/>
        <v>6613303229</v>
      </c>
      <c r="B471" s="176">
        <f t="shared" si="43"/>
        <v>6613303</v>
      </c>
      <c r="C471" s="176" t="str">
        <f t="shared" si="44"/>
        <v>229</v>
      </c>
      <c r="D471" s="176" t="str">
        <f t="shared" si="45"/>
        <v>TEXAS LINEN</v>
      </c>
      <c r="E471" s="176" t="str">
        <f t="shared" si="46"/>
        <v>Кепка</v>
      </c>
      <c r="F471" s="177" t="str">
        <f t="shared" si="47"/>
        <v>Кепки</v>
      </c>
      <c r="G471" s="170" t="s">
        <v>3338</v>
      </c>
      <c r="H471" s="155" t="s">
        <v>3449</v>
      </c>
      <c r="I471" s="156" t="s">
        <v>61</v>
      </c>
      <c r="J471" s="157" t="s">
        <v>3571</v>
      </c>
      <c r="K471" s="159">
        <v>3</v>
      </c>
      <c r="L471" s="157" t="s">
        <v>3572</v>
      </c>
      <c r="M471" s="169"/>
      <c r="N471" s="162">
        <v>3</v>
      </c>
    </row>
    <row r="472" spans="1:14" x14ac:dyDescent="0.25">
      <c r="A472" s="176" t="str">
        <f t="shared" si="42"/>
        <v>6613303229</v>
      </c>
      <c r="B472" s="176">
        <f t="shared" si="43"/>
        <v>6613303</v>
      </c>
      <c r="C472" s="176" t="str">
        <f t="shared" si="44"/>
        <v>229</v>
      </c>
      <c r="D472" s="176" t="str">
        <f t="shared" si="45"/>
        <v>TEXAS LINEN</v>
      </c>
      <c r="E472" s="176" t="str">
        <f t="shared" si="46"/>
        <v>Кепка</v>
      </c>
      <c r="F472" s="177" t="str">
        <f t="shared" si="47"/>
        <v>Кепки</v>
      </c>
      <c r="G472" s="170" t="s">
        <v>3337</v>
      </c>
      <c r="H472" s="155" t="s">
        <v>3449</v>
      </c>
      <c r="I472" s="156" t="s">
        <v>60</v>
      </c>
      <c r="J472" s="157" t="s">
        <v>3571</v>
      </c>
      <c r="K472" s="159">
        <v>1</v>
      </c>
      <c r="L472" s="157" t="s">
        <v>3571</v>
      </c>
      <c r="M472" s="169"/>
      <c r="N472" s="162">
        <v>1</v>
      </c>
    </row>
    <row r="473" spans="1:14" x14ac:dyDescent="0.25">
      <c r="A473" s="176" t="str">
        <f t="shared" si="42"/>
        <v>6613303229</v>
      </c>
      <c r="B473" s="176">
        <f t="shared" si="43"/>
        <v>6613303</v>
      </c>
      <c r="C473" s="176" t="str">
        <f t="shared" si="44"/>
        <v>229</v>
      </c>
      <c r="D473" s="176" t="str">
        <f t="shared" si="45"/>
        <v>TEXAS LINEN</v>
      </c>
      <c r="E473" s="176" t="str">
        <f t="shared" si="46"/>
        <v>Кепка</v>
      </c>
      <c r="F473" s="177" t="str">
        <f t="shared" si="47"/>
        <v>Кепки</v>
      </c>
      <c r="G473" s="170" t="s">
        <v>3336</v>
      </c>
      <c r="H473" s="155" t="s">
        <v>3449</v>
      </c>
      <c r="I473" s="156" t="s">
        <v>70</v>
      </c>
      <c r="J473" s="157" t="s">
        <v>3569</v>
      </c>
      <c r="K473" s="159">
        <v>2</v>
      </c>
      <c r="L473" s="157" t="s">
        <v>3570</v>
      </c>
      <c r="M473" s="169"/>
      <c r="N473" s="162">
        <v>2</v>
      </c>
    </row>
    <row r="474" spans="1:14" x14ac:dyDescent="0.25">
      <c r="A474" s="176" t="str">
        <f t="shared" si="42"/>
        <v>661390438</v>
      </c>
      <c r="B474" s="176">
        <f t="shared" si="43"/>
        <v>6613904</v>
      </c>
      <c r="C474" s="176" t="str">
        <f t="shared" si="44"/>
        <v>38</v>
      </c>
      <c r="D474" s="176" t="str">
        <f t="shared" si="45"/>
        <v>TEXAS PATCHWORK</v>
      </c>
      <c r="E474" s="176" t="str">
        <f t="shared" si="46"/>
        <v>Кепка</v>
      </c>
      <c r="F474" s="177" t="str">
        <f t="shared" si="47"/>
        <v>Кепки</v>
      </c>
      <c r="G474" s="170" t="s">
        <v>1367</v>
      </c>
      <c r="H474" s="155" t="s">
        <v>467</v>
      </c>
      <c r="I474" s="156" t="s">
        <v>61</v>
      </c>
      <c r="J474" s="157" t="s">
        <v>2696</v>
      </c>
      <c r="K474" s="159">
        <v>2</v>
      </c>
      <c r="L474" s="157" t="s">
        <v>2697</v>
      </c>
      <c r="M474" s="169"/>
      <c r="N474" s="162">
        <v>2</v>
      </c>
    </row>
    <row r="475" spans="1:14" x14ac:dyDescent="0.25">
      <c r="A475" s="176" t="str">
        <f t="shared" si="42"/>
        <v>6615301281</v>
      </c>
      <c r="B475" s="176">
        <f t="shared" si="43"/>
        <v>6615301</v>
      </c>
      <c r="C475" s="176" t="str">
        <f t="shared" si="44"/>
        <v>281</v>
      </c>
      <c r="D475" s="176" t="str">
        <f t="shared" si="45"/>
        <v>TEXAS CHECK</v>
      </c>
      <c r="E475" s="176" t="str">
        <f t="shared" si="46"/>
        <v>Кепка</v>
      </c>
      <c r="F475" s="177" t="str">
        <f t="shared" si="47"/>
        <v>Кепки</v>
      </c>
      <c r="G475" s="170" t="s">
        <v>334</v>
      </c>
      <c r="H475" s="155" t="s">
        <v>469</v>
      </c>
      <c r="I475" s="156" t="s">
        <v>61</v>
      </c>
      <c r="J475" s="157" t="s">
        <v>2457</v>
      </c>
      <c r="K475" s="159">
        <v>5</v>
      </c>
      <c r="L475" s="157" t="s">
        <v>2698</v>
      </c>
      <c r="M475" s="169"/>
      <c r="N475" s="162">
        <v>5</v>
      </c>
    </row>
    <row r="476" spans="1:14" x14ac:dyDescent="0.25">
      <c r="A476" s="176" t="str">
        <f t="shared" si="42"/>
        <v>6615301281</v>
      </c>
      <c r="B476" s="176">
        <f t="shared" si="43"/>
        <v>6615301</v>
      </c>
      <c r="C476" s="176" t="str">
        <f t="shared" si="44"/>
        <v>281</v>
      </c>
      <c r="D476" s="176" t="str">
        <f t="shared" si="45"/>
        <v>TEXAS CHECK</v>
      </c>
      <c r="E476" s="176" t="str">
        <f t="shared" si="46"/>
        <v>Кепка</v>
      </c>
      <c r="F476" s="177" t="str">
        <f t="shared" si="47"/>
        <v>Кепки</v>
      </c>
      <c r="G476" s="170" t="s">
        <v>332</v>
      </c>
      <c r="H476" s="155" t="s">
        <v>469</v>
      </c>
      <c r="I476" s="156" t="s">
        <v>60</v>
      </c>
      <c r="J476" s="157" t="s">
        <v>2457</v>
      </c>
      <c r="K476" s="159">
        <v>8</v>
      </c>
      <c r="L476" s="161" t="s">
        <v>2458</v>
      </c>
      <c r="M476" s="169"/>
      <c r="N476" s="162">
        <v>8</v>
      </c>
    </row>
    <row r="477" spans="1:14" x14ac:dyDescent="0.25">
      <c r="A477" s="176" t="str">
        <f t="shared" si="42"/>
        <v>6615301281</v>
      </c>
      <c r="B477" s="176">
        <f t="shared" si="43"/>
        <v>6615301</v>
      </c>
      <c r="C477" s="176" t="str">
        <f t="shared" si="44"/>
        <v>281</v>
      </c>
      <c r="D477" s="176" t="str">
        <f t="shared" si="45"/>
        <v>TEXAS CHECK</v>
      </c>
      <c r="E477" s="176" t="str">
        <f t="shared" si="46"/>
        <v>Кепка</v>
      </c>
      <c r="F477" s="177" t="str">
        <f t="shared" si="47"/>
        <v>Кепки</v>
      </c>
      <c r="G477" s="170" t="s">
        <v>331</v>
      </c>
      <c r="H477" s="155" t="s">
        <v>469</v>
      </c>
      <c r="I477" s="156" t="s">
        <v>64</v>
      </c>
      <c r="J477" s="157" t="s">
        <v>2457</v>
      </c>
      <c r="K477" s="159">
        <v>5</v>
      </c>
      <c r="L477" s="161" t="s">
        <v>2698</v>
      </c>
      <c r="M477" s="169"/>
      <c r="N477" s="162">
        <v>5</v>
      </c>
    </row>
    <row r="478" spans="1:14" x14ac:dyDescent="0.25">
      <c r="A478" s="176" t="str">
        <f t="shared" si="42"/>
        <v>6615701628</v>
      </c>
      <c r="B478" s="176">
        <f t="shared" si="43"/>
        <v>6615701</v>
      </c>
      <c r="C478" s="176" t="str">
        <f t="shared" si="44"/>
        <v>628</v>
      </c>
      <c r="D478" s="176" t="str">
        <f t="shared" si="45"/>
        <v>TEXAS STRIPES</v>
      </c>
      <c r="E478" s="176" t="str">
        <f t="shared" si="46"/>
        <v>Кепка</v>
      </c>
      <c r="F478" s="177" t="str">
        <f t="shared" si="47"/>
        <v>Кепки</v>
      </c>
      <c r="G478" s="170" t="s">
        <v>1365</v>
      </c>
      <c r="H478" s="155" t="s">
        <v>473</v>
      </c>
      <c r="I478" s="156" t="s">
        <v>66</v>
      </c>
      <c r="J478" s="157">
        <v>600.19000000000005</v>
      </c>
      <c r="K478" s="159">
        <v>1</v>
      </c>
      <c r="L478" s="161">
        <v>600.19000000000005</v>
      </c>
      <c r="M478" s="169"/>
      <c r="N478" s="162">
        <v>1</v>
      </c>
    </row>
    <row r="479" spans="1:14" x14ac:dyDescent="0.25">
      <c r="A479" s="176" t="str">
        <f t="shared" si="42"/>
        <v>6615701628</v>
      </c>
      <c r="B479" s="176">
        <f t="shared" si="43"/>
        <v>6615701</v>
      </c>
      <c r="C479" s="176" t="str">
        <f t="shared" si="44"/>
        <v>628</v>
      </c>
      <c r="D479" s="176" t="str">
        <f t="shared" si="45"/>
        <v>TEXAS STRIPES</v>
      </c>
      <c r="E479" s="176" t="str">
        <f t="shared" si="46"/>
        <v>Кепка</v>
      </c>
      <c r="F479" s="177" t="str">
        <f t="shared" si="47"/>
        <v>Кепки</v>
      </c>
      <c r="G479" s="170" t="s">
        <v>1363</v>
      </c>
      <c r="H479" s="155" t="s">
        <v>473</v>
      </c>
      <c r="I479" s="156" t="s">
        <v>61</v>
      </c>
      <c r="J479" s="157">
        <v>600.19000000000005</v>
      </c>
      <c r="K479" s="159">
        <v>2</v>
      </c>
      <c r="L479" s="157" t="s">
        <v>2699</v>
      </c>
      <c r="M479" s="169"/>
      <c r="N479" s="162">
        <v>2</v>
      </c>
    </row>
    <row r="480" spans="1:14" x14ac:dyDescent="0.25">
      <c r="A480" s="176" t="str">
        <f t="shared" si="42"/>
        <v>6615701628</v>
      </c>
      <c r="B480" s="176">
        <f t="shared" si="43"/>
        <v>6615701</v>
      </c>
      <c r="C480" s="176" t="str">
        <f t="shared" si="44"/>
        <v>628</v>
      </c>
      <c r="D480" s="176" t="str">
        <f t="shared" si="45"/>
        <v>TEXAS STRIPES</v>
      </c>
      <c r="E480" s="176" t="str">
        <f t="shared" si="46"/>
        <v>Кепка</v>
      </c>
      <c r="F480" s="177" t="str">
        <f t="shared" si="47"/>
        <v>Кепки</v>
      </c>
      <c r="G480" s="170" t="s">
        <v>1361</v>
      </c>
      <c r="H480" s="155" t="s">
        <v>473</v>
      </c>
      <c r="I480" s="156" t="s">
        <v>60</v>
      </c>
      <c r="J480" s="157">
        <v>600.19000000000005</v>
      </c>
      <c r="K480" s="159">
        <v>3</v>
      </c>
      <c r="L480" s="157" t="s">
        <v>2700</v>
      </c>
      <c r="M480" s="169"/>
      <c r="N480" s="162">
        <v>3</v>
      </c>
    </row>
    <row r="481" spans="1:14" x14ac:dyDescent="0.25">
      <c r="A481" s="176" t="str">
        <f t="shared" si="42"/>
        <v>6615701628</v>
      </c>
      <c r="B481" s="176">
        <f t="shared" si="43"/>
        <v>6615701</v>
      </c>
      <c r="C481" s="176" t="str">
        <f t="shared" si="44"/>
        <v>628</v>
      </c>
      <c r="D481" s="176" t="str">
        <f t="shared" si="45"/>
        <v>TEXAS STRIPES</v>
      </c>
      <c r="E481" s="176" t="str">
        <f t="shared" si="46"/>
        <v>Кепка</v>
      </c>
      <c r="F481" s="177" t="str">
        <f t="shared" si="47"/>
        <v>Кепки</v>
      </c>
      <c r="G481" s="170" t="s">
        <v>1359</v>
      </c>
      <c r="H481" s="155" t="s">
        <v>473</v>
      </c>
      <c r="I481" s="156" t="s">
        <v>64</v>
      </c>
      <c r="J481" s="157">
        <v>600.19000000000005</v>
      </c>
      <c r="K481" s="159">
        <v>1</v>
      </c>
      <c r="L481" s="157">
        <v>600.19000000000005</v>
      </c>
      <c r="M481" s="169"/>
      <c r="N481" s="162">
        <v>1</v>
      </c>
    </row>
    <row r="482" spans="1:14" x14ac:dyDescent="0.25">
      <c r="A482" s="176" t="str">
        <f t="shared" si="42"/>
        <v>66171013</v>
      </c>
      <c r="B482" s="176">
        <f t="shared" si="43"/>
        <v>6617101</v>
      </c>
      <c r="C482" s="176" t="str">
        <f t="shared" si="44"/>
        <v>3</v>
      </c>
      <c r="D482" s="176" t="str">
        <f t="shared" si="45"/>
        <v>TEXAS</v>
      </c>
      <c r="E482" s="176" t="str">
        <f t="shared" si="46"/>
        <v>Кепка</v>
      </c>
      <c r="F482" s="177" t="str">
        <f t="shared" si="47"/>
        <v>Кепки</v>
      </c>
      <c r="G482" s="170" t="s">
        <v>1918</v>
      </c>
      <c r="H482" s="155" t="s">
        <v>479</v>
      </c>
      <c r="I482" s="156" t="s">
        <v>60</v>
      </c>
      <c r="J482" s="157" t="s">
        <v>2563</v>
      </c>
      <c r="K482" s="159">
        <v>1</v>
      </c>
      <c r="L482" s="157" t="s">
        <v>2563</v>
      </c>
      <c r="M482" s="169"/>
      <c r="N482" s="162">
        <v>1</v>
      </c>
    </row>
    <row r="483" spans="1:14" x14ac:dyDescent="0.25">
      <c r="A483" s="176" t="str">
        <f t="shared" si="42"/>
        <v>661710162</v>
      </c>
      <c r="B483" s="176">
        <f t="shared" si="43"/>
        <v>6617101</v>
      </c>
      <c r="C483" s="176" t="str">
        <f t="shared" si="44"/>
        <v>62</v>
      </c>
      <c r="D483" s="176" t="str">
        <f t="shared" si="45"/>
        <v>TEXAS</v>
      </c>
      <c r="E483" s="176" t="str">
        <f t="shared" si="46"/>
        <v>Кепка</v>
      </c>
      <c r="F483" s="177" t="str">
        <f t="shared" si="47"/>
        <v>Кепки</v>
      </c>
      <c r="G483" s="170" t="s">
        <v>1911</v>
      </c>
      <c r="H483" s="155" t="s">
        <v>480</v>
      </c>
      <c r="I483" s="156" t="s">
        <v>61</v>
      </c>
      <c r="J483" s="157" t="s">
        <v>2540</v>
      </c>
      <c r="K483" s="159">
        <v>2</v>
      </c>
      <c r="L483" s="157" t="s">
        <v>2541</v>
      </c>
      <c r="M483" s="169"/>
      <c r="N483" s="162">
        <v>2</v>
      </c>
    </row>
    <row r="484" spans="1:14" x14ac:dyDescent="0.25">
      <c r="A484" s="176" t="str">
        <f t="shared" si="42"/>
        <v>661710162</v>
      </c>
      <c r="B484" s="176">
        <f t="shared" si="43"/>
        <v>6617101</v>
      </c>
      <c r="C484" s="176" t="str">
        <f t="shared" si="44"/>
        <v>62</v>
      </c>
      <c r="D484" s="176" t="str">
        <f t="shared" si="45"/>
        <v>TEXAS</v>
      </c>
      <c r="E484" s="176" t="str">
        <f t="shared" si="46"/>
        <v>Кепка</v>
      </c>
      <c r="F484" s="177" t="str">
        <f t="shared" si="47"/>
        <v>Кепки</v>
      </c>
      <c r="G484" s="170" t="s">
        <v>1910</v>
      </c>
      <c r="H484" s="155" t="s">
        <v>480</v>
      </c>
      <c r="I484" s="156" t="s">
        <v>60</v>
      </c>
      <c r="J484" s="157" t="s">
        <v>2618</v>
      </c>
      <c r="K484" s="159">
        <v>3</v>
      </c>
      <c r="L484" s="157" t="s">
        <v>2701</v>
      </c>
      <c r="M484" s="169"/>
      <c r="N484" s="162">
        <v>3</v>
      </c>
    </row>
    <row r="485" spans="1:14" x14ac:dyDescent="0.25">
      <c r="A485" s="176" t="str">
        <f t="shared" si="42"/>
        <v>661710162</v>
      </c>
      <c r="B485" s="176">
        <f t="shared" si="43"/>
        <v>6617101</v>
      </c>
      <c r="C485" s="176" t="str">
        <f t="shared" si="44"/>
        <v>62</v>
      </c>
      <c r="D485" s="176" t="str">
        <f t="shared" si="45"/>
        <v>TEXAS</v>
      </c>
      <c r="E485" s="176" t="str">
        <f t="shared" si="46"/>
        <v>Кепка</v>
      </c>
      <c r="F485" s="177" t="str">
        <f t="shared" si="47"/>
        <v>Кепки</v>
      </c>
      <c r="G485" s="170" t="s">
        <v>1909</v>
      </c>
      <c r="H485" s="155" t="s">
        <v>480</v>
      </c>
      <c r="I485" s="156" t="s">
        <v>64</v>
      </c>
      <c r="J485" s="157" t="s">
        <v>2618</v>
      </c>
      <c r="K485" s="159">
        <v>3</v>
      </c>
      <c r="L485" s="157" t="s">
        <v>2701</v>
      </c>
      <c r="M485" s="169"/>
      <c r="N485" s="162">
        <v>3</v>
      </c>
    </row>
    <row r="486" spans="1:14" x14ac:dyDescent="0.25">
      <c r="A486" s="176" t="str">
        <f t="shared" si="42"/>
        <v>661710162</v>
      </c>
      <c r="B486" s="176">
        <f t="shared" si="43"/>
        <v>6617101</v>
      </c>
      <c r="C486" s="176" t="str">
        <f t="shared" si="44"/>
        <v>62</v>
      </c>
      <c r="D486" s="176" t="str">
        <f t="shared" si="45"/>
        <v>TEXAS</v>
      </c>
      <c r="E486" s="176" t="str">
        <f t="shared" si="46"/>
        <v>Кепка</v>
      </c>
      <c r="F486" s="177" t="str">
        <f t="shared" si="47"/>
        <v>Кепки</v>
      </c>
      <c r="G486" s="170" t="s">
        <v>1907</v>
      </c>
      <c r="H486" s="155" t="s">
        <v>480</v>
      </c>
      <c r="I486" s="156" t="s">
        <v>70</v>
      </c>
      <c r="J486" s="157" t="s">
        <v>2540</v>
      </c>
      <c r="K486" s="159">
        <v>1</v>
      </c>
      <c r="L486" s="157" t="s">
        <v>2540</v>
      </c>
      <c r="M486" s="169"/>
      <c r="N486" s="162">
        <v>1</v>
      </c>
    </row>
    <row r="487" spans="1:14" x14ac:dyDescent="0.25">
      <c r="A487" s="176" t="str">
        <f t="shared" si="42"/>
        <v>66171011</v>
      </c>
      <c r="B487" s="176">
        <f t="shared" si="43"/>
        <v>6617101</v>
      </c>
      <c r="C487" s="176" t="str">
        <f t="shared" si="44"/>
        <v>1</v>
      </c>
      <c r="D487" s="176" t="str">
        <f t="shared" si="45"/>
        <v>TEXAS</v>
      </c>
      <c r="E487" s="176" t="str">
        <f t="shared" si="46"/>
        <v>Кепка</v>
      </c>
      <c r="F487" s="177" t="str">
        <f t="shared" si="47"/>
        <v>Кепки</v>
      </c>
      <c r="G487" s="170" t="s">
        <v>1916</v>
      </c>
      <c r="H487" s="155" t="s">
        <v>485</v>
      </c>
      <c r="I487" s="156" t="s">
        <v>61</v>
      </c>
      <c r="J487" s="157" t="s">
        <v>2618</v>
      </c>
      <c r="K487" s="159">
        <v>1</v>
      </c>
      <c r="L487" s="157" t="s">
        <v>2618</v>
      </c>
      <c r="M487" s="169"/>
      <c r="N487" s="162">
        <v>1</v>
      </c>
    </row>
    <row r="488" spans="1:14" x14ac:dyDescent="0.25">
      <c r="A488" s="176" t="str">
        <f t="shared" si="42"/>
        <v>66171011</v>
      </c>
      <c r="B488" s="176">
        <f t="shared" si="43"/>
        <v>6617101</v>
      </c>
      <c r="C488" s="176" t="str">
        <f t="shared" si="44"/>
        <v>1</v>
      </c>
      <c r="D488" s="176" t="str">
        <f t="shared" si="45"/>
        <v>TEXAS</v>
      </c>
      <c r="E488" s="176" t="str">
        <f t="shared" si="46"/>
        <v>Кепка</v>
      </c>
      <c r="F488" s="177" t="str">
        <f t="shared" si="47"/>
        <v>Кепки</v>
      </c>
      <c r="G488" s="170" t="s">
        <v>1914</v>
      </c>
      <c r="H488" s="155" t="s">
        <v>485</v>
      </c>
      <c r="I488" s="156" t="s">
        <v>60</v>
      </c>
      <c r="J488" s="157" t="s">
        <v>2618</v>
      </c>
      <c r="K488" s="159">
        <v>3</v>
      </c>
      <c r="L488" s="157" t="s">
        <v>2701</v>
      </c>
      <c r="M488" s="169"/>
      <c r="N488" s="162">
        <v>3</v>
      </c>
    </row>
    <row r="489" spans="1:14" x14ac:dyDescent="0.25">
      <c r="A489" s="176" t="str">
        <f t="shared" si="42"/>
        <v>66171011</v>
      </c>
      <c r="B489" s="176">
        <f t="shared" si="43"/>
        <v>6617101</v>
      </c>
      <c r="C489" s="176" t="str">
        <f t="shared" si="44"/>
        <v>1</v>
      </c>
      <c r="D489" s="176" t="str">
        <f t="shared" si="45"/>
        <v>TEXAS</v>
      </c>
      <c r="E489" s="176" t="str">
        <f t="shared" si="46"/>
        <v>Кепка</v>
      </c>
      <c r="F489" s="177" t="str">
        <f t="shared" si="47"/>
        <v>Кепки</v>
      </c>
      <c r="G489" s="170" t="s">
        <v>1913</v>
      </c>
      <c r="H489" s="155" t="s">
        <v>485</v>
      </c>
      <c r="I489" s="156" t="s">
        <v>64</v>
      </c>
      <c r="J489" s="157" t="s">
        <v>2540</v>
      </c>
      <c r="K489" s="159">
        <v>2</v>
      </c>
      <c r="L489" s="157" t="s">
        <v>2541</v>
      </c>
      <c r="M489" s="169"/>
      <c r="N489" s="162">
        <v>2</v>
      </c>
    </row>
    <row r="490" spans="1:14" x14ac:dyDescent="0.25">
      <c r="A490" s="176" t="str">
        <f t="shared" si="42"/>
        <v>66171011</v>
      </c>
      <c r="B490" s="176">
        <f t="shared" si="43"/>
        <v>6617101</v>
      </c>
      <c r="C490" s="176" t="str">
        <f t="shared" si="44"/>
        <v>1</v>
      </c>
      <c r="D490" s="176" t="str">
        <f t="shared" si="45"/>
        <v>TEXAS</v>
      </c>
      <c r="E490" s="176" t="str">
        <f t="shared" si="46"/>
        <v>Кепка</v>
      </c>
      <c r="F490" s="177" t="str">
        <f t="shared" si="47"/>
        <v>Кепки</v>
      </c>
      <c r="G490" s="170" t="s">
        <v>1912</v>
      </c>
      <c r="H490" s="155" t="s">
        <v>485</v>
      </c>
      <c r="I490" s="156" t="s">
        <v>70</v>
      </c>
      <c r="J490" s="157" t="s">
        <v>2564</v>
      </c>
      <c r="K490" s="159">
        <v>1</v>
      </c>
      <c r="L490" s="157" t="s">
        <v>2703</v>
      </c>
      <c r="M490" s="169"/>
      <c r="N490" s="162">
        <v>1</v>
      </c>
    </row>
    <row r="491" spans="1:14" x14ac:dyDescent="0.25">
      <c r="A491" s="176" t="str">
        <f t="shared" si="42"/>
        <v>6620304274</v>
      </c>
      <c r="B491" s="176">
        <f t="shared" si="43"/>
        <v>6620304</v>
      </c>
      <c r="C491" s="176" t="str">
        <f t="shared" si="44"/>
        <v>274</v>
      </c>
      <c r="D491" s="176" t="str">
        <f t="shared" si="45"/>
        <v>DUCK PATCHWORK</v>
      </c>
      <c r="E491" s="176" t="str">
        <f t="shared" si="46"/>
        <v>Кепка</v>
      </c>
      <c r="F491" s="177" t="str">
        <f t="shared" si="47"/>
        <v>Кепки</v>
      </c>
      <c r="G491" s="170" t="s">
        <v>1441</v>
      </c>
      <c r="H491" s="155" t="s">
        <v>490</v>
      </c>
      <c r="I491" s="156" t="s">
        <v>62</v>
      </c>
      <c r="J491" s="157" t="s">
        <v>2643</v>
      </c>
      <c r="K491" s="159">
        <v>1</v>
      </c>
      <c r="L491" s="157" t="s">
        <v>2644</v>
      </c>
      <c r="M491" s="169"/>
      <c r="N491" s="162">
        <v>1</v>
      </c>
    </row>
    <row r="492" spans="1:14" x14ac:dyDescent="0.25">
      <c r="A492" s="176" t="str">
        <f t="shared" si="42"/>
        <v>6620304274</v>
      </c>
      <c r="B492" s="176">
        <f t="shared" si="43"/>
        <v>6620304</v>
      </c>
      <c r="C492" s="176" t="str">
        <f t="shared" si="44"/>
        <v>274</v>
      </c>
      <c r="D492" s="176" t="str">
        <f t="shared" si="45"/>
        <v>DUCK PATCHWORK</v>
      </c>
      <c r="E492" s="176" t="str">
        <f t="shared" si="46"/>
        <v>Кепка</v>
      </c>
      <c r="F492" s="177" t="str">
        <f t="shared" si="47"/>
        <v>Кепки</v>
      </c>
      <c r="G492" s="170" t="s">
        <v>1439</v>
      </c>
      <c r="H492" s="155" t="s">
        <v>490</v>
      </c>
      <c r="I492" s="156" t="s">
        <v>60</v>
      </c>
      <c r="J492" s="157" t="s">
        <v>2643</v>
      </c>
      <c r="K492" s="159">
        <v>1</v>
      </c>
      <c r="L492" s="157" t="s">
        <v>2644</v>
      </c>
      <c r="M492" s="169"/>
      <c r="N492" s="162">
        <v>1</v>
      </c>
    </row>
    <row r="493" spans="1:14" x14ac:dyDescent="0.25">
      <c r="A493" s="176" t="str">
        <f t="shared" si="42"/>
        <v>6620304274</v>
      </c>
      <c r="B493" s="176">
        <f t="shared" si="43"/>
        <v>6620304</v>
      </c>
      <c r="C493" s="176" t="str">
        <f t="shared" si="44"/>
        <v>274</v>
      </c>
      <c r="D493" s="176" t="str">
        <f t="shared" si="45"/>
        <v>DUCK PATCHWORK</v>
      </c>
      <c r="E493" s="176" t="str">
        <f t="shared" si="46"/>
        <v>Кепка</v>
      </c>
      <c r="F493" s="177" t="str">
        <f t="shared" si="47"/>
        <v>Кепки</v>
      </c>
      <c r="G493" s="170" t="s">
        <v>1437</v>
      </c>
      <c r="H493" s="155" t="s">
        <v>490</v>
      </c>
      <c r="I493" s="156" t="s">
        <v>63</v>
      </c>
      <c r="J493" s="157" t="s">
        <v>2643</v>
      </c>
      <c r="K493" s="159">
        <v>2</v>
      </c>
      <c r="L493" s="157" t="s">
        <v>2646</v>
      </c>
      <c r="M493" s="169"/>
      <c r="N493" s="162">
        <v>2</v>
      </c>
    </row>
    <row r="494" spans="1:14" x14ac:dyDescent="0.25">
      <c r="A494" s="176" t="str">
        <f t="shared" si="42"/>
        <v>6620304228</v>
      </c>
      <c r="B494" s="176">
        <f t="shared" si="43"/>
        <v>6620304</v>
      </c>
      <c r="C494" s="176" t="str">
        <f t="shared" si="44"/>
        <v>228</v>
      </c>
      <c r="D494" s="176" t="str">
        <f t="shared" si="45"/>
        <v>DUCK PATCHWORK</v>
      </c>
      <c r="E494" s="176" t="str">
        <f t="shared" si="46"/>
        <v>Кепка</v>
      </c>
      <c r="F494" s="177" t="str">
        <f t="shared" si="47"/>
        <v>Кепки</v>
      </c>
      <c r="G494" s="170" t="s">
        <v>1452</v>
      </c>
      <c r="H494" s="155" t="s">
        <v>494</v>
      </c>
      <c r="I494" s="156" t="s">
        <v>61</v>
      </c>
      <c r="J494" s="157" t="s">
        <v>2643</v>
      </c>
      <c r="K494" s="159">
        <v>1</v>
      </c>
      <c r="L494" s="157" t="s">
        <v>2644</v>
      </c>
      <c r="M494" s="169"/>
      <c r="N494" s="162">
        <v>1</v>
      </c>
    </row>
    <row r="495" spans="1:14" x14ac:dyDescent="0.25">
      <c r="A495" s="176" t="str">
        <f t="shared" si="42"/>
        <v>6620304228</v>
      </c>
      <c r="B495" s="176">
        <f t="shared" si="43"/>
        <v>6620304</v>
      </c>
      <c r="C495" s="176" t="str">
        <f t="shared" si="44"/>
        <v>228</v>
      </c>
      <c r="D495" s="176" t="str">
        <f t="shared" si="45"/>
        <v>DUCK PATCHWORK</v>
      </c>
      <c r="E495" s="176" t="str">
        <f t="shared" si="46"/>
        <v>Кепка</v>
      </c>
      <c r="F495" s="177" t="str">
        <f t="shared" si="47"/>
        <v>Кепки</v>
      </c>
      <c r="G495" s="170" t="s">
        <v>1450</v>
      </c>
      <c r="H495" s="155" t="s">
        <v>494</v>
      </c>
      <c r="I495" s="156" t="s">
        <v>62</v>
      </c>
      <c r="J495" s="157" t="s">
        <v>2643</v>
      </c>
      <c r="K495" s="159">
        <v>2</v>
      </c>
      <c r="L495" s="157" t="s">
        <v>2646</v>
      </c>
      <c r="M495" s="169"/>
      <c r="N495" s="162">
        <v>2</v>
      </c>
    </row>
    <row r="496" spans="1:14" x14ac:dyDescent="0.25">
      <c r="A496" s="176" t="str">
        <f t="shared" si="42"/>
        <v>6620304228</v>
      </c>
      <c r="B496" s="176">
        <f t="shared" si="43"/>
        <v>6620304</v>
      </c>
      <c r="C496" s="176" t="str">
        <f t="shared" si="44"/>
        <v>228</v>
      </c>
      <c r="D496" s="176" t="str">
        <f t="shared" si="45"/>
        <v>DUCK PATCHWORK</v>
      </c>
      <c r="E496" s="176" t="str">
        <f t="shared" si="46"/>
        <v>Кепка</v>
      </c>
      <c r="F496" s="177" t="str">
        <f t="shared" si="47"/>
        <v>Кепки</v>
      </c>
      <c r="G496" s="170" t="s">
        <v>1448</v>
      </c>
      <c r="H496" s="155" t="s">
        <v>494</v>
      </c>
      <c r="I496" s="156" t="s">
        <v>60</v>
      </c>
      <c r="J496" s="157" t="s">
        <v>2643</v>
      </c>
      <c r="K496" s="159">
        <v>2</v>
      </c>
      <c r="L496" s="157" t="s">
        <v>2646</v>
      </c>
      <c r="M496" s="169"/>
      <c r="N496" s="162">
        <v>2</v>
      </c>
    </row>
    <row r="497" spans="1:14" x14ac:dyDescent="0.25">
      <c r="A497" s="176" t="str">
        <f t="shared" si="42"/>
        <v>6620304228</v>
      </c>
      <c r="B497" s="176">
        <f t="shared" si="43"/>
        <v>6620304</v>
      </c>
      <c r="C497" s="176" t="str">
        <f t="shared" si="44"/>
        <v>228</v>
      </c>
      <c r="D497" s="176" t="str">
        <f t="shared" si="45"/>
        <v>DUCK PATCHWORK</v>
      </c>
      <c r="E497" s="176" t="str">
        <f t="shared" si="46"/>
        <v>Кепка</v>
      </c>
      <c r="F497" s="177" t="str">
        <f t="shared" si="47"/>
        <v>Кепки</v>
      </c>
      <c r="G497" s="170" t="s">
        <v>1446</v>
      </c>
      <c r="H497" s="155" t="s">
        <v>494</v>
      </c>
      <c r="I497" s="156" t="s">
        <v>63</v>
      </c>
      <c r="J497" s="157" t="s">
        <v>2643</v>
      </c>
      <c r="K497" s="159">
        <v>1</v>
      </c>
      <c r="L497" s="157" t="s">
        <v>2644</v>
      </c>
      <c r="M497" s="169"/>
      <c r="N497" s="162">
        <v>1</v>
      </c>
    </row>
    <row r="498" spans="1:14" x14ac:dyDescent="0.25">
      <c r="A498" s="176" t="str">
        <f t="shared" si="42"/>
        <v>6620304228</v>
      </c>
      <c r="B498" s="176">
        <f t="shared" si="43"/>
        <v>6620304</v>
      </c>
      <c r="C498" s="176" t="str">
        <f t="shared" si="44"/>
        <v>228</v>
      </c>
      <c r="D498" s="176" t="str">
        <f t="shared" si="45"/>
        <v>DUCK PATCHWORK</v>
      </c>
      <c r="E498" s="176" t="str">
        <f t="shared" si="46"/>
        <v>Кепка</v>
      </c>
      <c r="F498" s="177" t="str">
        <f t="shared" si="47"/>
        <v>Кепки</v>
      </c>
      <c r="G498" s="170" t="s">
        <v>1445</v>
      </c>
      <c r="H498" s="155" t="s">
        <v>494</v>
      </c>
      <c r="I498" s="156" t="s">
        <v>64</v>
      </c>
      <c r="J498" s="157" t="s">
        <v>2643</v>
      </c>
      <c r="K498" s="159">
        <v>2</v>
      </c>
      <c r="L498" s="157" t="s">
        <v>2646</v>
      </c>
      <c r="M498" s="169"/>
      <c r="N498" s="162">
        <v>2</v>
      </c>
    </row>
    <row r="499" spans="1:14" x14ac:dyDescent="0.25">
      <c r="A499" s="176" t="str">
        <f t="shared" si="42"/>
        <v>6620304228</v>
      </c>
      <c r="B499" s="176">
        <f t="shared" si="43"/>
        <v>6620304</v>
      </c>
      <c r="C499" s="176" t="str">
        <f t="shared" si="44"/>
        <v>228</v>
      </c>
      <c r="D499" s="176" t="str">
        <f t="shared" si="45"/>
        <v>DUCK PATCHWORK</v>
      </c>
      <c r="E499" s="176" t="str">
        <f t="shared" si="46"/>
        <v>Кепка</v>
      </c>
      <c r="F499" s="177" t="str">
        <f t="shared" si="47"/>
        <v>Кепки</v>
      </c>
      <c r="G499" s="170" t="s">
        <v>1443</v>
      </c>
      <c r="H499" s="155" t="s">
        <v>494</v>
      </c>
      <c r="I499" s="156" t="s">
        <v>71</v>
      </c>
      <c r="J499" s="157" t="s">
        <v>2643</v>
      </c>
      <c r="K499" s="159">
        <v>2</v>
      </c>
      <c r="L499" s="157" t="s">
        <v>2646</v>
      </c>
      <c r="M499" s="169"/>
      <c r="N499" s="162">
        <v>2</v>
      </c>
    </row>
    <row r="500" spans="1:14" x14ac:dyDescent="0.25">
      <c r="A500" s="176" t="str">
        <f t="shared" si="42"/>
        <v>6620505371</v>
      </c>
      <c r="B500" s="176">
        <f t="shared" si="43"/>
        <v>6620505</v>
      </c>
      <c r="C500" s="176" t="str">
        <f t="shared" si="44"/>
        <v>371</v>
      </c>
      <c r="D500" s="176" t="str">
        <f t="shared" si="45"/>
        <v>DUCK</v>
      </c>
      <c r="E500" s="176" t="str">
        <f t="shared" si="46"/>
        <v>Кепка</v>
      </c>
      <c r="F500" s="177" t="str">
        <f t="shared" si="47"/>
        <v>Кепки</v>
      </c>
      <c r="G500" s="170" t="s">
        <v>2273</v>
      </c>
      <c r="H500" s="155" t="s">
        <v>500</v>
      </c>
      <c r="I500" s="156" t="s">
        <v>60</v>
      </c>
      <c r="J500" s="157" t="s">
        <v>2600</v>
      </c>
      <c r="K500" s="159">
        <v>2</v>
      </c>
      <c r="L500" s="160" t="s">
        <v>2601</v>
      </c>
      <c r="M500" s="169"/>
      <c r="N500" s="162">
        <v>2</v>
      </c>
    </row>
    <row r="501" spans="1:14" x14ac:dyDescent="0.25">
      <c r="A501" s="176" t="str">
        <f t="shared" si="42"/>
        <v>6620505371</v>
      </c>
      <c r="B501" s="176">
        <f t="shared" si="43"/>
        <v>6620505</v>
      </c>
      <c r="C501" s="176" t="str">
        <f t="shared" si="44"/>
        <v>371</v>
      </c>
      <c r="D501" s="176" t="str">
        <f t="shared" si="45"/>
        <v>DUCK</v>
      </c>
      <c r="E501" s="176" t="str">
        <f t="shared" si="46"/>
        <v>Кепка</v>
      </c>
      <c r="F501" s="177" t="str">
        <f t="shared" si="47"/>
        <v>Кепки</v>
      </c>
      <c r="G501" s="170" t="s">
        <v>2272</v>
      </c>
      <c r="H501" s="155" t="s">
        <v>500</v>
      </c>
      <c r="I501" s="156" t="s">
        <v>64</v>
      </c>
      <c r="J501" s="157" t="s">
        <v>2429</v>
      </c>
      <c r="K501" s="159">
        <v>3</v>
      </c>
      <c r="L501" s="157" t="s">
        <v>2605</v>
      </c>
      <c r="M501" s="169"/>
      <c r="N501" s="162">
        <v>3</v>
      </c>
    </row>
    <row r="502" spans="1:14" x14ac:dyDescent="0.25">
      <c r="A502" s="176" t="str">
        <f t="shared" si="42"/>
        <v>6620505371</v>
      </c>
      <c r="B502" s="176">
        <f t="shared" si="43"/>
        <v>6620505</v>
      </c>
      <c r="C502" s="176" t="str">
        <f t="shared" si="44"/>
        <v>371</v>
      </c>
      <c r="D502" s="176" t="str">
        <f t="shared" si="45"/>
        <v>DUCK</v>
      </c>
      <c r="E502" s="176" t="str">
        <f t="shared" si="46"/>
        <v>Кепка</v>
      </c>
      <c r="F502" s="177" t="str">
        <f t="shared" si="47"/>
        <v>Кепки</v>
      </c>
      <c r="G502" s="170" t="s">
        <v>2270</v>
      </c>
      <c r="H502" s="155" t="s">
        <v>500</v>
      </c>
      <c r="I502" s="156" t="s">
        <v>70</v>
      </c>
      <c r="J502" s="157" t="s">
        <v>2431</v>
      </c>
      <c r="K502" s="159">
        <v>2</v>
      </c>
      <c r="L502" s="157" t="s">
        <v>2432</v>
      </c>
      <c r="M502" s="169"/>
      <c r="N502" s="162">
        <v>2</v>
      </c>
    </row>
    <row r="503" spans="1:14" x14ac:dyDescent="0.25">
      <c r="A503" s="176" t="str">
        <f t="shared" si="42"/>
        <v>6620505361</v>
      </c>
      <c r="B503" s="176">
        <f t="shared" si="43"/>
        <v>6620505</v>
      </c>
      <c r="C503" s="176" t="str">
        <f t="shared" si="44"/>
        <v>361</v>
      </c>
      <c r="D503" s="176" t="str">
        <f t="shared" si="45"/>
        <v>DUCK</v>
      </c>
      <c r="E503" s="176" t="str">
        <f t="shared" si="46"/>
        <v>Кепка</v>
      </c>
      <c r="F503" s="177" t="str">
        <f t="shared" si="47"/>
        <v>Кепки</v>
      </c>
      <c r="G503" s="170" t="s">
        <v>2260</v>
      </c>
      <c r="H503" s="155" t="s">
        <v>507</v>
      </c>
      <c r="I503" s="156" t="s">
        <v>66</v>
      </c>
      <c r="J503" s="157" t="s">
        <v>2604</v>
      </c>
      <c r="K503" s="159">
        <v>1</v>
      </c>
      <c r="L503" s="157" t="s">
        <v>2604</v>
      </c>
      <c r="M503" s="169"/>
      <c r="N503" s="162">
        <v>1</v>
      </c>
    </row>
    <row r="504" spans="1:14" x14ac:dyDescent="0.25">
      <c r="A504" s="176" t="str">
        <f t="shared" si="42"/>
        <v>6620505361</v>
      </c>
      <c r="B504" s="176">
        <f t="shared" si="43"/>
        <v>6620505</v>
      </c>
      <c r="C504" s="176" t="str">
        <f t="shared" si="44"/>
        <v>361</v>
      </c>
      <c r="D504" s="176" t="str">
        <f t="shared" si="45"/>
        <v>DUCK</v>
      </c>
      <c r="E504" s="176" t="str">
        <f t="shared" si="46"/>
        <v>Кепка</v>
      </c>
      <c r="F504" s="177" t="str">
        <f t="shared" si="47"/>
        <v>Кепки</v>
      </c>
      <c r="G504" s="170" t="s">
        <v>2259</v>
      </c>
      <c r="H504" s="155" t="s">
        <v>507</v>
      </c>
      <c r="I504" s="156" t="s">
        <v>60</v>
      </c>
      <c r="J504" s="157" t="s">
        <v>2600</v>
      </c>
      <c r="K504" s="159">
        <v>1</v>
      </c>
      <c r="L504" s="161" t="s">
        <v>2600</v>
      </c>
      <c r="M504" s="169"/>
      <c r="N504" s="162">
        <v>1</v>
      </c>
    </row>
    <row r="505" spans="1:14" x14ac:dyDescent="0.25">
      <c r="A505" s="176" t="str">
        <f t="shared" si="42"/>
        <v>6620505361</v>
      </c>
      <c r="B505" s="176">
        <f t="shared" si="43"/>
        <v>6620505</v>
      </c>
      <c r="C505" s="176" t="str">
        <f t="shared" si="44"/>
        <v>361</v>
      </c>
      <c r="D505" s="176" t="str">
        <f t="shared" si="45"/>
        <v>DUCK</v>
      </c>
      <c r="E505" s="176" t="str">
        <f t="shared" si="46"/>
        <v>Кепка</v>
      </c>
      <c r="F505" s="177" t="str">
        <f t="shared" si="47"/>
        <v>Кепки</v>
      </c>
      <c r="G505" s="170" t="s">
        <v>2258</v>
      </c>
      <c r="H505" s="155" t="s">
        <v>507</v>
      </c>
      <c r="I505" s="156" t="s">
        <v>64</v>
      </c>
      <c r="J505" s="157" t="s">
        <v>2603</v>
      </c>
      <c r="K505" s="159">
        <v>1</v>
      </c>
      <c r="L505" s="161" t="s">
        <v>2603</v>
      </c>
      <c r="M505" s="169"/>
      <c r="N505" s="162">
        <v>1</v>
      </c>
    </row>
    <row r="506" spans="1:14" x14ac:dyDescent="0.25">
      <c r="A506" s="176" t="str">
        <f t="shared" si="42"/>
        <v>6620505331</v>
      </c>
      <c r="B506" s="176">
        <f t="shared" si="43"/>
        <v>6620505</v>
      </c>
      <c r="C506" s="176" t="str">
        <f t="shared" si="44"/>
        <v>331</v>
      </c>
      <c r="D506" s="176" t="str">
        <f t="shared" si="45"/>
        <v>DUCK</v>
      </c>
      <c r="E506" s="176" t="str">
        <f t="shared" si="46"/>
        <v>Кепка</v>
      </c>
      <c r="F506" s="177" t="str">
        <f t="shared" si="47"/>
        <v>Кепки</v>
      </c>
      <c r="G506" s="170" t="s">
        <v>2280</v>
      </c>
      <c r="H506" s="155" t="s">
        <v>511</v>
      </c>
      <c r="I506" s="156" t="s">
        <v>61</v>
      </c>
      <c r="J506" s="157" t="s">
        <v>2600</v>
      </c>
      <c r="K506" s="159">
        <v>4</v>
      </c>
      <c r="L506" s="161" t="s">
        <v>3574</v>
      </c>
      <c r="M506" s="169"/>
      <c r="N506" s="162">
        <v>4</v>
      </c>
    </row>
    <row r="507" spans="1:14" x14ac:dyDescent="0.25">
      <c r="A507" s="176" t="str">
        <f t="shared" si="42"/>
        <v>6620505331</v>
      </c>
      <c r="B507" s="176">
        <f t="shared" si="43"/>
        <v>6620505</v>
      </c>
      <c r="C507" s="176" t="str">
        <f t="shared" si="44"/>
        <v>331</v>
      </c>
      <c r="D507" s="176" t="str">
        <f t="shared" si="45"/>
        <v>DUCK</v>
      </c>
      <c r="E507" s="176" t="str">
        <f t="shared" si="46"/>
        <v>Кепка</v>
      </c>
      <c r="F507" s="177" t="str">
        <f t="shared" si="47"/>
        <v>Кепки</v>
      </c>
      <c r="G507" s="170" t="s">
        <v>2279</v>
      </c>
      <c r="H507" s="155" t="s">
        <v>511</v>
      </c>
      <c r="I507" s="156" t="s">
        <v>60</v>
      </c>
      <c r="J507" s="157" t="s">
        <v>2600</v>
      </c>
      <c r="K507" s="159">
        <v>14</v>
      </c>
      <c r="L507" s="161" t="s">
        <v>3575</v>
      </c>
      <c r="M507" s="169"/>
      <c r="N507" s="162">
        <v>14</v>
      </c>
    </row>
    <row r="508" spans="1:14" x14ac:dyDescent="0.25">
      <c r="A508" s="176" t="str">
        <f t="shared" si="42"/>
        <v>6620505331</v>
      </c>
      <c r="B508" s="176">
        <f t="shared" si="43"/>
        <v>6620505</v>
      </c>
      <c r="C508" s="176" t="str">
        <f t="shared" si="44"/>
        <v>331</v>
      </c>
      <c r="D508" s="176" t="str">
        <f t="shared" si="45"/>
        <v>DUCK</v>
      </c>
      <c r="E508" s="176" t="str">
        <f t="shared" si="46"/>
        <v>Кепка</v>
      </c>
      <c r="F508" s="177" t="str">
        <f t="shared" si="47"/>
        <v>Кепки</v>
      </c>
      <c r="G508" s="170" t="s">
        <v>2277</v>
      </c>
      <c r="H508" s="155" t="s">
        <v>511</v>
      </c>
      <c r="I508" s="156" t="s">
        <v>64</v>
      </c>
      <c r="J508" s="157" t="s">
        <v>2429</v>
      </c>
      <c r="K508" s="159">
        <v>8</v>
      </c>
      <c r="L508" s="161" t="s">
        <v>3576</v>
      </c>
      <c r="M508" s="169"/>
      <c r="N508" s="162">
        <v>8</v>
      </c>
    </row>
    <row r="509" spans="1:14" x14ac:dyDescent="0.25">
      <c r="A509" s="176" t="str">
        <f t="shared" si="42"/>
        <v>6620505331</v>
      </c>
      <c r="B509" s="176">
        <f t="shared" si="43"/>
        <v>6620505</v>
      </c>
      <c r="C509" s="176" t="str">
        <f t="shared" si="44"/>
        <v>331</v>
      </c>
      <c r="D509" s="176" t="str">
        <f t="shared" si="45"/>
        <v>DUCK</v>
      </c>
      <c r="E509" s="176" t="str">
        <f t="shared" si="46"/>
        <v>Кепка</v>
      </c>
      <c r="F509" s="177" t="str">
        <f t="shared" si="47"/>
        <v>Кепки</v>
      </c>
      <c r="G509" s="170" t="s">
        <v>2276</v>
      </c>
      <c r="H509" s="155" t="s">
        <v>511</v>
      </c>
      <c r="I509" s="156" t="s">
        <v>71</v>
      </c>
      <c r="J509" s="157" t="s">
        <v>2604</v>
      </c>
      <c r="K509" s="159">
        <v>2</v>
      </c>
      <c r="L509" s="161" t="s">
        <v>2705</v>
      </c>
      <c r="M509" s="169"/>
      <c r="N509" s="162">
        <v>2</v>
      </c>
    </row>
    <row r="510" spans="1:14" x14ac:dyDescent="0.25">
      <c r="A510" s="176" t="str">
        <f t="shared" si="42"/>
        <v>6620505331</v>
      </c>
      <c r="B510" s="176">
        <f t="shared" si="43"/>
        <v>6620505</v>
      </c>
      <c r="C510" s="176" t="str">
        <f t="shared" si="44"/>
        <v>331</v>
      </c>
      <c r="D510" s="176" t="str">
        <f t="shared" si="45"/>
        <v>DUCK</v>
      </c>
      <c r="E510" s="176" t="str">
        <f t="shared" si="46"/>
        <v>Кепка</v>
      </c>
      <c r="F510" s="177" t="str">
        <f t="shared" si="47"/>
        <v>Кепки</v>
      </c>
      <c r="G510" s="170" t="s">
        <v>2275</v>
      </c>
      <c r="H510" s="155" t="s">
        <v>511</v>
      </c>
      <c r="I510" s="156" t="s">
        <v>70</v>
      </c>
      <c r="J510" s="157" t="s">
        <v>2431</v>
      </c>
      <c r="K510" s="159">
        <v>1</v>
      </c>
      <c r="L510" s="161" t="s">
        <v>2431</v>
      </c>
      <c r="M510" s="169"/>
      <c r="N510" s="162">
        <v>1</v>
      </c>
    </row>
    <row r="511" spans="1:14" x14ac:dyDescent="0.25">
      <c r="A511" s="176" t="str">
        <f t="shared" si="42"/>
        <v>6620505321</v>
      </c>
      <c r="B511" s="176">
        <f t="shared" si="43"/>
        <v>6620505</v>
      </c>
      <c r="C511" s="176" t="str">
        <f t="shared" si="44"/>
        <v>321</v>
      </c>
      <c r="D511" s="176" t="str">
        <f t="shared" si="45"/>
        <v>DUCK</v>
      </c>
      <c r="E511" s="176" t="str">
        <f t="shared" si="46"/>
        <v>Кепка</v>
      </c>
      <c r="F511" s="177" t="str">
        <f t="shared" si="47"/>
        <v>Кепки</v>
      </c>
      <c r="G511" s="170" t="s">
        <v>2269</v>
      </c>
      <c r="H511" s="155" t="s">
        <v>518</v>
      </c>
      <c r="I511" s="156" t="s">
        <v>72</v>
      </c>
      <c r="J511" s="157" t="s">
        <v>2431</v>
      </c>
      <c r="K511" s="159">
        <v>2</v>
      </c>
      <c r="L511" s="161" t="s">
        <v>2432</v>
      </c>
      <c r="M511" s="169"/>
      <c r="N511" s="162">
        <v>2</v>
      </c>
    </row>
    <row r="512" spans="1:14" x14ac:dyDescent="0.25">
      <c r="A512" s="176" t="str">
        <f t="shared" si="42"/>
        <v>6620505321</v>
      </c>
      <c r="B512" s="176">
        <f t="shared" si="43"/>
        <v>6620505</v>
      </c>
      <c r="C512" s="176" t="str">
        <f t="shared" si="44"/>
        <v>321</v>
      </c>
      <c r="D512" s="176" t="str">
        <f t="shared" si="45"/>
        <v>DUCK</v>
      </c>
      <c r="E512" s="176" t="str">
        <f t="shared" si="46"/>
        <v>Кепка</v>
      </c>
      <c r="F512" s="177" t="str">
        <f t="shared" si="47"/>
        <v>Кепки</v>
      </c>
      <c r="G512" s="170" t="s">
        <v>2268</v>
      </c>
      <c r="H512" s="155" t="s">
        <v>518</v>
      </c>
      <c r="I512" s="156" t="s">
        <v>61</v>
      </c>
      <c r="J512" s="157" t="s">
        <v>2429</v>
      </c>
      <c r="K512" s="159">
        <v>8</v>
      </c>
      <c r="L512" s="161" t="s">
        <v>3576</v>
      </c>
      <c r="M512" s="169"/>
      <c r="N512" s="162">
        <v>8</v>
      </c>
    </row>
    <row r="513" spans="1:14" x14ac:dyDescent="0.25">
      <c r="A513" s="176" t="str">
        <f t="shared" si="42"/>
        <v>6620505321</v>
      </c>
      <c r="B513" s="176">
        <f t="shared" si="43"/>
        <v>6620505</v>
      </c>
      <c r="C513" s="176" t="str">
        <f t="shared" si="44"/>
        <v>321</v>
      </c>
      <c r="D513" s="176" t="str">
        <f t="shared" si="45"/>
        <v>DUCK</v>
      </c>
      <c r="E513" s="176" t="str">
        <f t="shared" si="46"/>
        <v>Кепка</v>
      </c>
      <c r="F513" s="177" t="str">
        <f t="shared" si="47"/>
        <v>Кепки</v>
      </c>
      <c r="G513" s="170" t="s">
        <v>2266</v>
      </c>
      <c r="H513" s="155" t="s">
        <v>518</v>
      </c>
      <c r="I513" s="156" t="s">
        <v>62</v>
      </c>
      <c r="J513" s="157" t="s">
        <v>2429</v>
      </c>
      <c r="K513" s="159">
        <v>2</v>
      </c>
      <c r="L513" s="160" t="s">
        <v>2607</v>
      </c>
      <c r="M513" s="169"/>
      <c r="N513" s="162">
        <v>2</v>
      </c>
    </row>
    <row r="514" spans="1:14" x14ac:dyDescent="0.25">
      <c r="A514" s="176" t="str">
        <f t="shared" si="42"/>
        <v>6620505321</v>
      </c>
      <c r="B514" s="176">
        <f t="shared" si="43"/>
        <v>6620505</v>
      </c>
      <c r="C514" s="176" t="str">
        <f t="shared" si="44"/>
        <v>321</v>
      </c>
      <c r="D514" s="176" t="str">
        <f t="shared" si="45"/>
        <v>DUCK</v>
      </c>
      <c r="E514" s="176" t="str">
        <f t="shared" si="46"/>
        <v>Кепка</v>
      </c>
      <c r="F514" s="177" t="str">
        <f t="shared" si="47"/>
        <v>Кепки</v>
      </c>
      <c r="G514" s="170" t="s">
        <v>2265</v>
      </c>
      <c r="H514" s="155" t="s">
        <v>518</v>
      </c>
      <c r="I514" s="156" t="s">
        <v>60</v>
      </c>
      <c r="J514" s="157" t="s">
        <v>2429</v>
      </c>
      <c r="K514" s="159">
        <v>16</v>
      </c>
      <c r="L514" s="157" t="s">
        <v>2430</v>
      </c>
      <c r="M514" s="169"/>
      <c r="N514" s="162">
        <v>16</v>
      </c>
    </row>
    <row r="515" spans="1:14" x14ac:dyDescent="0.25">
      <c r="A515" s="176" t="str">
        <f t="shared" ref="A515:A578" si="48">B515&amp;C515</f>
        <v>6620505321</v>
      </c>
      <c r="B515" s="176">
        <f t="shared" ref="B515:B578" si="49">_xlfn.LET(_xlpm.START,FIND("арт. ",H515)+5,_xlpm.END,FIND(" ",H515,_xlpm.START),_xlpm.Result,TRIM(MID(H515,_xlpm.START,_xlpm.END-_xlpm.START)),IFERROR(VALUE(_xlpm.Result),_xlpm.Result))</f>
        <v>6620505</v>
      </c>
      <c r="C515" s="176" t="str">
        <f t="shared" ref="C515:C578" si="50">_xlfn.LET(_xlpm.START,FIND("{",H515)+1,_xlpm.END,FIND("}",H515),TRIM(MID(H515,_xlpm.START,_xlpm.END-_xlpm.START)))</f>
        <v>321</v>
      </c>
      <c r="D515" s="176" t="str">
        <f t="shared" ref="D515:D578" si="51">_xlfn.LET(_xlpm.START,FIND("арт. ",H515)+13,_xlpm.END,FIND("(",H515),TRIM(MID(H515,_xlpm.START,_xlpm.END-_xlpm.START)))</f>
        <v>DUCK</v>
      </c>
      <c r="E515" s="176" t="str">
        <f t="shared" ref="E515:E578" si="52">_xlfn.LET(_xlpm.START,1,_xlpm.END,FIND(MID($S$1,1,1),H515),TRIM(MID(H515,_xlpm.START,_xlpm.END-_xlpm.START)))</f>
        <v>Кепка</v>
      </c>
      <c r="F515" s="177" t="str">
        <f t="shared" ref="F515:F578" si="53">VLOOKUP(E515,O:P,2,0)</f>
        <v>Кепки</v>
      </c>
      <c r="G515" s="170" t="s">
        <v>2264</v>
      </c>
      <c r="H515" s="155" t="s">
        <v>518</v>
      </c>
      <c r="I515" s="156" t="s">
        <v>64</v>
      </c>
      <c r="J515" s="157" t="s">
        <v>2429</v>
      </c>
      <c r="K515" s="159">
        <v>6</v>
      </c>
      <c r="L515" s="157" t="s">
        <v>3577</v>
      </c>
      <c r="M515" s="169"/>
      <c r="N515" s="162">
        <v>6</v>
      </c>
    </row>
    <row r="516" spans="1:14" x14ac:dyDescent="0.25">
      <c r="A516" s="176" t="str">
        <f t="shared" si="48"/>
        <v>6620505321</v>
      </c>
      <c r="B516" s="176">
        <f t="shared" si="49"/>
        <v>6620505</v>
      </c>
      <c r="C516" s="176" t="str">
        <f t="shared" si="50"/>
        <v>321</v>
      </c>
      <c r="D516" s="176" t="str">
        <f t="shared" si="51"/>
        <v>DUCK</v>
      </c>
      <c r="E516" s="176" t="str">
        <f t="shared" si="52"/>
        <v>Кепка</v>
      </c>
      <c r="F516" s="177" t="str">
        <f t="shared" si="53"/>
        <v>Кепки</v>
      </c>
      <c r="G516" s="170" t="s">
        <v>2263</v>
      </c>
      <c r="H516" s="155" t="s">
        <v>518</v>
      </c>
      <c r="I516" s="156" t="s">
        <v>71</v>
      </c>
      <c r="J516" s="157" t="s">
        <v>2429</v>
      </c>
      <c r="K516" s="159">
        <v>2</v>
      </c>
      <c r="L516" s="157" t="s">
        <v>2607</v>
      </c>
      <c r="M516" s="169"/>
      <c r="N516" s="162">
        <v>2</v>
      </c>
    </row>
    <row r="517" spans="1:14" x14ac:dyDescent="0.25">
      <c r="A517" s="176" t="str">
        <f t="shared" si="48"/>
        <v>6620505321</v>
      </c>
      <c r="B517" s="176">
        <f t="shared" si="49"/>
        <v>6620505</v>
      </c>
      <c r="C517" s="176" t="str">
        <f t="shared" si="50"/>
        <v>321</v>
      </c>
      <c r="D517" s="176" t="str">
        <f t="shared" si="51"/>
        <v>DUCK</v>
      </c>
      <c r="E517" s="176" t="str">
        <f t="shared" si="52"/>
        <v>Кепка</v>
      </c>
      <c r="F517" s="177" t="str">
        <f t="shared" si="53"/>
        <v>Кепки</v>
      </c>
      <c r="G517" s="170" t="s">
        <v>2261</v>
      </c>
      <c r="H517" s="155" t="s">
        <v>518</v>
      </c>
      <c r="I517" s="156" t="s">
        <v>70</v>
      </c>
      <c r="J517" s="157" t="s">
        <v>2429</v>
      </c>
      <c r="K517" s="159">
        <v>1</v>
      </c>
      <c r="L517" s="157" t="s">
        <v>2429</v>
      </c>
      <c r="M517" s="169"/>
      <c r="N517" s="162">
        <v>1</v>
      </c>
    </row>
    <row r="518" spans="1:14" x14ac:dyDescent="0.25">
      <c r="A518" s="176" t="str">
        <f t="shared" si="48"/>
        <v>662090126</v>
      </c>
      <c r="B518" s="176">
        <f t="shared" si="49"/>
        <v>6620901</v>
      </c>
      <c r="C518" s="176" t="str">
        <f t="shared" si="50"/>
        <v>26</v>
      </c>
      <c r="D518" s="176" t="str">
        <f t="shared" si="51"/>
        <v>DUCK</v>
      </c>
      <c r="E518" s="176" t="str">
        <f t="shared" si="52"/>
        <v>Кепка</v>
      </c>
      <c r="F518" s="177" t="str">
        <f t="shared" si="53"/>
        <v>Кепки</v>
      </c>
      <c r="G518" s="170" t="s">
        <v>1906</v>
      </c>
      <c r="H518" s="155" t="s">
        <v>527</v>
      </c>
      <c r="I518" s="156" t="s">
        <v>66</v>
      </c>
      <c r="J518" s="157" t="s">
        <v>2706</v>
      </c>
      <c r="K518" s="159">
        <v>1</v>
      </c>
      <c r="L518" s="157" t="s">
        <v>2706</v>
      </c>
      <c r="M518" s="169"/>
      <c r="N518" s="162">
        <v>1</v>
      </c>
    </row>
    <row r="519" spans="1:14" x14ac:dyDescent="0.25">
      <c r="A519" s="176" t="str">
        <f t="shared" si="48"/>
        <v>662090126</v>
      </c>
      <c r="B519" s="176">
        <f t="shared" si="49"/>
        <v>6620901</v>
      </c>
      <c r="C519" s="176" t="str">
        <f t="shared" si="50"/>
        <v>26</v>
      </c>
      <c r="D519" s="176" t="str">
        <f t="shared" si="51"/>
        <v>DUCK</v>
      </c>
      <c r="E519" s="176" t="str">
        <f t="shared" si="52"/>
        <v>Кепка</v>
      </c>
      <c r="F519" s="177" t="str">
        <f t="shared" si="53"/>
        <v>Кепки</v>
      </c>
      <c r="G519" s="170" t="s">
        <v>1905</v>
      </c>
      <c r="H519" s="155" t="s">
        <v>527</v>
      </c>
      <c r="I519" s="156" t="s">
        <v>72</v>
      </c>
      <c r="J519" s="157" t="s">
        <v>2707</v>
      </c>
      <c r="K519" s="159">
        <v>2</v>
      </c>
      <c r="L519" s="157" t="s">
        <v>3578</v>
      </c>
      <c r="M519" s="169"/>
      <c r="N519" s="162">
        <v>2</v>
      </c>
    </row>
    <row r="520" spans="1:14" x14ac:dyDescent="0.25">
      <c r="A520" s="176" t="str">
        <f t="shared" si="48"/>
        <v>662090126</v>
      </c>
      <c r="B520" s="176">
        <f t="shared" si="49"/>
        <v>6620901</v>
      </c>
      <c r="C520" s="176" t="str">
        <f t="shared" si="50"/>
        <v>26</v>
      </c>
      <c r="D520" s="176" t="str">
        <f t="shared" si="51"/>
        <v>DUCK</v>
      </c>
      <c r="E520" s="176" t="str">
        <f t="shared" si="52"/>
        <v>Кепка</v>
      </c>
      <c r="F520" s="177" t="str">
        <f t="shared" si="53"/>
        <v>Кепки</v>
      </c>
      <c r="G520" s="170" t="s">
        <v>1904</v>
      </c>
      <c r="H520" s="155" t="s">
        <v>527</v>
      </c>
      <c r="I520" s="156" t="s">
        <v>64</v>
      </c>
      <c r="J520" s="157" t="s">
        <v>2706</v>
      </c>
      <c r="K520" s="159">
        <v>1</v>
      </c>
      <c r="L520" s="157" t="s">
        <v>2706</v>
      </c>
      <c r="M520" s="169"/>
      <c r="N520" s="162">
        <v>1</v>
      </c>
    </row>
    <row r="521" spans="1:14" x14ac:dyDescent="0.25">
      <c r="A521" s="176" t="str">
        <f t="shared" si="48"/>
        <v>662090226</v>
      </c>
      <c r="B521" s="176">
        <f t="shared" si="49"/>
        <v>6620902</v>
      </c>
      <c r="C521" s="176" t="str">
        <f t="shared" si="50"/>
        <v>26</v>
      </c>
      <c r="D521" s="176" t="str">
        <f t="shared" si="51"/>
        <v>DUCK PATCHWORK</v>
      </c>
      <c r="E521" s="176" t="str">
        <f t="shared" si="52"/>
        <v>Кепка</v>
      </c>
      <c r="F521" s="177" t="str">
        <f t="shared" si="53"/>
        <v>Кепки</v>
      </c>
      <c r="G521" s="170" t="s">
        <v>1435</v>
      </c>
      <c r="H521" s="155" t="s">
        <v>531</v>
      </c>
      <c r="I521" s="156" t="s">
        <v>66</v>
      </c>
      <c r="J521" s="157" t="s">
        <v>2643</v>
      </c>
      <c r="K521" s="159">
        <v>1</v>
      </c>
      <c r="L521" s="157" t="s">
        <v>2644</v>
      </c>
      <c r="M521" s="169"/>
      <c r="N521" s="162">
        <v>1</v>
      </c>
    </row>
    <row r="522" spans="1:14" x14ac:dyDescent="0.25">
      <c r="A522" s="176" t="str">
        <f t="shared" si="48"/>
        <v>662090226</v>
      </c>
      <c r="B522" s="176">
        <f t="shared" si="49"/>
        <v>6620902</v>
      </c>
      <c r="C522" s="176" t="str">
        <f t="shared" si="50"/>
        <v>26</v>
      </c>
      <c r="D522" s="176" t="str">
        <f t="shared" si="51"/>
        <v>DUCK PATCHWORK</v>
      </c>
      <c r="E522" s="176" t="str">
        <f t="shared" si="52"/>
        <v>Кепка</v>
      </c>
      <c r="F522" s="177" t="str">
        <f t="shared" si="53"/>
        <v>Кепки</v>
      </c>
      <c r="G522" s="170" t="s">
        <v>1433</v>
      </c>
      <c r="H522" s="155" t="s">
        <v>531</v>
      </c>
      <c r="I522" s="156" t="s">
        <v>61</v>
      </c>
      <c r="J522" s="158" t="s">
        <v>2643</v>
      </c>
      <c r="K522" s="159">
        <v>1</v>
      </c>
      <c r="L522" s="158" t="s">
        <v>2644</v>
      </c>
      <c r="M522" s="169"/>
      <c r="N522" s="162">
        <v>1</v>
      </c>
    </row>
    <row r="523" spans="1:14" x14ac:dyDescent="0.25">
      <c r="A523" s="176" t="str">
        <f t="shared" si="48"/>
        <v>662090226</v>
      </c>
      <c r="B523" s="176">
        <f t="shared" si="49"/>
        <v>6620902</v>
      </c>
      <c r="C523" s="176" t="str">
        <f t="shared" si="50"/>
        <v>26</v>
      </c>
      <c r="D523" s="176" t="str">
        <f t="shared" si="51"/>
        <v>DUCK PATCHWORK</v>
      </c>
      <c r="E523" s="176" t="str">
        <f t="shared" si="52"/>
        <v>Кепка</v>
      </c>
      <c r="F523" s="177" t="str">
        <f t="shared" si="53"/>
        <v>Кепки</v>
      </c>
      <c r="G523" s="170" t="s">
        <v>1431</v>
      </c>
      <c r="H523" s="155" t="s">
        <v>531</v>
      </c>
      <c r="I523" s="156" t="s">
        <v>64</v>
      </c>
      <c r="J523" s="158" t="s">
        <v>2643</v>
      </c>
      <c r="K523" s="159">
        <v>1</v>
      </c>
      <c r="L523" s="158" t="s">
        <v>2644</v>
      </c>
      <c r="M523" s="169"/>
      <c r="N523" s="162">
        <v>1</v>
      </c>
    </row>
    <row r="524" spans="1:14" x14ac:dyDescent="0.25">
      <c r="A524" s="176" t="str">
        <f t="shared" si="48"/>
        <v>66211014</v>
      </c>
      <c r="B524" s="176">
        <f t="shared" si="49"/>
        <v>6621101</v>
      </c>
      <c r="C524" s="176" t="str">
        <f t="shared" si="50"/>
        <v>4</v>
      </c>
      <c r="D524" s="176" t="str">
        <f t="shared" si="51"/>
        <v>DUCK CAP CORD</v>
      </c>
      <c r="E524" s="176" t="str">
        <f t="shared" si="52"/>
        <v>Кепка</v>
      </c>
      <c r="F524" s="177" t="str">
        <f t="shared" si="53"/>
        <v>Кепки</v>
      </c>
      <c r="G524" s="170" t="s">
        <v>329</v>
      </c>
      <c r="H524" s="155" t="s">
        <v>535</v>
      </c>
      <c r="I524" s="156" t="s">
        <v>61</v>
      </c>
      <c r="J524" s="158" t="s">
        <v>2659</v>
      </c>
      <c r="K524" s="159">
        <v>2</v>
      </c>
      <c r="L524" s="157" t="s">
        <v>3555</v>
      </c>
      <c r="M524" s="169"/>
      <c r="N524" s="162">
        <v>2</v>
      </c>
    </row>
    <row r="525" spans="1:14" x14ac:dyDescent="0.25">
      <c r="A525" s="176" t="str">
        <f t="shared" si="48"/>
        <v>66211014</v>
      </c>
      <c r="B525" s="176">
        <f t="shared" si="49"/>
        <v>6621101</v>
      </c>
      <c r="C525" s="176" t="str">
        <f t="shared" si="50"/>
        <v>4</v>
      </c>
      <c r="D525" s="176" t="str">
        <f t="shared" si="51"/>
        <v>DUCK CAP CORD</v>
      </c>
      <c r="E525" s="176" t="str">
        <f t="shared" si="52"/>
        <v>Кепка</v>
      </c>
      <c r="F525" s="177" t="str">
        <f t="shared" si="53"/>
        <v>Кепки</v>
      </c>
      <c r="G525" s="170" t="s">
        <v>328</v>
      </c>
      <c r="H525" s="155" t="s">
        <v>535</v>
      </c>
      <c r="I525" s="156" t="s">
        <v>60</v>
      </c>
      <c r="J525" s="158" t="s">
        <v>2659</v>
      </c>
      <c r="K525" s="159">
        <v>2</v>
      </c>
      <c r="L525" s="157" t="s">
        <v>3555</v>
      </c>
      <c r="M525" s="169"/>
      <c r="N525" s="162">
        <v>2</v>
      </c>
    </row>
    <row r="526" spans="1:14" x14ac:dyDescent="0.25">
      <c r="A526" s="176" t="str">
        <f t="shared" si="48"/>
        <v>66211014</v>
      </c>
      <c r="B526" s="176">
        <f t="shared" si="49"/>
        <v>6621101</v>
      </c>
      <c r="C526" s="176" t="str">
        <f t="shared" si="50"/>
        <v>4</v>
      </c>
      <c r="D526" s="176" t="str">
        <f t="shared" si="51"/>
        <v>DUCK CAP CORD</v>
      </c>
      <c r="E526" s="176" t="str">
        <f t="shared" si="52"/>
        <v>Кепка</v>
      </c>
      <c r="F526" s="177" t="str">
        <f t="shared" si="53"/>
        <v>Кепки</v>
      </c>
      <c r="G526" s="170" t="s">
        <v>326</v>
      </c>
      <c r="H526" s="155" t="s">
        <v>535</v>
      </c>
      <c r="I526" s="156" t="s">
        <v>64</v>
      </c>
      <c r="J526" s="158" t="s">
        <v>2659</v>
      </c>
      <c r="K526" s="159">
        <v>2</v>
      </c>
      <c r="L526" s="158" t="s">
        <v>3555</v>
      </c>
      <c r="M526" s="169"/>
      <c r="N526" s="162">
        <v>2</v>
      </c>
    </row>
    <row r="527" spans="1:14" x14ac:dyDescent="0.25">
      <c r="A527" s="176" t="str">
        <f t="shared" si="48"/>
        <v>66211014</v>
      </c>
      <c r="B527" s="176">
        <f t="shared" si="49"/>
        <v>6621101</v>
      </c>
      <c r="C527" s="176" t="str">
        <f t="shared" si="50"/>
        <v>4</v>
      </c>
      <c r="D527" s="176" t="str">
        <f t="shared" si="51"/>
        <v>DUCK CAP CORD</v>
      </c>
      <c r="E527" s="176" t="str">
        <f t="shared" si="52"/>
        <v>Кепка</v>
      </c>
      <c r="F527" s="177" t="str">
        <f t="shared" si="53"/>
        <v>Кепки</v>
      </c>
      <c r="G527" s="170" t="s">
        <v>325</v>
      </c>
      <c r="H527" s="155" t="s">
        <v>535</v>
      </c>
      <c r="I527" s="156" t="s">
        <v>71</v>
      </c>
      <c r="J527" s="157" t="s">
        <v>2659</v>
      </c>
      <c r="K527" s="159">
        <v>1</v>
      </c>
      <c r="L527" s="157" t="s">
        <v>2659</v>
      </c>
      <c r="M527" s="169"/>
      <c r="N527" s="162">
        <v>1</v>
      </c>
    </row>
    <row r="528" spans="1:14" x14ac:dyDescent="0.25">
      <c r="A528" s="176" t="str">
        <f t="shared" si="48"/>
        <v>66211014</v>
      </c>
      <c r="B528" s="176">
        <f t="shared" si="49"/>
        <v>6621101</v>
      </c>
      <c r="C528" s="176" t="str">
        <f t="shared" si="50"/>
        <v>4</v>
      </c>
      <c r="D528" s="176" t="str">
        <f t="shared" si="51"/>
        <v>DUCK CAP CORD</v>
      </c>
      <c r="E528" s="176" t="str">
        <f t="shared" si="52"/>
        <v>Кепка</v>
      </c>
      <c r="F528" s="177" t="str">
        <f t="shared" si="53"/>
        <v>Кепки</v>
      </c>
      <c r="G528" s="170" t="s">
        <v>324</v>
      </c>
      <c r="H528" s="155" t="s">
        <v>535</v>
      </c>
      <c r="I528" s="156" t="s">
        <v>70</v>
      </c>
      <c r="J528" s="157" t="s">
        <v>2659</v>
      </c>
      <c r="K528" s="159">
        <v>1</v>
      </c>
      <c r="L528" s="160" t="s">
        <v>2659</v>
      </c>
      <c r="M528" s="169"/>
      <c r="N528" s="162">
        <v>1</v>
      </c>
    </row>
    <row r="529" spans="1:14" x14ac:dyDescent="0.25">
      <c r="A529" s="176" t="str">
        <f t="shared" si="48"/>
        <v>6621501321</v>
      </c>
      <c r="B529" s="176">
        <f t="shared" si="49"/>
        <v>6621501</v>
      </c>
      <c r="C529" s="176" t="str">
        <f t="shared" si="50"/>
        <v>321</v>
      </c>
      <c r="D529" s="176" t="str">
        <f t="shared" si="51"/>
        <v>DUCK CAP COTTON LINEN</v>
      </c>
      <c r="E529" s="176" t="str">
        <f t="shared" si="52"/>
        <v>Кепка</v>
      </c>
      <c r="F529" s="177" t="str">
        <f t="shared" si="53"/>
        <v>Кепки</v>
      </c>
      <c r="G529" s="170" t="s">
        <v>1356</v>
      </c>
      <c r="H529" s="155" t="s">
        <v>544</v>
      </c>
      <c r="I529" s="156" t="s">
        <v>61</v>
      </c>
      <c r="J529" s="157" t="s">
        <v>2625</v>
      </c>
      <c r="K529" s="159">
        <v>2</v>
      </c>
      <c r="L529" s="157" t="s">
        <v>2708</v>
      </c>
      <c r="M529" s="169"/>
      <c r="N529" s="162">
        <v>2</v>
      </c>
    </row>
    <row r="530" spans="1:14" x14ac:dyDescent="0.25">
      <c r="A530" s="176" t="str">
        <f t="shared" si="48"/>
        <v>66219028</v>
      </c>
      <c r="B530" s="176">
        <f t="shared" si="49"/>
        <v>6621902</v>
      </c>
      <c r="C530" s="176" t="str">
        <f t="shared" si="50"/>
        <v>8</v>
      </c>
      <c r="D530" s="176" t="str">
        <f t="shared" si="51"/>
        <v>DUCK CAP COTTON</v>
      </c>
      <c r="E530" s="176" t="str">
        <f t="shared" si="52"/>
        <v>Кепка</v>
      </c>
      <c r="F530" s="177" t="str">
        <f t="shared" si="53"/>
        <v>Кепки</v>
      </c>
      <c r="G530" s="170" t="s">
        <v>1355</v>
      </c>
      <c r="H530" s="155" t="s">
        <v>546</v>
      </c>
      <c r="I530" s="156" t="s">
        <v>66</v>
      </c>
      <c r="J530" s="157">
        <v>733.56</v>
      </c>
      <c r="K530" s="159">
        <v>1</v>
      </c>
      <c r="L530" s="160">
        <v>733.56</v>
      </c>
      <c r="M530" s="169"/>
      <c r="N530" s="162">
        <v>1</v>
      </c>
    </row>
    <row r="531" spans="1:14" x14ac:dyDescent="0.25">
      <c r="A531" s="176" t="str">
        <f t="shared" si="48"/>
        <v>66219028</v>
      </c>
      <c r="B531" s="176">
        <f t="shared" si="49"/>
        <v>6621902</v>
      </c>
      <c r="C531" s="176" t="str">
        <f t="shared" si="50"/>
        <v>8</v>
      </c>
      <c r="D531" s="176" t="str">
        <f t="shared" si="51"/>
        <v>DUCK CAP COTTON</v>
      </c>
      <c r="E531" s="176" t="str">
        <f t="shared" si="52"/>
        <v>Кепка</v>
      </c>
      <c r="F531" s="177" t="str">
        <f t="shared" si="53"/>
        <v>Кепки</v>
      </c>
      <c r="G531" s="170" t="s">
        <v>1352</v>
      </c>
      <c r="H531" s="155" t="s">
        <v>546</v>
      </c>
      <c r="I531" s="156" t="s">
        <v>61</v>
      </c>
      <c r="J531" s="157">
        <v>733.56</v>
      </c>
      <c r="K531" s="159">
        <v>1</v>
      </c>
      <c r="L531" s="157">
        <v>733.56</v>
      </c>
      <c r="M531" s="169"/>
      <c r="N531" s="162">
        <v>1</v>
      </c>
    </row>
    <row r="532" spans="1:14" x14ac:dyDescent="0.25">
      <c r="A532" s="176" t="str">
        <f t="shared" si="48"/>
        <v>66219028</v>
      </c>
      <c r="B532" s="176">
        <f t="shared" si="49"/>
        <v>6621902</v>
      </c>
      <c r="C532" s="176" t="str">
        <f t="shared" si="50"/>
        <v>8</v>
      </c>
      <c r="D532" s="176" t="str">
        <f t="shared" si="51"/>
        <v>DUCK CAP COTTON</v>
      </c>
      <c r="E532" s="176" t="str">
        <f t="shared" si="52"/>
        <v>Кепка</v>
      </c>
      <c r="F532" s="177" t="str">
        <f t="shared" si="53"/>
        <v>Кепки</v>
      </c>
      <c r="G532" s="170" t="s">
        <v>1351</v>
      </c>
      <c r="H532" s="155" t="s">
        <v>546</v>
      </c>
      <c r="I532" s="156" t="s">
        <v>62</v>
      </c>
      <c r="J532" s="157">
        <v>733.56</v>
      </c>
      <c r="K532" s="159">
        <v>1</v>
      </c>
      <c r="L532" s="160">
        <v>733.56</v>
      </c>
      <c r="M532" s="169"/>
      <c r="N532" s="162">
        <v>1</v>
      </c>
    </row>
    <row r="533" spans="1:14" x14ac:dyDescent="0.25">
      <c r="A533" s="176" t="str">
        <f t="shared" si="48"/>
        <v>66401021</v>
      </c>
      <c r="B533" s="176">
        <f t="shared" si="49"/>
        <v>6640102</v>
      </c>
      <c r="C533" s="176" t="str">
        <f t="shared" si="50"/>
        <v>1</v>
      </c>
      <c r="D533" s="176" t="str">
        <f t="shared" si="51"/>
        <v>6-PANEL</v>
      </c>
      <c r="E533" s="176" t="str">
        <f t="shared" si="52"/>
        <v>Кепка</v>
      </c>
      <c r="F533" s="177" t="str">
        <f t="shared" si="53"/>
        <v>Кепки</v>
      </c>
      <c r="G533" s="170" t="s">
        <v>1903</v>
      </c>
      <c r="H533" s="155" t="s">
        <v>552</v>
      </c>
      <c r="I533" s="156" t="s">
        <v>61</v>
      </c>
      <c r="J533" s="157" t="s">
        <v>2647</v>
      </c>
      <c r="K533" s="159">
        <v>2</v>
      </c>
      <c r="L533" s="160" t="s">
        <v>2651</v>
      </c>
      <c r="M533" s="169"/>
      <c r="N533" s="162">
        <v>2</v>
      </c>
    </row>
    <row r="534" spans="1:14" x14ac:dyDescent="0.25">
      <c r="A534" s="176" t="str">
        <f t="shared" si="48"/>
        <v>66401021</v>
      </c>
      <c r="B534" s="176">
        <f t="shared" si="49"/>
        <v>6640102</v>
      </c>
      <c r="C534" s="176" t="str">
        <f t="shared" si="50"/>
        <v>1</v>
      </c>
      <c r="D534" s="176" t="str">
        <f t="shared" si="51"/>
        <v>6-PANEL</v>
      </c>
      <c r="E534" s="176" t="str">
        <f t="shared" si="52"/>
        <v>Кепка</v>
      </c>
      <c r="F534" s="177" t="str">
        <f t="shared" si="53"/>
        <v>Кепки</v>
      </c>
      <c r="G534" s="170" t="s">
        <v>1901</v>
      </c>
      <c r="H534" s="155" t="s">
        <v>552</v>
      </c>
      <c r="I534" s="156" t="s">
        <v>60</v>
      </c>
      <c r="J534" s="157" t="s">
        <v>2649</v>
      </c>
      <c r="K534" s="159">
        <v>3</v>
      </c>
      <c r="L534" s="160" t="s">
        <v>2710</v>
      </c>
      <c r="M534" s="169"/>
      <c r="N534" s="162">
        <v>3</v>
      </c>
    </row>
    <row r="535" spans="1:14" x14ac:dyDescent="0.25">
      <c r="A535" s="176" t="str">
        <f t="shared" si="48"/>
        <v>66401021</v>
      </c>
      <c r="B535" s="176">
        <f t="shared" si="49"/>
        <v>6640102</v>
      </c>
      <c r="C535" s="176" t="str">
        <f t="shared" si="50"/>
        <v>1</v>
      </c>
      <c r="D535" s="176" t="str">
        <f t="shared" si="51"/>
        <v>6-PANEL</v>
      </c>
      <c r="E535" s="176" t="str">
        <f t="shared" si="52"/>
        <v>Кепка</v>
      </c>
      <c r="F535" s="177" t="str">
        <f t="shared" si="53"/>
        <v>Кепки</v>
      </c>
      <c r="G535" s="170" t="s">
        <v>1900</v>
      </c>
      <c r="H535" s="155" t="s">
        <v>552</v>
      </c>
      <c r="I535" s="156" t="s">
        <v>64</v>
      </c>
      <c r="J535" s="157" t="s">
        <v>2649</v>
      </c>
      <c r="K535" s="159">
        <v>1</v>
      </c>
      <c r="L535" s="157" t="s">
        <v>2649</v>
      </c>
      <c r="M535" s="169"/>
      <c r="N535" s="162">
        <v>1</v>
      </c>
    </row>
    <row r="536" spans="1:14" x14ac:dyDescent="0.25">
      <c r="A536" s="176" t="str">
        <f t="shared" si="48"/>
        <v>66401021</v>
      </c>
      <c r="B536" s="176">
        <f t="shared" si="49"/>
        <v>6640102</v>
      </c>
      <c r="C536" s="176" t="str">
        <f t="shared" si="50"/>
        <v>1</v>
      </c>
      <c r="D536" s="176" t="str">
        <f t="shared" si="51"/>
        <v>6-PANEL</v>
      </c>
      <c r="E536" s="176" t="str">
        <f t="shared" si="52"/>
        <v>Кепка</v>
      </c>
      <c r="F536" s="177" t="str">
        <f t="shared" si="53"/>
        <v>Кепки</v>
      </c>
      <c r="G536" s="170" t="s">
        <v>1899</v>
      </c>
      <c r="H536" s="155" t="s">
        <v>552</v>
      </c>
      <c r="I536" s="156" t="s">
        <v>70</v>
      </c>
      <c r="J536" s="157" t="s">
        <v>2649</v>
      </c>
      <c r="K536" s="159">
        <v>1</v>
      </c>
      <c r="L536" s="160" t="s">
        <v>2649</v>
      </c>
      <c r="M536" s="169"/>
      <c r="N536" s="162">
        <v>1</v>
      </c>
    </row>
    <row r="537" spans="1:14" x14ac:dyDescent="0.25">
      <c r="A537" s="176" t="str">
        <f t="shared" si="48"/>
        <v>6640203237</v>
      </c>
      <c r="B537" s="176">
        <f t="shared" si="49"/>
        <v>6640203</v>
      </c>
      <c r="C537" s="176" t="str">
        <f t="shared" si="50"/>
        <v>237</v>
      </c>
      <c r="D537" s="176" t="str">
        <f t="shared" si="51"/>
        <v>6-PANEL CAP WOOL CHECK</v>
      </c>
      <c r="E537" s="176" t="str">
        <f t="shared" si="52"/>
        <v>Кепка</v>
      </c>
      <c r="F537" s="177" t="str">
        <f t="shared" si="53"/>
        <v>Кепки</v>
      </c>
      <c r="G537" s="170" t="s">
        <v>1093</v>
      </c>
      <c r="H537" s="155" t="s">
        <v>557</v>
      </c>
      <c r="I537" s="156" t="s">
        <v>66</v>
      </c>
      <c r="J537" s="157" t="s">
        <v>2634</v>
      </c>
      <c r="K537" s="159">
        <v>2</v>
      </c>
      <c r="L537" s="161" t="s">
        <v>2635</v>
      </c>
      <c r="M537" s="169"/>
      <c r="N537" s="162">
        <v>2</v>
      </c>
    </row>
    <row r="538" spans="1:14" x14ac:dyDescent="0.25">
      <c r="A538" s="176" t="str">
        <f t="shared" si="48"/>
        <v>6640203237</v>
      </c>
      <c r="B538" s="176">
        <f t="shared" si="49"/>
        <v>6640203</v>
      </c>
      <c r="C538" s="176" t="str">
        <f t="shared" si="50"/>
        <v>237</v>
      </c>
      <c r="D538" s="176" t="str">
        <f t="shared" si="51"/>
        <v>6-PANEL CAP WOOL CHECK</v>
      </c>
      <c r="E538" s="176" t="str">
        <f t="shared" si="52"/>
        <v>Кепка</v>
      </c>
      <c r="F538" s="177" t="str">
        <f t="shared" si="53"/>
        <v>Кепки</v>
      </c>
      <c r="G538" s="170" t="s">
        <v>1092</v>
      </c>
      <c r="H538" s="155" t="s">
        <v>557</v>
      </c>
      <c r="I538" s="156" t="s">
        <v>61</v>
      </c>
      <c r="J538" s="157" t="s">
        <v>2634</v>
      </c>
      <c r="K538" s="159">
        <v>1</v>
      </c>
      <c r="L538" s="160" t="s">
        <v>2634</v>
      </c>
      <c r="M538" s="169"/>
      <c r="N538" s="162">
        <v>1</v>
      </c>
    </row>
    <row r="539" spans="1:14" x14ac:dyDescent="0.25">
      <c r="A539" s="176" t="str">
        <f t="shared" si="48"/>
        <v>6640203237</v>
      </c>
      <c r="B539" s="176">
        <f t="shared" si="49"/>
        <v>6640203</v>
      </c>
      <c r="C539" s="176" t="str">
        <f t="shared" si="50"/>
        <v>237</v>
      </c>
      <c r="D539" s="176" t="str">
        <f t="shared" si="51"/>
        <v>6-PANEL CAP WOOL CHECK</v>
      </c>
      <c r="E539" s="176" t="str">
        <f t="shared" si="52"/>
        <v>Кепка</v>
      </c>
      <c r="F539" s="177" t="str">
        <f t="shared" si="53"/>
        <v>Кепки</v>
      </c>
      <c r="G539" s="170" t="s">
        <v>1091</v>
      </c>
      <c r="H539" s="155" t="s">
        <v>557</v>
      </c>
      <c r="I539" s="156" t="s">
        <v>60</v>
      </c>
      <c r="J539" s="157" t="s">
        <v>2634</v>
      </c>
      <c r="K539" s="159">
        <v>5</v>
      </c>
      <c r="L539" s="160" t="s">
        <v>2711</v>
      </c>
      <c r="M539" s="169"/>
      <c r="N539" s="162">
        <v>5</v>
      </c>
    </row>
    <row r="540" spans="1:14" x14ac:dyDescent="0.25">
      <c r="A540" s="176" t="str">
        <f t="shared" si="48"/>
        <v>6640203237</v>
      </c>
      <c r="B540" s="176">
        <f t="shared" si="49"/>
        <v>6640203</v>
      </c>
      <c r="C540" s="176" t="str">
        <f t="shared" si="50"/>
        <v>237</v>
      </c>
      <c r="D540" s="176" t="str">
        <f t="shared" si="51"/>
        <v>6-PANEL CAP WOOL CHECK</v>
      </c>
      <c r="E540" s="176" t="str">
        <f t="shared" si="52"/>
        <v>Кепка</v>
      </c>
      <c r="F540" s="177" t="str">
        <f t="shared" si="53"/>
        <v>Кепки</v>
      </c>
      <c r="G540" s="170" t="s">
        <v>1090</v>
      </c>
      <c r="H540" s="155" t="s">
        <v>557</v>
      </c>
      <c r="I540" s="156" t="s">
        <v>64</v>
      </c>
      <c r="J540" s="157" t="s">
        <v>2634</v>
      </c>
      <c r="K540" s="159">
        <v>4</v>
      </c>
      <c r="L540" s="160" t="s">
        <v>2636</v>
      </c>
      <c r="M540" s="169"/>
      <c r="N540" s="162">
        <v>4</v>
      </c>
    </row>
    <row r="541" spans="1:14" x14ac:dyDescent="0.25">
      <c r="A541" s="176" t="str">
        <f t="shared" si="48"/>
        <v>6640203237</v>
      </c>
      <c r="B541" s="176">
        <f t="shared" si="49"/>
        <v>6640203</v>
      </c>
      <c r="C541" s="176" t="str">
        <f t="shared" si="50"/>
        <v>237</v>
      </c>
      <c r="D541" s="176" t="str">
        <f t="shared" si="51"/>
        <v>6-PANEL CAP WOOL CHECK</v>
      </c>
      <c r="E541" s="176" t="str">
        <f t="shared" si="52"/>
        <v>Кепка</v>
      </c>
      <c r="F541" s="177" t="str">
        <f t="shared" si="53"/>
        <v>Кепки</v>
      </c>
      <c r="G541" s="170" t="s">
        <v>1088</v>
      </c>
      <c r="H541" s="155" t="s">
        <v>557</v>
      </c>
      <c r="I541" s="156" t="s">
        <v>70</v>
      </c>
      <c r="J541" s="157" t="s">
        <v>2634</v>
      </c>
      <c r="K541" s="159">
        <v>2</v>
      </c>
      <c r="L541" s="160" t="s">
        <v>2635</v>
      </c>
      <c r="M541" s="169"/>
      <c r="N541" s="162">
        <v>2</v>
      </c>
    </row>
    <row r="542" spans="1:14" x14ac:dyDescent="0.25">
      <c r="A542" s="176" t="str">
        <f t="shared" si="48"/>
        <v>6640203223</v>
      </c>
      <c r="B542" s="176">
        <f t="shared" si="49"/>
        <v>6640203</v>
      </c>
      <c r="C542" s="176" t="str">
        <f t="shared" si="50"/>
        <v>223</v>
      </c>
      <c r="D542" s="176" t="str">
        <f t="shared" si="51"/>
        <v>6-PANEL CAP WOOL CHECK</v>
      </c>
      <c r="E542" s="176" t="str">
        <f t="shared" si="52"/>
        <v>Кепка</v>
      </c>
      <c r="F542" s="177" t="str">
        <f t="shared" si="53"/>
        <v>Кепки</v>
      </c>
      <c r="G542" s="170" t="s">
        <v>1086</v>
      </c>
      <c r="H542" s="155" t="s">
        <v>562</v>
      </c>
      <c r="I542" s="156" t="s">
        <v>60</v>
      </c>
      <c r="J542" s="157" t="s">
        <v>2634</v>
      </c>
      <c r="K542" s="159">
        <v>3</v>
      </c>
      <c r="L542" s="160" t="s">
        <v>2637</v>
      </c>
      <c r="M542" s="169"/>
      <c r="N542" s="162">
        <v>3</v>
      </c>
    </row>
    <row r="543" spans="1:14" x14ac:dyDescent="0.25">
      <c r="A543" s="176" t="str">
        <f t="shared" si="48"/>
        <v>6640203223</v>
      </c>
      <c r="B543" s="176">
        <f t="shared" si="49"/>
        <v>6640203</v>
      </c>
      <c r="C543" s="176" t="str">
        <f t="shared" si="50"/>
        <v>223</v>
      </c>
      <c r="D543" s="176" t="str">
        <f t="shared" si="51"/>
        <v>6-PANEL CAP WOOL CHECK</v>
      </c>
      <c r="E543" s="176" t="str">
        <f t="shared" si="52"/>
        <v>Кепка</v>
      </c>
      <c r="F543" s="177" t="str">
        <f t="shared" si="53"/>
        <v>Кепки</v>
      </c>
      <c r="G543" s="170" t="s">
        <v>1085</v>
      </c>
      <c r="H543" s="155" t="s">
        <v>562</v>
      </c>
      <c r="I543" s="156" t="s">
        <v>64</v>
      </c>
      <c r="J543" s="157" t="s">
        <v>2634</v>
      </c>
      <c r="K543" s="159">
        <v>1</v>
      </c>
      <c r="L543" s="157" t="s">
        <v>2634</v>
      </c>
      <c r="M543" s="169"/>
      <c r="N543" s="162">
        <v>1</v>
      </c>
    </row>
    <row r="544" spans="1:14" x14ac:dyDescent="0.25">
      <c r="A544" s="176" t="str">
        <f t="shared" si="48"/>
        <v>6640501367</v>
      </c>
      <c r="B544" s="176">
        <f t="shared" si="49"/>
        <v>6640501</v>
      </c>
      <c r="C544" s="176" t="str">
        <f t="shared" si="50"/>
        <v>367</v>
      </c>
      <c r="D544" s="176" t="str">
        <f t="shared" si="51"/>
        <v>6-PANEL HARRIS TWEED</v>
      </c>
      <c r="E544" s="176" t="str">
        <f t="shared" si="52"/>
        <v>Кепка</v>
      </c>
      <c r="F544" s="177" t="str">
        <f t="shared" si="53"/>
        <v>Кепки</v>
      </c>
      <c r="G544" s="170" t="s">
        <v>1543</v>
      </c>
      <c r="H544" s="155" t="s">
        <v>565</v>
      </c>
      <c r="I544" s="156" t="s">
        <v>64</v>
      </c>
      <c r="J544" s="157" t="s">
        <v>2598</v>
      </c>
      <c r="K544" s="159">
        <v>1</v>
      </c>
      <c r="L544" s="157" t="s">
        <v>2598</v>
      </c>
      <c r="M544" s="169"/>
      <c r="N544" s="162">
        <v>1</v>
      </c>
    </row>
    <row r="545" spans="1:14" x14ac:dyDescent="0.25">
      <c r="A545" s="176" t="str">
        <f t="shared" si="48"/>
        <v>6640502328</v>
      </c>
      <c r="B545" s="176">
        <f t="shared" si="49"/>
        <v>6640502</v>
      </c>
      <c r="C545" s="176" t="str">
        <f t="shared" si="50"/>
        <v>328</v>
      </c>
      <c r="D545" s="176" t="str">
        <f t="shared" si="51"/>
        <v>6-PANEL HERRINGBONE</v>
      </c>
      <c r="E545" s="176" t="str">
        <f t="shared" si="52"/>
        <v>Кепка</v>
      </c>
      <c r="F545" s="177" t="str">
        <f t="shared" si="53"/>
        <v>Кепки</v>
      </c>
      <c r="G545" s="170" t="s">
        <v>1542</v>
      </c>
      <c r="H545" s="155" t="s">
        <v>567</v>
      </c>
      <c r="I545" s="156" t="s">
        <v>61</v>
      </c>
      <c r="J545" s="157" t="s">
        <v>2553</v>
      </c>
      <c r="K545" s="159">
        <v>1</v>
      </c>
      <c r="L545" s="157" t="s">
        <v>2553</v>
      </c>
      <c r="M545" s="169"/>
      <c r="N545" s="162">
        <v>1</v>
      </c>
    </row>
    <row r="546" spans="1:14" x14ac:dyDescent="0.25">
      <c r="A546" s="176" t="str">
        <f t="shared" si="48"/>
        <v>6640502328</v>
      </c>
      <c r="B546" s="176">
        <f t="shared" si="49"/>
        <v>6640502</v>
      </c>
      <c r="C546" s="176" t="str">
        <f t="shared" si="50"/>
        <v>328</v>
      </c>
      <c r="D546" s="176" t="str">
        <f t="shared" si="51"/>
        <v>6-PANEL HERRINGBONE</v>
      </c>
      <c r="E546" s="176" t="str">
        <f t="shared" si="52"/>
        <v>Кепка</v>
      </c>
      <c r="F546" s="177" t="str">
        <f t="shared" si="53"/>
        <v>Кепки</v>
      </c>
      <c r="G546" s="172" t="s">
        <v>1540</v>
      </c>
      <c r="H546" s="173" t="s">
        <v>567</v>
      </c>
      <c r="I546" s="173" t="s">
        <v>60</v>
      </c>
      <c r="J546" s="173" t="s">
        <v>2553</v>
      </c>
      <c r="K546" s="173">
        <v>3</v>
      </c>
      <c r="L546" s="173" t="s">
        <v>2555</v>
      </c>
      <c r="M546" s="173"/>
      <c r="N546" s="173">
        <v>3</v>
      </c>
    </row>
    <row r="547" spans="1:14" x14ac:dyDescent="0.25">
      <c r="A547" s="176" t="str">
        <f t="shared" si="48"/>
        <v>6640505371</v>
      </c>
      <c r="B547" s="176">
        <f t="shared" si="49"/>
        <v>6640505</v>
      </c>
      <c r="C547" s="176" t="str">
        <f t="shared" si="50"/>
        <v>371</v>
      </c>
      <c r="D547" s="176" t="str">
        <f t="shared" si="51"/>
        <v>BROOKLIN</v>
      </c>
      <c r="E547" s="176" t="str">
        <f t="shared" si="52"/>
        <v>Кепка</v>
      </c>
      <c r="F547" s="177" t="str">
        <f t="shared" si="53"/>
        <v>Кепки</v>
      </c>
      <c r="G547" s="172" t="s">
        <v>2138</v>
      </c>
      <c r="H547" s="173" t="s">
        <v>570</v>
      </c>
      <c r="I547" s="173" t="s">
        <v>60</v>
      </c>
      <c r="J547" s="173" t="s">
        <v>2550</v>
      </c>
      <c r="K547" s="173">
        <v>2</v>
      </c>
      <c r="L547" s="173" t="s">
        <v>2551</v>
      </c>
      <c r="M547" s="173"/>
      <c r="N547" s="173">
        <v>2</v>
      </c>
    </row>
    <row r="548" spans="1:14" x14ac:dyDescent="0.25">
      <c r="A548" s="176" t="str">
        <f t="shared" si="48"/>
        <v>6640505321</v>
      </c>
      <c r="B548" s="176">
        <f t="shared" si="49"/>
        <v>6640505</v>
      </c>
      <c r="C548" s="176" t="str">
        <f t="shared" si="50"/>
        <v>321</v>
      </c>
      <c r="D548" s="176" t="str">
        <f t="shared" si="51"/>
        <v>BROOKLIN</v>
      </c>
      <c r="E548" s="176" t="str">
        <f t="shared" si="52"/>
        <v>Кепка</v>
      </c>
      <c r="F548" s="177" t="str">
        <f t="shared" si="53"/>
        <v>Кепки</v>
      </c>
      <c r="G548" s="172" t="s">
        <v>2148</v>
      </c>
      <c r="H548" s="173" t="s">
        <v>572</v>
      </c>
      <c r="I548" s="173" t="s">
        <v>66</v>
      </c>
      <c r="J548" s="173" t="s">
        <v>2449</v>
      </c>
      <c r="K548" s="173">
        <v>3</v>
      </c>
      <c r="L548" s="173" t="s">
        <v>2714</v>
      </c>
      <c r="M548" s="173"/>
      <c r="N548" s="173">
        <v>3</v>
      </c>
    </row>
    <row r="549" spans="1:14" x14ac:dyDescent="0.25">
      <c r="A549" s="176" t="str">
        <f t="shared" si="48"/>
        <v>6640505321</v>
      </c>
      <c r="B549" s="176">
        <f t="shared" si="49"/>
        <v>6640505</v>
      </c>
      <c r="C549" s="176" t="str">
        <f t="shared" si="50"/>
        <v>321</v>
      </c>
      <c r="D549" s="176" t="str">
        <f t="shared" si="51"/>
        <v>BROOKLIN</v>
      </c>
      <c r="E549" s="176" t="str">
        <f t="shared" si="52"/>
        <v>Кепка</v>
      </c>
      <c r="F549" s="177" t="str">
        <f t="shared" si="53"/>
        <v>Кепки</v>
      </c>
      <c r="G549" s="172" t="s">
        <v>2147</v>
      </c>
      <c r="H549" s="173" t="s">
        <v>572</v>
      </c>
      <c r="I549" s="173" t="s">
        <v>72</v>
      </c>
      <c r="J549" s="173" t="s">
        <v>2449</v>
      </c>
      <c r="K549" s="173">
        <v>1</v>
      </c>
      <c r="L549" s="173" t="s">
        <v>2451</v>
      </c>
      <c r="M549" s="173"/>
      <c r="N549" s="173">
        <v>1</v>
      </c>
    </row>
    <row r="550" spans="1:14" x14ac:dyDescent="0.25">
      <c r="A550" s="176" t="str">
        <f t="shared" si="48"/>
        <v>6640505321</v>
      </c>
      <c r="B550" s="176">
        <f t="shared" si="49"/>
        <v>6640505</v>
      </c>
      <c r="C550" s="176" t="str">
        <f t="shared" si="50"/>
        <v>321</v>
      </c>
      <c r="D550" s="176" t="str">
        <f t="shared" si="51"/>
        <v>BROOKLIN</v>
      </c>
      <c r="E550" s="176" t="str">
        <f t="shared" si="52"/>
        <v>Кепка</v>
      </c>
      <c r="F550" s="177" t="str">
        <f t="shared" si="53"/>
        <v>Кепки</v>
      </c>
      <c r="G550" s="172" t="s">
        <v>2146</v>
      </c>
      <c r="H550" s="173" t="s">
        <v>572</v>
      </c>
      <c r="I550" s="173" t="s">
        <v>61</v>
      </c>
      <c r="J550" s="173" t="s">
        <v>2449</v>
      </c>
      <c r="K550" s="173">
        <v>5</v>
      </c>
      <c r="L550" s="173" t="s">
        <v>3579</v>
      </c>
      <c r="M550" s="173"/>
      <c r="N550" s="173">
        <v>5</v>
      </c>
    </row>
    <row r="551" spans="1:14" x14ac:dyDescent="0.25">
      <c r="A551" s="176" t="str">
        <f t="shared" si="48"/>
        <v>6640505321</v>
      </c>
      <c r="B551" s="176">
        <f t="shared" si="49"/>
        <v>6640505</v>
      </c>
      <c r="C551" s="176" t="str">
        <f t="shared" si="50"/>
        <v>321</v>
      </c>
      <c r="D551" s="176" t="str">
        <f t="shared" si="51"/>
        <v>BROOKLIN</v>
      </c>
      <c r="E551" s="176" t="str">
        <f t="shared" si="52"/>
        <v>Кепка</v>
      </c>
      <c r="F551" s="177" t="str">
        <f t="shared" si="53"/>
        <v>Кепки</v>
      </c>
      <c r="G551" s="172" t="s">
        <v>2144</v>
      </c>
      <c r="H551" s="173" t="s">
        <v>572</v>
      </c>
      <c r="I551" s="173" t="s">
        <v>62</v>
      </c>
      <c r="J551" s="173" t="s">
        <v>2449</v>
      </c>
      <c r="K551" s="173">
        <v>2</v>
      </c>
      <c r="L551" s="173" t="s">
        <v>2712</v>
      </c>
      <c r="M551" s="173"/>
      <c r="N551" s="173">
        <v>2</v>
      </c>
    </row>
    <row r="552" spans="1:14" x14ac:dyDescent="0.25">
      <c r="A552" s="176" t="str">
        <f t="shared" si="48"/>
        <v>6640505321</v>
      </c>
      <c r="B552" s="176">
        <f t="shared" si="49"/>
        <v>6640505</v>
      </c>
      <c r="C552" s="176" t="str">
        <f t="shared" si="50"/>
        <v>321</v>
      </c>
      <c r="D552" s="176" t="str">
        <f t="shared" si="51"/>
        <v>BROOKLIN</v>
      </c>
      <c r="E552" s="176" t="str">
        <f t="shared" si="52"/>
        <v>Кепка</v>
      </c>
      <c r="F552" s="177" t="str">
        <f t="shared" si="53"/>
        <v>Кепки</v>
      </c>
      <c r="G552" s="172" t="s">
        <v>2143</v>
      </c>
      <c r="H552" s="173" t="s">
        <v>572</v>
      </c>
      <c r="I552" s="173" t="s">
        <v>60</v>
      </c>
      <c r="J552" s="173" t="s">
        <v>2449</v>
      </c>
      <c r="K552" s="173">
        <v>16</v>
      </c>
      <c r="L552" s="173" t="s">
        <v>2715</v>
      </c>
      <c r="M552" s="173"/>
      <c r="N552" s="173">
        <v>16</v>
      </c>
    </row>
    <row r="553" spans="1:14" x14ac:dyDescent="0.25">
      <c r="A553" s="176" t="str">
        <f t="shared" si="48"/>
        <v>6640505321</v>
      </c>
      <c r="B553" s="176">
        <f t="shared" si="49"/>
        <v>6640505</v>
      </c>
      <c r="C553" s="176" t="str">
        <f t="shared" si="50"/>
        <v>321</v>
      </c>
      <c r="D553" s="176" t="str">
        <f t="shared" si="51"/>
        <v>BROOKLIN</v>
      </c>
      <c r="E553" s="176" t="str">
        <f t="shared" si="52"/>
        <v>Кепка</v>
      </c>
      <c r="F553" s="177" t="str">
        <f t="shared" si="53"/>
        <v>Кепки</v>
      </c>
      <c r="G553" s="172" t="s">
        <v>2142</v>
      </c>
      <c r="H553" s="173" t="s">
        <v>572</v>
      </c>
      <c r="I553" s="173" t="s">
        <v>64</v>
      </c>
      <c r="J553" s="173" t="s">
        <v>2449</v>
      </c>
      <c r="K553" s="173">
        <v>9</v>
      </c>
      <c r="L553" s="173" t="s">
        <v>2864</v>
      </c>
      <c r="M553" s="173"/>
      <c r="N553" s="173">
        <v>9</v>
      </c>
    </row>
    <row r="554" spans="1:14" x14ac:dyDescent="0.25">
      <c r="A554" s="176" t="str">
        <f t="shared" si="48"/>
        <v>6640505321</v>
      </c>
      <c r="B554" s="176">
        <f t="shared" si="49"/>
        <v>6640505</v>
      </c>
      <c r="C554" s="176" t="str">
        <f t="shared" si="50"/>
        <v>321</v>
      </c>
      <c r="D554" s="176" t="str">
        <f t="shared" si="51"/>
        <v>BROOKLIN</v>
      </c>
      <c r="E554" s="176" t="str">
        <f t="shared" si="52"/>
        <v>Кепка</v>
      </c>
      <c r="F554" s="177" t="str">
        <f t="shared" si="53"/>
        <v>Кепки</v>
      </c>
      <c r="G554" s="172" t="s">
        <v>2140</v>
      </c>
      <c r="H554" s="173" t="s">
        <v>572</v>
      </c>
      <c r="I554" s="173" t="s">
        <v>71</v>
      </c>
      <c r="J554" s="173" t="s">
        <v>2449</v>
      </c>
      <c r="K554" s="173">
        <v>1</v>
      </c>
      <c r="L554" s="173" t="s">
        <v>2451</v>
      </c>
      <c r="M554" s="173"/>
      <c r="N554" s="173">
        <v>1</v>
      </c>
    </row>
    <row r="555" spans="1:14" x14ac:dyDescent="0.25">
      <c r="A555" s="176" t="str">
        <f t="shared" si="48"/>
        <v>6640505321</v>
      </c>
      <c r="B555" s="176">
        <f t="shared" si="49"/>
        <v>6640505</v>
      </c>
      <c r="C555" s="176" t="str">
        <f t="shared" si="50"/>
        <v>321</v>
      </c>
      <c r="D555" s="176" t="str">
        <f t="shared" si="51"/>
        <v>BROOKLIN</v>
      </c>
      <c r="E555" s="176" t="str">
        <f t="shared" si="52"/>
        <v>Кепка</v>
      </c>
      <c r="F555" s="177" t="str">
        <f t="shared" si="53"/>
        <v>Кепки</v>
      </c>
      <c r="G555" s="172" t="s">
        <v>2139</v>
      </c>
      <c r="H555" s="173" t="s">
        <v>572</v>
      </c>
      <c r="I555" s="173" t="s">
        <v>70</v>
      </c>
      <c r="J555" s="173" t="s">
        <v>2449</v>
      </c>
      <c r="K555" s="173">
        <v>2</v>
      </c>
      <c r="L555" s="173" t="s">
        <v>2712</v>
      </c>
      <c r="M555" s="173"/>
      <c r="N555" s="173">
        <v>2</v>
      </c>
    </row>
    <row r="556" spans="1:14" x14ac:dyDescent="0.25">
      <c r="A556" s="176" t="str">
        <f t="shared" si="48"/>
        <v>6640505361</v>
      </c>
      <c r="B556" s="176">
        <f t="shared" si="49"/>
        <v>6640505</v>
      </c>
      <c r="C556" s="176" t="str">
        <f t="shared" si="50"/>
        <v>361</v>
      </c>
      <c r="D556" s="176" t="str">
        <f t="shared" si="51"/>
        <v>BROOKLIN</v>
      </c>
      <c r="E556" s="176" t="str">
        <f t="shared" si="52"/>
        <v>Кепка</v>
      </c>
      <c r="F556" s="177" t="str">
        <f t="shared" si="53"/>
        <v>Кепки</v>
      </c>
      <c r="G556" s="172" t="s">
        <v>2137</v>
      </c>
      <c r="H556" s="173" t="s">
        <v>579</v>
      </c>
      <c r="I556" s="173" t="s">
        <v>60</v>
      </c>
      <c r="J556" s="173" t="s">
        <v>2550</v>
      </c>
      <c r="K556" s="173">
        <v>6</v>
      </c>
      <c r="L556" s="173" t="s">
        <v>2717</v>
      </c>
      <c r="M556" s="173"/>
      <c r="N556" s="173">
        <v>6</v>
      </c>
    </row>
    <row r="557" spans="1:14" x14ac:dyDescent="0.25">
      <c r="A557" s="176" t="str">
        <f t="shared" si="48"/>
        <v>6640505361</v>
      </c>
      <c r="B557" s="176">
        <f t="shared" si="49"/>
        <v>6640505</v>
      </c>
      <c r="C557" s="176" t="str">
        <f t="shared" si="50"/>
        <v>361</v>
      </c>
      <c r="D557" s="176" t="str">
        <f t="shared" si="51"/>
        <v>BROOKLIN</v>
      </c>
      <c r="E557" s="176" t="str">
        <f t="shared" si="52"/>
        <v>Кепка</v>
      </c>
      <c r="F557" s="177" t="str">
        <f t="shared" si="53"/>
        <v>Кепки</v>
      </c>
      <c r="G557" s="172" t="s">
        <v>2136</v>
      </c>
      <c r="H557" s="173" t="s">
        <v>579</v>
      </c>
      <c r="I557" s="173" t="s">
        <v>63</v>
      </c>
      <c r="J557" s="173" t="s">
        <v>2550</v>
      </c>
      <c r="K557" s="173">
        <v>4</v>
      </c>
      <c r="L557" s="173" t="s">
        <v>2718</v>
      </c>
      <c r="M557" s="173"/>
      <c r="N557" s="173">
        <v>4</v>
      </c>
    </row>
    <row r="558" spans="1:14" x14ac:dyDescent="0.25">
      <c r="A558" s="176" t="str">
        <f t="shared" si="48"/>
        <v>6640505361</v>
      </c>
      <c r="B558" s="176">
        <f t="shared" si="49"/>
        <v>6640505</v>
      </c>
      <c r="C558" s="176" t="str">
        <f t="shared" si="50"/>
        <v>361</v>
      </c>
      <c r="D558" s="176" t="str">
        <f t="shared" si="51"/>
        <v>BROOKLIN</v>
      </c>
      <c r="E558" s="176" t="str">
        <f t="shared" si="52"/>
        <v>Кепка</v>
      </c>
      <c r="F558" s="177" t="str">
        <f t="shared" si="53"/>
        <v>Кепки</v>
      </c>
      <c r="G558" s="172" t="s">
        <v>2134</v>
      </c>
      <c r="H558" s="173" t="s">
        <v>579</v>
      </c>
      <c r="I558" s="173" t="s">
        <v>64</v>
      </c>
      <c r="J558" s="173" t="s">
        <v>2550</v>
      </c>
      <c r="K558" s="173">
        <v>1</v>
      </c>
      <c r="L558" s="173" t="s">
        <v>2550</v>
      </c>
      <c r="M558" s="173"/>
      <c r="N558" s="173">
        <v>1</v>
      </c>
    </row>
    <row r="559" spans="1:14" x14ac:dyDescent="0.25">
      <c r="A559" s="176" t="str">
        <f t="shared" si="48"/>
        <v>6640505361</v>
      </c>
      <c r="B559" s="176">
        <f t="shared" si="49"/>
        <v>6640505</v>
      </c>
      <c r="C559" s="176" t="str">
        <f t="shared" si="50"/>
        <v>361</v>
      </c>
      <c r="D559" s="176" t="str">
        <f t="shared" si="51"/>
        <v>BROOKLIN</v>
      </c>
      <c r="E559" s="176" t="str">
        <f t="shared" si="52"/>
        <v>Кепка</v>
      </c>
      <c r="F559" s="177" t="str">
        <f t="shared" si="53"/>
        <v>Кепки</v>
      </c>
      <c r="G559" s="172" t="s">
        <v>2133</v>
      </c>
      <c r="H559" s="173" t="s">
        <v>579</v>
      </c>
      <c r="I559" s="173" t="s">
        <v>71</v>
      </c>
      <c r="J559" s="173" t="s">
        <v>2668</v>
      </c>
      <c r="K559" s="173">
        <v>1</v>
      </c>
      <c r="L559" s="173" t="s">
        <v>2668</v>
      </c>
      <c r="M559" s="173"/>
      <c r="N559" s="173">
        <v>1</v>
      </c>
    </row>
    <row r="560" spans="1:14" x14ac:dyDescent="0.25">
      <c r="A560" s="176" t="str">
        <f t="shared" si="48"/>
        <v>6640505331</v>
      </c>
      <c r="B560" s="176">
        <f t="shared" si="49"/>
        <v>6640505</v>
      </c>
      <c r="C560" s="176" t="str">
        <f t="shared" si="50"/>
        <v>331</v>
      </c>
      <c r="D560" s="176" t="str">
        <f t="shared" si="51"/>
        <v>BROOKLIN</v>
      </c>
      <c r="E560" s="176" t="str">
        <f t="shared" si="52"/>
        <v>Кепка</v>
      </c>
      <c r="F560" s="177" t="str">
        <f t="shared" si="53"/>
        <v>Кепки</v>
      </c>
      <c r="G560" s="172" t="s">
        <v>2159</v>
      </c>
      <c r="H560" s="173" t="s">
        <v>583</v>
      </c>
      <c r="I560" s="173" t="s">
        <v>72</v>
      </c>
      <c r="J560" s="173" t="s">
        <v>2593</v>
      </c>
      <c r="K560" s="173">
        <v>2</v>
      </c>
      <c r="L560" s="173" t="s">
        <v>2645</v>
      </c>
      <c r="M560" s="173"/>
      <c r="N560" s="173">
        <v>2</v>
      </c>
    </row>
    <row r="561" spans="1:14" x14ac:dyDescent="0.25">
      <c r="A561" s="176" t="str">
        <f t="shared" si="48"/>
        <v>6640505331</v>
      </c>
      <c r="B561" s="176">
        <f t="shared" si="49"/>
        <v>6640505</v>
      </c>
      <c r="C561" s="176" t="str">
        <f t="shared" si="50"/>
        <v>331</v>
      </c>
      <c r="D561" s="176" t="str">
        <f t="shared" si="51"/>
        <v>BROOKLIN</v>
      </c>
      <c r="E561" s="176" t="str">
        <f t="shared" si="52"/>
        <v>Кепка</v>
      </c>
      <c r="F561" s="177" t="str">
        <f t="shared" si="53"/>
        <v>Кепки</v>
      </c>
      <c r="G561" s="172" t="s">
        <v>2158</v>
      </c>
      <c r="H561" s="173" t="s">
        <v>583</v>
      </c>
      <c r="I561" s="173" t="s">
        <v>61</v>
      </c>
      <c r="J561" s="173" t="s">
        <v>2719</v>
      </c>
      <c r="K561" s="173">
        <v>11</v>
      </c>
      <c r="L561" s="173" t="s">
        <v>2720</v>
      </c>
      <c r="M561" s="173"/>
      <c r="N561" s="173">
        <v>11</v>
      </c>
    </row>
    <row r="562" spans="1:14" x14ac:dyDescent="0.25">
      <c r="A562" s="176" t="str">
        <f t="shared" si="48"/>
        <v>6640505331</v>
      </c>
      <c r="B562" s="176">
        <f t="shared" si="49"/>
        <v>6640505</v>
      </c>
      <c r="C562" s="176" t="str">
        <f t="shared" si="50"/>
        <v>331</v>
      </c>
      <c r="D562" s="176" t="str">
        <f t="shared" si="51"/>
        <v>BROOKLIN</v>
      </c>
      <c r="E562" s="176" t="str">
        <f t="shared" si="52"/>
        <v>Кепка</v>
      </c>
      <c r="F562" s="177" t="str">
        <f t="shared" si="53"/>
        <v>Кепки</v>
      </c>
      <c r="G562" s="172" t="s">
        <v>2156</v>
      </c>
      <c r="H562" s="173" t="s">
        <v>583</v>
      </c>
      <c r="I562" s="173" t="s">
        <v>62</v>
      </c>
      <c r="J562" s="173" t="s">
        <v>2593</v>
      </c>
      <c r="K562" s="173">
        <v>1</v>
      </c>
      <c r="L562" s="173" t="s">
        <v>2593</v>
      </c>
      <c r="M562" s="173"/>
      <c r="N562" s="173">
        <v>1</v>
      </c>
    </row>
    <row r="563" spans="1:14" x14ac:dyDescent="0.25">
      <c r="A563" s="176" t="str">
        <f t="shared" si="48"/>
        <v>6640505331</v>
      </c>
      <c r="B563" s="176">
        <f t="shared" si="49"/>
        <v>6640505</v>
      </c>
      <c r="C563" s="176" t="str">
        <f t="shared" si="50"/>
        <v>331</v>
      </c>
      <c r="D563" s="176" t="str">
        <f t="shared" si="51"/>
        <v>BROOKLIN</v>
      </c>
      <c r="E563" s="176" t="str">
        <f t="shared" si="52"/>
        <v>Кепка</v>
      </c>
      <c r="F563" s="177" t="str">
        <f t="shared" si="53"/>
        <v>Кепки</v>
      </c>
      <c r="G563" s="172" t="s">
        <v>2155</v>
      </c>
      <c r="H563" s="173" t="s">
        <v>583</v>
      </c>
      <c r="I563" s="173" t="s">
        <v>60</v>
      </c>
      <c r="J563" s="173" t="s">
        <v>2719</v>
      </c>
      <c r="K563" s="173">
        <v>16</v>
      </c>
      <c r="L563" s="173" t="s">
        <v>3580</v>
      </c>
      <c r="M563" s="173"/>
      <c r="N563" s="173">
        <v>16</v>
      </c>
    </row>
    <row r="564" spans="1:14" x14ac:dyDescent="0.25">
      <c r="A564" s="176" t="str">
        <f t="shared" si="48"/>
        <v>6640505331</v>
      </c>
      <c r="B564" s="176">
        <f t="shared" si="49"/>
        <v>6640505</v>
      </c>
      <c r="C564" s="176" t="str">
        <f t="shared" si="50"/>
        <v>331</v>
      </c>
      <c r="D564" s="176" t="str">
        <f t="shared" si="51"/>
        <v>BROOKLIN</v>
      </c>
      <c r="E564" s="176" t="str">
        <f t="shared" si="52"/>
        <v>Кепка</v>
      </c>
      <c r="F564" s="177" t="str">
        <f t="shared" si="53"/>
        <v>Кепки</v>
      </c>
      <c r="G564" s="172" t="s">
        <v>2153</v>
      </c>
      <c r="H564" s="173" t="s">
        <v>583</v>
      </c>
      <c r="I564" s="173" t="s">
        <v>63</v>
      </c>
      <c r="J564" s="173" t="s">
        <v>2593</v>
      </c>
      <c r="K564" s="173">
        <v>1</v>
      </c>
      <c r="L564" s="173" t="s">
        <v>2593</v>
      </c>
      <c r="M564" s="173"/>
      <c r="N564" s="173">
        <v>1</v>
      </c>
    </row>
    <row r="565" spans="1:14" x14ac:dyDescent="0.25">
      <c r="A565" s="176" t="str">
        <f t="shared" si="48"/>
        <v>6640505331</v>
      </c>
      <c r="B565" s="176">
        <f t="shared" si="49"/>
        <v>6640505</v>
      </c>
      <c r="C565" s="176" t="str">
        <f t="shared" si="50"/>
        <v>331</v>
      </c>
      <c r="D565" s="176" t="str">
        <f t="shared" si="51"/>
        <v>BROOKLIN</v>
      </c>
      <c r="E565" s="176" t="str">
        <f t="shared" si="52"/>
        <v>Кепка</v>
      </c>
      <c r="F565" s="177" t="str">
        <f t="shared" si="53"/>
        <v>Кепки</v>
      </c>
      <c r="G565" s="172" t="s">
        <v>2152</v>
      </c>
      <c r="H565" s="173" t="s">
        <v>583</v>
      </c>
      <c r="I565" s="173" t="s">
        <v>64</v>
      </c>
      <c r="J565" s="173" t="s">
        <v>2449</v>
      </c>
      <c r="K565" s="173">
        <v>13</v>
      </c>
      <c r="L565" s="173" t="s">
        <v>2721</v>
      </c>
      <c r="M565" s="173"/>
      <c r="N565" s="173">
        <v>13</v>
      </c>
    </row>
    <row r="566" spans="1:14" x14ac:dyDescent="0.25">
      <c r="A566" s="176" t="str">
        <f t="shared" si="48"/>
        <v>6640505331</v>
      </c>
      <c r="B566" s="176">
        <f t="shared" si="49"/>
        <v>6640505</v>
      </c>
      <c r="C566" s="176" t="str">
        <f t="shared" si="50"/>
        <v>331</v>
      </c>
      <c r="D566" s="176" t="str">
        <f t="shared" si="51"/>
        <v>BROOKLIN</v>
      </c>
      <c r="E566" s="176" t="str">
        <f t="shared" si="52"/>
        <v>Кепка</v>
      </c>
      <c r="F566" s="177" t="str">
        <f t="shared" si="53"/>
        <v>Кепки</v>
      </c>
      <c r="G566" s="172" t="s">
        <v>2151</v>
      </c>
      <c r="H566" s="173" t="s">
        <v>583</v>
      </c>
      <c r="I566" s="173" t="s">
        <v>71</v>
      </c>
      <c r="J566" s="173" t="s">
        <v>2719</v>
      </c>
      <c r="K566" s="173">
        <v>2</v>
      </c>
      <c r="L566" s="173" t="s">
        <v>2722</v>
      </c>
      <c r="M566" s="173"/>
      <c r="N566" s="173">
        <v>2</v>
      </c>
    </row>
    <row r="567" spans="1:14" x14ac:dyDescent="0.25">
      <c r="A567" s="176" t="str">
        <f t="shared" si="48"/>
        <v>6640505331</v>
      </c>
      <c r="B567" s="176">
        <f t="shared" si="49"/>
        <v>6640505</v>
      </c>
      <c r="C567" s="176" t="str">
        <f t="shared" si="50"/>
        <v>331</v>
      </c>
      <c r="D567" s="176" t="str">
        <f t="shared" si="51"/>
        <v>BROOKLIN</v>
      </c>
      <c r="E567" s="176" t="str">
        <f t="shared" si="52"/>
        <v>Кепка</v>
      </c>
      <c r="F567" s="177" t="str">
        <f t="shared" si="53"/>
        <v>Кепки</v>
      </c>
      <c r="G567" s="172" t="s">
        <v>2150</v>
      </c>
      <c r="H567" s="173" t="s">
        <v>583</v>
      </c>
      <c r="I567" s="173" t="s">
        <v>70</v>
      </c>
      <c r="J567" s="173" t="s">
        <v>2449</v>
      </c>
      <c r="K567" s="173">
        <v>2</v>
      </c>
      <c r="L567" s="173" t="s">
        <v>2712</v>
      </c>
      <c r="M567" s="173"/>
      <c r="N567" s="173">
        <v>2</v>
      </c>
    </row>
    <row r="568" spans="1:14" x14ac:dyDescent="0.25">
      <c r="A568" s="176" t="str">
        <f t="shared" si="48"/>
        <v>6640508375</v>
      </c>
      <c r="B568" s="176">
        <f t="shared" si="49"/>
        <v>6640508</v>
      </c>
      <c r="C568" s="176" t="str">
        <f t="shared" si="50"/>
        <v>375</v>
      </c>
      <c r="D568" s="176" t="str">
        <f t="shared" si="51"/>
        <v>6 PANEL CAP HARRIS TWEED</v>
      </c>
      <c r="E568" s="176" t="str">
        <f t="shared" si="52"/>
        <v>Кепка</v>
      </c>
      <c r="F568" s="177" t="str">
        <f t="shared" si="53"/>
        <v>Кепки</v>
      </c>
      <c r="G568" s="172" t="s">
        <v>1084</v>
      </c>
      <c r="H568" s="173" t="s">
        <v>3404</v>
      </c>
      <c r="I568" s="173" t="s">
        <v>62</v>
      </c>
      <c r="J568" s="173" t="s">
        <v>2723</v>
      </c>
      <c r="K568" s="173">
        <v>2</v>
      </c>
      <c r="L568" s="173" t="s">
        <v>2724</v>
      </c>
      <c r="M568" s="173"/>
      <c r="N568" s="173">
        <v>2</v>
      </c>
    </row>
    <row r="569" spans="1:14" x14ac:dyDescent="0.25">
      <c r="A569" s="176" t="str">
        <f t="shared" si="48"/>
        <v>6640508375</v>
      </c>
      <c r="B569" s="176">
        <f t="shared" si="49"/>
        <v>6640508</v>
      </c>
      <c r="C569" s="176" t="str">
        <f t="shared" si="50"/>
        <v>375</v>
      </c>
      <c r="D569" s="176" t="str">
        <f t="shared" si="51"/>
        <v>6 PANEL CAP HARRIS TWEED</v>
      </c>
      <c r="E569" s="176" t="str">
        <f t="shared" si="52"/>
        <v>Кепка</v>
      </c>
      <c r="F569" s="177" t="str">
        <f t="shared" si="53"/>
        <v>Кепки</v>
      </c>
      <c r="G569" s="172" t="s">
        <v>1083</v>
      </c>
      <c r="H569" s="173" t="s">
        <v>3404</v>
      </c>
      <c r="I569" s="173" t="s">
        <v>60</v>
      </c>
      <c r="J569" s="173" t="s">
        <v>2723</v>
      </c>
      <c r="K569" s="173">
        <v>5</v>
      </c>
      <c r="L569" s="173" t="s">
        <v>2725</v>
      </c>
      <c r="M569" s="173"/>
      <c r="N569" s="173">
        <v>5</v>
      </c>
    </row>
    <row r="570" spans="1:14" x14ac:dyDescent="0.25">
      <c r="A570" s="176" t="str">
        <f t="shared" si="48"/>
        <v>6640508375</v>
      </c>
      <c r="B570" s="176">
        <f t="shared" si="49"/>
        <v>6640508</v>
      </c>
      <c r="C570" s="176" t="str">
        <f t="shared" si="50"/>
        <v>375</v>
      </c>
      <c r="D570" s="176" t="str">
        <f t="shared" si="51"/>
        <v>6 PANEL CAP HARRIS TWEED</v>
      </c>
      <c r="E570" s="176" t="str">
        <f t="shared" si="52"/>
        <v>Кепка</v>
      </c>
      <c r="F570" s="177" t="str">
        <f t="shared" si="53"/>
        <v>Кепки</v>
      </c>
      <c r="G570" s="172" t="s">
        <v>1082</v>
      </c>
      <c r="H570" s="173" t="s">
        <v>3404</v>
      </c>
      <c r="I570" s="173" t="s">
        <v>71</v>
      </c>
      <c r="J570" s="173" t="s">
        <v>2723</v>
      </c>
      <c r="K570" s="173">
        <v>1</v>
      </c>
      <c r="L570" s="173" t="s">
        <v>2723</v>
      </c>
      <c r="M570" s="173"/>
      <c r="N570" s="173">
        <v>1</v>
      </c>
    </row>
    <row r="571" spans="1:14" x14ac:dyDescent="0.25">
      <c r="A571" s="176" t="str">
        <f t="shared" si="48"/>
        <v>6640601427</v>
      </c>
      <c r="B571" s="176">
        <f t="shared" si="49"/>
        <v>6640601</v>
      </c>
      <c r="C571" s="176" t="str">
        <f t="shared" si="50"/>
        <v>427</v>
      </c>
      <c r="D571" s="176" t="str">
        <f t="shared" si="51"/>
        <v>6-PANEL DONEGAL</v>
      </c>
      <c r="E571" s="176" t="str">
        <f t="shared" si="52"/>
        <v>Кепка</v>
      </c>
      <c r="F571" s="177" t="str">
        <f t="shared" si="53"/>
        <v>Кепки</v>
      </c>
      <c r="G571" s="172" t="s">
        <v>1534</v>
      </c>
      <c r="H571" s="173" t="s">
        <v>592</v>
      </c>
      <c r="I571" s="173" t="s">
        <v>62</v>
      </c>
      <c r="J571" s="173" t="s">
        <v>2726</v>
      </c>
      <c r="K571" s="173">
        <v>1</v>
      </c>
      <c r="L571" s="173" t="s">
        <v>2726</v>
      </c>
      <c r="M571" s="173"/>
      <c r="N571" s="173">
        <v>1</v>
      </c>
    </row>
    <row r="572" spans="1:14" x14ac:dyDescent="0.25">
      <c r="A572" s="176" t="str">
        <f t="shared" si="48"/>
        <v>6640601483</v>
      </c>
      <c r="B572" s="176">
        <f t="shared" si="49"/>
        <v>6640601</v>
      </c>
      <c r="C572" s="176" t="str">
        <f t="shared" si="50"/>
        <v>483</v>
      </c>
      <c r="D572" s="176" t="str">
        <f t="shared" si="51"/>
        <v>6-PANEL DONEGAL</v>
      </c>
      <c r="E572" s="176" t="str">
        <f t="shared" si="52"/>
        <v>Кепка</v>
      </c>
      <c r="F572" s="177" t="str">
        <f t="shared" si="53"/>
        <v>Кепки</v>
      </c>
      <c r="G572" s="172" t="s">
        <v>1536</v>
      </c>
      <c r="H572" s="173" t="s">
        <v>594</v>
      </c>
      <c r="I572" s="173" t="s">
        <v>61</v>
      </c>
      <c r="J572" s="173" t="s">
        <v>2727</v>
      </c>
      <c r="K572" s="173">
        <v>1</v>
      </c>
      <c r="L572" s="173" t="s">
        <v>2728</v>
      </c>
      <c r="M572" s="173"/>
      <c r="N572" s="173">
        <v>1</v>
      </c>
    </row>
    <row r="573" spans="1:14" x14ac:dyDescent="0.25">
      <c r="A573" s="176" t="str">
        <f t="shared" si="48"/>
        <v>6640601483</v>
      </c>
      <c r="B573" s="176">
        <f t="shared" si="49"/>
        <v>6640601</v>
      </c>
      <c r="C573" s="176" t="str">
        <f t="shared" si="50"/>
        <v>483</v>
      </c>
      <c r="D573" s="176" t="str">
        <f t="shared" si="51"/>
        <v>6-PANEL DONEGAL</v>
      </c>
      <c r="E573" s="176" t="str">
        <f t="shared" si="52"/>
        <v>Кепка</v>
      </c>
      <c r="F573" s="177" t="str">
        <f t="shared" si="53"/>
        <v>Кепки</v>
      </c>
      <c r="G573" s="172" t="s">
        <v>1535</v>
      </c>
      <c r="H573" s="173" t="s">
        <v>594</v>
      </c>
      <c r="I573" s="173" t="s">
        <v>63</v>
      </c>
      <c r="J573" s="173" t="s">
        <v>2727</v>
      </c>
      <c r="K573" s="173">
        <v>1</v>
      </c>
      <c r="L573" s="173" t="s">
        <v>2728</v>
      </c>
      <c r="M573" s="173"/>
      <c r="N573" s="173">
        <v>1</v>
      </c>
    </row>
    <row r="574" spans="1:14" x14ac:dyDescent="0.25">
      <c r="A574" s="176" t="str">
        <f t="shared" si="48"/>
        <v>6640601474</v>
      </c>
      <c r="B574" s="176">
        <f t="shared" si="49"/>
        <v>6640601</v>
      </c>
      <c r="C574" s="176" t="str">
        <f t="shared" si="50"/>
        <v>474</v>
      </c>
      <c r="D574" s="176" t="str">
        <f t="shared" si="51"/>
        <v>6-PANEL DONEGAL</v>
      </c>
      <c r="E574" s="176" t="str">
        <f t="shared" si="52"/>
        <v>Кепка</v>
      </c>
      <c r="F574" s="177" t="str">
        <f t="shared" si="53"/>
        <v>Кепки</v>
      </c>
      <c r="G574" s="172" t="s">
        <v>1532</v>
      </c>
      <c r="H574" s="173" t="s">
        <v>596</v>
      </c>
      <c r="I574" s="173" t="s">
        <v>61</v>
      </c>
      <c r="J574" s="173" t="s">
        <v>2727</v>
      </c>
      <c r="K574" s="173">
        <v>1</v>
      </c>
      <c r="L574" s="173" t="s">
        <v>2728</v>
      </c>
      <c r="M574" s="173"/>
      <c r="N574" s="173">
        <v>1</v>
      </c>
    </row>
    <row r="575" spans="1:14" x14ac:dyDescent="0.25">
      <c r="A575" s="176" t="str">
        <f t="shared" si="48"/>
        <v>6640601474</v>
      </c>
      <c r="B575" s="176">
        <f t="shared" si="49"/>
        <v>6640601</v>
      </c>
      <c r="C575" s="176" t="str">
        <f t="shared" si="50"/>
        <v>474</v>
      </c>
      <c r="D575" s="176" t="str">
        <f t="shared" si="51"/>
        <v>6-PANEL DONEGAL</v>
      </c>
      <c r="E575" s="176" t="str">
        <f t="shared" si="52"/>
        <v>Кепка</v>
      </c>
      <c r="F575" s="177" t="str">
        <f t="shared" si="53"/>
        <v>Кепки</v>
      </c>
      <c r="G575" s="172" t="s">
        <v>1530</v>
      </c>
      <c r="H575" s="173" t="s">
        <v>596</v>
      </c>
      <c r="I575" s="173" t="s">
        <v>62</v>
      </c>
      <c r="J575" s="173" t="s">
        <v>2727</v>
      </c>
      <c r="K575" s="173">
        <v>2</v>
      </c>
      <c r="L575" s="173" t="s">
        <v>2729</v>
      </c>
      <c r="M575" s="173"/>
      <c r="N575" s="173">
        <v>2</v>
      </c>
    </row>
    <row r="576" spans="1:14" x14ac:dyDescent="0.25">
      <c r="A576" s="176" t="str">
        <f t="shared" si="48"/>
        <v>6640601474</v>
      </c>
      <c r="B576" s="176">
        <f t="shared" si="49"/>
        <v>6640601</v>
      </c>
      <c r="C576" s="176" t="str">
        <f t="shared" si="50"/>
        <v>474</v>
      </c>
      <c r="D576" s="176" t="str">
        <f t="shared" si="51"/>
        <v>6-PANEL DONEGAL</v>
      </c>
      <c r="E576" s="176" t="str">
        <f t="shared" si="52"/>
        <v>Кепка</v>
      </c>
      <c r="F576" s="177" t="str">
        <f t="shared" si="53"/>
        <v>Кепки</v>
      </c>
      <c r="G576" s="172" t="s">
        <v>1528</v>
      </c>
      <c r="H576" s="173" t="s">
        <v>596</v>
      </c>
      <c r="I576" s="173" t="s">
        <v>60</v>
      </c>
      <c r="J576" s="173" t="s">
        <v>2727</v>
      </c>
      <c r="K576" s="173">
        <v>2</v>
      </c>
      <c r="L576" s="173" t="s">
        <v>2729</v>
      </c>
      <c r="M576" s="173"/>
      <c r="N576" s="173">
        <v>2</v>
      </c>
    </row>
    <row r="577" spans="1:14" x14ac:dyDescent="0.25">
      <c r="A577" s="176" t="str">
        <f t="shared" si="48"/>
        <v>6640601474</v>
      </c>
      <c r="B577" s="176">
        <f t="shared" si="49"/>
        <v>6640601</v>
      </c>
      <c r="C577" s="176" t="str">
        <f t="shared" si="50"/>
        <v>474</v>
      </c>
      <c r="D577" s="176" t="str">
        <f t="shared" si="51"/>
        <v>6-PANEL DONEGAL</v>
      </c>
      <c r="E577" s="176" t="str">
        <f t="shared" si="52"/>
        <v>Кепка</v>
      </c>
      <c r="F577" s="177" t="str">
        <f t="shared" si="53"/>
        <v>Кепки</v>
      </c>
      <c r="G577" s="172" t="s">
        <v>1526</v>
      </c>
      <c r="H577" s="173" t="s">
        <v>596</v>
      </c>
      <c r="I577" s="173" t="s">
        <v>63</v>
      </c>
      <c r="J577" s="173" t="s">
        <v>2727</v>
      </c>
      <c r="K577" s="173">
        <v>2</v>
      </c>
      <c r="L577" s="173" t="s">
        <v>2729</v>
      </c>
      <c r="M577" s="173"/>
      <c r="N577" s="173">
        <v>2</v>
      </c>
    </row>
    <row r="578" spans="1:14" x14ac:dyDescent="0.25">
      <c r="A578" s="176" t="str">
        <f t="shared" si="48"/>
        <v>6640601474</v>
      </c>
      <c r="B578" s="176">
        <f t="shared" si="49"/>
        <v>6640601</v>
      </c>
      <c r="C578" s="176" t="str">
        <f t="shared" si="50"/>
        <v>474</v>
      </c>
      <c r="D578" s="176" t="str">
        <f t="shared" si="51"/>
        <v>6-PANEL DONEGAL</v>
      </c>
      <c r="E578" s="176" t="str">
        <f t="shared" si="52"/>
        <v>Кепка</v>
      </c>
      <c r="F578" s="177" t="str">
        <f t="shared" si="53"/>
        <v>Кепки</v>
      </c>
      <c r="G578" s="172" t="s">
        <v>1524</v>
      </c>
      <c r="H578" s="173" t="s">
        <v>596</v>
      </c>
      <c r="I578" s="173" t="s">
        <v>71</v>
      </c>
      <c r="J578" s="173" t="s">
        <v>2726</v>
      </c>
      <c r="K578" s="173">
        <v>1</v>
      </c>
      <c r="L578" s="173" t="s">
        <v>2726</v>
      </c>
      <c r="M578" s="173"/>
      <c r="N578" s="173">
        <v>1</v>
      </c>
    </row>
    <row r="579" spans="1:14" x14ac:dyDescent="0.25">
      <c r="A579" s="176" t="str">
        <f t="shared" ref="A579:A642" si="54">B579&amp;C579</f>
        <v>6640601422</v>
      </c>
      <c r="B579" s="176">
        <f t="shared" ref="B579:B642" si="55">_xlfn.LET(_xlpm.START,FIND("арт. ",H579)+5,_xlpm.END,FIND(" ",H579,_xlpm.START),_xlpm.Result,TRIM(MID(H579,_xlpm.START,_xlpm.END-_xlpm.START)),IFERROR(VALUE(_xlpm.Result),_xlpm.Result))</f>
        <v>6640601</v>
      </c>
      <c r="C579" s="176" t="str">
        <f t="shared" ref="C579:C642" si="56">_xlfn.LET(_xlpm.START,FIND("{",H579)+1,_xlpm.END,FIND("}",H579),TRIM(MID(H579,_xlpm.START,_xlpm.END-_xlpm.START)))</f>
        <v>422</v>
      </c>
      <c r="D579" s="176" t="str">
        <f t="shared" ref="D579:D642" si="57">_xlfn.LET(_xlpm.START,FIND("арт. ",H579)+13,_xlpm.END,FIND("(",H579),TRIM(MID(H579,_xlpm.START,_xlpm.END-_xlpm.START)))</f>
        <v>6-PANEL DONEGAL</v>
      </c>
      <c r="E579" s="176" t="str">
        <f t="shared" ref="E579:E642" si="58">_xlfn.LET(_xlpm.START,1,_xlpm.END,FIND(MID($S$1,1,1),H579),TRIM(MID(H579,_xlpm.START,_xlpm.END-_xlpm.START)))</f>
        <v>Кепка</v>
      </c>
      <c r="F579" s="177" t="str">
        <f t="shared" ref="F579:F642" si="59">VLOOKUP(E579,O:P,2,0)</f>
        <v>Кепки</v>
      </c>
      <c r="G579" s="172" t="s">
        <v>1537</v>
      </c>
      <c r="H579" s="173" t="s">
        <v>601</v>
      </c>
      <c r="I579" s="173" t="s">
        <v>66</v>
      </c>
      <c r="J579" s="173" t="s">
        <v>2730</v>
      </c>
      <c r="K579" s="173">
        <v>1</v>
      </c>
      <c r="L579" s="173" t="s">
        <v>2730</v>
      </c>
      <c r="M579" s="173"/>
      <c r="N579" s="173">
        <v>1</v>
      </c>
    </row>
    <row r="580" spans="1:14" x14ac:dyDescent="0.25">
      <c r="A580" s="176" t="str">
        <f t="shared" si="54"/>
        <v>6640601433</v>
      </c>
      <c r="B580" s="176">
        <f t="shared" si="55"/>
        <v>6640601</v>
      </c>
      <c r="C580" s="176" t="str">
        <f t="shared" si="56"/>
        <v>433</v>
      </c>
      <c r="D580" s="176" t="str">
        <f t="shared" si="57"/>
        <v>6-PANEL DONEGAL</v>
      </c>
      <c r="E580" s="176" t="str">
        <f t="shared" si="58"/>
        <v>Кепка</v>
      </c>
      <c r="F580" s="177" t="str">
        <f t="shared" si="59"/>
        <v>Кепки</v>
      </c>
      <c r="G580" s="172" t="s">
        <v>1539</v>
      </c>
      <c r="H580" s="173" t="s">
        <v>603</v>
      </c>
      <c r="I580" s="173" t="s">
        <v>64</v>
      </c>
      <c r="J580" s="173" t="s">
        <v>2726</v>
      </c>
      <c r="K580" s="173">
        <v>1</v>
      </c>
      <c r="L580" s="173" t="s">
        <v>2726</v>
      </c>
      <c r="M580" s="173"/>
      <c r="N580" s="173">
        <v>1</v>
      </c>
    </row>
    <row r="581" spans="1:14" x14ac:dyDescent="0.25">
      <c r="A581" s="176" t="str">
        <f t="shared" si="54"/>
        <v>6640601432</v>
      </c>
      <c r="B581" s="176">
        <f t="shared" si="55"/>
        <v>6640601</v>
      </c>
      <c r="C581" s="176" t="str">
        <f t="shared" si="56"/>
        <v>432</v>
      </c>
      <c r="D581" s="176" t="str">
        <f t="shared" si="57"/>
        <v>6-PANEL DONEGAL</v>
      </c>
      <c r="E581" s="176" t="str">
        <f t="shared" si="58"/>
        <v>Кепка</v>
      </c>
      <c r="F581" s="177" t="str">
        <f t="shared" si="59"/>
        <v>Кепки</v>
      </c>
      <c r="G581" s="172" t="s">
        <v>1523</v>
      </c>
      <c r="H581" s="173" t="s">
        <v>606</v>
      </c>
      <c r="I581" s="173" t="s">
        <v>72</v>
      </c>
      <c r="J581" s="173" t="s">
        <v>2727</v>
      </c>
      <c r="K581" s="173">
        <v>1</v>
      </c>
      <c r="L581" s="173" t="s">
        <v>2728</v>
      </c>
      <c r="M581" s="173"/>
      <c r="N581" s="173">
        <v>1</v>
      </c>
    </row>
    <row r="582" spans="1:14" x14ac:dyDescent="0.25">
      <c r="A582" s="176" t="str">
        <f t="shared" si="54"/>
        <v>6640601432</v>
      </c>
      <c r="B582" s="176">
        <f t="shared" si="55"/>
        <v>6640601</v>
      </c>
      <c r="C582" s="176" t="str">
        <f t="shared" si="56"/>
        <v>432</v>
      </c>
      <c r="D582" s="176" t="str">
        <f t="shared" si="57"/>
        <v>6-PANEL DONEGAL</v>
      </c>
      <c r="E582" s="176" t="str">
        <f t="shared" si="58"/>
        <v>Кепка</v>
      </c>
      <c r="F582" s="177" t="str">
        <f t="shared" si="59"/>
        <v>Кепки</v>
      </c>
      <c r="G582" s="172" t="s">
        <v>1521</v>
      </c>
      <c r="H582" s="173" t="s">
        <v>606</v>
      </c>
      <c r="I582" s="173" t="s">
        <v>61</v>
      </c>
      <c r="J582" s="173" t="s">
        <v>2726</v>
      </c>
      <c r="K582" s="173">
        <v>1</v>
      </c>
      <c r="L582" s="173" t="s">
        <v>2726</v>
      </c>
      <c r="M582" s="173"/>
      <c r="N582" s="173">
        <v>1</v>
      </c>
    </row>
    <row r="583" spans="1:14" x14ac:dyDescent="0.25">
      <c r="A583" s="176" t="str">
        <f t="shared" si="54"/>
        <v>6640601432</v>
      </c>
      <c r="B583" s="176">
        <f t="shared" si="55"/>
        <v>6640601</v>
      </c>
      <c r="C583" s="176" t="str">
        <f t="shared" si="56"/>
        <v>432</v>
      </c>
      <c r="D583" s="176" t="str">
        <f t="shared" si="57"/>
        <v>6-PANEL DONEGAL</v>
      </c>
      <c r="E583" s="176" t="str">
        <f t="shared" si="58"/>
        <v>Кепка</v>
      </c>
      <c r="F583" s="177" t="str">
        <f t="shared" si="59"/>
        <v>Кепки</v>
      </c>
      <c r="G583" s="172" t="s">
        <v>1519</v>
      </c>
      <c r="H583" s="173" t="s">
        <v>606</v>
      </c>
      <c r="I583" s="173" t="s">
        <v>71</v>
      </c>
      <c r="J583" s="173" t="s">
        <v>2727</v>
      </c>
      <c r="K583" s="173">
        <v>1</v>
      </c>
      <c r="L583" s="173" t="s">
        <v>2728</v>
      </c>
      <c r="M583" s="173"/>
      <c r="N583" s="173">
        <v>1</v>
      </c>
    </row>
    <row r="584" spans="1:14" x14ac:dyDescent="0.25">
      <c r="A584" s="176" t="str">
        <f t="shared" si="54"/>
        <v>664080126</v>
      </c>
      <c r="B584" s="176">
        <f t="shared" si="55"/>
        <v>6640801</v>
      </c>
      <c r="C584" s="176" t="str">
        <f t="shared" si="56"/>
        <v>26</v>
      </c>
      <c r="D584" s="176" t="str">
        <f t="shared" si="57"/>
        <v>6-PANEL CAP STRUCTURE</v>
      </c>
      <c r="E584" s="176" t="str">
        <f t="shared" si="58"/>
        <v>Кепка</v>
      </c>
      <c r="F584" s="177" t="str">
        <f t="shared" si="59"/>
        <v>Кепки</v>
      </c>
      <c r="G584" s="172" t="s">
        <v>1081</v>
      </c>
      <c r="H584" s="173" t="s">
        <v>610</v>
      </c>
      <c r="I584" s="173" t="s">
        <v>72</v>
      </c>
      <c r="J584" s="173" t="s">
        <v>2634</v>
      </c>
      <c r="K584" s="173">
        <v>1</v>
      </c>
      <c r="L584" s="173" t="s">
        <v>2634</v>
      </c>
      <c r="M584" s="173"/>
      <c r="N584" s="173">
        <v>1</v>
      </c>
    </row>
    <row r="585" spans="1:14" x14ac:dyDescent="0.25">
      <c r="A585" s="176" t="str">
        <f t="shared" si="54"/>
        <v>664080126</v>
      </c>
      <c r="B585" s="176">
        <f t="shared" si="55"/>
        <v>6640801</v>
      </c>
      <c r="C585" s="176" t="str">
        <f t="shared" si="56"/>
        <v>26</v>
      </c>
      <c r="D585" s="176" t="str">
        <f t="shared" si="57"/>
        <v>6-PANEL CAP STRUCTURE</v>
      </c>
      <c r="E585" s="176" t="str">
        <f t="shared" si="58"/>
        <v>Кепка</v>
      </c>
      <c r="F585" s="177" t="str">
        <f t="shared" si="59"/>
        <v>Кепки</v>
      </c>
      <c r="G585" s="172" t="s">
        <v>1080</v>
      </c>
      <c r="H585" s="173" t="s">
        <v>610</v>
      </c>
      <c r="I585" s="173" t="s">
        <v>60</v>
      </c>
      <c r="J585" s="173" t="s">
        <v>2634</v>
      </c>
      <c r="K585" s="173">
        <v>2</v>
      </c>
      <c r="L585" s="173" t="s">
        <v>2635</v>
      </c>
      <c r="M585" s="173"/>
      <c r="N585" s="173">
        <v>2</v>
      </c>
    </row>
    <row r="586" spans="1:14" x14ac:dyDescent="0.25">
      <c r="A586" s="176" t="str">
        <f t="shared" si="54"/>
        <v>664080126</v>
      </c>
      <c r="B586" s="176">
        <f t="shared" si="55"/>
        <v>6640801</v>
      </c>
      <c r="C586" s="176" t="str">
        <f t="shared" si="56"/>
        <v>26</v>
      </c>
      <c r="D586" s="176" t="str">
        <f t="shared" si="57"/>
        <v>6-PANEL CAP STRUCTURE</v>
      </c>
      <c r="E586" s="176" t="str">
        <f t="shared" si="58"/>
        <v>Кепка</v>
      </c>
      <c r="F586" s="177" t="str">
        <f t="shared" si="59"/>
        <v>Кепки</v>
      </c>
      <c r="G586" s="172" t="s">
        <v>1079</v>
      </c>
      <c r="H586" s="173" t="s">
        <v>610</v>
      </c>
      <c r="I586" s="173" t="s">
        <v>63</v>
      </c>
      <c r="J586" s="173" t="s">
        <v>2634</v>
      </c>
      <c r="K586" s="173">
        <v>2</v>
      </c>
      <c r="L586" s="173" t="s">
        <v>2635</v>
      </c>
      <c r="M586" s="173"/>
      <c r="N586" s="173">
        <v>2</v>
      </c>
    </row>
    <row r="587" spans="1:14" x14ac:dyDescent="0.25">
      <c r="A587" s="176" t="str">
        <f t="shared" si="54"/>
        <v>664080126</v>
      </c>
      <c r="B587" s="176">
        <f t="shared" si="55"/>
        <v>6640801</v>
      </c>
      <c r="C587" s="176" t="str">
        <f t="shared" si="56"/>
        <v>26</v>
      </c>
      <c r="D587" s="176" t="str">
        <f t="shared" si="57"/>
        <v>6-PANEL CAP STRUCTURE</v>
      </c>
      <c r="E587" s="176" t="str">
        <f t="shared" si="58"/>
        <v>Кепка</v>
      </c>
      <c r="F587" s="177" t="str">
        <f t="shared" si="59"/>
        <v>Кепки</v>
      </c>
      <c r="G587" s="172" t="s">
        <v>1078</v>
      </c>
      <c r="H587" s="173" t="s">
        <v>610</v>
      </c>
      <c r="I587" s="173" t="s">
        <v>64</v>
      </c>
      <c r="J587" s="173" t="s">
        <v>2634</v>
      </c>
      <c r="K587" s="173">
        <v>2</v>
      </c>
      <c r="L587" s="173" t="s">
        <v>2635</v>
      </c>
      <c r="M587" s="173"/>
      <c r="N587" s="173">
        <v>2</v>
      </c>
    </row>
    <row r="588" spans="1:14" x14ac:dyDescent="0.25">
      <c r="A588" s="176" t="str">
        <f t="shared" si="54"/>
        <v>664080126</v>
      </c>
      <c r="B588" s="176">
        <f t="shared" si="55"/>
        <v>6640801</v>
      </c>
      <c r="C588" s="176" t="str">
        <f t="shared" si="56"/>
        <v>26</v>
      </c>
      <c r="D588" s="176" t="str">
        <f t="shared" si="57"/>
        <v>6-PANEL CAP STRUCTURE</v>
      </c>
      <c r="E588" s="176" t="str">
        <f t="shared" si="58"/>
        <v>Кепка</v>
      </c>
      <c r="F588" s="177" t="str">
        <f t="shared" si="59"/>
        <v>Кепки</v>
      </c>
      <c r="G588" s="172" t="s">
        <v>1077</v>
      </c>
      <c r="H588" s="173" t="s">
        <v>610</v>
      </c>
      <c r="I588" s="173" t="s">
        <v>70</v>
      </c>
      <c r="J588" s="173" t="s">
        <v>2634</v>
      </c>
      <c r="K588" s="173">
        <v>1</v>
      </c>
      <c r="L588" s="173" t="s">
        <v>2634</v>
      </c>
      <c r="M588" s="173"/>
      <c r="N588" s="173">
        <v>1</v>
      </c>
    </row>
    <row r="589" spans="1:14" x14ac:dyDescent="0.25">
      <c r="A589" s="176" t="str">
        <f t="shared" si="54"/>
        <v>664090241</v>
      </c>
      <c r="B589" s="176">
        <f t="shared" si="55"/>
        <v>6640902</v>
      </c>
      <c r="C589" s="176" t="str">
        <f t="shared" si="56"/>
        <v>41</v>
      </c>
      <c r="D589" s="176" t="str">
        <f t="shared" si="57"/>
        <v>6-PANEL CAP HARRIS TWEED</v>
      </c>
      <c r="E589" s="176" t="str">
        <f t="shared" si="58"/>
        <v>Кепка</v>
      </c>
      <c r="F589" s="177" t="str">
        <f t="shared" si="59"/>
        <v>Кепки</v>
      </c>
      <c r="G589" s="172" t="s">
        <v>457</v>
      </c>
      <c r="H589" s="173" t="s">
        <v>615</v>
      </c>
      <c r="I589" s="173" t="s">
        <v>61</v>
      </c>
      <c r="J589" s="173" t="s">
        <v>2639</v>
      </c>
      <c r="K589" s="173">
        <v>4</v>
      </c>
      <c r="L589" s="173" t="s">
        <v>2642</v>
      </c>
      <c r="M589" s="173"/>
      <c r="N589" s="173">
        <v>4</v>
      </c>
    </row>
    <row r="590" spans="1:14" x14ac:dyDescent="0.25">
      <c r="A590" s="176" t="str">
        <f t="shared" si="54"/>
        <v>664090241</v>
      </c>
      <c r="B590" s="176">
        <f t="shared" si="55"/>
        <v>6640902</v>
      </c>
      <c r="C590" s="176" t="str">
        <f t="shared" si="56"/>
        <v>41</v>
      </c>
      <c r="D590" s="176" t="str">
        <f t="shared" si="57"/>
        <v>6-PANEL CAP HARRIS TWEED</v>
      </c>
      <c r="E590" s="176" t="str">
        <f t="shared" si="58"/>
        <v>Кепка</v>
      </c>
      <c r="F590" s="177" t="str">
        <f t="shared" si="59"/>
        <v>Кепки</v>
      </c>
      <c r="G590" s="172" t="s">
        <v>456</v>
      </c>
      <c r="H590" s="173" t="s">
        <v>615</v>
      </c>
      <c r="I590" s="173" t="s">
        <v>60</v>
      </c>
      <c r="J590" s="173" t="s">
        <v>2639</v>
      </c>
      <c r="K590" s="173">
        <v>8</v>
      </c>
      <c r="L590" s="173" t="s">
        <v>3581</v>
      </c>
      <c r="M590" s="173"/>
      <c r="N590" s="173">
        <v>8</v>
      </c>
    </row>
    <row r="591" spans="1:14" x14ac:dyDescent="0.25">
      <c r="A591" s="176" t="str">
        <f t="shared" si="54"/>
        <v>664090241</v>
      </c>
      <c r="B591" s="176">
        <f t="shared" si="55"/>
        <v>6640902</v>
      </c>
      <c r="C591" s="176" t="str">
        <f t="shared" si="56"/>
        <v>41</v>
      </c>
      <c r="D591" s="176" t="str">
        <f t="shared" si="57"/>
        <v>6-PANEL CAP HARRIS TWEED</v>
      </c>
      <c r="E591" s="176" t="str">
        <f t="shared" si="58"/>
        <v>Кепка</v>
      </c>
      <c r="F591" s="177" t="str">
        <f t="shared" si="59"/>
        <v>Кепки</v>
      </c>
      <c r="G591" s="172" t="s">
        <v>454</v>
      </c>
      <c r="H591" s="173" t="s">
        <v>615</v>
      </c>
      <c r="I591" s="173" t="s">
        <v>64</v>
      </c>
      <c r="J591" s="173" t="s">
        <v>2639</v>
      </c>
      <c r="K591" s="173">
        <v>1</v>
      </c>
      <c r="L591" s="173" t="s">
        <v>2639</v>
      </c>
      <c r="M591" s="173"/>
      <c r="N591" s="173">
        <v>1</v>
      </c>
    </row>
    <row r="592" spans="1:14" x14ac:dyDescent="0.25">
      <c r="A592" s="176" t="str">
        <f t="shared" si="54"/>
        <v>664090241</v>
      </c>
      <c r="B592" s="176">
        <f t="shared" si="55"/>
        <v>6640902</v>
      </c>
      <c r="C592" s="176" t="str">
        <f t="shared" si="56"/>
        <v>41</v>
      </c>
      <c r="D592" s="176" t="str">
        <f t="shared" si="57"/>
        <v>6-PANEL CAP HARRIS TWEED</v>
      </c>
      <c r="E592" s="176" t="str">
        <f t="shared" si="58"/>
        <v>Кепка</v>
      </c>
      <c r="F592" s="177" t="str">
        <f t="shared" si="59"/>
        <v>Кепки</v>
      </c>
      <c r="G592" s="172" t="s">
        <v>452</v>
      </c>
      <c r="H592" s="173" t="s">
        <v>615</v>
      </c>
      <c r="I592" s="173" t="s">
        <v>71</v>
      </c>
      <c r="J592" s="173" t="s">
        <v>2733</v>
      </c>
      <c r="K592" s="173">
        <v>2</v>
      </c>
      <c r="L592" s="173" t="s">
        <v>2734</v>
      </c>
      <c r="M592" s="173"/>
      <c r="N592" s="173">
        <v>2</v>
      </c>
    </row>
    <row r="593" spans="1:14" x14ac:dyDescent="0.25">
      <c r="A593" s="176" t="str">
        <f t="shared" si="54"/>
        <v>664090241</v>
      </c>
      <c r="B593" s="176">
        <f t="shared" si="55"/>
        <v>6640902</v>
      </c>
      <c r="C593" s="176" t="str">
        <f t="shared" si="56"/>
        <v>41</v>
      </c>
      <c r="D593" s="176" t="str">
        <f t="shared" si="57"/>
        <v>6-PANEL CAP HARRIS TWEED</v>
      </c>
      <c r="E593" s="176" t="str">
        <f t="shared" si="58"/>
        <v>Кепка</v>
      </c>
      <c r="F593" s="177" t="str">
        <f t="shared" si="59"/>
        <v>Кепки</v>
      </c>
      <c r="G593" s="172" t="s">
        <v>451</v>
      </c>
      <c r="H593" s="173" t="s">
        <v>615</v>
      </c>
      <c r="I593" s="173" t="s">
        <v>70</v>
      </c>
      <c r="J593" s="173" t="s">
        <v>2639</v>
      </c>
      <c r="K593" s="173">
        <v>1</v>
      </c>
      <c r="L593" s="173" t="s">
        <v>2639</v>
      </c>
      <c r="M593" s="173"/>
      <c r="N593" s="173">
        <v>1</v>
      </c>
    </row>
    <row r="594" spans="1:14" x14ac:dyDescent="0.25">
      <c r="A594" s="176" t="str">
        <f t="shared" si="54"/>
        <v>664111032</v>
      </c>
      <c r="B594" s="176">
        <f t="shared" si="55"/>
        <v>6641110</v>
      </c>
      <c r="C594" s="176" t="str">
        <f t="shared" si="56"/>
        <v>32</v>
      </c>
      <c r="D594" s="176" t="str">
        <f t="shared" si="57"/>
        <v>6-PANEL CAP COTTON TWILL</v>
      </c>
      <c r="E594" s="176" t="str">
        <f t="shared" si="58"/>
        <v>Кепка</v>
      </c>
      <c r="F594" s="177" t="str">
        <f t="shared" si="59"/>
        <v>Кепки</v>
      </c>
      <c r="G594" s="172" t="s">
        <v>794</v>
      </c>
      <c r="H594" s="173" t="s">
        <v>621</v>
      </c>
      <c r="I594" s="173" t="s">
        <v>61</v>
      </c>
      <c r="J594" s="173" t="s">
        <v>2691</v>
      </c>
      <c r="K594" s="173">
        <v>2</v>
      </c>
      <c r="L594" s="173" t="s">
        <v>2692</v>
      </c>
      <c r="M594" s="173"/>
      <c r="N594" s="173">
        <v>2</v>
      </c>
    </row>
    <row r="595" spans="1:14" x14ac:dyDescent="0.25">
      <c r="A595" s="176" t="str">
        <f t="shared" si="54"/>
        <v>664111032</v>
      </c>
      <c r="B595" s="176">
        <f t="shared" si="55"/>
        <v>6641110</v>
      </c>
      <c r="C595" s="176" t="str">
        <f t="shared" si="56"/>
        <v>32</v>
      </c>
      <c r="D595" s="176" t="str">
        <f t="shared" si="57"/>
        <v>6-PANEL CAP COTTON TWILL</v>
      </c>
      <c r="E595" s="176" t="str">
        <f t="shared" si="58"/>
        <v>Кепка</v>
      </c>
      <c r="F595" s="177" t="str">
        <f t="shared" si="59"/>
        <v>Кепки</v>
      </c>
      <c r="G595" s="172" t="s">
        <v>793</v>
      </c>
      <c r="H595" s="173" t="s">
        <v>621</v>
      </c>
      <c r="I595" s="173" t="s">
        <v>60</v>
      </c>
      <c r="J595" s="173" t="s">
        <v>2487</v>
      </c>
      <c r="K595" s="173">
        <v>2</v>
      </c>
      <c r="L595" s="173" t="s">
        <v>2859</v>
      </c>
      <c r="M595" s="173"/>
      <c r="N595" s="173">
        <v>2</v>
      </c>
    </row>
    <row r="596" spans="1:14" x14ac:dyDescent="0.25">
      <c r="A596" s="176" t="str">
        <f t="shared" si="54"/>
        <v>664111032</v>
      </c>
      <c r="B596" s="176">
        <f t="shared" si="55"/>
        <v>6641110</v>
      </c>
      <c r="C596" s="176" t="str">
        <f t="shared" si="56"/>
        <v>32</v>
      </c>
      <c r="D596" s="176" t="str">
        <f t="shared" si="57"/>
        <v>6-PANEL CAP COTTON TWILL</v>
      </c>
      <c r="E596" s="176" t="str">
        <f t="shared" si="58"/>
        <v>Кепка</v>
      </c>
      <c r="F596" s="177" t="str">
        <f t="shared" si="59"/>
        <v>Кепки</v>
      </c>
      <c r="G596" s="172" t="s">
        <v>791</v>
      </c>
      <c r="H596" s="173" t="s">
        <v>621</v>
      </c>
      <c r="I596" s="173" t="s">
        <v>64</v>
      </c>
      <c r="J596" s="173" t="s">
        <v>2691</v>
      </c>
      <c r="K596" s="173">
        <v>3</v>
      </c>
      <c r="L596" s="173" t="s">
        <v>3582</v>
      </c>
      <c r="M596" s="173"/>
      <c r="N596" s="173">
        <v>3</v>
      </c>
    </row>
    <row r="597" spans="1:14" x14ac:dyDescent="0.25">
      <c r="A597" s="176" t="str">
        <f t="shared" si="54"/>
        <v>664111032</v>
      </c>
      <c r="B597" s="176">
        <f t="shared" si="55"/>
        <v>6641110</v>
      </c>
      <c r="C597" s="176" t="str">
        <f t="shared" si="56"/>
        <v>32</v>
      </c>
      <c r="D597" s="176" t="str">
        <f t="shared" si="57"/>
        <v>6-PANEL CAP COTTON TWILL</v>
      </c>
      <c r="E597" s="176" t="str">
        <f t="shared" si="58"/>
        <v>Кепка</v>
      </c>
      <c r="F597" s="177" t="str">
        <f t="shared" si="59"/>
        <v>Кепки</v>
      </c>
      <c r="G597" s="172" t="s">
        <v>790</v>
      </c>
      <c r="H597" s="173" t="s">
        <v>621</v>
      </c>
      <c r="I597" s="173" t="s">
        <v>70</v>
      </c>
      <c r="J597" s="173" t="s">
        <v>2691</v>
      </c>
      <c r="K597" s="173">
        <v>1</v>
      </c>
      <c r="L597" s="173" t="s">
        <v>2691</v>
      </c>
      <c r="M597" s="173"/>
      <c r="N597" s="173">
        <v>1</v>
      </c>
    </row>
    <row r="598" spans="1:14" x14ac:dyDescent="0.25">
      <c r="A598" s="176" t="str">
        <f t="shared" si="54"/>
        <v>66411101</v>
      </c>
      <c r="B598" s="176">
        <f t="shared" si="55"/>
        <v>6641110</v>
      </c>
      <c r="C598" s="176" t="str">
        <f t="shared" si="56"/>
        <v>1</v>
      </c>
      <c r="D598" s="176" t="str">
        <f t="shared" si="57"/>
        <v>6-PANEL CAP COTTON TWILL</v>
      </c>
      <c r="E598" s="176" t="str">
        <f t="shared" si="58"/>
        <v>Кепка</v>
      </c>
      <c r="F598" s="177" t="str">
        <f t="shared" si="59"/>
        <v>Кепки</v>
      </c>
      <c r="G598" s="172" t="s">
        <v>789</v>
      </c>
      <c r="H598" s="173" t="s">
        <v>626</v>
      </c>
      <c r="I598" s="173" t="s">
        <v>61</v>
      </c>
      <c r="J598" s="173" t="s">
        <v>2487</v>
      </c>
      <c r="K598" s="173">
        <v>4</v>
      </c>
      <c r="L598" s="173" t="s">
        <v>2690</v>
      </c>
      <c r="M598" s="173"/>
      <c r="N598" s="173">
        <v>4</v>
      </c>
    </row>
    <row r="599" spans="1:14" x14ac:dyDescent="0.25">
      <c r="A599" s="176" t="str">
        <f t="shared" si="54"/>
        <v>66411101</v>
      </c>
      <c r="B599" s="176">
        <f t="shared" si="55"/>
        <v>6641110</v>
      </c>
      <c r="C599" s="176" t="str">
        <f t="shared" si="56"/>
        <v>1</v>
      </c>
      <c r="D599" s="176" t="str">
        <f t="shared" si="57"/>
        <v>6-PANEL CAP COTTON TWILL</v>
      </c>
      <c r="E599" s="176" t="str">
        <f t="shared" si="58"/>
        <v>Кепка</v>
      </c>
      <c r="F599" s="177" t="str">
        <f t="shared" si="59"/>
        <v>Кепки</v>
      </c>
      <c r="G599" s="172" t="s">
        <v>788</v>
      </c>
      <c r="H599" s="173" t="s">
        <v>626</v>
      </c>
      <c r="I599" s="173" t="s">
        <v>60</v>
      </c>
      <c r="J599" s="173" t="s">
        <v>2487</v>
      </c>
      <c r="K599" s="173">
        <v>1</v>
      </c>
      <c r="L599" s="173" t="s">
        <v>2487</v>
      </c>
      <c r="M599" s="173"/>
      <c r="N599" s="173">
        <v>1</v>
      </c>
    </row>
    <row r="600" spans="1:14" x14ac:dyDescent="0.25">
      <c r="A600" s="176" t="str">
        <f t="shared" si="54"/>
        <v>66411101</v>
      </c>
      <c r="B600" s="176">
        <f t="shared" si="55"/>
        <v>6641110</v>
      </c>
      <c r="C600" s="176" t="str">
        <f t="shared" si="56"/>
        <v>1</v>
      </c>
      <c r="D600" s="176" t="str">
        <f t="shared" si="57"/>
        <v>6-PANEL CAP COTTON TWILL</v>
      </c>
      <c r="E600" s="176" t="str">
        <f t="shared" si="58"/>
        <v>Кепка</v>
      </c>
      <c r="F600" s="177" t="str">
        <f t="shared" si="59"/>
        <v>Кепки</v>
      </c>
      <c r="G600" s="172" t="s">
        <v>786</v>
      </c>
      <c r="H600" s="173" t="s">
        <v>626</v>
      </c>
      <c r="I600" s="173" t="s">
        <v>64</v>
      </c>
      <c r="J600" s="173" t="s">
        <v>2487</v>
      </c>
      <c r="K600" s="173">
        <v>2</v>
      </c>
      <c r="L600" s="173" t="s">
        <v>2859</v>
      </c>
      <c r="M600" s="173"/>
      <c r="N600" s="173">
        <v>2</v>
      </c>
    </row>
    <row r="601" spans="1:14" x14ac:dyDescent="0.25">
      <c r="A601" s="176" t="str">
        <f t="shared" si="54"/>
        <v>66411101</v>
      </c>
      <c r="B601" s="176">
        <f t="shared" si="55"/>
        <v>6641110</v>
      </c>
      <c r="C601" s="176" t="str">
        <f t="shared" si="56"/>
        <v>1</v>
      </c>
      <c r="D601" s="176" t="str">
        <f t="shared" si="57"/>
        <v>6-PANEL CAP COTTON TWILL</v>
      </c>
      <c r="E601" s="176" t="str">
        <f t="shared" si="58"/>
        <v>Кепка</v>
      </c>
      <c r="F601" s="177" t="str">
        <f t="shared" si="59"/>
        <v>Кепки</v>
      </c>
      <c r="G601" s="172" t="s">
        <v>785</v>
      </c>
      <c r="H601" s="173" t="s">
        <v>626</v>
      </c>
      <c r="I601" s="173" t="s">
        <v>70</v>
      </c>
      <c r="J601" s="173" t="s">
        <v>2691</v>
      </c>
      <c r="K601" s="173">
        <v>1</v>
      </c>
      <c r="L601" s="173" t="s">
        <v>2691</v>
      </c>
      <c r="M601" s="173"/>
      <c r="N601" s="173">
        <v>1</v>
      </c>
    </row>
    <row r="602" spans="1:14" x14ac:dyDescent="0.25">
      <c r="A602" s="176" t="str">
        <f t="shared" si="54"/>
        <v>66411133</v>
      </c>
      <c r="B602" s="176">
        <f t="shared" si="55"/>
        <v>6641113</v>
      </c>
      <c r="C602" s="176" t="str">
        <f t="shared" si="56"/>
        <v>3</v>
      </c>
      <c r="D602" s="176" t="str">
        <f t="shared" si="57"/>
        <v>6-PANEL CAP SOFT COTTON/CORD</v>
      </c>
      <c r="E602" s="176" t="str">
        <f t="shared" si="58"/>
        <v>Кепка</v>
      </c>
      <c r="F602" s="177" t="str">
        <f t="shared" si="59"/>
        <v>Кепки</v>
      </c>
      <c r="G602" s="172" t="s">
        <v>323</v>
      </c>
      <c r="H602" s="173" t="s">
        <v>630</v>
      </c>
      <c r="I602" s="173" t="s">
        <v>61</v>
      </c>
      <c r="J602" s="173" t="s">
        <v>2449</v>
      </c>
      <c r="K602" s="173">
        <v>6</v>
      </c>
      <c r="L602" s="173" t="s">
        <v>2877</v>
      </c>
      <c r="M602" s="173"/>
      <c r="N602" s="173">
        <v>6</v>
      </c>
    </row>
    <row r="603" spans="1:14" x14ac:dyDescent="0.25">
      <c r="A603" s="176" t="str">
        <f t="shared" si="54"/>
        <v>66411133</v>
      </c>
      <c r="B603" s="176">
        <f t="shared" si="55"/>
        <v>6641113</v>
      </c>
      <c r="C603" s="176" t="str">
        <f t="shared" si="56"/>
        <v>3</v>
      </c>
      <c r="D603" s="176" t="str">
        <f t="shared" si="57"/>
        <v>6-PANEL CAP SOFT COTTON/CORD</v>
      </c>
      <c r="E603" s="176" t="str">
        <f t="shared" si="58"/>
        <v>Кепка</v>
      </c>
      <c r="F603" s="177" t="str">
        <f t="shared" si="59"/>
        <v>Кепки</v>
      </c>
      <c r="G603" s="172" t="s">
        <v>321</v>
      </c>
      <c r="H603" s="173" t="s">
        <v>630</v>
      </c>
      <c r="I603" s="173" t="s">
        <v>60</v>
      </c>
      <c r="J603" s="173" t="s">
        <v>2449</v>
      </c>
      <c r="K603" s="173">
        <v>9</v>
      </c>
      <c r="L603" s="173" t="s">
        <v>2864</v>
      </c>
      <c r="M603" s="173"/>
      <c r="N603" s="173">
        <v>9</v>
      </c>
    </row>
    <row r="604" spans="1:14" x14ac:dyDescent="0.25">
      <c r="A604" s="176" t="str">
        <f t="shared" si="54"/>
        <v>66411133</v>
      </c>
      <c r="B604" s="176">
        <f t="shared" si="55"/>
        <v>6641113</v>
      </c>
      <c r="C604" s="176" t="str">
        <f t="shared" si="56"/>
        <v>3</v>
      </c>
      <c r="D604" s="176" t="str">
        <f t="shared" si="57"/>
        <v>6-PANEL CAP SOFT COTTON/CORD</v>
      </c>
      <c r="E604" s="176" t="str">
        <f t="shared" si="58"/>
        <v>Кепка</v>
      </c>
      <c r="F604" s="177" t="str">
        <f t="shared" si="59"/>
        <v>Кепки</v>
      </c>
      <c r="G604" s="172" t="s">
        <v>320</v>
      </c>
      <c r="H604" s="173" t="s">
        <v>630</v>
      </c>
      <c r="I604" s="173" t="s">
        <v>64</v>
      </c>
      <c r="J604" s="173" t="s">
        <v>2449</v>
      </c>
      <c r="K604" s="173">
        <v>6</v>
      </c>
      <c r="L604" s="173" t="s">
        <v>2877</v>
      </c>
      <c r="M604" s="173"/>
      <c r="N604" s="173">
        <v>6</v>
      </c>
    </row>
    <row r="605" spans="1:14" x14ac:dyDescent="0.25">
      <c r="A605" s="176" t="str">
        <f t="shared" si="54"/>
        <v>66411133</v>
      </c>
      <c r="B605" s="176">
        <f t="shared" si="55"/>
        <v>6641113</v>
      </c>
      <c r="C605" s="176" t="str">
        <f t="shared" si="56"/>
        <v>3</v>
      </c>
      <c r="D605" s="176" t="str">
        <f t="shared" si="57"/>
        <v>6-PANEL CAP SOFT COTTON/CORD</v>
      </c>
      <c r="E605" s="176" t="str">
        <f t="shared" si="58"/>
        <v>Кепка</v>
      </c>
      <c r="F605" s="177" t="str">
        <f t="shared" si="59"/>
        <v>Кепки</v>
      </c>
      <c r="G605" s="172" t="s">
        <v>319</v>
      </c>
      <c r="H605" s="173" t="s">
        <v>630</v>
      </c>
      <c r="I605" s="173" t="s">
        <v>70</v>
      </c>
      <c r="J605" s="173" t="s">
        <v>2449</v>
      </c>
      <c r="K605" s="173">
        <v>1</v>
      </c>
      <c r="L605" s="173" t="s">
        <v>2451</v>
      </c>
      <c r="M605" s="173"/>
      <c r="N605" s="173">
        <v>1</v>
      </c>
    </row>
    <row r="606" spans="1:14" x14ac:dyDescent="0.25">
      <c r="A606" s="176" t="str">
        <f t="shared" si="54"/>
        <v>6642501317</v>
      </c>
      <c r="B606" s="176">
        <f t="shared" si="55"/>
        <v>6642501</v>
      </c>
      <c r="C606" s="176" t="str">
        <f t="shared" si="56"/>
        <v>317</v>
      </c>
      <c r="D606" s="176" t="str">
        <f t="shared" si="57"/>
        <v>6-PANEL CAP SILK</v>
      </c>
      <c r="E606" s="176" t="str">
        <f t="shared" si="58"/>
        <v>Кепка</v>
      </c>
      <c r="F606" s="177" t="str">
        <f t="shared" si="59"/>
        <v>Кепки</v>
      </c>
      <c r="G606" s="172" t="s">
        <v>1350</v>
      </c>
      <c r="H606" s="173" t="s">
        <v>633</v>
      </c>
      <c r="I606" s="173" t="s">
        <v>61</v>
      </c>
      <c r="J606" s="173" t="s">
        <v>2737</v>
      </c>
      <c r="K606" s="173">
        <v>1</v>
      </c>
      <c r="L606" s="173" t="s">
        <v>2737</v>
      </c>
      <c r="M606" s="173"/>
      <c r="N606" s="173">
        <v>1</v>
      </c>
    </row>
    <row r="607" spans="1:14" x14ac:dyDescent="0.25">
      <c r="A607" s="176" t="str">
        <f t="shared" si="54"/>
        <v>66431047</v>
      </c>
      <c r="B607" s="176">
        <f t="shared" si="55"/>
        <v>6643104</v>
      </c>
      <c r="C607" s="176" t="str">
        <f t="shared" si="56"/>
        <v>7</v>
      </c>
      <c r="D607" s="176" t="str">
        <f t="shared" si="57"/>
        <v>6-PANEL CAP LINEN</v>
      </c>
      <c r="E607" s="176" t="str">
        <f t="shared" si="58"/>
        <v>Кепка</v>
      </c>
      <c r="F607" s="177" t="str">
        <f t="shared" si="59"/>
        <v>Кепки</v>
      </c>
      <c r="G607" s="172" t="s">
        <v>784</v>
      </c>
      <c r="H607" s="173" t="s">
        <v>635</v>
      </c>
      <c r="I607" s="173" t="s">
        <v>61</v>
      </c>
      <c r="J607" s="173" t="s">
        <v>2420</v>
      </c>
      <c r="K607" s="173">
        <v>2</v>
      </c>
      <c r="L607" s="173" t="s">
        <v>2421</v>
      </c>
      <c r="M607" s="173"/>
      <c r="N607" s="173">
        <v>2</v>
      </c>
    </row>
    <row r="608" spans="1:14" x14ac:dyDescent="0.25">
      <c r="A608" s="176" t="str">
        <f t="shared" si="54"/>
        <v>66431047</v>
      </c>
      <c r="B608" s="176">
        <f t="shared" si="55"/>
        <v>6643104</v>
      </c>
      <c r="C608" s="176" t="str">
        <f t="shared" si="56"/>
        <v>7</v>
      </c>
      <c r="D608" s="176" t="str">
        <f t="shared" si="57"/>
        <v>6-PANEL CAP LINEN</v>
      </c>
      <c r="E608" s="176" t="str">
        <f t="shared" si="58"/>
        <v>Кепка</v>
      </c>
      <c r="F608" s="177" t="str">
        <f t="shared" si="59"/>
        <v>Кепки</v>
      </c>
      <c r="G608" s="172" t="s">
        <v>783</v>
      </c>
      <c r="H608" s="173" t="s">
        <v>635</v>
      </c>
      <c r="I608" s="173" t="s">
        <v>60</v>
      </c>
      <c r="J608" s="173" t="s">
        <v>2420</v>
      </c>
      <c r="K608" s="173">
        <v>4</v>
      </c>
      <c r="L608" s="173" t="s">
        <v>2738</v>
      </c>
      <c r="M608" s="173"/>
      <c r="N608" s="173">
        <v>4</v>
      </c>
    </row>
    <row r="609" spans="1:14" x14ac:dyDescent="0.25">
      <c r="A609" s="176" t="str">
        <f t="shared" si="54"/>
        <v>66431047</v>
      </c>
      <c r="B609" s="176">
        <f t="shared" si="55"/>
        <v>6643104</v>
      </c>
      <c r="C609" s="176" t="str">
        <f t="shared" si="56"/>
        <v>7</v>
      </c>
      <c r="D609" s="176" t="str">
        <f t="shared" si="57"/>
        <v>6-PANEL CAP LINEN</v>
      </c>
      <c r="E609" s="176" t="str">
        <f t="shared" si="58"/>
        <v>Кепка</v>
      </c>
      <c r="F609" s="177" t="str">
        <f t="shared" si="59"/>
        <v>Кепки</v>
      </c>
      <c r="G609" s="172" t="s">
        <v>782</v>
      </c>
      <c r="H609" s="173" t="s">
        <v>635</v>
      </c>
      <c r="I609" s="173" t="s">
        <v>64</v>
      </c>
      <c r="J609" s="173" t="s">
        <v>2420</v>
      </c>
      <c r="K609" s="173">
        <v>2</v>
      </c>
      <c r="L609" s="173" t="s">
        <v>2421</v>
      </c>
      <c r="M609" s="173"/>
      <c r="N609" s="173">
        <v>2</v>
      </c>
    </row>
    <row r="610" spans="1:14" x14ac:dyDescent="0.25">
      <c r="A610" s="176" t="str">
        <f t="shared" si="54"/>
        <v>664310420</v>
      </c>
      <c r="B610" s="176">
        <f t="shared" si="55"/>
        <v>6643104</v>
      </c>
      <c r="C610" s="176" t="str">
        <f t="shared" si="56"/>
        <v>20</v>
      </c>
      <c r="D610" s="176" t="str">
        <f t="shared" si="57"/>
        <v>6-PANEL CAP LINEN</v>
      </c>
      <c r="E610" s="176" t="str">
        <f t="shared" si="58"/>
        <v>Кепка</v>
      </c>
      <c r="F610" s="177" t="str">
        <f t="shared" si="59"/>
        <v>Кепки</v>
      </c>
      <c r="G610" s="172" t="s">
        <v>780</v>
      </c>
      <c r="H610" s="173" t="s">
        <v>637</v>
      </c>
      <c r="I610" s="173" t="s">
        <v>61</v>
      </c>
      <c r="J610" s="173" t="s">
        <v>2420</v>
      </c>
      <c r="K610" s="173">
        <v>4</v>
      </c>
      <c r="L610" s="173" t="s">
        <v>2738</v>
      </c>
      <c r="M610" s="173"/>
      <c r="N610" s="173">
        <v>4</v>
      </c>
    </row>
    <row r="611" spans="1:14" x14ac:dyDescent="0.25">
      <c r="A611" s="176" t="str">
        <f t="shared" si="54"/>
        <v>664310420</v>
      </c>
      <c r="B611" s="176">
        <f t="shared" si="55"/>
        <v>6643104</v>
      </c>
      <c r="C611" s="176" t="str">
        <f t="shared" si="56"/>
        <v>20</v>
      </c>
      <c r="D611" s="176" t="str">
        <f t="shared" si="57"/>
        <v>6-PANEL CAP LINEN</v>
      </c>
      <c r="E611" s="176" t="str">
        <f t="shared" si="58"/>
        <v>Кепка</v>
      </c>
      <c r="F611" s="177" t="str">
        <f t="shared" si="59"/>
        <v>Кепки</v>
      </c>
      <c r="G611" s="172" t="s">
        <v>779</v>
      </c>
      <c r="H611" s="173" t="s">
        <v>637</v>
      </c>
      <c r="I611" s="173" t="s">
        <v>60</v>
      </c>
      <c r="J611" s="173" t="s">
        <v>2420</v>
      </c>
      <c r="K611" s="173">
        <v>3</v>
      </c>
      <c r="L611" s="173" t="s">
        <v>2584</v>
      </c>
      <c r="M611" s="173"/>
      <c r="N611" s="173">
        <v>3</v>
      </c>
    </row>
    <row r="612" spans="1:14" x14ac:dyDescent="0.25">
      <c r="A612" s="176" t="str">
        <f t="shared" si="54"/>
        <v>664310420</v>
      </c>
      <c r="B612" s="176">
        <f t="shared" si="55"/>
        <v>6643104</v>
      </c>
      <c r="C612" s="176" t="str">
        <f t="shared" si="56"/>
        <v>20</v>
      </c>
      <c r="D612" s="176" t="str">
        <f t="shared" si="57"/>
        <v>6-PANEL CAP LINEN</v>
      </c>
      <c r="E612" s="176" t="str">
        <f t="shared" si="58"/>
        <v>Кепка</v>
      </c>
      <c r="F612" s="177" t="str">
        <f t="shared" si="59"/>
        <v>Кепки</v>
      </c>
      <c r="G612" s="172" t="s">
        <v>778</v>
      </c>
      <c r="H612" s="173" t="s">
        <v>637</v>
      </c>
      <c r="I612" s="173" t="s">
        <v>64</v>
      </c>
      <c r="J612" s="173" t="s">
        <v>2420</v>
      </c>
      <c r="K612" s="173">
        <v>1</v>
      </c>
      <c r="L612" s="173" t="s">
        <v>2581</v>
      </c>
      <c r="M612" s="173"/>
      <c r="N612" s="173">
        <v>1</v>
      </c>
    </row>
    <row r="613" spans="1:14" x14ac:dyDescent="0.25">
      <c r="A613" s="176" t="str">
        <f t="shared" si="54"/>
        <v>6643401282</v>
      </c>
      <c r="B613" s="176">
        <f t="shared" si="55"/>
        <v>6643401</v>
      </c>
      <c r="C613" s="176" t="str">
        <f t="shared" si="56"/>
        <v>282</v>
      </c>
      <c r="D613" s="176" t="str">
        <f t="shared" si="57"/>
        <v>6-PANEL LINEN</v>
      </c>
      <c r="E613" s="176" t="str">
        <f t="shared" si="58"/>
        <v>Кепка</v>
      </c>
      <c r="F613" s="177" t="str">
        <f t="shared" si="59"/>
        <v>Кепки</v>
      </c>
      <c r="G613" s="172" t="s">
        <v>1713</v>
      </c>
      <c r="H613" s="173" t="s">
        <v>640</v>
      </c>
      <c r="I613" s="173" t="s">
        <v>61</v>
      </c>
      <c r="J613" s="173" t="s">
        <v>2578</v>
      </c>
      <c r="K613" s="173">
        <v>1</v>
      </c>
      <c r="L613" s="173" t="s">
        <v>2578</v>
      </c>
      <c r="M613" s="173"/>
      <c r="N613" s="173">
        <v>1</v>
      </c>
    </row>
    <row r="614" spans="1:14" x14ac:dyDescent="0.25">
      <c r="A614" s="176" t="str">
        <f t="shared" si="54"/>
        <v>6643501371</v>
      </c>
      <c r="B614" s="176">
        <f t="shared" si="55"/>
        <v>6643501</v>
      </c>
      <c r="C614" s="176" t="str">
        <f t="shared" si="56"/>
        <v>371</v>
      </c>
      <c r="D614" s="176" t="str">
        <f t="shared" si="57"/>
        <v>6-PANEL CAP LINEN</v>
      </c>
      <c r="E614" s="176" t="str">
        <f t="shared" si="58"/>
        <v>Кепка</v>
      </c>
      <c r="F614" s="177" t="str">
        <f t="shared" si="59"/>
        <v>Кепки</v>
      </c>
      <c r="G614" s="172" t="s">
        <v>777</v>
      </c>
      <c r="H614" s="173" t="s">
        <v>642</v>
      </c>
      <c r="I614" s="173" t="s">
        <v>66</v>
      </c>
      <c r="J614" s="173" t="s">
        <v>2739</v>
      </c>
      <c r="K614" s="173">
        <v>1</v>
      </c>
      <c r="L614" s="173" t="s">
        <v>2739</v>
      </c>
      <c r="M614" s="173"/>
      <c r="N614" s="173">
        <v>1</v>
      </c>
    </row>
    <row r="615" spans="1:14" x14ac:dyDescent="0.25">
      <c r="A615" s="176" t="str">
        <f t="shared" si="54"/>
        <v>6643501371</v>
      </c>
      <c r="B615" s="176">
        <f t="shared" si="55"/>
        <v>6643501</v>
      </c>
      <c r="C615" s="176" t="str">
        <f t="shared" si="56"/>
        <v>371</v>
      </c>
      <c r="D615" s="176" t="str">
        <f t="shared" si="57"/>
        <v>6-PANEL CAP LINEN</v>
      </c>
      <c r="E615" s="176" t="str">
        <f t="shared" si="58"/>
        <v>Кепка</v>
      </c>
      <c r="F615" s="177" t="str">
        <f t="shared" si="59"/>
        <v>Кепки</v>
      </c>
      <c r="G615" s="172" t="s">
        <v>776</v>
      </c>
      <c r="H615" s="173" t="s">
        <v>642</v>
      </c>
      <c r="I615" s="173" t="s">
        <v>61</v>
      </c>
      <c r="J615" s="173" t="s">
        <v>2739</v>
      </c>
      <c r="K615" s="173">
        <v>3</v>
      </c>
      <c r="L615" s="173" t="s">
        <v>2906</v>
      </c>
      <c r="M615" s="173"/>
      <c r="N615" s="173">
        <v>3</v>
      </c>
    </row>
    <row r="616" spans="1:14" x14ac:dyDescent="0.25">
      <c r="A616" s="176" t="str">
        <f t="shared" si="54"/>
        <v>6643501371</v>
      </c>
      <c r="B616" s="176">
        <f t="shared" si="55"/>
        <v>6643501</v>
      </c>
      <c r="C616" s="176" t="str">
        <f t="shared" si="56"/>
        <v>371</v>
      </c>
      <c r="D616" s="176" t="str">
        <f t="shared" si="57"/>
        <v>6-PANEL CAP LINEN</v>
      </c>
      <c r="E616" s="176" t="str">
        <f t="shared" si="58"/>
        <v>Кепка</v>
      </c>
      <c r="F616" s="177" t="str">
        <f t="shared" si="59"/>
        <v>Кепки</v>
      </c>
      <c r="G616" s="172" t="s">
        <v>775</v>
      </c>
      <c r="H616" s="173" t="s">
        <v>642</v>
      </c>
      <c r="I616" s="173" t="s">
        <v>60</v>
      </c>
      <c r="J616" s="173" t="s">
        <v>2739</v>
      </c>
      <c r="K616" s="173">
        <v>1</v>
      </c>
      <c r="L616" s="173" t="s">
        <v>2739</v>
      </c>
      <c r="M616" s="173"/>
      <c r="N616" s="173">
        <v>1</v>
      </c>
    </row>
    <row r="617" spans="1:14" x14ac:dyDescent="0.25">
      <c r="A617" s="176" t="str">
        <f t="shared" si="54"/>
        <v>6643501371</v>
      </c>
      <c r="B617" s="176">
        <f t="shared" si="55"/>
        <v>6643501</v>
      </c>
      <c r="C617" s="176" t="str">
        <f t="shared" si="56"/>
        <v>371</v>
      </c>
      <c r="D617" s="176" t="str">
        <f t="shared" si="57"/>
        <v>6-PANEL CAP LINEN</v>
      </c>
      <c r="E617" s="176" t="str">
        <f t="shared" si="58"/>
        <v>Кепка</v>
      </c>
      <c r="F617" s="177" t="str">
        <f t="shared" si="59"/>
        <v>Кепки</v>
      </c>
      <c r="G617" s="172" t="s">
        <v>773</v>
      </c>
      <c r="H617" s="173" t="s">
        <v>642</v>
      </c>
      <c r="I617" s="173" t="s">
        <v>64</v>
      </c>
      <c r="J617" s="173" t="s">
        <v>2739</v>
      </c>
      <c r="K617" s="173">
        <v>2</v>
      </c>
      <c r="L617" s="173" t="s">
        <v>2743</v>
      </c>
      <c r="M617" s="173"/>
      <c r="N617" s="173">
        <v>2</v>
      </c>
    </row>
    <row r="618" spans="1:14" x14ac:dyDescent="0.25">
      <c r="A618" s="176" t="str">
        <f t="shared" si="54"/>
        <v>6643501371</v>
      </c>
      <c r="B618" s="176">
        <f t="shared" si="55"/>
        <v>6643501</v>
      </c>
      <c r="C618" s="176" t="str">
        <f t="shared" si="56"/>
        <v>371</v>
      </c>
      <c r="D618" s="176" t="str">
        <f t="shared" si="57"/>
        <v>6-PANEL CAP LINEN</v>
      </c>
      <c r="E618" s="176" t="str">
        <f t="shared" si="58"/>
        <v>Кепка</v>
      </c>
      <c r="F618" s="177" t="str">
        <f t="shared" si="59"/>
        <v>Кепки</v>
      </c>
      <c r="G618" s="172" t="s">
        <v>772</v>
      </c>
      <c r="H618" s="173" t="s">
        <v>642</v>
      </c>
      <c r="I618" s="173" t="s">
        <v>70</v>
      </c>
      <c r="J618" s="173" t="s">
        <v>2739</v>
      </c>
      <c r="K618" s="173">
        <v>1</v>
      </c>
      <c r="L618" s="173" t="s">
        <v>2739</v>
      </c>
      <c r="M618" s="173"/>
      <c r="N618" s="173">
        <v>1</v>
      </c>
    </row>
    <row r="619" spans="1:14" x14ac:dyDescent="0.25">
      <c r="A619" s="176" t="str">
        <f t="shared" si="54"/>
        <v>6643501326</v>
      </c>
      <c r="B619" s="176">
        <f t="shared" si="55"/>
        <v>6643501</v>
      </c>
      <c r="C619" s="176" t="str">
        <f t="shared" si="56"/>
        <v>326</v>
      </c>
      <c r="D619" s="176" t="str">
        <f t="shared" si="57"/>
        <v>6-PANEL CAP LINEN</v>
      </c>
      <c r="E619" s="176" t="str">
        <f t="shared" si="58"/>
        <v>Кепка</v>
      </c>
      <c r="F619" s="177" t="str">
        <f t="shared" si="59"/>
        <v>Кепки</v>
      </c>
      <c r="G619" s="172" t="s">
        <v>771</v>
      </c>
      <c r="H619" s="173" t="s">
        <v>647</v>
      </c>
      <c r="I619" s="173" t="s">
        <v>66</v>
      </c>
      <c r="J619" s="173" t="s">
        <v>2739</v>
      </c>
      <c r="K619" s="173">
        <v>1</v>
      </c>
      <c r="L619" s="173" t="s">
        <v>2739</v>
      </c>
      <c r="M619" s="173"/>
      <c r="N619" s="173">
        <v>1</v>
      </c>
    </row>
    <row r="620" spans="1:14" x14ac:dyDescent="0.25">
      <c r="A620" s="176" t="str">
        <f t="shared" si="54"/>
        <v>6643501326</v>
      </c>
      <c r="B620" s="176">
        <f t="shared" si="55"/>
        <v>6643501</v>
      </c>
      <c r="C620" s="176" t="str">
        <f t="shared" si="56"/>
        <v>326</v>
      </c>
      <c r="D620" s="176" t="str">
        <f t="shared" si="57"/>
        <v>6-PANEL CAP LINEN</v>
      </c>
      <c r="E620" s="176" t="str">
        <f t="shared" si="58"/>
        <v>Кепка</v>
      </c>
      <c r="F620" s="177" t="str">
        <f t="shared" si="59"/>
        <v>Кепки</v>
      </c>
      <c r="G620" s="172" t="s">
        <v>770</v>
      </c>
      <c r="H620" s="173" t="s">
        <v>647</v>
      </c>
      <c r="I620" s="173" t="s">
        <v>61</v>
      </c>
      <c r="J620" s="173" t="s">
        <v>2739</v>
      </c>
      <c r="K620" s="173">
        <v>1</v>
      </c>
      <c r="L620" s="173" t="s">
        <v>2739</v>
      </c>
      <c r="M620" s="173"/>
      <c r="N620" s="173">
        <v>1</v>
      </c>
    </row>
    <row r="621" spans="1:14" x14ac:dyDescent="0.25">
      <c r="A621" s="176" t="str">
        <f t="shared" si="54"/>
        <v>6643501326</v>
      </c>
      <c r="B621" s="176">
        <f t="shared" si="55"/>
        <v>6643501</v>
      </c>
      <c r="C621" s="176" t="str">
        <f t="shared" si="56"/>
        <v>326</v>
      </c>
      <c r="D621" s="176" t="str">
        <f t="shared" si="57"/>
        <v>6-PANEL CAP LINEN</v>
      </c>
      <c r="E621" s="176" t="str">
        <f t="shared" si="58"/>
        <v>Кепка</v>
      </c>
      <c r="F621" s="177" t="str">
        <f t="shared" si="59"/>
        <v>Кепки</v>
      </c>
      <c r="G621" s="172" t="s">
        <v>769</v>
      </c>
      <c r="H621" s="173" t="s">
        <v>647</v>
      </c>
      <c r="I621" s="173" t="s">
        <v>60</v>
      </c>
      <c r="J621" s="173" t="s">
        <v>2739</v>
      </c>
      <c r="K621" s="173">
        <v>4</v>
      </c>
      <c r="L621" s="173" t="s">
        <v>2742</v>
      </c>
      <c r="M621" s="173"/>
      <c r="N621" s="173">
        <v>4</v>
      </c>
    </row>
    <row r="622" spans="1:14" x14ac:dyDescent="0.25">
      <c r="A622" s="176" t="str">
        <f t="shared" si="54"/>
        <v>6643501326</v>
      </c>
      <c r="B622" s="176">
        <f t="shared" si="55"/>
        <v>6643501</v>
      </c>
      <c r="C622" s="176" t="str">
        <f t="shared" si="56"/>
        <v>326</v>
      </c>
      <c r="D622" s="176" t="str">
        <f t="shared" si="57"/>
        <v>6-PANEL CAP LINEN</v>
      </c>
      <c r="E622" s="176" t="str">
        <f t="shared" si="58"/>
        <v>Кепка</v>
      </c>
      <c r="F622" s="177" t="str">
        <f t="shared" si="59"/>
        <v>Кепки</v>
      </c>
      <c r="G622" s="172" t="s">
        <v>768</v>
      </c>
      <c r="H622" s="173" t="s">
        <v>647</v>
      </c>
      <c r="I622" s="173" t="s">
        <v>64</v>
      </c>
      <c r="J622" s="173" t="s">
        <v>2739</v>
      </c>
      <c r="K622" s="173">
        <v>1</v>
      </c>
      <c r="L622" s="173" t="s">
        <v>2739</v>
      </c>
      <c r="M622" s="173"/>
      <c r="N622" s="173">
        <v>1</v>
      </c>
    </row>
    <row r="623" spans="1:14" x14ac:dyDescent="0.25">
      <c r="A623" s="176" t="str">
        <f t="shared" si="54"/>
        <v>664710362</v>
      </c>
      <c r="B623" s="176">
        <f t="shared" si="55"/>
        <v>6647103</v>
      </c>
      <c r="C623" s="176" t="str">
        <f t="shared" si="56"/>
        <v>62</v>
      </c>
      <c r="D623" s="176" t="str">
        <f t="shared" si="57"/>
        <v>6-PANEL</v>
      </c>
      <c r="E623" s="176" t="str">
        <f t="shared" si="58"/>
        <v>Кепка</v>
      </c>
      <c r="F623" s="177" t="str">
        <f t="shared" si="59"/>
        <v>Кепки</v>
      </c>
      <c r="G623" s="172" t="s">
        <v>1894</v>
      </c>
      <c r="H623" s="173" t="s">
        <v>650</v>
      </c>
      <c r="I623" s="173" t="s">
        <v>66</v>
      </c>
      <c r="J623" s="173" t="s">
        <v>2745</v>
      </c>
      <c r="K623" s="173">
        <v>1</v>
      </c>
      <c r="L623" s="173" t="s">
        <v>2745</v>
      </c>
      <c r="M623" s="173"/>
      <c r="N623" s="173">
        <v>1</v>
      </c>
    </row>
    <row r="624" spans="1:14" x14ac:dyDescent="0.25">
      <c r="A624" s="176" t="str">
        <f t="shared" si="54"/>
        <v>664710362</v>
      </c>
      <c r="B624" s="176">
        <f t="shared" si="55"/>
        <v>6647103</v>
      </c>
      <c r="C624" s="176" t="str">
        <f t="shared" si="56"/>
        <v>62</v>
      </c>
      <c r="D624" s="176" t="str">
        <f t="shared" si="57"/>
        <v>6-PANEL</v>
      </c>
      <c r="E624" s="176" t="str">
        <f t="shared" si="58"/>
        <v>Кепка</v>
      </c>
      <c r="F624" s="177" t="str">
        <f t="shared" si="59"/>
        <v>Кепки</v>
      </c>
      <c r="G624" s="172" t="s">
        <v>1893</v>
      </c>
      <c r="H624" s="173" t="s">
        <v>650</v>
      </c>
      <c r="I624" s="173" t="s">
        <v>61</v>
      </c>
      <c r="J624" s="173" t="s">
        <v>2746</v>
      </c>
      <c r="K624" s="173">
        <v>6</v>
      </c>
      <c r="L624" s="173" t="s">
        <v>2747</v>
      </c>
      <c r="M624" s="173"/>
      <c r="N624" s="173">
        <v>6</v>
      </c>
    </row>
    <row r="625" spans="1:14" x14ac:dyDescent="0.25">
      <c r="A625" s="176" t="str">
        <f t="shared" si="54"/>
        <v>664710362</v>
      </c>
      <c r="B625" s="176">
        <f t="shared" si="55"/>
        <v>6647103</v>
      </c>
      <c r="C625" s="176" t="str">
        <f t="shared" si="56"/>
        <v>62</v>
      </c>
      <c r="D625" s="176" t="str">
        <f t="shared" si="57"/>
        <v>6-PANEL</v>
      </c>
      <c r="E625" s="176" t="str">
        <f t="shared" si="58"/>
        <v>Кепка</v>
      </c>
      <c r="F625" s="177" t="str">
        <f t="shared" si="59"/>
        <v>Кепки</v>
      </c>
      <c r="G625" s="172" t="s">
        <v>1891</v>
      </c>
      <c r="H625" s="173" t="s">
        <v>650</v>
      </c>
      <c r="I625" s="173" t="s">
        <v>60</v>
      </c>
      <c r="J625" s="173" t="s">
        <v>2746</v>
      </c>
      <c r="K625" s="173">
        <v>4</v>
      </c>
      <c r="L625" s="173" t="s">
        <v>2748</v>
      </c>
      <c r="M625" s="173"/>
      <c r="N625" s="173">
        <v>4</v>
      </c>
    </row>
    <row r="626" spans="1:14" x14ac:dyDescent="0.25">
      <c r="A626" s="176" t="str">
        <f t="shared" si="54"/>
        <v>664710362</v>
      </c>
      <c r="B626" s="176">
        <f t="shared" si="55"/>
        <v>6647103</v>
      </c>
      <c r="C626" s="176" t="str">
        <f t="shared" si="56"/>
        <v>62</v>
      </c>
      <c r="D626" s="176" t="str">
        <f t="shared" si="57"/>
        <v>6-PANEL</v>
      </c>
      <c r="E626" s="176" t="str">
        <f t="shared" si="58"/>
        <v>Кепка</v>
      </c>
      <c r="F626" s="177" t="str">
        <f t="shared" si="59"/>
        <v>Кепки</v>
      </c>
      <c r="G626" s="172" t="s">
        <v>1890</v>
      </c>
      <c r="H626" s="173" t="s">
        <v>650</v>
      </c>
      <c r="I626" s="173" t="s">
        <v>64</v>
      </c>
      <c r="J626" s="173" t="s">
        <v>2745</v>
      </c>
      <c r="K626" s="173">
        <v>5</v>
      </c>
      <c r="L626" s="173" t="s">
        <v>2749</v>
      </c>
      <c r="M626" s="173"/>
      <c r="N626" s="173">
        <v>5</v>
      </c>
    </row>
    <row r="627" spans="1:14" x14ac:dyDescent="0.25">
      <c r="A627" s="176" t="str">
        <f t="shared" si="54"/>
        <v>664710362</v>
      </c>
      <c r="B627" s="176">
        <f t="shared" si="55"/>
        <v>6647103</v>
      </c>
      <c r="C627" s="176" t="str">
        <f t="shared" si="56"/>
        <v>62</v>
      </c>
      <c r="D627" s="176" t="str">
        <f t="shared" si="57"/>
        <v>6-PANEL</v>
      </c>
      <c r="E627" s="176" t="str">
        <f t="shared" si="58"/>
        <v>Кепка</v>
      </c>
      <c r="F627" s="177" t="str">
        <f t="shared" si="59"/>
        <v>Кепки</v>
      </c>
      <c r="G627" s="172" t="s">
        <v>1889</v>
      </c>
      <c r="H627" s="173" t="s">
        <v>650</v>
      </c>
      <c r="I627" s="173" t="s">
        <v>70</v>
      </c>
      <c r="J627" s="173" t="s">
        <v>2745</v>
      </c>
      <c r="K627" s="173">
        <v>1</v>
      </c>
      <c r="L627" s="173" t="s">
        <v>2745</v>
      </c>
      <c r="M627" s="173"/>
      <c r="N627" s="173">
        <v>1</v>
      </c>
    </row>
    <row r="628" spans="1:14" x14ac:dyDescent="0.25">
      <c r="A628" s="176" t="str">
        <f t="shared" si="54"/>
        <v>66471031</v>
      </c>
      <c r="B628" s="176">
        <f t="shared" si="55"/>
        <v>6647103</v>
      </c>
      <c r="C628" s="176" t="str">
        <f t="shared" si="56"/>
        <v>1</v>
      </c>
      <c r="D628" s="176" t="str">
        <f t="shared" si="57"/>
        <v>6-PANEL</v>
      </c>
      <c r="E628" s="176" t="str">
        <f t="shared" si="58"/>
        <v>Кепка</v>
      </c>
      <c r="F628" s="177" t="str">
        <f t="shared" si="59"/>
        <v>Кепки</v>
      </c>
      <c r="G628" s="172" t="s">
        <v>1898</v>
      </c>
      <c r="H628" s="173" t="s">
        <v>654</v>
      </c>
      <c r="I628" s="173" t="s">
        <v>61</v>
      </c>
      <c r="J628" s="173" t="s">
        <v>2750</v>
      </c>
      <c r="K628" s="173">
        <v>5</v>
      </c>
      <c r="L628" s="173" t="s">
        <v>2751</v>
      </c>
      <c r="M628" s="173"/>
      <c r="N628" s="173">
        <v>5</v>
      </c>
    </row>
    <row r="629" spans="1:14" x14ac:dyDescent="0.25">
      <c r="A629" s="176" t="str">
        <f t="shared" si="54"/>
        <v>66471031</v>
      </c>
      <c r="B629" s="176">
        <f t="shared" si="55"/>
        <v>6647103</v>
      </c>
      <c r="C629" s="176" t="str">
        <f t="shared" si="56"/>
        <v>1</v>
      </c>
      <c r="D629" s="176" t="str">
        <f t="shared" si="57"/>
        <v>6-PANEL</v>
      </c>
      <c r="E629" s="176" t="str">
        <f t="shared" si="58"/>
        <v>Кепка</v>
      </c>
      <c r="F629" s="177" t="str">
        <f t="shared" si="59"/>
        <v>Кепки</v>
      </c>
      <c r="G629" s="172" t="s">
        <v>1897</v>
      </c>
      <c r="H629" s="173" t="s">
        <v>654</v>
      </c>
      <c r="I629" s="173" t="s">
        <v>60</v>
      </c>
      <c r="J629" s="173" t="s">
        <v>2752</v>
      </c>
      <c r="K629" s="173">
        <v>3</v>
      </c>
      <c r="L629" s="173" t="s">
        <v>2880</v>
      </c>
      <c r="M629" s="173"/>
      <c r="N629" s="173">
        <v>3</v>
      </c>
    </row>
    <row r="630" spans="1:14" x14ac:dyDescent="0.25">
      <c r="A630" s="176" t="str">
        <f t="shared" si="54"/>
        <v>66471031</v>
      </c>
      <c r="B630" s="176">
        <f t="shared" si="55"/>
        <v>6647103</v>
      </c>
      <c r="C630" s="176" t="str">
        <f t="shared" si="56"/>
        <v>1</v>
      </c>
      <c r="D630" s="176" t="str">
        <f t="shared" si="57"/>
        <v>6-PANEL</v>
      </c>
      <c r="E630" s="176" t="str">
        <f t="shared" si="58"/>
        <v>Кепка</v>
      </c>
      <c r="F630" s="177" t="str">
        <f t="shared" si="59"/>
        <v>Кепки</v>
      </c>
      <c r="G630" s="172" t="s">
        <v>1895</v>
      </c>
      <c r="H630" s="173" t="s">
        <v>654</v>
      </c>
      <c r="I630" s="173" t="s">
        <v>64</v>
      </c>
      <c r="J630" s="173" t="s">
        <v>2745</v>
      </c>
      <c r="K630" s="173">
        <v>1</v>
      </c>
      <c r="L630" s="173" t="s">
        <v>2745</v>
      </c>
      <c r="M630" s="173"/>
      <c r="N630" s="173">
        <v>1</v>
      </c>
    </row>
    <row r="631" spans="1:14" x14ac:dyDescent="0.25">
      <c r="A631" s="176" t="str">
        <f t="shared" si="54"/>
        <v>6810203174</v>
      </c>
      <c r="B631" s="176">
        <f t="shared" si="55"/>
        <v>6810203</v>
      </c>
      <c r="C631" s="176" t="str">
        <f t="shared" si="56"/>
        <v>174</v>
      </c>
      <c r="D631" s="176" t="str">
        <f t="shared" si="57"/>
        <v>8 PANEL CAP VIRGIN WOOL/SILK</v>
      </c>
      <c r="E631" s="176" t="str">
        <f t="shared" si="58"/>
        <v>Кепка</v>
      </c>
      <c r="F631" s="177" t="str">
        <f t="shared" si="59"/>
        <v>Кепки</v>
      </c>
      <c r="G631" s="172" t="s">
        <v>625</v>
      </c>
      <c r="H631" s="173" t="s">
        <v>658</v>
      </c>
      <c r="I631" s="173" t="s">
        <v>61</v>
      </c>
      <c r="J631" s="173" t="s">
        <v>2755</v>
      </c>
      <c r="K631" s="173">
        <v>4</v>
      </c>
      <c r="L631" s="173" t="s">
        <v>2756</v>
      </c>
      <c r="M631" s="173"/>
      <c r="N631" s="173">
        <v>4</v>
      </c>
    </row>
    <row r="632" spans="1:14" x14ac:dyDescent="0.25">
      <c r="A632" s="176" t="str">
        <f t="shared" si="54"/>
        <v>6810203174</v>
      </c>
      <c r="B632" s="176">
        <f t="shared" si="55"/>
        <v>6810203</v>
      </c>
      <c r="C632" s="176" t="str">
        <f t="shared" si="56"/>
        <v>174</v>
      </c>
      <c r="D632" s="176" t="str">
        <f t="shared" si="57"/>
        <v>8 PANEL CAP VIRGIN WOOL/SILK</v>
      </c>
      <c r="E632" s="176" t="str">
        <f t="shared" si="58"/>
        <v>Кепка</v>
      </c>
      <c r="F632" s="177" t="str">
        <f t="shared" si="59"/>
        <v>Кепки</v>
      </c>
      <c r="G632" s="172" t="s">
        <v>624</v>
      </c>
      <c r="H632" s="173" t="s">
        <v>658</v>
      </c>
      <c r="I632" s="173" t="s">
        <v>62</v>
      </c>
      <c r="J632" s="173" t="s">
        <v>2755</v>
      </c>
      <c r="K632" s="173">
        <v>3</v>
      </c>
      <c r="L632" s="173" t="s">
        <v>2758</v>
      </c>
      <c r="M632" s="173"/>
      <c r="N632" s="173">
        <v>3</v>
      </c>
    </row>
    <row r="633" spans="1:14" x14ac:dyDescent="0.25">
      <c r="A633" s="176" t="str">
        <f t="shared" si="54"/>
        <v>6810203174</v>
      </c>
      <c r="B633" s="176">
        <f t="shared" si="55"/>
        <v>6810203</v>
      </c>
      <c r="C633" s="176" t="str">
        <f t="shared" si="56"/>
        <v>174</v>
      </c>
      <c r="D633" s="176" t="str">
        <f t="shared" si="57"/>
        <v>8 PANEL CAP VIRGIN WOOL/SILK</v>
      </c>
      <c r="E633" s="176" t="str">
        <f t="shared" si="58"/>
        <v>Кепка</v>
      </c>
      <c r="F633" s="177" t="str">
        <f t="shared" si="59"/>
        <v>Кепки</v>
      </c>
      <c r="G633" s="172" t="s">
        <v>623</v>
      </c>
      <c r="H633" s="173" t="s">
        <v>658</v>
      </c>
      <c r="I633" s="173" t="s">
        <v>60</v>
      </c>
      <c r="J633" s="173" t="s">
        <v>2755</v>
      </c>
      <c r="K633" s="173">
        <v>8</v>
      </c>
      <c r="L633" s="173" t="s">
        <v>2828</v>
      </c>
      <c r="M633" s="173"/>
      <c r="N633" s="173">
        <v>8</v>
      </c>
    </row>
    <row r="634" spans="1:14" x14ac:dyDescent="0.25">
      <c r="A634" s="176" t="str">
        <f t="shared" si="54"/>
        <v>6810203174</v>
      </c>
      <c r="B634" s="176">
        <f t="shared" si="55"/>
        <v>6810203</v>
      </c>
      <c r="C634" s="176" t="str">
        <f t="shared" si="56"/>
        <v>174</v>
      </c>
      <c r="D634" s="176" t="str">
        <f t="shared" si="57"/>
        <v>8 PANEL CAP VIRGIN WOOL/SILK</v>
      </c>
      <c r="E634" s="176" t="str">
        <f t="shared" si="58"/>
        <v>Кепка</v>
      </c>
      <c r="F634" s="177" t="str">
        <f t="shared" si="59"/>
        <v>Кепки</v>
      </c>
      <c r="G634" s="172" t="s">
        <v>622</v>
      </c>
      <c r="H634" s="173" t="s">
        <v>658</v>
      </c>
      <c r="I634" s="173" t="s">
        <v>63</v>
      </c>
      <c r="J634" s="173" t="s">
        <v>2755</v>
      </c>
      <c r="K634" s="173">
        <v>2</v>
      </c>
      <c r="L634" s="173" t="s">
        <v>2759</v>
      </c>
      <c r="M634" s="173"/>
      <c r="N634" s="173">
        <v>2</v>
      </c>
    </row>
    <row r="635" spans="1:14" x14ac:dyDescent="0.25">
      <c r="A635" s="176" t="str">
        <f t="shared" si="54"/>
        <v>6810203174</v>
      </c>
      <c r="B635" s="176">
        <f t="shared" si="55"/>
        <v>6810203</v>
      </c>
      <c r="C635" s="176" t="str">
        <f t="shared" si="56"/>
        <v>174</v>
      </c>
      <c r="D635" s="176" t="str">
        <f t="shared" si="57"/>
        <v>8 PANEL CAP VIRGIN WOOL/SILK</v>
      </c>
      <c r="E635" s="176" t="str">
        <f t="shared" si="58"/>
        <v>Кепка</v>
      </c>
      <c r="F635" s="177" t="str">
        <f t="shared" si="59"/>
        <v>Кепки</v>
      </c>
      <c r="G635" s="172" t="s">
        <v>620</v>
      </c>
      <c r="H635" s="173" t="s">
        <v>658</v>
      </c>
      <c r="I635" s="173" t="s">
        <v>64</v>
      </c>
      <c r="J635" s="173" t="s">
        <v>2755</v>
      </c>
      <c r="K635" s="173">
        <v>5</v>
      </c>
      <c r="L635" s="173" t="s">
        <v>3583</v>
      </c>
      <c r="M635" s="173"/>
      <c r="N635" s="173">
        <v>5</v>
      </c>
    </row>
    <row r="636" spans="1:14" x14ac:dyDescent="0.25">
      <c r="A636" s="176" t="str">
        <f t="shared" si="54"/>
        <v>6810203174</v>
      </c>
      <c r="B636" s="176">
        <f t="shared" si="55"/>
        <v>6810203</v>
      </c>
      <c r="C636" s="176" t="str">
        <f t="shared" si="56"/>
        <v>174</v>
      </c>
      <c r="D636" s="176" t="str">
        <f t="shared" si="57"/>
        <v>8 PANEL CAP VIRGIN WOOL/SILK</v>
      </c>
      <c r="E636" s="176" t="str">
        <f t="shared" si="58"/>
        <v>Кепка</v>
      </c>
      <c r="F636" s="177" t="str">
        <f t="shared" si="59"/>
        <v>Кепки</v>
      </c>
      <c r="G636" s="170" t="s">
        <v>619</v>
      </c>
      <c r="H636" s="155" t="s">
        <v>658</v>
      </c>
      <c r="I636" s="156" t="s">
        <v>71</v>
      </c>
      <c r="J636" s="157" t="s">
        <v>2755</v>
      </c>
      <c r="K636" s="159">
        <v>3</v>
      </c>
      <c r="L636" s="160" t="s">
        <v>2758</v>
      </c>
      <c r="M636" s="169"/>
      <c r="N636" s="162">
        <v>3</v>
      </c>
    </row>
    <row r="637" spans="1:14" x14ac:dyDescent="0.25">
      <c r="A637" s="176" t="str">
        <f t="shared" si="54"/>
        <v>6810203174</v>
      </c>
      <c r="B637" s="176">
        <f t="shared" si="55"/>
        <v>6810203</v>
      </c>
      <c r="C637" s="176" t="str">
        <f t="shared" si="56"/>
        <v>174</v>
      </c>
      <c r="D637" s="176" t="str">
        <f t="shared" si="57"/>
        <v>8 PANEL CAP VIRGIN WOOL/SILK</v>
      </c>
      <c r="E637" s="176" t="str">
        <f t="shared" si="58"/>
        <v>Кепка</v>
      </c>
      <c r="F637" s="177" t="str">
        <f t="shared" si="59"/>
        <v>Кепки</v>
      </c>
      <c r="G637" s="170" t="s">
        <v>618</v>
      </c>
      <c r="H637" s="155" t="s">
        <v>658</v>
      </c>
      <c r="I637" s="156" t="s">
        <v>70</v>
      </c>
      <c r="J637" s="157" t="s">
        <v>2755</v>
      </c>
      <c r="K637" s="159">
        <v>1</v>
      </c>
      <c r="L637" s="160" t="s">
        <v>2755</v>
      </c>
      <c r="M637" s="169"/>
      <c r="N637" s="162">
        <v>1</v>
      </c>
    </row>
    <row r="638" spans="1:14" x14ac:dyDescent="0.25">
      <c r="A638" s="176" t="str">
        <f t="shared" si="54"/>
        <v>6810204171</v>
      </c>
      <c r="B638" s="176">
        <f t="shared" si="55"/>
        <v>6810204</v>
      </c>
      <c r="C638" s="176" t="str">
        <f t="shared" si="56"/>
        <v>171</v>
      </c>
      <c r="D638" s="176" t="str">
        <f t="shared" si="57"/>
        <v>8-PANEL CAP HARRIS TWEED</v>
      </c>
      <c r="E638" s="176" t="str">
        <f t="shared" si="58"/>
        <v>Кепка</v>
      </c>
      <c r="F638" s="177" t="str">
        <f t="shared" si="59"/>
        <v>Кепки</v>
      </c>
      <c r="G638" s="170" t="s">
        <v>318</v>
      </c>
      <c r="H638" s="155" t="s">
        <v>666</v>
      </c>
      <c r="I638" s="156" t="s">
        <v>61</v>
      </c>
      <c r="J638" s="157" t="s">
        <v>2622</v>
      </c>
      <c r="K638" s="159">
        <v>1</v>
      </c>
      <c r="L638" s="160" t="s">
        <v>2622</v>
      </c>
      <c r="M638" s="169"/>
      <c r="N638" s="162">
        <v>1</v>
      </c>
    </row>
    <row r="639" spans="1:14" x14ac:dyDescent="0.25">
      <c r="A639" s="176" t="str">
        <f t="shared" si="54"/>
        <v>6810204171</v>
      </c>
      <c r="B639" s="176">
        <f t="shared" si="55"/>
        <v>6810204</v>
      </c>
      <c r="C639" s="176" t="str">
        <f t="shared" si="56"/>
        <v>171</v>
      </c>
      <c r="D639" s="176" t="str">
        <f t="shared" si="57"/>
        <v>8-PANEL CAP HARRIS TWEED</v>
      </c>
      <c r="E639" s="176" t="str">
        <f t="shared" si="58"/>
        <v>Кепка</v>
      </c>
      <c r="F639" s="177" t="str">
        <f t="shared" si="59"/>
        <v>Кепки</v>
      </c>
      <c r="G639" s="170" t="s">
        <v>317</v>
      </c>
      <c r="H639" s="155" t="s">
        <v>666</v>
      </c>
      <c r="I639" s="156" t="s">
        <v>60</v>
      </c>
      <c r="J639" s="157" t="s">
        <v>2622</v>
      </c>
      <c r="K639" s="159">
        <v>3</v>
      </c>
      <c r="L639" s="157" t="s">
        <v>2760</v>
      </c>
      <c r="M639" s="169"/>
      <c r="N639" s="162">
        <v>3</v>
      </c>
    </row>
    <row r="640" spans="1:14" x14ac:dyDescent="0.25">
      <c r="A640" s="176" t="str">
        <f t="shared" si="54"/>
        <v>6810204171</v>
      </c>
      <c r="B640" s="176">
        <f t="shared" si="55"/>
        <v>6810204</v>
      </c>
      <c r="C640" s="176" t="str">
        <f t="shared" si="56"/>
        <v>171</v>
      </c>
      <c r="D640" s="176" t="str">
        <f t="shared" si="57"/>
        <v>8-PANEL CAP HARRIS TWEED</v>
      </c>
      <c r="E640" s="176" t="str">
        <f t="shared" si="58"/>
        <v>Кепка</v>
      </c>
      <c r="F640" s="177" t="str">
        <f t="shared" si="59"/>
        <v>Кепки</v>
      </c>
      <c r="G640" s="170" t="s">
        <v>315</v>
      </c>
      <c r="H640" s="155" t="s">
        <v>666</v>
      </c>
      <c r="I640" s="156" t="s">
        <v>64</v>
      </c>
      <c r="J640" s="157" t="s">
        <v>2622</v>
      </c>
      <c r="K640" s="159">
        <v>2</v>
      </c>
      <c r="L640" s="157" t="s">
        <v>2623</v>
      </c>
      <c r="M640" s="169"/>
      <c r="N640" s="162">
        <v>2</v>
      </c>
    </row>
    <row r="641" spans="1:14" x14ac:dyDescent="0.25">
      <c r="A641" s="176" t="str">
        <f t="shared" si="54"/>
        <v>6810204171</v>
      </c>
      <c r="B641" s="176">
        <f t="shared" si="55"/>
        <v>6810204</v>
      </c>
      <c r="C641" s="176" t="str">
        <f t="shared" si="56"/>
        <v>171</v>
      </c>
      <c r="D641" s="176" t="str">
        <f t="shared" si="57"/>
        <v>8-PANEL CAP HARRIS TWEED</v>
      </c>
      <c r="E641" s="176" t="str">
        <f t="shared" si="58"/>
        <v>Кепка</v>
      </c>
      <c r="F641" s="177" t="str">
        <f t="shared" si="59"/>
        <v>Кепки</v>
      </c>
      <c r="G641" s="170" t="s">
        <v>314</v>
      </c>
      <c r="H641" s="155" t="s">
        <v>666</v>
      </c>
      <c r="I641" s="156" t="s">
        <v>70</v>
      </c>
      <c r="J641" s="157" t="s">
        <v>2622</v>
      </c>
      <c r="K641" s="159">
        <v>1</v>
      </c>
      <c r="L641" s="160" t="s">
        <v>2622</v>
      </c>
      <c r="M641" s="169"/>
      <c r="N641" s="162">
        <v>1</v>
      </c>
    </row>
    <row r="642" spans="1:14" x14ac:dyDescent="0.25">
      <c r="A642" s="176" t="str">
        <f t="shared" si="54"/>
        <v>68131036</v>
      </c>
      <c r="B642" s="176">
        <f t="shared" si="55"/>
        <v>6813103</v>
      </c>
      <c r="C642" s="176" t="str">
        <f t="shared" si="56"/>
        <v>6</v>
      </c>
      <c r="D642" s="176" t="str">
        <f t="shared" si="57"/>
        <v>8-PANEL CAP LINEN</v>
      </c>
      <c r="E642" s="176" t="str">
        <f t="shared" si="58"/>
        <v>Кепка</v>
      </c>
      <c r="F642" s="177" t="str">
        <f t="shared" si="59"/>
        <v>Кепки</v>
      </c>
      <c r="G642" s="170" t="s">
        <v>3269</v>
      </c>
      <c r="H642" s="155" t="s">
        <v>3416</v>
      </c>
      <c r="I642" s="156" t="s">
        <v>61</v>
      </c>
      <c r="J642" s="157" t="s">
        <v>3547</v>
      </c>
      <c r="K642" s="159">
        <v>1</v>
      </c>
      <c r="L642" s="160" t="s">
        <v>3584</v>
      </c>
      <c r="M642" s="169"/>
      <c r="N642" s="162">
        <v>1</v>
      </c>
    </row>
    <row r="643" spans="1:14" x14ac:dyDescent="0.25">
      <c r="A643" s="176" t="str">
        <f t="shared" ref="A643:A706" si="60">B643&amp;C643</f>
        <v>68131036</v>
      </c>
      <c r="B643" s="176">
        <f t="shared" ref="B643:B706" si="61">_xlfn.LET(_xlpm.START,FIND("арт. ",H643)+5,_xlpm.END,FIND(" ",H643,_xlpm.START),_xlpm.Result,TRIM(MID(H643,_xlpm.START,_xlpm.END-_xlpm.START)),IFERROR(VALUE(_xlpm.Result),_xlpm.Result))</f>
        <v>6813103</v>
      </c>
      <c r="C643" s="176" t="str">
        <f t="shared" ref="C643:C706" si="62">_xlfn.LET(_xlpm.START,FIND("{",H643)+1,_xlpm.END,FIND("}",H643),TRIM(MID(H643,_xlpm.START,_xlpm.END-_xlpm.START)))</f>
        <v>6</v>
      </c>
      <c r="D643" s="176" t="str">
        <f t="shared" ref="D643:D706" si="63">_xlfn.LET(_xlpm.START,FIND("арт. ",H643)+13,_xlpm.END,FIND("(",H643),TRIM(MID(H643,_xlpm.START,_xlpm.END-_xlpm.START)))</f>
        <v>8-PANEL CAP LINEN</v>
      </c>
      <c r="E643" s="176" t="str">
        <f t="shared" ref="E643:E706" si="64">_xlfn.LET(_xlpm.START,1,_xlpm.END,FIND(MID($S$1,1,1),H643),TRIM(MID(H643,_xlpm.START,_xlpm.END-_xlpm.START)))</f>
        <v>Кепка</v>
      </c>
      <c r="F643" s="177" t="str">
        <f t="shared" ref="F643:F706" si="65">VLOOKUP(E643,O:P,2,0)</f>
        <v>Кепки</v>
      </c>
      <c r="G643" s="170" t="s">
        <v>3271</v>
      </c>
      <c r="H643" s="155" t="s">
        <v>3416</v>
      </c>
      <c r="I643" s="156" t="s">
        <v>60</v>
      </c>
      <c r="J643" s="157" t="s">
        <v>3547</v>
      </c>
      <c r="K643" s="159">
        <v>2</v>
      </c>
      <c r="L643" s="160" t="s">
        <v>3585</v>
      </c>
      <c r="M643" s="169"/>
      <c r="N643" s="162">
        <v>2</v>
      </c>
    </row>
    <row r="644" spans="1:14" x14ac:dyDescent="0.25">
      <c r="A644" s="176" t="str">
        <f t="shared" si="60"/>
        <v>68131036</v>
      </c>
      <c r="B644" s="176">
        <f t="shared" si="61"/>
        <v>6813103</v>
      </c>
      <c r="C644" s="176" t="str">
        <f t="shared" si="62"/>
        <v>6</v>
      </c>
      <c r="D644" s="176" t="str">
        <f t="shared" si="63"/>
        <v>8-PANEL CAP LINEN</v>
      </c>
      <c r="E644" s="176" t="str">
        <f t="shared" si="64"/>
        <v>Кепка</v>
      </c>
      <c r="F644" s="177" t="str">
        <f t="shared" si="65"/>
        <v>Кепки</v>
      </c>
      <c r="G644" s="170" t="s">
        <v>3270</v>
      </c>
      <c r="H644" s="155" t="s">
        <v>3416</v>
      </c>
      <c r="I644" s="156" t="s">
        <v>64</v>
      </c>
      <c r="J644" s="157" t="s">
        <v>3547</v>
      </c>
      <c r="K644" s="159">
        <v>3</v>
      </c>
      <c r="L644" s="160" t="s">
        <v>3586</v>
      </c>
      <c r="M644" s="169"/>
      <c r="N644" s="162">
        <v>3</v>
      </c>
    </row>
    <row r="645" spans="1:14" x14ac:dyDescent="0.25">
      <c r="A645" s="176" t="str">
        <f t="shared" si="60"/>
        <v>68131036</v>
      </c>
      <c r="B645" s="176">
        <f t="shared" si="61"/>
        <v>6813103</v>
      </c>
      <c r="C645" s="176" t="str">
        <f t="shared" si="62"/>
        <v>6</v>
      </c>
      <c r="D645" s="176" t="str">
        <f t="shared" si="63"/>
        <v>8-PANEL CAP LINEN</v>
      </c>
      <c r="E645" s="176" t="str">
        <f t="shared" si="64"/>
        <v>Кепка</v>
      </c>
      <c r="F645" s="177" t="str">
        <f t="shared" si="65"/>
        <v>Кепки</v>
      </c>
      <c r="G645" s="170" t="s">
        <v>3272</v>
      </c>
      <c r="H645" s="155" t="s">
        <v>3416</v>
      </c>
      <c r="I645" s="156" t="s">
        <v>70</v>
      </c>
      <c r="J645" s="157" t="s">
        <v>3547</v>
      </c>
      <c r="K645" s="159">
        <v>1</v>
      </c>
      <c r="L645" s="160" t="s">
        <v>3584</v>
      </c>
      <c r="M645" s="169"/>
      <c r="N645" s="162">
        <v>1</v>
      </c>
    </row>
    <row r="646" spans="1:14" x14ac:dyDescent="0.25">
      <c r="A646" s="176" t="str">
        <f t="shared" si="60"/>
        <v>6816701636</v>
      </c>
      <c r="B646" s="176">
        <f t="shared" si="61"/>
        <v>6816701</v>
      </c>
      <c r="C646" s="176" t="str">
        <f t="shared" si="62"/>
        <v>636</v>
      </c>
      <c r="D646" s="176" t="str">
        <f t="shared" si="63"/>
        <v>8-PANEL CAP STRIPES</v>
      </c>
      <c r="E646" s="176" t="str">
        <f t="shared" si="64"/>
        <v>Кепка</v>
      </c>
      <c r="F646" s="177" t="str">
        <f t="shared" si="65"/>
        <v>Кепки</v>
      </c>
      <c r="G646" s="170" t="s">
        <v>1076</v>
      </c>
      <c r="H646" s="155" t="s">
        <v>670</v>
      </c>
      <c r="I646" s="156" t="s">
        <v>66</v>
      </c>
      <c r="J646" s="157" t="s">
        <v>2762</v>
      </c>
      <c r="K646" s="159">
        <v>2</v>
      </c>
      <c r="L646" s="157" t="s">
        <v>2763</v>
      </c>
      <c r="M646" s="169"/>
      <c r="N646" s="162">
        <v>2</v>
      </c>
    </row>
    <row r="647" spans="1:14" x14ac:dyDescent="0.25">
      <c r="A647" s="176" t="str">
        <f t="shared" si="60"/>
        <v>6816701636</v>
      </c>
      <c r="B647" s="176">
        <f t="shared" si="61"/>
        <v>6816701</v>
      </c>
      <c r="C647" s="176" t="str">
        <f t="shared" si="62"/>
        <v>636</v>
      </c>
      <c r="D647" s="176" t="str">
        <f t="shared" si="63"/>
        <v>8-PANEL CAP STRIPES</v>
      </c>
      <c r="E647" s="176" t="str">
        <f t="shared" si="64"/>
        <v>Кепка</v>
      </c>
      <c r="F647" s="177" t="str">
        <f t="shared" si="65"/>
        <v>Кепки</v>
      </c>
      <c r="G647" s="170" t="s">
        <v>1075</v>
      </c>
      <c r="H647" s="155" t="s">
        <v>670</v>
      </c>
      <c r="I647" s="156" t="s">
        <v>61</v>
      </c>
      <c r="J647" s="157" t="s">
        <v>2762</v>
      </c>
      <c r="K647" s="159">
        <v>2</v>
      </c>
      <c r="L647" s="157" t="s">
        <v>2763</v>
      </c>
      <c r="M647" s="169"/>
      <c r="N647" s="162">
        <v>2</v>
      </c>
    </row>
    <row r="648" spans="1:14" x14ac:dyDescent="0.25">
      <c r="A648" s="176" t="str">
        <f t="shared" si="60"/>
        <v>684010121</v>
      </c>
      <c r="B648" s="176">
        <f t="shared" si="61"/>
        <v>6840101</v>
      </c>
      <c r="C648" s="176" t="str">
        <f t="shared" si="62"/>
        <v>21</v>
      </c>
      <c r="D648" s="176" t="str">
        <f t="shared" si="63"/>
        <v>HATTERAS</v>
      </c>
      <c r="E648" s="176" t="str">
        <f t="shared" si="64"/>
        <v>Кепка</v>
      </c>
      <c r="F648" s="177" t="str">
        <f t="shared" si="65"/>
        <v>Кепки</v>
      </c>
      <c r="G648" s="170" t="s">
        <v>2126</v>
      </c>
      <c r="H648" s="155" t="s">
        <v>673</v>
      </c>
      <c r="I648" s="156" t="s">
        <v>61</v>
      </c>
      <c r="J648" s="157" t="s">
        <v>2764</v>
      </c>
      <c r="K648" s="159">
        <v>2</v>
      </c>
      <c r="L648" s="157" t="s">
        <v>2765</v>
      </c>
      <c r="M648" s="169"/>
      <c r="N648" s="162">
        <v>2</v>
      </c>
    </row>
    <row r="649" spans="1:14" x14ac:dyDescent="0.25">
      <c r="A649" s="176" t="str">
        <f t="shared" si="60"/>
        <v>684010121</v>
      </c>
      <c r="B649" s="176">
        <f t="shared" si="61"/>
        <v>6840101</v>
      </c>
      <c r="C649" s="176" t="str">
        <f t="shared" si="62"/>
        <v>21</v>
      </c>
      <c r="D649" s="176" t="str">
        <f t="shared" si="63"/>
        <v>HATTERAS</v>
      </c>
      <c r="E649" s="176" t="str">
        <f t="shared" si="64"/>
        <v>Кепка</v>
      </c>
      <c r="F649" s="177" t="str">
        <f t="shared" si="65"/>
        <v>Кепки</v>
      </c>
      <c r="G649" s="172" t="s">
        <v>2125</v>
      </c>
      <c r="H649" s="173" t="s">
        <v>673</v>
      </c>
      <c r="I649" s="173" t="s">
        <v>60</v>
      </c>
      <c r="J649" s="173" t="s">
        <v>2764</v>
      </c>
      <c r="K649" s="173">
        <v>3</v>
      </c>
      <c r="L649" s="173" t="s">
        <v>2766</v>
      </c>
      <c r="M649" s="173"/>
      <c r="N649" s="173">
        <v>3</v>
      </c>
    </row>
    <row r="650" spans="1:14" x14ac:dyDescent="0.25">
      <c r="A650" s="176" t="str">
        <f t="shared" si="60"/>
        <v>684010121</v>
      </c>
      <c r="B650" s="176">
        <f t="shared" si="61"/>
        <v>6840101</v>
      </c>
      <c r="C650" s="176" t="str">
        <f t="shared" si="62"/>
        <v>21</v>
      </c>
      <c r="D650" s="176" t="str">
        <f t="shared" si="63"/>
        <v>HATTERAS</v>
      </c>
      <c r="E650" s="176" t="str">
        <f t="shared" si="64"/>
        <v>Кепка</v>
      </c>
      <c r="F650" s="177" t="str">
        <f t="shared" si="65"/>
        <v>Кепки</v>
      </c>
      <c r="G650" s="172" t="s">
        <v>2123</v>
      </c>
      <c r="H650" s="173" t="s">
        <v>673</v>
      </c>
      <c r="I650" s="173" t="s">
        <v>64</v>
      </c>
      <c r="J650" s="173" t="s">
        <v>2767</v>
      </c>
      <c r="K650" s="173">
        <v>2</v>
      </c>
      <c r="L650" s="173" t="s">
        <v>2768</v>
      </c>
      <c r="M650" s="173"/>
      <c r="N650" s="173">
        <v>2</v>
      </c>
    </row>
    <row r="651" spans="1:14" x14ac:dyDescent="0.25">
      <c r="A651" s="176" t="str">
        <f t="shared" si="60"/>
        <v>68401016</v>
      </c>
      <c r="B651" s="176">
        <f t="shared" si="61"/>
        <v>6840101</v>
      </c>
      <c r="C651" s="176" t="str">
        <f t="shared" si="62"/>
        <v>6</v>
      </c>
      <c r="D651" s="176" t="str">
        <f t="shared" si="63"/>
        <v>HATTERAS</v>
      </c>
      <c r="E651" s="176" t="str">
        <f t="shared" si="64"/>
        <v>Кепка</v>
      </c>
      <c r="F651" s="177" t="str">
        <f t="shared" si="65"/>
        <v>Кепки</v>
      </c>
      <c r="G651" s="172" t="s">
        <v>2122</v>
      </c>
      <c r="H651" s="173" t="s">
        <v>678</v>
      </c>
      <c r="I651" s="173" t="s">
        <v>63</v>
      </c>
      <c r="J651" s="173" t="s">
        <v>2769</v>
      </c>
      <c r="K651" s="173">
        <v>2</v>
      </c>
      <c r="L651" s="173" t="s">
        <v>2770</v>
      </c>
      <c r="M651" s="173"/>
      <c r="N651" s="173">
        <v>2</v>
      </c>
    </row>
    <row r="652" spans="1:14" x14ac:dyDescent="0.25">
      <c r="A652" s="176" t="str">
        <f t="shared" si="60"/>
        <v>684010132</v>
      </c>
      <c r="B652" s="176">
        <f t="shared" si="61"/>
        <v>6840101</v>
      </c>
      <c r="C652" s="176" t="str">
        <f t="shared" si="62"/>
        <v>32</v>
      </c>
      <c r="D652" s="176" t="str">
        <f t="shared" si="63"/>
        <v>HATTERAS</v>
      </c>
      <c r="E652" s="176" t="str">
        <f t="shared" si="64"/>
        <v>Кепка</v>
      </c>
      <c r="F652" s="177" t="str">
        <f t="shared" si="65"/>
        <v>Кепки</v>
      </c>
      <c r="G652" s="172" t="s">
        <v>2131</v>
      </c>
      <c r="H652" s="173" t="s">
        <v>680</v>
      </c>
      <c r="I652" s="173" t="s">
        <v>70</v>
      </c>
      <c r="J652" s="173" t="s">
        <v>2767</v>
      </c>
      <c r="K652" s="173">
        <v>2</v>
      </c>
      <c r="L652" s="173" t="s">
        <v>2768</v>
      </c>
      <c r="M652" s="173"/>
      <c r="N652" s="173">
        <v>2</v>
      </c>
    </row>
    <row r="653" spans="1:14" x14ac:dyDescent="0.25">
      <c r="A653" s="176" t="str">
        <f t="shared" si="60"/>
        <v>68401011</v>
      </c>
      <c r="B653" s="176">
        <f t="shared" si="61"/>
        <v>6840101</v>
      </c>
      <c r="C653" s="176" t="str">
        <f t="shared" si="62"/>
        <v>1</v>
      </c>
      <c r="D653" s="176" t="str">
        <f t="shared" si="63"/>
        <v>HATTERAS</v>
      </c>
      <c r="E653" s="176" t="str">
        <f t="shared" si="64"/>
        <v>Кепка</v>
      </c>
      <c r="F653" s="177" t="str">
        <f t="shared" si="65"/>
        <v>Кепки</v>
      </c>
      <c r="G653" s="172" t="s">
        <v>2129</v>
      </c>
      <c r="H653" s="173" t="s">
        <v>687</v>
      </c>
      <c r="I653" s="173" t="s">
        <v>61</v>
      </c>
      <c r="J653" s="173" t="s">
        <v>2767</v>
      </c>
      <c r="K653" s="173">
        <v>1</v>
      </c>
      <c r="L653" s="173" t="s">
        <v>2767</v>
      </c>
      <c r="M653" s="173"/>
      <c r="N653" s="173">
        <v>1</v>
      </c>
    </row>
    <row r="654" spans="1:14" x14ac:dyDescent="0.25">
      <c r="A654" s="176" t="str">
        <f t="shared" si="60"/>
        <v>68401011</v>
      </c>
      <c r="B654" s="176">
        <f t="shared" si="61"/>
        <v>6840101</v>
      </c>
      <c r="C654" s="176" t="str">
        <f t="shared" si="62"/>
        <v>1</v>
      </c>
      <c r="D654" s="176" t="str">
        <f t="shared" si="63"/>
        <v>HATTERAS</v>
      </c>
      <c r="E654" s="176" t="str">
        <f t="shared" si="64"/>
        <v>Кепка</v>
      </c>
      <c r="F654" s="177" t="str">
        <f t="shared" si="65"/>
        <v>Кепки</v>
      </c>
      <c r="G654" s="172" t="s">
        <v>2128</v>
      </c>
      <c r="H654" s="173" t="s">
        <v>687</v>
      </c>
      <c r="I654" s="173" t="s">
        <v>63</v>
      </c>
      <c r="J654" s="173" t="s">
        <v>2767</v>
      </c>
      <c r="K654" s="173">
        <v>1</v>
      </c>
      <c r="L654" s="173" t="s">
        <v>2767</v>
      </c>
      <c r="M654" s="173"/>
      <c r="N654" s="173">
        <v>1</v>
      </c>
    </row>
    <row r="655" spans="1:14" x14ac:dyDescent="0.25">
      <c r="A655" s="176" t="str">
        <f t="shared" si="60"/>
        <v>684010232</v>
      </c>
      <c r="B655" s="176">
        <f t="shared" si="61"/>
        <v>6840102</v>
      </c>
      <c r="C655" s="176" t="str">
        <f t="shared" si="62"/>
        <v>32</v>
      </c>
      <c r="D655" s="176" t="str">
        <f t="shared" si="63"/>
        <v>HATTERAS EF</v>
      </c>
      <c r="E655" s="176" t="str">
        <f t="shared" si="64"/>
        <v>Кепка</v>
      </c>
      <c r="F655" s="177" t="str">
        <f t="shared" si="65"/>
        <v>Кепки</v>
      </c>
      <c r="G655" s="172" t="s">
        <v>2121</v>
      </c>
      <c r="H655" s="173" t="s">
        <v>694</v>
      </c>
      <c r="I655" s="173" t="s">
        <v>72</v>
      </c>
      <c r="J655" s="173" t="s">
        <v>2771</v>
      </c>
      <c r="K655" s="173">
        <v>4</v>
      </c>
      <c r="L655" s="173" t="s">
        <v>2917</v>
      </c>
      <c r="M655" s="173"/>
      <c r="N655" s="173">
        <v>4</v>
      </c>
    </row>
    <row r="656" spans="1:14" x14ac:dyDescent="0.25">
      <c r="A656" s="176" t="str">
        <f t="shared" si="60"/>
        <v>684010232</v>
      </c>
      <c r="B656" s="176">
        <f t="shared" si="61"/>
        <v>6840102</v>
      </c>
      <c r="C656" s="176" t="str">
        <f t="shared" si="62"/>
        <v>32</v>
      </c>
      <c r="D656" s="176" t="str">
        <f t="shared" si="63"/>
        <v>HATTERAS EF</v>
      </c>
      <c r="E656" s="176" t="str">
        <f t="shared" si="64"/>
        <v>Кепка</v>
      </c>
      <c r="F656" s="177" t="str">
        <f t="shared" si="65"/>
        <v>Кепки</v>
      </c>
      <c r="G656" s="172" t="s">
        <v>3203</v>
      </c>
      <c r="H656" s="173" t="s">
        <v>694</v>
      </c>
      <c r="I656" s="173" t="s">
        <v>61</v>
      </c>
      <c r="J656" s="173" t="s">
        <v>2861</v>
      </c>
      <c r="K656" s="173">
        <v>3</v>
      </c>
      <c r="L656" s="173" t="s">
        <v>2862</v>
      </c>
      <c r="M656" s="173"/>
      <c r="N656" s="173">
        <v>3</v>
      </c>
    </row>
    <row r="657" spans="1:14" x14ac:dyDescent="0.25">
      <c r="A657" s="176" t="str">
        <f t="shared" si="60"/>
        <v>684010232</v>
      </c>
      <c r="B657" s="176">
        <f t="shared" si="61"/>
        <v>6840102</v>
      </c>
      <c r="C657" s="176" t="str">
        <f t="shared" si="62"/>
        <v>32</v>
      </c>
      <c r="D657" s="176" t="str">
        <f t="shared" si="63"/>
        <v>HATTERAS EF</v>
      </c>
      <c r="E657" s="176" t="str">
        <f t="shared" si="64"/>
        <v>Кепка</v>
      </c>
      <c r="F657" s="177" t="str">
        <f t="shared" si="65"/>
        <v>Кепки</v>
      </c>
      <c r="G657" s="172" t="s">
        <v>2119</v>
      </c>
      <c r="H657" s="173" t="s">
        <v>694</v>
      </c>
      <c r="I657" s="173" t="s">
        <v>62</v>
      </c>
      <c r="J657" s="173" t="s">
        <v>2771</v>
      </c>
      <c r="K657" s="173">
        <v>2</v>
      </c>
      <c r="L657" s="173" t="s">
        <v>2772</v>
      </c>
      <c r="M657" s="173"/>
      <c r="N657" s="173">
        <v>2</v>
      </c>
    </row>
    <row r="658" spans="1:14" x14ac:dyDescent="0.25">
      <c r="A658" s="176" t="str">
        <f t="shared" si="60"/>
        <v>684010232</v>
      </c>
      <c r="B658" s="176">
        <f t="shared" si="61"/>
        <v>6840102</v>
      </c>
      <c r="C658" s="176" t="str">
        <f t="shared" si="62"/>
        <v>32</v>
      </c>
      <c r="D658" s="176" t="str">
        <f t="shared" si="63"/>
        <v>HATTERAS EF</v>
      </c>
      <c r="E658" s="176" t="str">
        <f t="shared" si="64"/>
        <v>Кепка</v>
      </c>
      <c r="F658" s="177" t="str">
        <f t="shared" si="65"/>
        <v>Кепки</v>
      </c>
      <c r="G658" s="172" t="s">
        <v>2118</v>
      </c>
      <c r="H658" s="173" t="s">
        <v>694</v>
      </c>
      <c r="I658" s="173" t="s">
        <v>60</v>
      </c>
      <c r="J658" s="173" t="s">
        <v>2771</v>
      </c>
      <c r="K658" s="173">
        <v>2</v>
      </c>
      <c r="L658" s="173" t="s">
        <v>2772</v>
      </c>
      <c r="M658" s="173"/>
      <c r="N658" s="173">
        <v>2</v>
      </c>
    </row>
    <row r="659" spans="1:14" x14ac:dyDescent="0.25">
      <c r="A659" s="176" t="str">
        <f t="shared" si="60"/>
        <v>684010232</v>
      </c>
      <c r="B659" s="176">
        <f t="shared" si="61"/>
        <v>6840102</v>
      </c>
      <c r="C659" s="176" t="str">
        <f t="shared" si="62"/>
        <v>32</v>
      </c>
      <c r="D659" s="176" t="str">
        <f t="shared" si="63"/>
        <v>HATTERAS EF</v>
      </c>
      <c r="E659" s="176" t="str">
        <f t="shared" si="64"/>
        <v>Кепка</v>
      </c>
      <c r="F659" s="177" t="str">
        <f t="shared" si="65"/>
        <v>Кепки</v>
      </c>
      <c r="G659" s="172" t="s">
        <v>2117</v>
      </c>
      <c r="H659" s="173" t="s">
        <v>694</v>
      </c>
      <c r="I659" s="173" t="s">
        <v>70</v>
      </c>
      <c r="J659" s="173" t="s">
        <v>2544</v>
      </c>
      <c r="K659" s="173">
        <v>1</v>
      </c>
      <c r="L659" s="173" t="s">
        <v>2544</v>
      </c>
      <c r="M659" s="173"/>
      <c r="N659" s="173">
        <v>1</v>
      </c>
    </row>
    <row r="660" spans="1:14" x14ac:dyDescent="0.25">
      <c r="A660" s="176" t="str">
        <f t="shared" si="60"/>
        <v>68401021</v>
      </c>
      <c r="B660" s="176">
        <f t="shared" si="61"/>
        <v>6840102</v>
      </c>
      <c r="C660" s="176" t="str">
        <f t="shared" si="62"/>
        <v>1</v>
      </c>
      <c r="D660" s="176" t="str">
        <f t="shared" si="63"/>
        <v>HATTERAS EF</v>
      </c>
      <c r="E660" s="176" t="str">
        <f t="shared" si="64"/>
        <v>Кепка</v>
      </c>
      <c r="F660" s="177" t="str">
        <f t="shared" si="65"/>
        <v>Кепки</v>
      </c>
      <c r="G660" s="172" t="s">
        <v>3172</v>
      </c>
      <c r="H660" s="173" t="s">
        <v>3375</v>
      </c>
      <c r="I660" s="173" t="s">
        <v>72</v>
      </c>
      <c r="J660" s="173" t="s">
        <v>2643</v>
      </c>
      <c r="K660" s="173">
        <v>1</v>
      </c>
      <c r="L660" s="173" t="s">
        <v>2644</v>
      </c>
      <c r="M660" s="173"/>
      <c r="N660" s="173">
        <v>1</v>
      </c>
    </row>
    <row r="661" spans="1:14" x14ac:dyDescent="0.25">
      <c r="A661" s="176" t="str">
        <f t="shared" si="60"/>
        <v>68401021</v>
      </c>
      <c r="B661" s="176">
        <f t="shared" si="61"/>
        <v>6840102</v>
      </c>
      <c r="C661" s="176" t="str">
        <f t="shared" si="62"/>
        <v>1</v>
      </c>
      <c r="D661" s="176" t="str">
        <f t="shared" si="63"/>
        <v>HATTERAS EF</v>
      </c>
      <c r="E661" s="176" t="str">
        <f t="shared" si="64"/>
        <v>Кепка</v>
      </c>
      <c r="F661" s="177" t="str">
        <f t="shared" si="65"/>
        <v>Кепки</v>
      </c>
      <c r="G661" s="172" t="s">
        <v>3171</v>
      </c>
      <c r="H661" s="173" t="s">
        <v>3375</v>
      </c>
      <c r="I661" s="173" t="s">
        <v>61</v>
      </c>
      <c r="J661" s="173" t="s">
        <v>3011</v>
      </c>
      <c r="K661" s="173">
        <v>1</v>
      </c>
      <c r="L661" s="173" t="s">
        <v>3011</v>
      </c>
      <c r="M661" s="173"/>
      <c r="N661" s="173">
        <v>1</v>
      </c>
    </row>
    <row r="662" spans="1:14" x14ac:dyDescent="0.25">
      <c r="A662" s="176" t="str">
        <f t="shared" si="60"/>
        <v>684010632</v>
      </c>
      <c r="B662" s="176">
        <f t="shared" si="61"/>
        <v>6840106</v>
      </c>
      <c r="C662" s="176" t="str">
        <f t="shared" si="62"/>
        <v>32</v>
      </c>
      <c r="D662" s="176" t="str">
        <f t="shared" si="63"/>
        <v>HATTERAS</v>
      </c>
      <c r="E662" s="176" t="str">
        <f t="shared" si="64"/>
        <v>Кепка</v>
      </c>
      <c r="F662" s="177" t="str">
        <f t="shared" si="65"/>
        <v>Кепки</v>
      </c>
      <c r="G662" s="172" t="s">
        <v>1887</v>
      </c>
      <c r="H662" s="173" t="s">
        <v>701</v>
      </c>
      <c r="I662" s="173" t="s">
        <v>66</v>
      </c>
      <c r="J662" s="173" t="s">
        <v>2634</v>
      </c>
      <c r="K662" s="173">
        <v>1</v>
      </c>
      <c r="L662" s="173" t="s">
        <v>2634</v>
      </c>
      <c r="M662" s="173"/>
      <c r="N662" s="173">
        <v>1</v>
      </c>
    </row>
    <row r="663" spans="1:14" x14ac:dyDescent="0.25">
      <c r="A663" s="176" t="str">
        <f t="shared" si="60"/>
        <v>684010632</v>
      </c>
      <c r="B663" s="176">
        <f t="shared" si="61"/>
        <v>6840106</v>
      </c>
      <c r="C663" s="176" t="str">
        <f t="shared" si="62"/>
        <v>32</v>
      </c>
      <c r="D663" s="176" t="str">
        <f t="shared" si="63"/>
        <v>HATTERAS</v>
      </c>
      <c r="E663" s="176" t="str">
        <f t="shared" si="64"/>
        <v>Кепка</v>
      </c>
      <c r="F663" s="177" t="str">
        <f t="shared" si="65"/>
        <v>Кепки</v>
      </c>
      <c r="G663" s="172" t="s">
        <v>1886</v>
      </c>
      <c r="H663" s="173" t="s">
        <v>701</v>
      </c>
      <c r="I663" s="173" t="s">
        <v>72</v>
      </c>
      <c r="J663" s="173" t="s">
        <v>2634</v>
      </c>
      <c r="K663" s="173">
        <v>1</v>
      </c>
      <c r="L663" s="173" t="s">
        <v>2634</v>
      </c>
      <c r="M663" s="173"/>
      <c r="N663" s="173">
        <v>1</v>
      </c>
    </row>
    <row r="664" spans="1:14" x14ac:dyDescent="0.25">
      <c r="A664" s="176" t="str">
        <f t="shared" si="60"/>
        <v>684010632</v>
      </c>
      <c r="B664" s="176">
        <f t="shared" si="61"/>
        <v>6840106</v>
      </c>
      <c r="C664" s="176" t="str">
        <f t="shared" si="62"/>
        <v>32</v>
      </c>
      <c r="D664" s="176" t="str">
        <f t="shared" si="63"/>
        <v>HATTERAS</v>
      </c>
      <c r="E664" s="176" t="str">
        <f t="shared" si="64"/>
        <v>Кепка</v>
      </c>
      <c r="F664" s="177" t="str">
        <f t="shared" si="65"/>
        <v>Кепки</v>
      </c>
      <c r="G664" s="172" t="s">
        <v>1885</v>
      </c>
      <c r="H664" s="173" t="s">
        <v>701</v>
      </c>
      <c r="I664" s="173" t="s">
        <v>61</v>
      </c>
      <c r="J664" s="173" t="s">
        <v>2634</v>
      </c>
      <c r="K664" s="173">
        <v>6</v>
      </c>
      <c r="L664" s="173" t="s">
        <v>2638</v>
      </c>
      <c r="M664" s="173"/>
      <c r="N664" s="173">
        <v>6</v>
      </c>
    </row>
    <row r="665" spans="1:14" x14ac:dyDescent="0.25">
      <c r="A665" s="176" t="str">
        <f t="shared" si="60"/>
        <v>684010632</v>
      </c>
      <c r="B665" s="176">
        <f t="shared" si="61"/>
        <v>6840106</v>
      </c>
      <c r="C665" s="176" t="str">
        <f t="shared" si="62"/>
        <v>32</v>
      </c>
      <c r="D665" s="176" t="str">
        <f t="shared" si="63"/>
        <v>HATTERAS</v>
      </c>
      <c r="E665" s="176" t="str">
        <f t="shared" si="64"/>
        <v>Кепка</v>
      </c>
      <c r="F665" s="177" t="str">
        <f t="shared" si="65"/>
        <v>Кепки</v>
      </c>
      <c r="G665" s="172" t="s">
        <v>1884</v>
      </c>
      <c r="H665" s="173" t="s">
        <v>701</v>
      </c>
      <c r="I665" s="173" t="s">
        <v>60</v>
      </c>
      <c r="J665" s="173" t="s">
        <v>2634</v>
      </c>
      <c r="K665" s="173">
        <v>5</v>
      </c>
      <c r="L665" s="173" t="s">
        <v>2711</v>
      </c>
      <c r="M665" s="173"/>
      <c r="N665" s="173">
        <v>5</v>
      </c>
    </row>
    <row r="666" spans="1:14" x14ac:dyDescent="0.25">
      <c r="A666" s="176" t="str">
        <f t="shared" si="60"/>
        <v>684010632</v>
      </c>
      <c r="B666" s="176">
        <f t="shared" si="61"/>
        <v>6840106</v>
      </c>
      <c r="C666" s="176" t="str">
        <f t="shared" si="62"/>
        <v>32</v>
      </c>
      <c r="D666" s="176" t="str">
        <f t="shared" si="63"/>
        <v>HATTERAS</v>
      </c>
      <c r="E666" s="176" t="str">
        <f t="shared" si="64"/>
        <v>Кепка</v>
      </c>
      <c r="F666" s="177" t="str">
        <f t="shared" si="65"/>
        <v>Кепки</v>
      </c>
      <c r="G666" s="172" t="s">
        <v>1882</v>
      </c>
      <c r="H666" s="173" t="s">
        <v>701</v>
      </c>
      <c r="I666" s="173" t="s">
        <v>64</v>
      </c>
      <c r="J666" s="173" t="s">
        <v>2634</v>
      </c>
      <c r="K666" s="173">
        <v>8</v>
      </c>
      <c r="L666" s="173" t="s">
        <v>3587</v>
      </c>
      <c r="M666" s="173"/>
      <c r="N666" s="173">
        <v>8</v>
      </c>
    </row>
    <row r="667" spans="1:14" x14ac:dyDescent="0.25">
      <c r="A667" s="176" t="str">
        <f t="shared" si="60"/>
        <v>684010632</v>
      </c>
      <c r="B667" s="176">
        <f t="shared" si="61"/>
        <v>6840106</v>
      </c>
      <c r="C667" s="176" t="str">
        <f t="shared" si="62"/>
        <v>32</v>
      </c>
      <c r="D667" s="176" t="str">
        <f t="shared" si="63"/>
        <v>HATTERAS</v>
      </c>
      <c r="E667" s="176" t="str">
        <f t="shared" si="64"/>
        <v>Кепка</v>
      </c>
      <c r="F667" s="177" t="str">
        <f t="shared" si="65"/>
        <v>Кепки</v>
      </c>
      <c r="G667" s="172" t="s">
        <v>1881</v>
      </c>
      <c r="H667" s="173" t="s">
        <v>701</v>
      </c>
      <c r="I667" s="173" t="s">
        <v>71</v>
      </c>
      <c r="J667" s="173" t="s">
        <v>2634</v>
      </c>
      <c r="K667" s="173">
        <v>2</v>
      </c>
      <c r="L667" s="173" t="s">
        <v>2635</v>
      </c>
      <c r="M667" s="173"/>
      <c r="N667" s="173">
        <v>2</v>
      </c>
    </row>
    <row r="668" spans="1:14" x14ac:dyDescent="0.25">
      <c r="A668" s="176" t="str">
        <f t="shared" si="60"/>
        <v>68401062</v>
      </c>
      <c r="B668" s="176">
        <f t="shared" si="61"/>
        <v>6840106</v>
      </c>
      <c r="C668" s="176" t="str">
        <f t="shared" si="62"/>
        <v>2</v>
      </c>
      <c r="D668" s="176" t="str">
        <f t="shared" si="63"/>
        <v>HATTERAS</v>
      </c>
      <c r="E668" s="176" t="str">
        <f t="shared" si="64"/>
        <v>Кепка</v>
      </c>
      <c r="F668" s="177" t="str">
        <f t="shared" si="65"/>
        <v>Кепки</v>
      </c>
      <c r="G668" s="172" t="s">
        <v>1879</v>
      </c>
      <c r="H668" s="173" t="s">
        <v>709</v>
      </c>
      <c r="I668" s="173" t="s">
        <v>66</v>
      </c>
      <c r="J668" s="173" t="s">
        <v>2634</v>
      </c>
      <c r="K668" s="173">
        <v>2</v>
      </c>
      <c r="L668" s="173" t="s">
        <v>2635</v>
      </c>
      <c r="M668" s="173"/>
      <c r="N668" s="173">
        <v>2</v>
      </c>
    </row>
    <row r="669" spans="1:14" x14ac:dyDescent="0.25">
      <c r="A669" s="176" t="str">
        <f t="shared" si="60"/>
        <v>684010761</v>
      </c>
      <c r="B669" s="176">
        <f t="shared" si="61"/>
        <v>6840107</v>
      </c>
      <c r="C669" s="176" t="str">
        <f t="shared" si="62"/>
        <v>61</v>
      </c>
      <c r="D669" s="176" t="str">
        <f t="shared" si="63"/>
        <v>HATTERAS</v>
      </c>
      <c r="E669" s="176" t="str">
        <f t="shared" si="64"/>
        <v>Кепка</v>
      </c>
      <c r="F669" s="177" t="str">
        <f t="shared" si="65"/>
        <v>Кепки</v>
      </c>
      <c r="G669" s="172" t="s">
        <v>1877</v>
      </c>
      <c r="H669" s="173" t="s">
        <v>710</v>
      </c>
      <c r="I669" s="173" t="s">
        <v>61</v>
      </c>
      <c r="J669" s="173" t="s">
        <v>2659</v>
      </c>
      <c r="K669" s="173">
        <v>1</v>
      </c>
      <c r="L669" s="173" t="s">
        <v>2659</v>
      </c>
      <c r="M669" s="173"/>
      <c r="N669" s="173">
        <v>1</v>
      </c>
    </row>
    <row r="670" spans="1:14" x14ac:dyDescent="0.25">
      <c r="A670" s="176" t="str">
        <f t="shared" si="60"/>
        <v>684010761</v>
      </c>
      <c r="B670" s="176">
        <f t="shared" si="61"/>
        <v>6840107</v>
      </c>
      <c r="C670" s="176" t="str">
        <f t="shared" si="62"/>
        <v>61</v>
      </c>
      <c r="D670" s="176" t="str">
        <f t="shared" si="63"/>
        <v>HATTERAS</v>
      </c>
      <c r="E670" s="176" t="str">
        <f t="shared" si="64"/>
        <v>Кепка</v>
      </c>
      <c r="F670" s="177" t="str">
        <f t="shared" si="65"/>
        <v>Кепки</v>
      </c>
      <c r="G670" s="172" t="s">
        <v>1876</v>
      </c>
      <c r="H670" s="173" t="s">
        <v>710</v>
      </c>
      <c r="I670" s="173" t="s">
        <v>60</v>
      </c>
      <c r="J670" s="173" t="s">
        <v>2429</v>
      </c>
      <c r="K670" s="173">
        <v>3</v>
      </c>
      <c r="L670" s="173" t="s">
        <v>2605</v>
      </c>
      <c r="M670" s="173"/>
      <c r="N670" s="173">
        <v>3</v>
      </c>
    </row>
    <row r="671" spans="1:14" x14ac:dyDescent="0.25">
      <c r="A671" s="176" t="str">
        <f t="shared" si="60"/>
        <v>684010761</v>
      </c>
      <c r="B671" s="176">
        <f t="shared" si="61"/>
        <v>6840107</v>
      </c>
      <c r="C671" s="176" t="str">
        <f t="shared" si="62"/>
        <v>61</v>
      </c>
      <c r="D671" s="176" t="str">
        <f t="shared" si="63"/>
        <v>HATTERAS</v>
      </c>
      <c r="E671" s="176" t="str">
        <f t="shared" si="64"/>
        <v>Кепка</v>
      </c>
      <c r="F671" s="177" t="str">
        <f t="shared" si="65"/>
        <v>Кепки</v>
      </c>
      <c r="G671" s="172" t="s">
        <v>1874</v>
      </c>
      <c r="H671" s="173" t="s">
        <v>710</v>
      </c>
      <c r="I671" s="173" t="s">
        <v>64</v>
      </c>
      <c r="J671" s="173" t="s">
        <v>2659</v>
      </c>
      <c r="K671" s="173">
        <v>5</v>
      </c>
      <c r="L671" s="173" t="s">
        <v>2660</v>
      </c>
      <c r="M671" s="173"/>
      <c r="N671" s="173">
        <v>5</v>
      </c>
    </row>
    <row r="672" spans="1:14" x14ac:dyDescent="0.25">
      <c r="A672" s="176" t="str">
        <f t="shared" si="60"/>
        <v>6840303227</v>
      </c>
      <c r="B672" s="176">
        <f t="shared" si="61"/>
        <v>6840303</v>
      </c>
      <c r="C672" s="176" t="str">
        <f t="shared" si="62"/>
        <v>227</v>
      </c>
      <c r="D672" s="176" t="str">
        <f t="shared" si="63"/>
        <v>HATTERAS</v>
      </c>
      <c r="E672" s="176" t="str">
        <f t="shared" si="64"/>
        <v>Кепка</v>
      </c>
      <c r="F672" s="177" t="str">
        <f t="shared" si="65"/>
        <v>Кепки</v>
      </c>
      <c r="G672" s="172" t="s">
        <v>3175</v>
      </c>
      <c r="H672" s="173" t="s">
        <v>3377</v>
      </c>
      <c r="I672" s="173" t="s">
        <v>61</v>
      </c>
      <c r="J672" s="173" t="s">
        <v>3011</v>
      </c>
      <c r="K672" s="173">
        <v>1</v>
      </c>
      <c r="L672" s="173" t="s">
        <v>3011</v>
      </c>
      <c r="M672" s="173"/>
      <c r="N672" s="173">
        <v>1</v>
      </c>
    </row>
    <row r="673" spans="1:14" x14ac:dyDescent="0.25">
      <c r="A673" s="176" t="str">
        <f t="shared" si="60"/>
        <v>6840309268</v>
      </c>
      <c r="B673" s="176">
        <f t="shared" si="61"/>
        <v>6840309</v>
      </c>
      <c r="C673" s="176" t="str">
        <f t="shared" si="62"/>
        <v>268</v>
      </c>
      <c r="D673" s="176" t="str">
        <f t="shared" si="63"/>
        <v>HATTERAS VIRGIN WOOL/SILK</v>
      </c>
      <c r="E673" s="176" t="str">
        <f t="shared" si="64"/>
        <v>Кепка</v>
      </c>
      <c r="F673" s="177" t="str">
        <f t="shared" si="65"/>
        <v>Кепки</v>
      </c>
      <c r="G673" s="172" t="s">
        <v>313</v>
      </c>
      <c r="H673" s="173" t="s">
        <v>716</v>
      </c>
      <c r="I673" s="173" t="s">
        <v>61</v>
      </c>
      <c r="J673" s="173" t="s">
        <v>2775</v>
      </c>
      <c r="K673" s="173">
        <v>3</v>
      </c>
      <c r="L673" s="173" t="s">
        <v>2776</v>
      </c>
      <c r="M673" s="173"/>
      <c r="N673" s="173">
        <v>3</v>
      </c>
    </row>
    <row r="674" spans="1:14" x14ac:dyDescent="0.25">
      <c r="A674" s="176" t="str">
        <f t="shared" si="60"/>
        <v>6840309268</v>
      </c>
      <c r="B674" s="176">
        <f t="shared" si="61"/>
        <v>6840309</v>
      </c>
      <c r="C674" s="176" t="str">
        <f t="shared" si="62"/>
        <v>268</v>
      </c>
      <c r="D674" s="176" t="str">
        <f t="shared" si="63"/>
        <v>HATTERAS VIRGIN WOOL/SILK</v>
      </c>
      <c r="E674" s="176" t="str">
        <f t="shared" si="64"/>
        <v>Кепка</v>
      </c>
      <c r="F674" s="177" t="str">
        <f t="shared" si="65"/>
        <v>Кепки</v>
      </c>
      <c r="G674" s="172" t="s">
        <v>312</v>
      </c>
      <c r="H674" s="173" t="s">
        <v>716</v>
      </c>
      <c r="I674" s="173" t="s">
        <v>62</v>
      </c>
      <c r="J674" s="173" t="s">
        <v>2775</v>
      </c>
      <c r="K674" s="173">
        <v>4</v>
      </c>
      <c r="L674" s="173" t="s">
        <v>2777</v>
      </c>
      <c r="M674" s="173"/>
      <c r="N674" s="173">
        <v>4</v>
      </c>
    </row>
    <row r="675" spans="1:14" x14ac:dyDescent="0.25">
      <c r="A675" s="176" t="str">
        <f t="shared" si="60"/>
        <v>6840309268</v>
      </c>
      <c r="B675" s="176">
        <f t="shared" si="61"/>
        <v>6840309</v>
      </c>
      <c r="C675" s="176" t="str">
        <f t="shared" si="62"/>
        <v>268</v>
      </c>
      <c r="D675" s="176" t="str">
        <f t="shared" si="63"/>
        <v>HATTERAS VIRGIN WOOL/SILK</v>
      </c>
      <c r="E675" s="176" t="str">
        <f t="shared" si="64"/>
        <v>Кепка</v>
      </c>
      <c r="F675" s="177" t="str">
        <f t="shared" si="65"/>
        <v>Кепки</v>
      </c>
      <c r="G675" s="172" t="s">
        <v>311</v>
      </c>
      <c r="H675" s="173" t="s">
        <v>716</v>
      </c>
      <c r="I675" s="173" t="s">
        <v>60</v>
      </c>
      <c r="J675" s="173" t="s">
        <v>2775</v>
      </c>
      <c r="K675" s="173">
        <v>5</v>
      </c>
      <c r="L675" s="173" t="s">
        <v>2778</v>
      </c>
      <c r="M675" s="173"/>
      <c r="N675" s="173">
        <v>5</v>
      </c>
    </row>
    <row r="676" spans="1:14" x14ac:dyDescent="0.25">
      <c r="A676" s="176" t="str">
        <f t="shared" si="60"/>
        <v>6840309268</v>
      </c>
      <c r="B676" s="176">
        <f t="shared" si="61"/>
        <v>6840309</v>
      </c>
      <c r="C676" s="176" t="str">
        <f t="shared" si="62"/>
        <v>268</v>
      </c>
      <c r="D676" s="176" t="str">
        <f t="shared" si="63"/>
        <v>HATTERAS VIRGIN WOOL/SILK</v>
      </c>
      <c r="E676" s="176" t="str">
        <f t="shared" si="64"/>
        <v>Кепка</v>
      </c>
      <c r="F676" s="177" t="str">
        <f t="shared" si="65"/>
        <v>Кепки</v>
      </c>
      <c r="G676" s="172" t="s">
        <v>310</v>
      </c>
      <c r="H676" s="173" t="s">
        <v>716</v>
      </c>
      <c r="I676" s="173" t="s">
        <v>63</v>
      </c>
      <c r="J676" s="173" t="s">
        <v>2775</v>
      </c>
      <c r="K676" s="173">
        <v>4</v>
      </c>
      <c r="L676" s="173" t="s">
        <v>2777</v>
      </c>
      <c r="M676" s="173"/>
      <c r="N676" s="173">
        <v>4</v>
      </c>
    </row>
    <row r="677" spans="1:14" x14ac:dyDescent="0.25">
      <c r="A677" s="176" t="str">
        <f t="shared" si="60"/>
        <v>6840309268</v>
      </c>
      <c r="B677" s="176">
        <f t="shared" si="61"/>
        <v>6840309</v>
      </c>
      <c r="C677" s="176" t="str">
        <f t="shared" si="62"/>
        <v>268</v>
      </c>
      <c r="D677" s="176" t="str">
        <f t="shared" si="63"/>
        <v>HATTERAS VIRGIN WOOL/SILK</v>
      </c>
      <c r="E677" s="176" t="str">
        <f t="shared" si="64"/>
        <v>Кепка</v>
      </c>
      <c r="F677" s="177" t="str">
        <f t="shared" si="65"/>
        <v>Кепки</v>
      </c>
      <c r="G677" s="172" t="s">
        <v>309</v>
      </c>
      <c r="H677" s="173" t="s">
        <v>716</v>
      </c>
      <c r="I677" s="173" t="s">
        <v>64</v>
      </c>
      <c r="J677" s="173" t="s">
        <v>2775</v>
      </c>
      <c r="K677" s="173">
        <v>3</v>
      </c>
      <c r="L677" s="173" t="s">
        <v>2776</v>
      </c>
      <c r="M677" s="173"/>
      <c r="N677" s="173">
        <v>3</v>
      </c>
    </row>
    <row r="678" spans="1:14" x14ac:dyDescent="0.25">
      <c r="A678" s="176" t="str">
        <f t="shared" si="60"/>
        <v>6840309268</v>
      </c>
      <c r="B678" s="176">
        <f t="shared" si="61"/>
        <v>6840309</v>
      </c>
      <c r="C678" s="176" t="str">
        <f t="shared" si="62"/>
        <v>268</v>
      </c>
      <c r="D678" s="176" t="str">
        <f t="shared" si="63"/>
        <v>HATTERAS VIRGIN WOOL/SILK</v>
      </c>
      <c r="E678" s="176" t="str">
        <f t="shared" si="64"/>
        <v>Кепка</v>
      </c>
      <c r="F678" s="177" t="str">
        <f t="shared" si="65"/>
        <v>Кепки</v>
      </c>
      <c r="G678" s="172" t="s">
        <v>307</v>
      </c>
      <c r="H678" s="173" t="s">
        <v>716</v>
      </c>
      <c r="I678" s="173" t="s">
        <v>71</v>
      </c>
      <c r="J678" s="173" t="s">
        <v>2775</v>
      </c>
      <c r="K678" s="173">
        <v>2</v>
      </c>
      <c r="L678" s="173" t="s">
        <v>2779</v>
      </c>
      <c r="M678" s="173"/>
      <c r="N678" s="173">
        <v>2</v>
      </c>
    </row>
    <row r="679" spans="1:14" x14ac:dyDescent="0.25">
      <c r="A679" s="176" t="str">
        <f t="shared" si="60"/>
        <v>6840318275</v>
      </c>
      <c r="B679" s="176">
        <f t="shared" si="61"/>
        <v>6840318</v>
      </c>
      <c r="C679" s="176" t="str">
        <f t="shared" si="62"/>
        <v>275</v>
      </c>
      <c r="D679" s="176" t="str">
        <f t="shared" si="63"/>
        <v>HATTERAS VIRGIN</v>
      </c>
      <c r="E679" s="176" t="str">
        <f t="shared" si="64"/>
        <v>Кепка</v>
      </c>
      <c r="F679" s="177" t="str">
        <f t="shared" si="65"/>
        <v>Кепки</v>
      </c>
      <c r="G679" s="172" t="s">
        <v>1517</v>
      </c>
      <c r="H679" s="173" t="s">
        <v>723</v>
      </c>
      <c r="I679" s="173" t="s">
        <v>66</v>
      </c>
      <c r="J679" s="173" t="s">
        <v>2755</v>
      </c>
      <c r="K679" s="173">
        <v>1</v>
      </c>
      <c r="L679" s="173" t="s">
        <v>2755</v>
      </c>
      <c r="M679" s="173"/>
      <c r="N679" s="173">
        <v>1</v>
      </c>
    </row>
    <row r="680" spans="1:14" x14ac:dyDescent="0.25">
      <c r="A680" s="176" t="str">
        <f t="shared" si="60"/>
        <v>6840318275</v>
      </c>
      <c r="B680" s="176">
        <f t="shared" si="61"/>
        <v>6840318</v>
      </c>
      <c r="C680" s="176" t="str">
        <f t="shared" si="62"/>
        <v>275</v>
      </c>
      <c r="D680" s="176" t="str">
        <f t="shared" si="63"/>
        <v>HATTERAS VIRGIN</v>
      </c>
      <c r="E680" s="176" t="str">
        <f t="shared" si="64"/>
        <v>Кепка</v>
      </c>
      <c r="F680" s="177" t="str">
        <f t="shared" si="65"/>
        <v>Кепки</v>
      </c>
      <c r="G680" s="172" t="s">
        <v>1515</v>
      </c>
      <c r="H680" s="173" t="s">
        <v>723</v>
      </c>
      <c r="I680" s="173" t="s">
        <v>72</v>
      </c>
      <c r="J680" s="173" t="s">
        <v>2755</v>
      </c>
      <c r="K680" s="173">
        <v>1</v>
      </c>
      <c r="L680" s="173" t="s">
        <v>2755</v>
      </c>
      <c r="M680" s="173"/>
      <c r="N680" s="173">
        <v>1</v>
      </c>
    </row>
    <row r="681" spans="1:14" x14ac:dyDescent="0.25">
      <c r="A681" s="176" t="str">
        <f t="shared" si="60"/>
        <v>6840318275</v>
      </c>
      <c r="B681" s="176">
        <f t="shared" si="61"/>
        <v>6840318</v>
      </c>
      <c r="C681" s="176" t="str">
        <f t="shared" si="62"/>
        <v>275</v>
      </c>
      <c r="D681" s="176" t="str">
        <f t="shared" si="63"/>
        <v>HATTERAS VIRGIN</v>
      </c>
      <c r="E681" s="176" t="str">
        <f t="shared" si="64"/>
        <v>Кепка</v>
      </c>
      <c r="F681" s="177" t="str">
        <f t="shared" si="65"/>
        <v>Кепки</v>
      </c>
      <c r="G681" s="172" t="s">
        <v>1513</v>
      </c>
      <c r="H681" s="173" t="s">
        <v>723</v>
      </c>
      <c r="I681" s="173" t="s">
        <v>61</v>
      </c>
      <c r="J681" s="173" t="s">
        <v>2598</v>
      </c>
      <c r="K681" s="173">
        <v>6</v>
      </c>
      <c r="L681" s="173" t="s">
        <v>2780</v>
      </c>
      <c r="M681" s="173"/>
      <c r="N681" s="173">
        <v>6</v>
      </c>
    </row>
    <row r="682" spans="1:14" x14ac:dyDescent="0.25">
      <c r="A682" s="176" t="str">
        <f t="shared" si="60"/>
        <v>6840318275</v>
      </c>
      <c r="B682" s="176">
        <f t="shared" si="61"/>
        <v>6840318</v>
      </c>
      <c r="C682" s="176" t="str">
        <f t="shared" si="62"/>
        <v>275</v>
      </c>
      <c r="D682" s="176" t="str">
        <f t="shared" si="63"/>
        <v>HATTERAS VIRGIN</v>
      </c>
      <c r="E682" s="176" t="str">
        <f t="shared" si="64"/>
        <v>Кепка</v>
      </c>
      <c r="F682" s="177" t="str">
        <f t="shared" si="65"/>
        <v>Кепки</v>
      </c>
      <c r="G682" s="172" t="s">
        <v>1511</v>
      </c>
      <c r="H682" s="173" t="s">
        <v>723</v>
      </c>
      <c r="I682" s="173" t="s">
        <v>62</v>
      </c>
      <c r="J682" s="173" t="s">
        <v>2755</v>
      </c>
      <c r="K682" s="173">
        <v>3</v>
      </c>
      <c r="L682" s="173" t="s">
        <v>2758</v>
      </c>
      <c r="M682" s="173"/>
      <c r="N682" s="173">
        <v>3</v>
      </c>
    </row>
    <row r="683" spans="1:14" x14ac:dyDescent="0.25">
      <c r="A683" s="176" t="str">
        <f t="shared" si="60"/>
        <v>6840318275</v>
      </c>
      <c r="B683" s="176">
        <f t="shared" si="61"/>
        <v>6840318</v>
      </c>
      <c r="C683" s="176" t="str">
        <f t="shared" si="62"/>
        <v>275</v>
      </c>
      <c r="D683" s="176" t="str">
        <f t="shared" si="63"/>
        <v>HATTERAS VIRGIN</v>
      </c>
      <c r="E683" s="176" t="str">
        <f t="shared" si="64"/>
        <v>Кепка</v>
      </c>
      <c r="F683" s="177" t="str">
        <f t="shared" si="65"/>
        <v>Кепки</v>
      </c>
      <c r="G683" s="172" t="s">
        <v>1509</v>
      </c>
      <c r="H683" s="173" t="s">
        <v>723</v>
      </c>
      <c r="I683" s="173" t="s">
        <v>60</v>
      </c>
      <c r="J683" s="173" t="s">
        <v>2597</v>
      </c>
      <c r="K683" s="173">
        <v>8</v>
      </c>
      <c r="L683" s="173" t="s">
        <v>2781</v>
      </c>
      <c r="M683" s="173"/>
      <c r="N683" s="173">
        <v>8</v>
      </c>
    </row>
    <row r="684" spans="1:14" x14ac:dyDescent="0.25">
      <c r="A684" s="176" t="str">
        <f t="shared" si="60"/>
        <v>6840318275</v>
      </c>
      <c r="B684" s="176">
        <f t="shared" si="61"/>
        <v>6840318</v>
      </c>
      <c r="C684" s="176" t="str">
        <f t="shared" si="62"/>
        <v>275</v>
      </c>
      <c r="D684" s="176" t="str">
        <f t="shared" si="63"/>
        <v>HATTERAS VIRGIN</v>
      </c>
      <c r="E684" s="176" t="str">
        <f t="shared" si="64"/>
        <v>Кепка</v>
      </c>
      <c r="F684" s="177" t="str">
        <f t="shared" si="65"/>
        <v>Кепки</v>
      </c>
      <c r="G684" s="172" t="s">
        <v>1507</v>
      </c>
      <c r="H684" s="173" t="s">
        <v>723</v>
      </c>
      <c r="I684" s="173" t="s">
        <v>63</v>
      </c>
      <c r="J684" s="173" t="s">
        <v>2755</v>
      </c>
      <c r="K684" s="173">
        <v>3</v>
      </c>
      <c r="L684" s="173" t="s">
        <v>2758</v>
      </c>
      <c r="M684" s="173"/>
      <c r="N684" s="173">
        <v>3</v>
      </c>
    </row>
    <row r="685" spans="1:14" x14ac:dyDescent="0.25">
      <c r="A685" s="176" t="str">
        <f t="shared" si="60"/>
        <v>6840318275</v>
      </c>
      <c r="B685" s="176">
        <f t="shared" si="61"/>
        <v>6840318</v>
      </c>
      <c r="C685" s="176" t="str">
        <f t="shared" si="62"/>
        <v>275</v>
      </c>
      <c r="D685" s="176" t="str">
        <f t="shared" si="63"/>
        <v>HATTERAS VIRGIN</v>
      </c>
      <c r="E685" s="176" t="str">
        <f t="shared" si="64"/>
        <v>Кепка</v>
      </c>
      <c r="F685" s="177" t="str">
        <f t="shared" si="65"/>
        <v>Кепки</v>
      </c>
      <c r="G685" s="172" t="s">
        <v>1505</v>
      </c>
      <c r="H685" s="173" t="s">
        <v>723</v>
      </c>
      <c r="I685" s="173" t="s">
        <v>64</v>
      </c>
      <c r="J685" s="173" t="s">
        <v>2598</v>
      </c>
      <c r="K685" s="173">
        <v>5</v>
      </c>
      <c r="L685" s="173" t="s">
        <v>3588</v>
      </c>
      <c r="M685" s="173"/>
      <c r="N685" s="173">
        <v>5</v>
      </c>
    </row>
    <row r="686" spans="1:14" x14ac:dyDescent="0.25">
      <c r="A686" s="176" t="str">
        <f t="shared" si="60"/>
        <v>6840318275</v>
      </c>
      <c r="B686" s="176">
        <f t="shared" si="61"/>
        <v>6840318</v>
      </c>
      <c r="C686" s="176" t="str">
        <f t="shared" si="62"/>
        <v>275</v>
      </c>
      <c r="D686" s="176" t="str">
        <f t="shared" si="63"/>
        <v>HATTERAS VIRGIN</v>
      </c>
      <c r="E686" s="176" t="str">
        <f t="shared" si="64"/>
        <v>Кепка</v>
      </c>
      <c r="F686" s="177" t="str">
        <f t="shared" si="65"/>
        <v>Кепки</v>
      </c>
      <c r="G686" s="172" t="s">
        <v>1503</v>
      </c>
      <c r="H686" s="173" t="s">
        <v>723</v>
      </c>
      <c r="I686" s="173" t="s">
        <v>71</v>
      </c>
      <c r="J686" s="173" t="s">
        <v>2755</v>
      </c>
      <c r="K686" s="173">
        <v>2</v>
      </c>
      <c r="L686" s="173" t="s">
        <v>2759</v>
      </c>
      <c r="M686" s="173"/>
      <c r="N686" s="173">
        <v>2</v>
      </c>
    </row>
    <row r="687" spans="1:14" x14ac:dyDescent="0.25">
      <c r="A687" s="176" t="str">
        <f t="shared" si="60"/>
        <v>6840321272</v>
      </c>
      <c r="B687" s="176">
        <f t="shared" si="61"/>
        <v>6840321</v>
      </c>
      <c r="C687" s="176" t="str">
        <f t="shared" si="62"/>
        <v>272</v>
      </c>
      <c r="D687" s="176" t="str">
        <f t="shared" si="63"/>
        <v>HATTERAS WOOL CHECK</v>
      </c>
      <c r="E687" s="176" t="str">
        <f t="shared" si="64"/>
        <v>Кепка</v>
      </c>
      <c r="F687" s="177" t="str">
        <f t="shared" si="65"/>
        <v>Кепки</v>
      </c>
      <c r="G687" s="172" t="s">
        <v>617</v>
      </c>
      <c r="H687" s="173" t="s">
        <v>727</v>
      </c>
      <c r="I687" s="173" t="s">
        <v>72</v>
      </c>
      <c r="J687" s="173">
        <v>904.63</v>
      </c>
      <c r="K687" s="173">
        <v>2</v>
      </c>
      <c r="L687" s="173" t="s">
        <v>2782</v>
      </c>
      <c r="M687" s="173"/>
      <c r="N687" s="173">
        <v>2</v>
      </c>
    </row>
    <row r="688" spans="1:14" x14ac:dyDescent="0.25">
      <c r="A688" s="176" t="str">
        <f t="shared" si="60"/>
        <v>6840321272</v>
      </c>
      <c r="B688" s="176">
        <f t="shared" si="61"/>
        <v>6840321</v>
      </c>
      <c r="C688" s="176" t="str">
        <f t="shared" si="62"/>
        <v>272</v>
      </c>
      <c r="D688" s="176" t="str">
        <f t="shared" si="63"/>
        <v>HATTERAS WOOL CHECK</v>
      </c>
      <c r="E688" s="176" t="str">
        <f t="shared" si="64"/>
        <v>Кепка</v>
      </c>
      <c r="F688" s="177" t="str">
        <f t="shared" si="65"/>
        <v>Кепки</v>
      </c>
      <c r="G688" s="172" t="s">
        <v>616</v>
      </c>
      <c r="H688" s="173" t="s">
        <v>727</v>
      </c>
      <c r="I688" s="173" t="s">
        <v>61</v>
      </c>
      <c r="J688" s="173">
        <v>904.63</v>
      </c>
      <c r="K688" s="173">
        <v>4</v>
      </c>
      <c r="L688" s="173" t="s">
        <v>2785</v>
      </c>
      <c r="M688" s="173"/>
      <c r="N688" s="173">
        <v>4</v>
      </c>
    </row>
    <row r="689" spans="1:14" x14ac:dyDescent="0.25">
      <c r="A689" s="176" t="str">
        <f t="shared" si="60"/>
        <v>6840321272</v>
      </c>
      <c r="B689" s="176">
        <f t="shared" si="61"/>
        <v>6840321</v>
      </c>
      <c r="C689" s="176" t="str">
        <f t="shared" si="62"/>
        <v>272</v>
      </c>
      <c r="D689" s="176" t="str">
        <f t="shared" si="63"/>
        <v>HATTERAS WOOL CHECK</v>
      </c>
      <c r="E689" s="176" t="str">
        <f t="shared" si="64"/>
        <v>Кепка</v>
      </c>
      <c r="F689" s="177" t="str">
        <f t="shared" si="65"/>
        <v>Кепки</v>
      </c>
      <c r="G689" s="172" t="s">
        <v>614</v>
      </c>
      <c r="H689" s="173" t="s">
        <v>727</v>
      </c>
      <c r="I689" s="173" t="s">
        <v>60</v>
      </c>
      <c r="J689" s="173">
        <v>904.63</v>
      </c>
      <c r="K689" s="173">
        <v>9</v>
      </c>
      <c r="L689" s="173" t="s">
        <v>2783</v>
      </c>
      <c r="M689" s="173"/>
      <c r="N689" s="173">
        <v>9</v>
      </c>
    </row>
    <row r="690" spans="1:14" x14ac:dyDescent="0.25">
      <c r="A690" s="176" t="str">
        <f t="shared" si="60"/>
        <v>6840321272</v>
      </c>
      <c r="B690" s="176">
        <f t="shared" si="61"/>
        <v>6840321</v>
      </c>
      <c r="C690" s="176" t="str">
        <f t="shared" si="62"/>
        <v>272</v>
      </c>
      <c r="D690" s="176" t="str">
        <f t="shared" si="63"/>
        <v>HATTERAS WOOL CHECK</v>
      </c>
      <c r="E690" s="176" t="str">
        <f t="shared" si="64"/>
        <v>Кепка</v>
      </c>
      <c r="F690" s="177" t="str">
        <f t="shared" si="65"/>
        <v>Кепки</v>
      </c>
      <c r="G690" s="172" t="s">
        <v>613</v>
      </c>
      <c r="H690" s="173" t="s">
        <v>727</v>
      </c>
      <c r="I690" s="173" t="s">
        <v>63</v>
      </c>
      <c r="J690" s="173">
        <v>904.63</v>
      </c>
      <c r="K690" s="173">
        <v>1</v>
      </c>
      <c r="L690" s="173">
        <v>904.63</v>
      </c>
      <c r="M690" s="173"/>
      <c r="N690" s="173">
        <v>1</v>
      </c>
    </row>
    <row r="691" spans="1:14" x14ac:dyDescent="0.25">
      <c r="A691" s="176" t="str">
        <f t="shared" si="60"/>
        <v>6840321272</v>
      </c>
      <c r="B691" s="176">
        <f t="shared" si="61"/>
        <v>6840321</v>
      </c>
      <c r="C691" s="176" t="str">
        <f t="shared" si="62"/>
        <v>272</v>
      </c>
      <c r="D691" s="176" t="str">
        <f t="shared" si="63"/>
        <v>HATTERAS WOOL CHECK</v>
      </c>
      <c r="E691" s="176" t="str">
        <f t="shared" si="64"/>
        <v>Кепка</v>
      </c>
      <c r="F691" s="177" t="str">
        <f t="shared" si="65"/>
        <v>Кепки</v>
      </c>
      <c r="G691" s="172" t="s">
        <v>612</v>
      </c>
      <c r="H691" s="173" t="s">
        <v>727</v>
      </c>
      <c r="I691" s="173" t="s">
        <v>64</v>
      </c>
      <c r="J691" s="173">
        <v>904.63</v>
      </c>
      <c r="K691" s="173">
        <v>3</v>
      </c>
      <c r="L691" s="173" t="s">
        <v>2632</v>
      </c>
      <c r="M691" s="173"/>
      <c r="N691" s="173">
        <v>3</v>
      </c>
    </row>
    <row r="692" spans="1:14" x14ac:dyDescent="0.25">
      <c r="A692" s="176" t="str">
        <f t="shared" si="60"/>
        <v>6840321272</v>
      </c>
      <c r="B692" s="176">
        <f t="shared" si="61"/>
        <v>6840321</v>
      </c>
      <c r="C692" s="176" t="str">
        <f t="shared" si="62"/>
        <v>272</v>
      </c>
      <c r="D692" s="176" t="str">
        <f t="shared" si="63"/>
        <v>HATTERAS WOOL CHECK</v>
      </c>
      <c r="E692" s="176" t="str">
        <f t="shared" si="64"/>
        <v>Кепка</v>
      </c>
      <c r="F692" s="177" t="str">
        <f t="shared" si="65"/>
        <v>Кепки</v>
      </c>
      <c r="G692" s="172" t="s">
        <v>611</v>
      </c>
      <c r="H692" s="173" t="s">
        <v>727</v>
      </c>
      <c r="I692" s="173" t="s">
        <v>71</v>
      </c>
      <c r="J692" s="173">
        <v>904.63</v>
      </c>
      <c r="K692" s="173">
        <v>2</v>
      </c>
      <c r="L692" s="173" t="s">
        <v>2782</v>
      </c>
      <c r="M692" s="173"/>
      <c r="N692" s="173">
        <v>2</v>
      </c>
    </row>
    <row r="693" spans="1:14" x14ac:dyDescent="0.25">
      <c r="A693" s="176" t="str">
        <f t="shared" si="60"/>
        <v>6840322274</v>
      </c>
      <c r="B693" s="176">
        <f t="shared" si="61"/>
        <v>6840322</v>
      </c>
      <c r="C693" s="176" t="str">
        <f t="shared" si="62"/>
        <v>274</v>
      </c>
      <c r="D693" s="176" t="str">
        <f t="shared" si="63"/>
        <v>HATTERAS PATCHWORK</v>
      </c>
      <c r="E693" s="176" t="str">
        <f t="shared" si="64"/>
        <v>Кепка</v>
      </c>
      <c r="F693" s="177" t="str">
        <f t="shared" si="65"/>
        <v>Кепки</v>
      </c>
      <c r="G693" s="172" t="s">
        <v>1497</v>
      </c>
      <c r="H693" s="173" t="s">
        <v>731</v>
      </c>
      <c r="I693" s="173" t="s">
        <v>63</v>
      </c>
      <c r="J693" s="173" t="s">
        <v>2643</v>
      </c>
      <c r="K693" s="173">
        <v>1</v>
      </c>
      <c r="L693" s="173" t="s">
        <v>2644</v>
      </c>
      <c r="M693" s="173"/>
      <c r="N693" s="173">
        <v>1</v>
      </c>
    </row>
    <row r="694" spans="1:14" x14ac:dyDescent="0.25">
      <c r="A694" s="176" t="str">
        <f t="shared" si="60"/>
        <v>6840322274</v>
      </c>
      <c r="B694" s="176">
        <f t="shared" si="61"/>
        <v>6840322</v>
      </c>
      <c r="C694" s="176" t="str">
        <f t="shared" si="62"/>
        <v>274</v>
      </c>
      <c r="D694" s="176" t="str">
        <f t="shared" si="63"/>
        <v>HATTERAS PATCHWORK</v>
      </c>
      <c r="E694" s="176" t="str">
        <f t="shared" si="64"/>
        <v>Кепка</v>
      </c>
      <c r="F694" s="177" t="str">
        <f t="shared" si="65"/>
        <v>Кепки</v>
      </c>
      <c r="G694" s="172" t="s">
        <v>1495</v>
      </c>
      <c r="H694" s="173" t="s">
        <v>731</v>
      </c>
      <c r="I694" s="173" t="s">
        <v>64</v>
      </c>
      <c r="J694" s="173" t="s">
        <v>2643</v>
      </c>
      <c r="K694" s="173">
        <v>1</v>
      </c>
      <c r="L694" s="173" t="s">
        <v>2644</v>
      </c>
      <c r="M694" s="173"/>
      <c r="N694" s="173">
        <v>1</v>
      </c>
    </row>
    <row r="695" spans="1:14" x14ac:dyDescent="0.25">
      <c r="A695" s="176" t="str">
        <f t="shared" si="60"/>
        <v>6840322228</v>
      </c>
      <c r="B695" s="176">
        <f t="shared" si="61"/>
        <v>6840322</v>
      </c>
      <c r="C695" s="176" t="str">
        <f t="shared" si="62"/>
        <v>228</v>
      </c>
      <c r="D695" s="176" t="str">
        <f t="shared" si="63"/>
        <v>HATTERAS PATCHWORK</v>
      </c>
      <c r="E695" s="176" t="str">
        <f t="shared" si="64"/>
        <v>Кепка</v>
      </c>
      <c r="F695" s="177" t="str">
        <f t="shared" si="65"/>
        <v>Кепки</v>
      </c>
      <c r="G695" s="172" t="s">
        <v>1499</v>
      </c>
      <c r="H695" s="173" t="s">
        <v>734</v>
      </c>
      <c r="I695" s="173" t="s">
        <v>63</v>
      </c>
      <c r="J695" s="173" t="s">
        <v>2643</v>
      </c>
      <c r="K695" s="173">
        <v>2</v>
      </c>
      <c r="L695" s="173" t="s">
        <v>2646</v>
      </c>
      <c r="M695" s="173"/>
      <c r="N695" s="173">
        <v>2</v>
      </c>
    </row>
    <row r="696" spans="1:14" x14ac:dyDescent="0.25">
      <c r="A696" s="176" t="str">
        <f t="shared" si="60"/>
        <v>6840323227</v>
      </c>
      <c r="B696" s="176">
        <f t="shared" si="61"/>
        <v>6840323</v>
      </c>
      <c r="C696" s="176" t="str">
        <f t="shared" si="62"/>
        <v>227</v>
      </c>
      <c r="D696" s="176" t="str">
        <f t="shared" si="63"/>
        <v>HATTERAS VIRGIN</v>
      </c>
      <c r="E696" s="176" t="str">
        <f t="shared" si="64"/>
        <v>Кепка</v>
      </c>
      <c r="F696" s="177" t="str">
        <f t="shared" si="65"/>
        <v>Кепки</v>
      </c>
      <c r="G696" s="172" t="s">
        <v>1493</v>
      </c>
      <c r="H696" s="173" t="s">
        <v>736</v>
      </c>
      <c r="I696" s="173" t="s">
        <v>66</v>
      </c>
      <c r="J696" s="173" t="s">
        <v>2643</v>
      </c>
      <c r="K696" s="173">
        <v>1</v>
      </c>
      <c r="L696" s="173" t="s">
        <v>2644</v>
      </c>
      <c r="M696" s="173"/>
      <c r="N696" s="173">
        <v>1</v>
      </c>
    </row>
    <row r="697" spans="1:14" x14ac:dyDescent="0.25">
      <c r="A697" s="176" t="str">
        <f t="shared" si="60"/>
        <v>6840323227</v>
      </c>
      <c r="B697" s="176">
        <f t="shared" si="61"/>
        <v>6840323</v>
      </c>
      <c r="C697" s="176" t="str">
        <f t="shared" si="62"/>
        <v>227</v>
      </c>
      <c r="D697" s="176" t="str">
        <f t="shared" si="63"/>
        <v>HATTERAS VIRGIN</v>
      </c>
      <c r="E697" s="176" t="str">
        <f t="shared" si="64"/>
        <v>Кепка</v>
      </c>
      <c r="F697" s="177" t="str">
        <f t="shared" si="65"/>
        <v>Кепки</v>
      </c>
      <c r="G697" s="172" t="s">
        <v>1491</v>
      </c>
      <c r="H697" s="173" t="s">
        <v>736</v>
      </c>
      <c r="I697" s="173" t="s">
        <v>72</v>
      </c>
      <c r="J697" s="173" t="s">
        <v>2643</v>
      </c>
      <c r="K697" s="173">
        <v>1</v>
      </c>
      <c r="L697" s="173" t="s">
        <v>2644</v>
      </c>
      <c r="M697" s="173"/>
      <c r="N697" s="173">
        <v>1</v>
      </c>
    </row>
    <row r="698" spans="1:14" x14ac:dyDescent="0.25">
      <c r="A698" s="176" t="str">
        <f t="shared" si="60"/>
        <v>6840323227</v>
      </c>
      <c r="B698" s="176">
        <f t="shared" si="61"/>
        <v>6840323</v>
      </c>
      <c r="C698" s="176" t="str">
        <f t="shared" si="62"/>
        <v>227</v>
      </c>
      <c r="D698" s="176" t="str">
        <f t="shared" si="63"/>
        <v>HATTERAS VIRGIN</v>
      </c>
      <c r="E698" s="176" t="str">
        <f t="shared" si="64"/>
        <v>Кепка</v>
      </c>
      <c r="F698" s="177" t="str">
        <f t="shared" si="65"/>
        <v>Кепки</v>
      </c>
      <c r="G698" s="172" t="s">
        <v>1489</v>
      </c>
      <c r="H698" s="173" t="s">
        <v>736</v>
      </c>
      <c r="I698" s="173" t="s">
        <v>60</v>
      </c>
      <c r="J698" s="173" t="s">
        <v>2643</v>
      </c>
      <c r="K698" s="173">
        <v>1</v>
      </c>
      <c r="L698" s="173" t="s">
        <v>2644</v>
      </c>
      <c r="M698" s="173"/>
      <c r="N698" s="173">
        <v>1</v>
      </c>
    </row>
    <row r="699" spans="1:14" x14ac:dyDescent="0.25">
      <c r="A699" s="176" t="str">
        <f t="shared" si="60"/>
        <v>6840323227</v>
      </c>
      <c r="B699" s="176">
        <f t="shared" si="61"/>
        <v>6840323</v>
      </c>
      <c r="C699" s="176" t="str">
        <f t="shared" si="62"/>
        <v>227</v>
      </c>
      <c r="D699" s="176" t="str">
        <f t="shared" si="63"/>
        <v>HATTERAS VIRGIN</v>
      </c>
      <c r="E699" s="176" t="str">
        <f t="shared" si="64"/>
        <v>Кепка</v>
      </c>
      <c r="F699" s="177" t="str">
        <f t="shared" si="65"/>
        <v>Кепки</v>
      </c>
      <c r="G699" s="172" t="s">
        <v>1487</v>
      </c>
      <c r="H699" s="173" t="s">
        <v>736</v>
      </c>
      <c r="I699" s="173" t="s">
        <v>63</v>
      </c>
      <c r="J699" s="173" t="s">
        <v>2643</v>
      </c>
      <c r="K699" s="173">
        <v>2</v>
      </c>
      <c r="L699" s="173" t="s">
        <v>2646</v>
      </c>
      <c r="M699" s="173"/>
      <c r="N699" s="173">
        <v>2</v>
      </c>
    </row>
    <row r="700" spans="1:14" x14ac:dyDescent="0.25">
      <c r="A700" s="176" t="str">
        <f t="shared" si="60"/>
        <v>6840323227</v>
      </c>
      <c r="B700" s="176">
        <f t="shared" si="61"/>
        <v>6840323</v>
      </c>
      <c r="C700" s="176" t="str">
        <f t="shared" si="62"/>
        <v>227</v>
      </c>
      <c r="D700" s="176" t="str">
        <f t="shared" si="63"/>
        <v>HATTERAS VIRGIN</v>
      </c>
      <c r="E700" s="176" t="str">
        <f t="shared" si="64"/>
        <v>Кепка</v>
      </c>
      <c r="F700" s="177" t="str">
        <f t="shared" si="65"/>
        <v>Кепки</v>
      </c>
      <c r="G700" s="172" t="s">
        <v>1485</v>
      </c>
      <c r="H700" s="173" t="s">
        <v>736</v>
      </c>
      <c r="I700" s="173" t="s">
        <v>64</v>
      </c>
      <c r="J700" s="173" t="s">
        <v>2643</v>
      </c>
      <c r="K700" s="173">
        <v>2</v>
      </c>
      <c r="L700" s="173" t="s">
        <v>2646</v>
      </c>
      <c r="M700" s="173"/>
      <c r="N700" s="173">
        <v>2</v>
      </c>
    </row>
    <row r="701" spans="1:14" x14ac:dyDescent="0.25">
      <c r="A701" s="176" t="str">
        <f t="shared" si="60"/>
        <v>6840323227</v>
      </c>
      <c r="B701" s="176">
        <f t="shared" si="61"/>
        <v>6840323</v>
      </c>
      <c r="C701" s="176" t="str">
        <f t="shared" si="62"/>
        <v>227</v>
      </c>
      <c r="D701" s="176" t="str">
        <f t="shared" si="63"/>
        <v>HATTERAS VIRGIN</v>
      </c>
      <c r="E701" s="176" t="str">
        <f t="shared" si="64"/>
        <v>Кепка</v>
      </c>
      <c r="F701" s="177" t="str">
        <f t="shared" si="65"/>
        <v>Кепки</v>
      </c>
      <c r="G701" s="172" t="s">
        <v>1483</v>
      </c>
      <c r="H701" s="173" t="s">
        <v>736</v>
      </c>
      <c r="I701" s="173" t="s">
        <v>71</v>
      </c>
      <c r="J701" s="173" t="s">
        <v>2643</v>
      </c>
      <c r="K701" s="173">
        <v>2</v>
      </c>
      <c r="L701" s="173" t="s">
        <v>2646</v>
      </c>
      <c r="M701" s="173"/>
      <c r="N701" s="173">
        <v>2</v>
      </c>
    </row>
    <row r="702" spans="1:14" x14ac:dyDescent="0.25">
      <c r="A702" s="176" t="str">
        <f t="shared" si="60"/>
        <v>6840323227</v>
      </c>
      <c r="B702" s="176">
        <f t="shared" si="61"/>
        <v>6840323</v>
      </c>
      <c r="C702" s="176" t="str">
        <f t="shared" si="62"/>
        <v>227</v>
      </c>
      <c r="D702" s="176" t="str">
        <f t="shared" si="63"/>
        <v>HATTERAS VIRGIN</v>
      </c>
      <c r="E702" s="176" t="str">
        <f t="shared" si="64"/>
        <v>Кепка</v>
      </c>
      <c r="F702" s="177" t="str">
        <f t="shared" si="65"/>
        <v>Кепки</v>
      </c>
      <c r="G702" s="172" t="s">
        <v>1481</v>
      </c>
      <c r="H702" s="173" t="s">
        <v>736</v>
      </c>
      <c r="I702" s="173" t="s">
        <v>70</v>
      </c>
      <c r="J702" s="173" t="s">
        <v>2643</v>
      </c>
      <c r="K702" s="173">
        <v>1</v>
      </c>
      <c r="L702" s="173" t="s">
        <v>2644</v>
      </c>
      <c r="M702" s="173"/>
      <c r="N702" s="173">
        <v>1</v>
      </c>
    </row>
    <row r="703" spans="1:14" x14ac:dyDescent="0.25">
      <c r="A703" s="176" t="str">
        <f t="shared" si="60"/>
        <v>6840326210</v>
      </c>
      <c r="B703" s="176">
        <f t="shared" si="61"/>
        <v>6840326</v>
      </c>
      <c r="C703" s="176" t="str">
        <f t="shared" si="62"/>
        <v>210</v>
      </c>
      <c r="D703" s="176" t="str">
        <f t="shared" si="63"/>
        <v>HATTERAS VIRGIN WOOL</v>
      </c>
      <c r="E703" s="176" t="str">
        <f t="shared" si="64"/>
        <v>Кепка</v>
      </c>
      <c r="F703" s="177" t="str">
        <f t="shared" si="65"/>
        <v>Кепки</v>
      </c>
      <c r="G703" s="172" t="s">
        <v>609</v>
      </c>
      <c r="H703" s="173" t="s">
        <v>742</v>
      </c>
      <c r="I703" s="173" t="s">
        <v>72</v>
      </c>
      <c r="J703" s="173">
        <v>904.63</v>
      </c>
      <c r="K703" s="173">
        <v>1</v>
      </c>
      <c r="L703" s="173">
        <v>904.63</v>
      </c>
      <c r="M703" s="173"/>
      <c r="N703" s="173">
        <v>1</v>
      </c>
    </row>
    <row r="704" spans="1:14" x14ac:dyDescent="0.25">
      <c r="A704" s="176" t="str">
        <f t="shared" si="60"/>
        <v>6840326210</v>
      </c>
      <c r="B704" s="176">
        <f t="shared" si="61"/>
        <v>6840326</v>
      </c>
      <c r="C704" s="176" t="str">
        <f t="shared" si="62"/>
        <v>210</v>
      </c>
      <c r="D704" s="176" t="str">
        <f t="shared" si="63"/>
        <v>HATTERAS VIRGIN WOOL</v>
      </c>
      <c r="E704" s="176" t="str">
        <f t="shared" si="64"/>
        <v>Кепка</v>
      </c>
      <c r="F704" s="177" t="str">
        <f t="shared" si="65"/>
        <v>Кепки</v>
      </c>
      <c r="G704" s="172" t="s">
        <v>608</v>
      </c>
      <c r="H704" s="173" t="s">
        <v>742</v>
      </c>
      <c r="I704" s="173" t="s">
        <v>61</v>
      </c>
      <c r="J704" s="173">
        <v>904.63</v>
      </c>
      <c r="K704" s="173">
        <v>6</v>
      </c>
      <c r="L704" s="173" t="s">
        <v>2784</v>
      </c>
      <c r="M704" s="173"/>
      <c r="N704" s="173">
        <v>6</v>
      </c>
    </row>
    <row r="705" spans="1:14" x14ac:dyDescent="0.25">
      <c r="A705" s="176" t="str">
        <f t="shared" si="60"/>
        <v>6840326210</v>
      </c>
      <c r="B705" s="176">
        <f t="shared" si="61"/>
        <v>6840326</v>
      </c>
      <c r="C705" s="176" t="str">
        <f t="shared" si="62"/>
        <v>210</v>
      </c>
      <c r="D705" s="176" t="str">
        <f t="shared" si="63"/>
        <v>HATTERAS VIRGIN WOOL</v>
      </c>
      <c r="E705" s="176" t="str">
        <f t="shared" si="64"/>
        <v>Кепка</v>
      </c>
      <c r="F705" s="177" t="str">
        <f t="shared" si="65"/>
        <v>Кепки</v>
      </c>
      <c r="G705" s="172" t="s">
        <v>607</v>
      </c>
      <c r="H705" s="173" t="s">
        <v>742</v>
      </c>
      <c r="I705" s="173" t="s">
        <v>62</v>
      </c>
      <c r="J705" s="173">
        <v>904.63</v>
      </c>
      <c r="K705" s="173">
        <v>4</v>
      </c>
      <c r="L705" s="173" t="s">
        <v>2785</v>
      </c>
      <c r="M705" s="173"/>
      <c r="N705" s="173">
        <v>4</v>
      </c>
    </row>
    <row r="706" spans="1:14" x14ac:dyDescent="0.25">
      <c r="A706" s="176" t="str">
        <f t="shared" si="60"/>
        <v>6840326210</v>
      </c>
      <c r="B706" s="176">
        <f t="shared" si="61"/>
        <v>6840326</v>
      </c>
      <c r="C706" s="176" t="str">
        <f t="shared" si="62"/>
        <v>210</v>
      </c>
      <c r="D706" s="176" t="str">
        <f t="shared" si="63"/>
        <v>HATTERAS VIRGIN WOOL</v>
      </c>
      <c r="E706" s="176" t="str">
        <f t="shared" si="64"/>
        <v>Кепка</v>
      </c>
      <c r="F706" s="177" t="str">
        <f t="shared" si="65"/>
        <v>Кепки</v>
      </c>
      <c r="G706" s="172" t="s">
        <v>605</v>
      </c>
      <c r="H706" s="173" t="s">
        <v>742</v>
      </c>
      <c r="I706" s="173" t="s">
        <v>60</v>
      </c>
      <c r="J706" s="173">
        <v>904.63</v>
      </c>
      <c r="K706" s="173">
        <v>8</v>
      </c>
      <c r="L706" s="173" t="s">
        <v>3589</v>
      </c>
      <c r="M706" s="173"/>
      <c r="N706" s="173">
        <v>8</v>
      </c>
    </row>
    <row r="707" spans="1:14" x14ac:dyDescent="0.25">
      <c r="A707" s="176" t="str">
        <f t="shared" ref="A707:A770" si="66">B707&amp;C707</f>
        <v>6840326210</v>
      </c>
      <c r="B707" s="176">
        <f t="shared" ref="B707:B770" si="67">_xlfn.LET(_xlpm.START,FIND("арт. ",H707)+5,_xlpm.END,FIND(" ",H707,_xlpm.START),_xlpm.Result,TRIM(MID(H707,_xlpm.START,_xlpm.END-_xlpm.START)),IFERROR(VALUE(_xlpm.Result),_xlpm.Result))</f>
        <v>6840326</v>
      </c>
      <c r="C707" s="176" t="str">
        <f t="shared" ref="C707:C770" si="68">_xlfn.LET(_xlpm.START,FIND("{",H707)+1,_xlpm.END,FIND("}",H707),TRIM(MID(H707,_xlpm.START,_xlpm.END-_xlpm.START)))</f>
        <v>210</v>
      </c>
      <c r="D707" s="176" t="str">
        <f t="shared" ref="D707:D770" si="69">_xlfn.LET(_xlpm.START,FIND("арт. ",H707)+13,_xlpm.END,FIND("(",H707),TRIM(MID(H707,_xlpm.START,_xlpm.END-_xlpm.START)))</f>
        <v>HATTERAS VIRGIN WOOL</v>
      </c>
      <c r="E707" s="176" t="str">
        <f t="shared" ref="E707:E770" si="70">_xlfn.LET(_xlpm.START,1,_xlpm.END,FIND(MID($S$1,1,1),H707),TRIM(MID(H707,_xlpm.START,_xlpm.END-_xlpm.START)))</f>
        <v>Кепка</v>
      </c>
      <c r="F707" s="177" t="str">
        <f t="shared" ref="F707:F770" si="71">VLOOKUP(E707,O:P,2,0)</f>
        <v>Кепки</v>
      </c>
      <c r="G707" s="172" t="s">
        <v>604</v>
      </c>
      <c r="H707" s="173" t="s">
        <v>742</v>
      </c>
      <c r="I707" s="173" t="s">
        <v>63</v>
      </c>
      <c r="J707" s="173">
        <v>904.63</v>
      </c>
      <c r="K707" s="173">
        <v>3</v>
      </c>
      <c r="L707" s="173" t="s">
        <v>2632</v>
      </c>
      <c r="M707" s="173"/>
      <c r="N707" s="173">
        <v>3</v>
      </c>
    </row>
    <row r="708" spans="1:14" x14ac:dyDescent="0.25">
      <c r="A708" s="176" t="str">
        <f t="shared" si="66"/>
        <v>6840326210</v>
      </c>
      <c r="B708" s="176">
        <f t="shared" si="67"/>
        <v>6840326</v>
      </c>
      <c r="C708" s="176" t="str">
        <f t="shared" si="68"/>
        <v>210</v>
      </c>
      <c r="D708" s="176" t="str">
        <f t="shared" si="69"/>
        <v>HATTERAS VIRGIN WOOL</v>
      </c>
      <c r="E708" s="176" t="str">
        <f t="shared" si="70"/>
        <v>Кепка</v>
      </c>
      <c r="F708" s="177" t="str">
        <f t="shared" si="71"/>
        <v>Кепки</v>
      </c>
      <c r="G708" s="172" t="s">
        <v>602</v>
      </c>
      <c r="H708" s="173" t="s">
        <v>742</v>
      </c>
      <c r="I708" s="173" t="s">
        <v>64</v>
      </c>
      <c r="J708" s="173">
        <v>904.63</v>
      </c>
      <c r="K708" s="173">
        <v>6</v>
      </c>
      <c r="L708" s="173" t="s">
        <v>2784</v>
      </c>
      <c r="M708" s="173"/>
      <c r="N708" s="173">
        <v>6</v>
      </c>
    </row>
    <row r="709" spans="1:14" x14ac:dyDescent="0.25">
      <c r="A709" s="176" t="str">
        <f t="shared" si="66"/>
        <v>6840326210</v>
      </c>
      <c r="B709" s="176">
        <f t="shared" si="67"/>
        <v>6840326</v>
      </c>
      <c r="C709" s="176" t="str">
        <f t="shared" si="68"/>
        <v>210</v>
      </c>
      <c r="D709" s="176" t="str">
        <f t="shared" si="69"/>
        <v>HATTERAS VIRGIN WOOL</v>
      </c>
      <c r="E709" s="176" t="str">
        <f t="shared" si="70"/>
        <v>Кепка</v>
      </c>
      <c r="F709" s="177" t="str">
        <f t="shared" si="71"/>
        <v>Кепки</v>
      </c>
      <c r="G709" s="172" t="s">
        <v>600</v>
      </c>
      <c r="H709" s="173" t="s">
        <v>742</v>
      </c>
      <c r="I709" s="173" t="s">
        <v>71</v>
      </c>
      <c r="J709" s="173">
        <v>904.63</v>
      </c>
      <c r="K709" s="173">
        <v>4</v>
      </c>
      <c r="L709" s="173" t="s">
        <v>2785</v>
      </c>
      <c r="M709" s="173"/>
      <c r="N709" s="173">
        <v>4</v>
      </c>
    </row>
    <row r="710" spans="1:14" x14ac:dyDescent="0.25">
      <c r="A710" s="176" t="str">
        <f t="shared" si="66"/>
        <v>6840327267</v>
      </c>
      <c r="B710" s="176">
        <f t="shared" si="67"/>
        <v>6840327</v>
      </c>
      <c r="C710" s="176" t="str">
        <f t="shared" si="68"/>
        <v>267</v>
      </c>
      <c r="D710" s="176" t="str">
        <f t="shared" si="69"/>
        <v>HATTERAS LAMBSWOOL CHECK</v>
      </c>
      <c r="E710" s="176" t="str">
        <f t="shared" si="70"/>
        <v>Кепка</v>
      </c>
      <c r="F710" s="177" t="str">
        <f t="shared" si="71"/>
        <v>Кепки</v>
      </c>
      <c r="G710" s="172" t="s">
        <v>1005</v>
      </c>
      <c r="H710" s="173" t="s">
        <v>750</v>
      </c>
      <c r="I710" s="173" t="s">
        <v>66</v>
      </c>
      <c r="J710" s="173" t="s">
        <v>2786</v>
      </c>
      <c r="K710" s="173">
        <v>1</v>
      </c>
      <c r="L710" s="173" t="s">
        <v>2786</v>
      </c>
      <c r="M710" s="173"/>
      <c r="N710" s="173">
        <v>1</v>
      </c>
    </row>
    <row r="711" spans="1:14" x14ac:dyDescent="0.25">
      <c r="A711" s="176" t="str">
        <f t="shared" si="66"/>
        <v>6840327267</v>
      </c>
      <c r="B711" s="176">
        <f t="shared" si="67"/>
        <v>6840327</v>
      </c>
      <c r="C711" s="176" t="str">
        <f t="shared" si="68"/>
        <v>267</v>
      </c>
      <c r="D711" s="176" t="str">
        <f t="shared" si="69"/>
        <v>HATTERAS LAMBSWOOL CHECK</v>
      </c>
      <c r="E711" s="176" t="str">
        <f t="shared" si="70"/>
        <v>Кепка</v>
      </c>
      <c r="F711" s="177" t="str">
        <f t="shared" si="71"/>
        <v>Кепки</v>
      </c>
      <c r="G711" s="172" t="s">
        <v>1003</v>
      </c>
      <c r="H711" s="173" t="s">
        <v>750</v>
      </c>
      <c r="I711" s="173" t="s">
        <v>72</v>
      </c>
      <c r="J711" s="173" t="s">
        <v>2786</v>
      </c>
      <c r="K711" s="173">
        <v>1</v>
      </c>
      <c r="L711" s="173" t="s">
        <v>2786</v>
      </c>
      <c r="M711" s="173"/>
      <c r="N711" s="173">
        <v>1</v>
      </c>
    </row>
    <row r="712" spans="1:14" x14ac:dyDescent="0.25">
      <c r="A712" s="176" t="str">
        <f t="shared" si="66"/>
        <v>6840327267</v>
      </c>
      <c r="B712" s="176">
        <f t="shared" si="67"/>
        <v>6840327</v>
      </c>
      <c r="C712" s="176" t="str">
        <f t="shared" si="68"/>
        <v>267</v>
      </c>
      <c r="D712" s="176" t="str">
        <f t="shared" si="69"/>
        <v>HATTERAS LAMBSWOOL CHECK</v>
      </c>
      <c r="E712" s="176" t="str">
        <f t="shared" si="70"/>
        <v>Кепка</v>
      </c>
      <c r="F712" s="177" t="str">
        <f t="shared" si="71"/>
        <v>Кепки</v>
      </c>
      <c r="G712" s="172" t="s">
        <v>1002</v>
      </c>
      <c r="H712" s="173" t="s">
        <v>750</v>
      </c>
      <c r="I712" s="173" t="s">
        <v>61</v>
      </c>
      <c r="J712" s="173" t="s">
        <v>2786</v>
      </c>
      <c r="K712" s="173">
        <v>3</v>
      </c>
      <c r="L712" s="173" t="s">
        <v>2787</v>
      </c>
      <c r="M712" s="173"/>
      <c r="N712" s="173">
        <v>3</v>
      </c>
    </row>
    <row r="713" spans="1:14" x14ac:dyDescent="0.25">
      <c r="A713" s="176" t="str">
        <f t="shared" si="66"/>
        <v>6840327267</v>
      </c>
      <c r="B713" s="176">
        <f t="shared" si="67"/>
        <v>6840327</v>
      </c>
      <c r="C713" s="176" t="str">
        <f t="shared" si="68"/>
        <v>267</v>
      </c>
      <c r="D713" s="176" t="str">
        <f t="shared" si="69"/>
        <v>HATTERAS LAMBSWOOL CHECK</v>
      </c>
      <c r="E713" s="176" t="str">
        <f t="shared" si="70"/>
        <v>Кепка</v>
      </c>
      <c r="F713" s="177" t="str">
        <f t="shared" si="71"/>
        <v>Кепки</v>
      </c>
      <c r="G713" s="172" t="s">
        <v>1001</v>
      </c>
      <c r="H713" s="173" t="s">
        <v>750</v>
      </c>
      <c r="I713" s="173" t="s">
        <v>62</v>
      </c>
      <c r="J713" s="173" t="s">
        <v>2786</v>
      </c>
      <c r="K713" s="173">
        <v>2</v>
      </c>
      <c r="L713" s="173" t="s">
        <v>2789</v>
      </c>
      <c r="M713" s="173"/>
      <c r="N713" s="173">
        <v>2</v>
      </c>
    </row>
    <row r="714" spans="1:14" x14ac:dyDescent="0.25">
      <c r="A714" s="176" t="str">
        <f t="shared" si="66"/>
        <v>6840327267</v>
      </c>
      <c r="B714" s="176">
        <f t="shared" si="67"/>
        <v>6840327</v>
      </c>
      <c r="C714" s="176" t="str">
        <f t="shared" si="68"/>
        <v>267</v>
      </c>
      <c r="D714" s="176" t="str">
        <f t="shared" si="69"/>
        <v>HATTERAS LAMBSWOOL CHECK</v>
      </c>
      <c r="E714" s="176" t="str">
        <f t="shared" si="70"/>
        <v>Кепка</v>
      </c>
      <c r="F714" s="177" t="str">
        <f t="shared" si="71"/>
        <v>Кепки</v>
      </c>
      <c r="G714" s="172" t="s">
        <v>1000</v>
      </c>
      <c r="H714" s="173" t="s">
        <v>750</v>
      </c>
      <c r="I714" s="173" t="s">
        <v>60</v>
      </c>
      <c r="J714" s="173" t="s">
        <v>2786</v>
      </c>
      <c r="K714" s="173">
        <v>5</v>
      </c>
      <c r="L714" s="173" t="s">
        <v>2788</v>
      </c>
      <c r="M714" s="173"/>
      <c r="N714" s="173">
        <v>5</v>
      </c>
    </row>
    <row r="715" spans="1:14" x14ac:dyDescent="0.25">
      <c r="A715" s="176" t="str">
        <f t="shared" si="66"/>
        <v>6840327267</v>
      </c>
      <c r="B715" s="176">
        <f t="shared" si="67"/>
        <v>6840327</v>
      </c>
      <c r="C715" s="176" t="str">
        <f t="shared" si="68"/>
        <v>267</v>
      </c>
      <c r="D715" s="176" t="str">
        <f t="shared" si="69"/>
        <v>HATTERAS LAMBSWOOL CHECK</v>
      </c>
      <c r="E715" s="176" t="str">
        <f t="shared" si="70"/>
        <v>Кепка</v>
      </c>
      <c r="F715" s="177" t="str">
        <f t="shared" si="71"/>
        <v>Кепки</v>
      </c>
      <c r="G715" s="172" t="s">
        <v>999</v>
      </c>
      <c r="H715" s="173" t="s">
        <v>750</v>
      </c>
      <c r="I715" s="173" t="s">
        <v>63</v>
      </c>
      <c r="J715" s="173" t="s">
        <v>2786</v>
      </c>
      <c r="K715" s="173">
        <v>2</v>
      </c>
      <c r="L715" s="173" t="s">
        <v>2789</v>
      </c>
      <c r="M715" s="173"/>
      <c r="N715" s="173">
        <v>2</v>
      </c>
    </row>
    <row r="716" spans="1:14" x14ac:dyDescent="0.25">
      <c r="A716" s="176" t="str">
        <f t="shared" si="66"/>
        <v>6840327267</v>
      </c>
      <c r="B716" s="176">
        <f t="shared" si="67"/>
        <v>6840327</v>
      </c>
      <c r="C716" s="176" t="str">
        <f t="shared" si="68"/>
        <v>267</v>
      </c>
      <c r="D716" s="176" t="str">
        <f t="shared" si="69"/>
        <v>HATTERAS LAMBSWOOL CHECK</v>
      </c>
      <c r="E716" s="176" t="str">
        <f t="shared" si="70"/>
        <v>Кепка</v>
      </c>
      <c r="F716" s="177" t="str">
        <f t="shared" si="71"/>
        <v>Кепки</v>
      </c>
      <c r="G716" s="172" t="s">
        <v>997</v>
      </c>
      <c r="H716" s="173" t="s">
        <v>750</v>
      </c>
      <c r="I716" s="173" t="s">
        <v>64</v>
      </c>
      <c r="J716" s="173" t="s">
        <v>2786</v>
      </c>
      <c r="K716" s="173">
        <v>2</v>
      </c>
      <c r="L716" s="173" t="s">
        <v>2789</v>
      </c>
      <c r="M716" s="173"/>
      <c r="N716" s="173">
        <v>2</v>
      </c>
    </row>
    <row r="717" spans="1:14" x14ac:dyDescent="0.25">
      <c r="A717" s="176" t="str">
        <f t="shared" si="66"/>
        <v>6840327267</v>
      </c>
      <c r="B717" s="176">
        <f t="shared" si="67"/>
        <v>6840327</v>
      </c>
      <c r="C717" s="176" t="str">
        <f t="shared" si="68"/>
        <v>267</v>
      </c>
      <c r="D717" s="176" t="str">
        <f t="shared" si="69"/>
        <v>HATTERAS LAMBSWOOL CHECK</v>
      </c>
      <c r="E717" s="176" t="str">
        <f t="shared" si="70"/>
        <v>Кепка</v>
      </c>
      <c r="F717" s="177" t="str">
        <f t="shared" si="71"/>
        <v>Кепки</v>
      </c>
      <c r="G717" s="172" t="s">
        <v>996</v>
      </c>
      <c r="H717" s="173" t="s">
        <v>750</v>
      </c>
      <c r="I717" s="173" t="s">
        <v>70</v>
      </c>
      <c r="J717" s="173" t="s">
        <v>2786</v>
      </c>
      <c r="K717" s="173">
        <v>2</v>
      </c>
      <c r="L717" s="173" t="s">
        <v>2789</v>
      </c>
      <c r="M717" s="173"/>
      <c r="N717" s="173">
        <v>2</v>
      </c>
    </row>
    <row r="718" spans="1:14" x14ac:dyDescent="0.25">
      <c r="A718" s="176" t="str">
        <f t="shared" si="66"/>
        <v>6840327223</v>
      </c>
      <c r="B718" s="176">
        <f t="shared" si="67"/>
        <v>6840327</v>
      </c>
      <c r="C718" s="176" t="str">
        <f t="shared" si="68"/>
        <v>223</v>
      </c>
      <c r="D718" s="176" t="str">
        <f t="shared" si="69"/>
        <v>HATTERAS LAMBSWOOL CHECK</v>
      </c>
      <c r="E718" s="176" t="str">
        <f t="shared" si="70"/>
        <v>Кепка</v>
      </c>
      <c r="F718" s="177" t="str">
        <f t="shared" si="71"/>
        <v>Кепки</v>
      </c>
      <c r="G718" s="172" t="s">
        <v>995</v>
      </c>
      <c r="H718" s="173" t="s">
        <v>755</v>
      </c>
      <c r="I718" s="173" t="s">
        <v>66</v>
      </c>
      <c r="J718" s="173" t="s">
        <v>2786</v>
      </c>
      <c r="K718" s="173">
        <v>1</v>
      </c>
      <c r="L718" s="173" t="s">
        <v>2786</v>
      </c>
      <c r="M718" s="173"/>
      <c r="N718" s="173">
        <v>1</v>
      </c>
    </row>
    <row r="719" spans="1:14" x14ac:dyDescent="0.25">
      <c r="A719" s="176" t="str">
        <f t="shared" si="66"/>
        <v>6840327223</v>
      </c>
      <c r="B719" s="176">
        <f t="shared" si="67"/>
        <v>6840327</v>
      </c>
      <c r="C719" s="176" t="str">
        <f t="shared" si="68"/>
        <v>223</v>
      </c>
      <c r="D719" s="176" t="str">
        <f t="shared" si="69"/>
        <v>HATTERAS LAMBSWOOL CHECK</v>
      </c>
      <c r="E719" s="176" t="str">
        <f t="shared" si="70"/>
        <v>Кепка</v>
      </c>
      <c r="F719" s="177" t="str">
        <f t="shared" si="71"/>
        <v>Кепки</v>
      </c>
      <c r="G719" s="172" t="s">
        <v>994</v>
      </c>
      <c r="H719" s="173" t="s">
        <v>755</v>
      </c>
      <c r="I719" s="173" t="s">
        <v>72</v>
      </c>
      <c r="J719" s="173" t="s">
        <v>2786</v>
      </c>
      <c r="K719" s="173">
        <v>2</v>
      </c>
      <c r="L719" s="173" t="s">
        <v>2789</v>
      </c>
      <c r="M719" s="173"/>
      <c r="N719" s="173">
        <v>2</v>
      </c>
    </row>
    <row r="720" spans="1:14" x14ac:dyDescent="0.25">
      <c r="A720" s="176" t="str">
        <f t="shared" si="66"/>
        <v>6840327223</v>
      </c>
      <c r="B720" s="176">
        <f t="shared" si="67"/>
        <v>6840327</v>
      </c>
      <c r="C720" s="176" t="str">
        <f t="shared" si="68"/>
        <v>223</v>
      </c>
      <c r="D720" s="176" t="str">
        <f t="shared" si="69"/>
        <v>HATTERAS LAMBSWOOL CHECK</v>
      </c>
      <c r="E720" s="176" t="str">
        <f t="shared" si="70"/>
        <v>Кепка</v>
      </c>
      <c r="F720" s="177" t="str">
        <f t="shared" si="71"/>
        <v>Кепки</v>
      </c>
      <c r="G720" s="172" t="s">
        <v>993</v>
      </c>
      <c r="H720" s="173" t="s">
        <v>755</v>
      </c>
      <c r="I720" s="173" t="s">
        <v>61</v>
      </c>
      <c r="J720" s="173" t="s">
        <v>2786</v>
      </c>
      <c r="K720" s="173">
        <v>2</v>
      </c>
      <c r="L720" s="173" t="s">
        <v>2789</v>
      </c>
      <c r="M720" s="173"/>
      <c r="N720" s="173">
        <v>2</v>
      </c>
    </row>
    <row r="721" spans="1:14" x14ac:dyDescent="0.25">
      <c r="A721" s="176" t="str">
        <f t="shared" si="66"/>
        <v>6840327223</v>
      </c>
      <c r="B721" s="176">
        <f t="shared" si="67"/>
        <v>6840327</v>
      </c>
      <c r="C721" s="176" t="str">
        <f t="shared" si="68"/>
        <v>223</v>
      </c>
      <c r="D721" s="176" t="str">
        <f t="shared" si="69"/>
        <v>HATTERAS LAMBSWOOL CHECK</v>
      </c>
      <c r="E721" s="176" t="str">
        <f t="shared" si="70"/>
        <v>Кепка</v>
      </c>
      <c r="F721" s="177" t="str">
        <f t="shared" si="71"/>
        <v>Кепки</v>
      </c>
      <c r="G721" s="172" t="s">
        <v>992</v>
      </c>
      <c r="H721" s="173" t="s">
        <v>755</v>
      </c>
      <c r="I721" s="173" t="s">
        <v>62</v>
      </c>
      <c r="J721" s="173" t="s">
        <v>2786</v>
      </c>
      <c r="K721" s="173">
        <v>3</v>
      </c>
      <c r="L721" s="173" t="s">
        <v>2787</v>
      </c>
      <c r="M721" s="173"/>
      <c r="N721" s="173">
        <v>3</v>
      </c>
    </row>
    <row r="722" spans="1:14" x14ac:dyDescent="0.25">
      <c r="A722" s="176" t="str">
        <f t="shared" si="66"/>
        <v>6840327223</v>
      </c>
      <c r="B722" s="176">
        <f t="shared" si="67"/>
        <v>6840327</v>
      </c>
      <c r="C722" s="176" t="str">
        <f t="shared" si="68"/>
        <v>223</v>
      </c>
      <c r="D722" s="176" t="str">
        <f t="shared" si="69"/>
        <v>HATTERAS LAMBSWOOL CHECK</v>
      </c>
      <c r="E722" s="176" t="str">
        <f t="shared" si="70"/>
        <v>Кепка</v>
      </c>
      <c r="F722" s="177" t="str">
        <f t="shared" si="71"/>
        <v>Кепки</v>
      </c>
      <c r="G722" s="172" t="s">
        <v>991</v>
      </c>
      <c r="H722" s="173" t="s">
        <v>755</v>
      </c>
      <c r="I722" s="173" t="s">
        <v>60</v>
      </c>
      <c r="J722" s="173" t="s">
        <v>2786</v>
      </c>
      <c r="K722" s="173">
        <v>5</v>
      </c>
      <c r="L722" s="173" t="s">
        <v>2788</v>
      </c>
      <c r="M722" s="173"/>
      <c r="N722" s="173">
        <v>5</v>
      </c>
    </row>
    <row r="723" spans="1:14" x14ac:dyDescent="0.25">
      <c r="A723" s="176" t="str">
        <f t="shared" si="66"/>
        <v>6840327223</v>
      </c>
      <c r="B723" s="176">
        <f t="shared" si="67"/>
        <v>6840327</v>
      </c>
      <c r="C723" s="176" t="str">
        <f t="shared" si="68"/>
        <v>223</v>
      </c>
      <c r="D723" s="176" t="str">
        <f t="shared" si="69"/>
        <v>HATTERAS LAMBSWOOL CHECK</v>
      </c>
      <c r="E723" s="176" t="str">
        <f t="shared" si="70"/>
        <v>Кепка</v>
      </c>
      <c r="F723" s="177" t="str">
        <f t="shared" si="71"/>
        <v>Кепки</v>
      </c>
      <c r="G723" s="172" t="s">
        <v>990</v>
      </c>
      <c r="H723" s="173" t="s">
        <v>755</v>
      </c>
      <c r="I723" s="173" t="s">
        <v>63</v>
      </c>
      <c r="J723" s="173" t="s">
        <v>2786</v>
      </c>
      <c r="K723" s="173">
        <v>3</v>
      </c>
      <c r="L723" s="173" t="s">
        <v>2787</v>
      </c>
      <c r="M723" s="173"/>
      <c r="N723" s="173">
        <v>3</v>
      </c>
    </row>
    <row r="724" spans="1:14" x14ac:dyDescent="0.25">
      <c r="A724" s="176" t="str">
        <f t="shared" si="66"/>
        <v>6840327223</v>
      </c>
      <c r="B724" s="176">
        <f t="shared" si="67"/>
        <v>6840327</v>
      </c>
      <c r="C724" s="176" t="str">
        <f t="shared" si="68"/>
        <v>223</v>
      </c>
      <c r="D724" s="176" t="str">
        <f t="shared" si="69"/>
        <v>HATTERAS LAMBSWOOL CHECK</v>
      </c>
      <c r="E724" s="176" t="str">
        <f t="shared" si="70"/>
        <v>Кепка</v>
      </c>
      <c r="F724" s="177" t="str">
        <f t="shared" si="71"/>
        <v>Кепки</v>
      </c>
      <c r="G724" s="172" t="s">
        <v>989</v>
      </c>
      <c r="H724" s="173" t="s">
        <v>755</v>
      </c>
      <c r="I724" s="173" t="s">
        <v>64</v>
      </c>
      <c r="J724" s="173" t="s">
        <v>2786</v>
      </c>
      <c r="K724" s="173">
        <v>3</v>
      </c>
      <c r="L724" s="173" t="s">
        <v>2787</v>
      </c>
      <c r="M724" s="173"/>
      <c r="N724" s="173">
        <v>3</v>
      </c>
    </row>
    <row r="725" spans="1:14" x14ac:dyDescent="0.25">
      <c r="A725" s="176" t="str">
        <f t="shared" si="66"/>
        <v>6840327223</v>
      </c>
      <c r="B725" s="176">
        <f t="shared" si="67"/>
        <v>6840327</v>
      </c>
      <c r="C725" s="176" t="str">
        <f t="shared" si="68"/>
        <v>223</v>
      </c>
      <c r="D725" s="176" t="str">
        <f t="shared" si="69"/>
        <v>HATTERAS LAMBSWOOL CHECK</v>
      </c>
      <c r="E725" s="176" t="str">
        <f t="shared" si="70"/>
        <v>Кепка</v>
      </c>
      <c r="F725" s="177" t="str">
        <f t="shared" si="71"/>
        <v>Кепки</v>
      </c>
      <c r="G725" s="172" t="s">
        <v>987</v>
      </c>
      <c r="H725" s="173" t="s">
        <v>755</v>
      </c>
      <c r="I725" s="173" t="s">
        <v>71</v>
      </c>
      <c r="J725" s="173" t="s">
        <v>2786</v>
      </c>
      <c r="K725" s="173">
        <v>1</v>
      </c>
      <c r="L725" s="173" t="s">
        <v>2786</v>
      </c>
      <c r="M725" s="173"/>
      <c r="N725" s="173">
        <v>1</v>
      </c>
    </row>
    <row r="726" spans="1:14" x14ac:dyDescent="0.25">
      <c r="A726" s="176" t="str">
        <f t="shared" si="66"/>
        <v>6840327223</v>
      </c>
      <c r="B726" s="176">
        <f t="shared" si="67"/>
        <v>6840327</v>
      </c>
      <c r="C726" s="176" t="str">
        <f t="shared" si="68"/>
        <v>223</v>
      </c>
      <c r="D726" s="176" t="str">
        <f t="shared" si="69"/>
        <v>HATTERAS LAMBSWOOL CHECK</v>
      </c>
      <c r="E726" s="176" t="str">
        <f t="shared" si="70"/>
        <v>Кепка</v>
      </c>
      <c r="F726" s="177" t="str">
        <f t="shared" si="71"/>
        <v>Кепки</v>
      </c>
      <c r="G726" s="172" t="s">
        <v>986</v>
      </c>
      <c r="H726" s="173" t="s">
        <v>755</v>
      </c>
      <c r="I726" s="173" t="s">
        <v>70</v>
      </c>
      <c r="J726" s="173" t="s">
        <v>2786</v>
      </c>
      <c r="K726" s="173">
        <v>1</v>
      </c>
      <c r="L726" s="173" t="s">
        <v>2786</v>
      </c>
      <c r="M726" s="173"/>
      <c r="N726" s="173">
        <v>1</v>
      </c>
    </row>
    <row r="727" spans="1:14" x14ac:dyDescent="0.25">
      <c r="A727" s="176" t="str">
        <f t="shared" si="66"/>
        <v>6840328256</v>
      </c>
      <c r="B727" s="176">
        <f t="shared" si="67"/>
        <v>6840328</v>
      </c>
      <c r="C727" s="176" t="str">
        <f t="shared" si="68"/>
        <v>256</v>
      </c>
      <c r="D727" s="176" t="str">
        <f t="shared" si="69"/>
        <v>HATTERAS EF WOOL</v>
      </c>
      <c r="E727" s="176" t="str">
        <f t="shared" si="70"/>
        <v>Кепка</v>
      </c>
      <c r="F727" s="177" t="str">
        <f t="shared" si="71"/>
        <v>Кепки</v>
      </c>
      <c r="G727" s="172" t="s">
        <v>1073</v>
      </c>
      <c r="H727" s="173" t="s">
        <v>757</v>
      </c>
      <c r="I727" s="173" t="s">
        <v>61</v>
      </c>
      <c r="J727" s="173" t="s">
        <v>2568</v>
      </c>
      <c r="K727" s="173">
        <v>3</v>
      </c>
      <c r="L727" s="173" t="s">
        <v>2572</v>
      </c>
      <c r="M727" s="173"/>
      <c r="N727" s="173">
        <v>3</v>
      </c>
    </row>
    <row r="728" spans="1:14" x14ac:dyDescent="0.25">
      <c r="A728" s="176" t="str">
        <f t="shared" si="66"/>
        <v>6840329267</v>
      </c>
      <c r="B728" s="176">
        <f t="shared" si="67"/>
        <v>6840329</v>
      </c>
      <c r="C728" s="176" t="str">
        <f t="shared" si="68"/>
        <v>267</v>
      </c>
      <c r="D728" s="176" t="str">
        <f t="shared" si="69"/>
        <v>HATTERAS VIRGIN WOOL</v>
      </c>
      <c r="E728" s="176" t="str">
        <f t="shared" si="70"/>
        <v>Кепка</v>
      </c>
      <c r="F728" s="177" t="str">
        <f t="shared" si="71"/>
        <v>Кепки</v>
      </c>
      <c r="G728" s="172" t="s">
        <v>599</v>
      </c>
      <c r="H728" s="173" t="s">
        <v>760</v>
      </c>
      <c r="I728" s="173" t="s">
        <v>61</v>
      </c>
      <c r="J728" s="173" t="s">
        <v>2791</v>
      </c>
      <c r="K728" s="173">
        <v>4</v>
      </c>
      <c r="L728" s="173" t="s">
        <v>2792</v>
      </c>
      <c r="M728" s="173"/>
      <c r="N728" s="173">
        <v>4</v>
      </c>
    </row>
    <row r="729" spans="1:14" x14ac:dyDescent="0.25">
      <c r="A729" s="176" t="str">
        <f t="shared" si="66"/>
        <v>6840329267</v>
      </c>
      <c r="B729" s="176">
        <f t="shared" si="67"/>
        <v>6840329</v>
      </c>
      <c r="C729" s="176" t="str">
        <f t="shared" si="68"/>
        <v>267</v>
      </c>
      <c r="D729" s="176" t="str">
        <f t="shared" si="69"/>
        <v>HATTERAS VIRGIN WOOL</v>
      </c>
      <c r="E729" s="176" t="str">
        <f t="shared" si="70"/>
        <v>Кепка</v>
      </c>
      <c r="F729" s="177" t="str">
        <f t="shared" si="71"/>
        <v>Кепки</v>
      </c>
      <c r="G729" s="172" t="s">
        <v>598</v>
      </c>
      <c r="H729" s="173" t="s">
        <v>760</v>
      </c>
      <c r="I729" s="173" t="s">
        <v>62</v>
      </c>
      <c r="J729" s="173" t="s">
        <v>2791</v>
      </c>
      <c r="K729" s="173">
        <v>4</v>
      </c>
      <c r="L729" s="173" t="s">
        <v>2792</v>
      </c>
      <c r="M729" s="173"/>
      <c r="N729" s="173">
        <v>4</v>
      </c>
    </row>
    <row r="730" spans="1:14" x14ac:dyDescent="0.25">
      <c r="A730" s="176" t="str">
        <f t="shared" si="66"/>
        <v>6840329267</v>
      </c>
      <c r="B730" s="176">
        <f t="shared" si="67"/>
        <v>6840329</v>
      </c>
      <c r="C730" s="176" t="str">
        <f t="shared" si="68"/>
        <v>267</v>
      </c>
      <c r="D730" s="176" t="str">
        <f t="shared" si="69"/>
        <v>HATTERAS VIRGIN WOOL</v>
      </c>
      <c r="E730" s="176" t="str">
        <f t="shared" si="70"/>
        <v>Кепка</v>
      </c>
      <c r="F730" s="177" t="str">
        <f t="shared" si="71"/>
        <v>Кепки</v>
      </c>
      <c r="G730" s="172" t="s">
        <v>597</v>
      </c>
      <c r="H730" s="173" t="s">
        <v>760</v>
      </c>
      <c r="I730" s="173" t="s">
        <v>60</v>
      </c>
      <c r="J730" s="173" t="s">
        <v>2791</v>
      </c>
      <c r="K730" s="173">
        <v>5</v>
      </c>
      <c r="L730" s="173" t="s">
        <v>2793</v>
      </c>
      <c r="M730" s="173"/>
      <c r="N730" s="173">
        <v>5</v>
      </c>
    </row>
    <row r="731" spans="1:14" x14ac:dyDescent="0.25">
      <c r="A731" s="176" t="str">
        <f t="shared" si="66"/>
        <v>6840330267</v>
      </c>
      <c r="B731" s="176">
        <f t="shared" si="67"/>
        <v>6840330</v>
      </c>
      <c r="C731" s="176" t="str">
        <f t="shared" si="68"/>
        <v>267</v>
      </c>
      <c r="D731" s="176" t="str">
        <f t="shared" si="69"/>
        <v>HATTERAS WOOL CHECK</v>
      </c>
      <c r="E731" s="176" t="str">
        <f t="shared" si="70"/>
        <v>Кепка</v>
      </c>
      <c r="F731" s="177" t="str">
        <f t="shared" si="71"/>
        <v>Кепки</v>
      </c>
      <c r="G731" s="172" t="s">
        <v>985</v>
      </c>
      <c r="H731" s="173" t="s">
        <v>765</v>
      </c>
      <c r="I731" s="173" t="s">
        <v>66</v>
      </c>
      <c r="J731" s="173" t="s">
        <v>2786</v>
      </c>
      <c r="K731" s="173">
        <v>1</v>
      </c>
      <c r="L731" s="173" t="s">
        <v>2786</v>
      </c>
      <c r="M731" s="173"/>
      <c r="N731" s="173">
        <v>1</v>
      </c>
    </row>
    <row r="732" spans="1:14" x14ac:dyDescent="0.25">
      <c r="A732" s="176" t="str">
        <f t="shared" si="66"/>
        <v>6840330267</v>
      </c>
      <c r="B732" s="176">
        <f t="shared" si="67"/>
        <v>6840330</v>
      </c>
      <c r="C732" s="176" t="str">
        <f t="shared" si="68"/>
        <v>267</v>
      </c>
      <c r="D732" s="176" t="str">
        <f t="shared" si="69"/>
        <v>HATTERAS WOOL CHECK</v>
      </c>
      <c r="E732" s="176" t="str">
        <f t="shared" si="70"/>
        <v>Кепка</v>
      </c>
      <c r="F732" s="177" t="str">
        <f t="shared" si="71"/>
        <v>Кепки</v>
      </c>
      <c r="G732" s="172" t="s">
        <v>984</v>
      </c>
      <c r="H732" s="173" t="s">
        <v>765</v>
      </c>
      <c r="I732" s="173" t="s">
        <v>72</v>
      </c>
      <c r="J732" s="173" t="s">
        <v>2786</v>
      </c>
      <c r="K732" s="173">
        <v>2</v>
      </c>
      <c r="L732" s="173" t="s">
        <v>2789</v>
      </c>
      <c r="M732" s="173"/>
      <c r="N732" s="173">
        <v>2</v>
      </c>
    </row>
    <row r="733" spans="1:14" x14ac:dyDescent="0.25">
      <c r="A733" s="176" t="str">
        <f t="shared" si="66"/>
        <v>6840330267</v>
      </c>
      <c r="B733" s="176">
        <f t="shared" si="67"/>
        <v>6840330</v>
      </c>
      <c r="C733" s="176" t="str">
        <f t="shared" si="68"/>
        <v>267</v>
      </c>
      <c r="D733" s="176" t="str">
        <f t="shared" si="69"/>
        <v>HATTERAS WOOL CHECK</v>
      </c>
      <c r="E733" s="176" t="str">
        <f t="shared" si="70"/>
        <v>Кепка</v>
      </c>
      <c r="F733" s="177" t="str">
        <f t="shared" si="71"/>
        <v>Кепки</v>
      </c>
      <c r="G733" s="172" t="s">
        <v>983</v>
      </c>
      <c r="H733" s="173" t="s">
        <v>765</v>
      </c>
      <c r="I733" s="173" t="s">
        <v>61</v>
      </c>
      <c r="J733" s="173" t="s">
        <v>2786</v>
      </c>
      <c r="K733" s="173">
        <v>5</v>
      </c>
      <c r="L733" s="173" t="s">
        <v>2788</v>
      </c>
      <c r="M733" s="173"/>
      <c r="N733" s="173">
        <v>5</v>
      </c>
    </row>
    <row r="734" spans="1:14" x14ac:dyDescent="0.25">
      <c r="A734" s="176" t="str">
        <f t="shared" si="66"/>
        <v>6840330267</v>
      </c>
      <c r="B734" s="176">
        <f t="shared" si="67"/>
        <v>6840330</v>
      </c>
      <c r="C734" s="176" t="str">
        <f t="shared" si="68"/>
        <v>267</v>
      </c>
      <c r="D734" s="176" t="str">
        <f t="shared" si="69"/>
        <v>HATTERAS WOOL CHECK</v>
      </c>
      <c r="E734" s="176" t="str">
        <f t="shared" si="70"/>
        <v>Кепка</v>
      </c>
      <c r="F734" s="177" t="str">
        <f t="shared" si="71"/>
        <v>Кепки</v>
      </c>
      <c r="G734" s="172" t="s">
        <v>982</v>
      </c>
      <c r="H734" s="173" t="s">
        <v>765</v>
      </c>
      <c r="I734" s="173" t="s">
        <v>62</v>
      </c>
      <c r="J734" s="173" t="s">
        <v>2786</v>
      </c>
      <c r="K734" s="173">
        <v>3</v>
      </c>
      <c r="L734" s="173" t="s">
        <v>2787</v>
      </c>
      <c r="M734" s="173"/>
      <c r="N734" s="173">
        <v>3</v>
      </c>
    </row>
    <row r="735" spans="1:14" x14ac:dyDescent="0.25">
      <c r="A735" s="176" t="str">
        <f t="shared" si="66"/>
        <v>6840330267</v>
      </c>
      <c r="B735" s="176">
        <f t="shared" si="67"/>
        <v>6840330</v>
      </c>
      <c r="C735" s="176" t="str">
        <f t="shared" si="68"/>
        <v>267</v>
      </c>
      <c r="D735" s="176" t="str">
        <f t="shared" si="69"/>
        <v>HATTERAS WOOL CHECK</v>
      </c>
      <c r="E735" s="176" t="str">
        <f t="shared" si="70"/>
        <v>Кепка</v>
      </c>
      <c r="F735" s="177" t="str">
        <f t="shared" si="71"/>
        <v>Кепки</v>
      </c>
      <c r="G735" s="172" t="s">
        <v>980</v>
      </c>
      <c r="H735" s="173" t="s">
        <v>765</v>
      </c>
      <c r="I735" s="173" t="s">
        <v>60</v>
      </c>
      <c r="J735" s="173" t="s">
        <v>2786</v>
      </c>
      <c r="K735" s="173">
        <v>8</v>
      </c>
      <c r="L735" s="173" t="s">
        <v>2794</v>
      </c>
      <c r="M735" s="173"/>
      <c r="N735" s="173">
        <v>8</v>
      </c>
    </row>
    <row r="736" spans="1:14" x14ac:dyDescent="0.25">
      <c r="A736" s="176" t="str">
        <f t="shared" si="66"/>
        <v>6840330267</v>
      </c>
      <c r="B736" s="176">
        <f t="shared" si="67"/>
        <v>6840330</v>
      </c>
      <c r="C736" s="176" t="str">
        <f t="shared" si="68"/>
        <v>267</v>
      </c>
      <c r="D736" s="176" t="str">
        <f t="shared" si="69"/>
        <v>HATTERAS WOOL CHECK</v>
      </c>
      <c r="E736" s="176" t="str">
        <f t="shared" si="70"/>
        <v>Кепка</v>
      </c>
      <c r="F736" s="177" t="str">
        <f t="shared" si="71"/>
        <v>Кепки</v>
      </c>
      <c r="G736" s="172" t="s">
        <v>978</v>
      </c>
      <c r="H736" s="173" t="s">
        <v>765</v>
      </c>
      <c r="I736" s="173" t="s">
        <v>63</v>
      </c>
      <c r="J736" s="173" t="s">
        <v>2786</v>
      </c>
      <c r="K736" s="173">
        <v>2</v>
      </c>
      <c r="L736" s="173" t="s">
        <v>2789</v>
      </c>
      <c r="M736" s="173"/>
      <c r="N736" s="173">
        <v>2</v>
      </c>
    </row>
    <row r="737" spans="1:14" x14ac:dyDescent="0.25">
      <c r="A737" s="176" t="str">
        <f t="shared" si="66"/>
        <v>6840330267</v>
      </c>
      <c r="B737" s="176">
        <f t="shared" si="67"/>
        <v>6840330</v>
      </c>
      <c r="C737" s="176" t="str">
        <f t="shared" si="68"/>
        <v>267</v>
      </c>
      <c r="D737" s="176" t="str">
        <f t="shared" si="69"/>
        <v>HATTERAS WOOL CHECK</v>
      </c>
      <c r="E737" s="176" t="str">
        <f t="shared" si="70"/>
        <v>Кепка</v>
      </c>
      <c r="F737" s="177" t="str">
        <f t="shared" si="71"/>
        <v>Кепки</v>
      </c>
      <c r="G737" s="172" t="s">
        <v>976</v>
      </c>
      <c r="H737" s="173" t="s">
        <v>765</v>
      </c>
      <c r="I737" s="173" t="s">
        <v>64</v>
      </c>
      <c r="J737" s="173" t="s">
        <v>2786</v>
      </c>
      <c r="K737" s="173">
        <v>2</v>
      </c>
      <c r="L737" s="173" t="s">
        <v>2789</v>
      </c>
      <c r="M737" s="173"/>
      <c r="N737" s="173">
        <v>2</v>
      </c>
    </row>
    <row r="738" spans="1:14" x14ac:dyDescent="0.25">
      <c r="A738" s="176" t="str">
        <f t="shared" si="66"/>
        <v>6840330267</v>
      </c>
      <c r="B738" s="176">
        <f t="shared" si="67"/>
        <v>6840330</v>
      </c>
      <c r="C738" s="176" t="str">
        <f t="shared" si="68"/>
        <v>267</v>
      </c>
      <c r="D738" s="176" t="str">
        <f t="shared" si="69"/>
        <v>HATTERAS WOOL CHECK</v>
      </c>
      <c r="E738" s="176" t="str">
        <f t="shared" si="70"/>
        <v>Кепка</v>
      </c>
      <c r="F738" s="177" t="str">
        <f t="shared" si="71"/>
        <v>Кепки</v>
      </c>
      <c r="G738" s="172" t="s">
        <v>975</v>
      </c>
      <c r="H738" s="173" t="s">
        <v>765</v>
      </c>
      <c r="I738" s="173" t="s">
        <v>71</v>
      </c>
      <c r="J738" s="173" t="s">
        <v>2786</v>
      </c>
      <c r="K738" s="173">
        <v>1</v>
      </c>
      <c r="L738" s="173" t="s">
        <v>2786</v>
      </c>
      <c r="M738" s="173"/>
      <c r="N738" s="173">
        <v>1</v>
      </c>
    </row>
    <row r="739" spans="1:14" x14ac:dyDescent="0.25">
      <c r="A739" s="176" t="str">
        <f t="shared" si="66"/>
        <v>6840330267</v>
      </c>
      <c r="B739" s="176">
        <f t="shared" si="67"/>
        <v>6840330</v>
      </c>
      <c r="C739" s="176" t="str">
        <f t="shared" si="68"/>
        <v>267</v>
      </c>
      <c r="D739" s="176" t="str">
        <f t="shared" si="69"/>
        <v>HATTERAS WOOL CHECK</v>
      </c>
      <c r="E739" s="176" t="str">
        <f t="shared" si="70"/>
        <v>Кепка</v>
      </c>
      <c r="F739" s="177" t="str">
        <f t="shared" si="71"/>
        <v>Кепки</v>
      </c>
      <c r="G739" s="172" t="s">
        <v>974</v>
      </c>
      <c r="H739" s="173" t="s">
        <v>765</v>
      </c>
      <c r="I739" s="173" t="s">
        <v>70</v>
      </c>
      <c r="J739" s="173" t="s">
        <v>2786</v>
      </c>
      <c r="K739" s="173">
        <v>2</v>
      </c>
      <c r="L739" s="173" t="s">
        <v>2789</v>
      </c>
      <c r="M739" s="173"/>
      <c r="N739" s="173">
        <v>2</v>
      </c>
    </row>
    <row r="740" spans="1:14" x14ac:dyDescent="0.25">
      <c r="A740" s="176" t="str">
        <f t="shared" si="66"/>
        <v>6840330225</v>
      </c>
      <c r="B740" s="176">
        <f t="shared" si="67"/>
        <v>6840330</v>
      </c>
      <c r="C740" s="176" t="str">
        <f t="shared" si="68"/>
        <v>225</v>
      </c>
      <c r="D740" s="176" t="str">
        <f t="shared" si="69"/>
        <v>HATTERAS WOOL CHECK</v>
      </c>
      <c r="E740" s="176" t="str">
        <f t="shared" si="70"/>
        <v>Кепка</v>
      </c>
      <c r="F740" s="177" t="str">
        <f t="shared" si="71"/>
        <v>Кепки</v>
      </c>
      <c r="G740" s="172" t="s">
        <v>973</v>
      </c>
      <c r="H740" s="173" t="s">
        <v>774</v>
      </c>
      <c r="I740" s="173" t="s">
        <v>66</v>
      </c>
      <c r="J740" s="173" t="s">
        <v>2786</v>
      </c>
      <c r="K740" s="173">
        <v>1</v>
      </c>
      <c r="L740" s="173" t="s">
        <v>2786</v>
      </c>
      <c r="M740" s="173"/>
      <c r="N740" s="173">
        <v>1</v>
      </c>
    </row>
    <row r="741" spans="1:14" x14ac:dyDescent="0.25">
      <c r="A741" s="176" t="str">
        <f t="shared" si="66"/>
        <v>6840330225</v>
      </c>
      <c r="B741" s="176">
        <f t="shared" si="67"/>
        <v>6840330</v>
      </c>
      <c r="C741" s="176" t="str">
        <f t="shared" si="68"/>
        <v>225</v>
      </c>
      <c r="D741" s="176" t="str">
        <f t="shared" si="69"/>
        <v>HATTERAS WOOL CHECK</v>
      </c>
      <c r="E741" s="176" t="str">
        <f t="shared" si="70"/>
        <v>Кепка</v>
      </c>
      <c r="F741" s="177" t="str">
        <f t="shared" si="71"/>
        <v>Кепки</v>
      </c>
      <c r="G741" s="172" t="s">
        <v>972</v>
      </c>
      <c r="H741" s="173" t="s">
        <v>774</v>
      </c>
      <c r="I741" s="173" t="s">
        <v>72</v>
      </c>
      <c r="J741" s="173" t="s">
        <v>2786</v>
      </c>
      <c r="K741" s="173">
        <v>2</v>
      </c>
      <c r="L741" s="173" t="s">
        <v>2789</v>
      </c>
      <c r="M741" s="173"/>
      <c r="N741" s="173">
        <v>2</v>
      </c>
    </row>
    <row r="742" spans="1:14" x14ac:dyDescent="0.25">
      <c r="A742" s="176" t="str">
        <f t="shared" si="66"/>
        <v>6840330225</v>
      </c>
      <c r="B742" s="176">
        <f t="shared" si="67"/>
        <v>6840330</v>
      </c>
      <c r="C742" s="176" t="str">
        <f t="shared" si="68"/>
        <v>225</v>
      </c>
      <c r="D742" s="176" t="str">
        <f t="shared" si="69"/>
        <v>HATTERAS WOOL CHECK</v>
      </c>
      <c r="E742" s="176" t="str">
        <f t="shared" si="70"/>
        <v>Кепка</v>
      </c>
      <c r="F742" s="177" t="str">
        <f t="shared" si="71"/>
        <v>Кепки</v>
      </c>
      <c r="G742" s="172" t="s">
        <v>971</v>
      </c>
      <c r="H742" s="173" t="s">
        <v>774</v>
      </c>
      <c r="I742" s="173" t="s">
        <v>61</v>
      </c>
      <c r="J742" s="173" t="s">
        <v>2786</v>
      </c>
      <c r="K742" s="173">
        <v>3</v>
      </c>
      <c r="L742" s="173" t="s">
        <v>2787</v>
      </c>
      <c r="M742" s="173"/>
      <c r="N742" s="173">
        <v>3</v>
      </c>
    </row>
    <row r="743" spans="1:14" x14ac:dyDescent="0.25">
      <c r="A743" s="176" t="str">
        <f t="shared" si="66"/>
        <v>6840330225</v>
      </c>
      <c r="B743" s="176">
        <f t="shared" si="67"/>
        <v>6840330</v>
      </c>
      <c r="C743" s="176" t="str">
        <f t="shared" si="68"/>
        <v>225</v>
      </c>
      <c r="D743" s="176" t="str">
        <f t="shared" si="69"/>
        <v>HATTERAS WOOL CHECK</v>
      </c>
      <c r="E743" s="176" t="str">
        <f t="shared" si="70"/>
        <v>Кепка</v>
      </c>
      <c r="F743" s="177" t="str">
        <f t="shared" si="71"/>
        <v>Кепки</v>
      </c>
      <c r="G743" s="172" t="s">
        <v>970</v>
      </c>
      <c r="H743" s="173" t="s">
        <v>774</v>
      </c>
      <c r="I743" s="173" t="s">
        <v>60</v>
      </c>
      <c r="J743" s="173" t="s">
        <v>2786</v>
      </c>
      <c r="K743" s="173">
        <v>5</v>
      </c>
      <c r="L743" s="173" t="s">
        <v>2788</v>
      </c>
      <c r="M743" s="173"/>
      <c r="N743" s="173">
        <v>5</v>
      </c>
    </row>
    <row r="744" spans="1:14" x14ac:dyDescent="0.25">
      <c r="A744" s="176" t="str">
        <f t="shared" si="66"/>
        <v>6840330225</v>
      </c>
      <c r="B744" s="176">
        <f t="shared" si="67"/>
        <v>6840330</v>
      </c>
      <c r="C744" s="176" t="str">
        <f t="shared" si="68"/>
        <v>225</v>
      </c>
      <c r="D744" s="176" t="str">
        <f t="shared" si="69"/>
        <v>HATTERAS WOOL CHECK</v>
      </c>
      <c r="E744" s="176" t="str">
        <f t="shared" si="70"/>
        <v>Кепка</v>
      </c>
      <c r="F744" s="177" t="str">
        <f t="shared" si="71"/>
        <v>Кепки</v>
      </c>
      <c r="G744" s="172" t="s">
        <v>968</v>
      </c>
      <c r="H744" s="173" t="s">
        <v>774</v>
      </c>
      <c r="I744" s="173" t="s">
        <v>63</v>
      </c>
      <c r="J744" s="173" t="s">
        <v>2786</v>
      </c>
      <c r="K744" s="173">
        <v>2</v>
      </c>
      <c r="L744" s="173" t="s">
        <v>2789</v>
      </c>
      <c r="M744" s="173"/>
      <c r="N744" s="173">
        <v>2</v>
      </c>
    </row>
    <row r="745" spans="1:14" x14ac:dyDescent="0.25">
      <c r="A745" s="176" t="str">
        <f t="shared" si="66"/>
        <v>6840330225</v>
      </c>
      <c r="B745" s="176">
        <f t="shared" si="67"/>
        <v>6840330</v>
      </c>
      <c r="C745" s="176" t="str">
        <f t="shared" si="68"/>
        <v>225</v>
      </c>
      <c r="D745" s="176" t="str">
        <f t="shared" si="69"/>
        <v>HATTERAS WOOL CHECK</v>
      </c>
      <c r="E745" s="176" t="str">
        <f t="shared" si="70"/>
        <v>Кепка</v>
      </c>
      <c r="F745" s="177" t="str">
        <f t="shared" si="71"/>
        <v>Кепки</v>
      </c>
      <c r="G745" s="172" t="s">
        <v>967</v>
      </c>
      <c r="H745" s="173" t="s">
        <v>774</v>
      </c>
      <c r="I745" s="173" t="s">
        <v>64</v>
      </c>
      <c r="J745" s="173" t="s">
        <v>2786</v>
      </c>
      <c r="K745" s="173">
        <v>2</v>
      </c>
      <c r="L745" s="173" t="s">
        <v>2789</v>
      </c>
      <c r="M745" s="173"/>
      <c r="N745" s="173">
        <v>2</v>
      </c>
    </row>
    <row r="746" spans="1:14" x14ac:dyDescent="0.25">
      <c r="A746" s="176" t="str">
        <f t="shared" si="66"/>
        <v>6840330225</v>
      </c>
      <c r="B746" s="176">
        <f t="shared" si="67"/>
        <v>6840330</v>
      </c>
      <c r="C746" s="176" t="str">
        <f t="shared" si="68"/>
        <v>225</v>
      </c>
      <c r="D746" s="176" t="str">
        <f t="shared" si="69"/>
        <v>HATTERAS WOOL CHECK</v>
      </c>
      <c r="E746" s="176" t="str">
        <f t="shared" si="70"/>
        <v>Кепка</v>
      </c>
      <c r="F746" s="177" t="str">
        <f t="shared" si="71"/>
        <v>Кепки</v>
      </c>
      <c r="G746" s="172" t="s">
        <v>966</v>
      </c>
      <c r="H746" s="173" t="s">
        <v>774</v>
      </c>
      <c r="I746" s="173" t="s">
        <v>71</v>
      </c>
      <c r="J746" s="173" t="s">
        <v>2786</v>
      </c>
      <c r="K746" s="173">
        <v>1</v>
      </c>
      <c r="L746" s="173" t="s">
        <v>2786</v>
      </c>
      <c r="M746" s="173"/>
      <c r="N746" s="173">
        <v>1</v>
      </c>
    </row>
    <row r="747" spans="1:14" x14ac:dyDescent="0.25">
      <c r="A747" s="176" t="str">
        <f t="shared" si="66"/>
        <v>6840332261</v>
      </c>
      <c r="B747" s="176">
        <f t="shared" si="67"/>
        <v>6840332</v>
      </c>
      <c r="C747" s="176" t="str">
        <f t="shared" si="68"/>
        <v>261</v>
      </c>
      <c r="D747" s="176" t="str">
        <f t="shared" si="69"/>
        <v>HATTERAS WOOL CHECK</v>
      </c>
      <c r="E747" s="176" t="str">
        <f t="shared" si="70"/>
        <v>Кепка</v>
      </c>
      <c r="F747" s="177" t="str">
        <f t="shared" si="71"/>
        <v>Кепки</v>
      </c>
      <c r="G747" s="172" t="s">
        <v>306</v>
      </c>
      <c r="H747" s="173" t="s">
        <v>781</v>
      </c>
      <c r="I747" s="173" t="s">
        <v>72</v>
      </c>
      <c r="J747" s="173" t="s">
        <v>2795</v>
      </c>
      <c r="K747" s="173">
        <v>2</v>
      </c>
      <c r="L747" s="173" t="s">
        <v>2796</v>
      </c>
      <c r="M747" s="173"/>
      <c r="N747" s="173">
        <v>2</v>
      </c>
    </row>
    <row r="748" spans="1:14" x14ac:dyDescent="0.25">
      <c r="A748" s="176" t="str">
        <f t="shared" si="66"/>
        <v>6840332261</v>
      </c>
      <c r="B748" s="176">
        <f t="shared" si="67"/>
        <v>6840332</v>
      </c>
      <c r="C748" s="176" t="str">
        <f t="shared" si="68"/>
        <v>261</v>
      </c>
      <c r="D748" s="176" t="str">
        <f t="shared" si="69"/>
        <v>HATTERAS WOOL CHECK</v>
      </c>
      <c r="E748" s="176" t="str">
        <f t="shared" si="70"/>
        <v>Кепка</v>
      </c>
      <c r="F748" s="177" t="str">
        <f t="shared" si="71"/>
        <v>Кепки</v>
      </c>
      <c r="G748" s="172" t="s">
        <v>305</v>
      </c>
      <c r="H748" s="173" t="s">
        <v>781</v>
      </c>
      <c r="I748" s="173" t="s">
        <v>61</v>
      </c>
      <c r="J748" s="173" t="s">
        <v>2797</v>
      </c>
      <c r="K748" s="173">
        <v>12</v>
      </c>
      <c r="L748" s="173" t="s">
        <v>3590</v>
      </c>
      <c r="M748" s="173"/>
      <c r="N748" s="173">
        <v>12</v>
      </c>
    </row>
    <row r="749" spans="1:14" x14ac:dyDescent="0.25">
      <c r="A749" s="176" t="str">
        <f t="shared" si="66"/>
        <v>6840332261</v>
      </c>
      <c r="B749" s="176">
        <f t="shared" si="67"/>
        <v>6840332</v>
      </c>
      <c r="C749" s="176" t="str">
        <f t="shared" si="68"/>
        <v>261</v>
      </c>
      <c r="D749" s="176" t="str">
        <f t="shared" si="69"/>
        <v>HATTERAS WOOL CHECK</v>
      </c>
      <c r="E749" s="176" t="str">
        <f t="shared" si="70"/>
        <v>Кепка</v>
      </c>
      <c r="F749" s="177" t="str">
        <f t="shared" si="71"/>
        <v>Кепки</v>
      </c>
      <c r="G749" s="172" t="s">
        <v>304</v>
      </c>
      <c r="H749" s="173" t="s">
        <v>781</v>
      </c>
      <c r="I749" s="173" t="s">
        <v>62</v>
      </c>
      <c r="J749" s="173" t="s">
        <v>2797</v>
      </c>
      <c r="K749" s="173">
        <v>3</v>
      </c>
      <c r="L749" s="173" t="s">
        <v>2800</v>
      </c>
      <c r="M749" s="173"/>
      <c r="N749" s="173">
        <v>3</v>
      </c>
    </row>
    <row r="750" spans="1:14" x14ac:dyDescent="0.25">
      <c r="A750" s="176" t="str">
        <f t="shared" si="66"/>
        <v>6840332261</v>
      </c>
      <c r="B750" s="176">
        <f t="shared" si="67"/>
        <v>6840332</v>
      </c>
      <c r="C750" s="176" t="str">
        <f t="shared" si="68"/>
        <v>261</v>
      </c>
      <c r="D750" s="176" t="str">
        <f t="shared" si="69"/>
        <v>HATTERAS WOOL CHECK</v>
      </c>
      <c r="E750" s="176" t="str">
        <f t="shared" si="70"/>
        <v>Кепка</v>
      </c>
      <c r="F750" s="177" t="str">
        <f t="shared" si="71"/>
        <v>Кепки</v>
      </c>
      <c r="G750" s="172" t="s">
        <v>302</v>
      </c>
      <c r="H750" s="173" t="s">
        <v>781</v>
      </c>
      <c r="I750" s="173" t="s">
        <v>60</v>
      </c>
      <c r="J750" s="173" t="s">
        <v>2797</v>
      </c>
      <c r="K750" s="173">
        <v>16</v>
      </c>
      <c r="L750" s="173" t="s">
        <v>3591</v>
      </c>
      <c r="M750" s="173"/>
      <c r="N750" s="173">
        <v>16</v>
      </c>
    </row>
    <row r="751" spans="1:14" x14ac:dyDescent="0.25">
      <c r="A751" s="176" t="str">
        <f t="shared" si="66"/>
        <v>6840332261</v>
      </c>
      <c r="B751" s="176">
        <f t="shared" si="67"/>
        <v>6840332</v>
      </c>
      <c r="C751" s="176" t="str">
        <f t="shared" si="68"/>
        <v>261</v>
      </c>
      <c r="D751" s="176" t="str">
        <f t="shared" si="69"/>
        <v>HATTERAS WOOL CHECK</v>
      </c>
      <c r="E751" s="176" t="str">
        <f t="shared" si="70"/>
        <v>Кепка</v>
      </c>
      <c r="F751" s="177" t="str">
        <f t="shared" si="71"/>
        <v>Кепки</v>
      </c>
      <c r="G751" s="172" t="s">
        <v>301</v>
      </c>
      <c r="H751" s="173" t="s">
        <v>781</v>
      </c>
      <c r="I751" s="173" t="s">
        <v>63</v>
      </c>
      <c r="J751" s="173" t="s">
        <v>2797</v>
      </c>
      <c r="K751" s="173">
        <v>2</v>
      </c>
      <c r="L751" s="173" t="s">
        <v>2801</v>
      </c>
      <c r="M751" s="173"/>
      <c r="N751" s="173">
        <v>2</v>
      </c>
    </row>
    <row r="752" spans="1:14" x14ac:dyDescent="0.25">
      <c r="A752" s="176" t="str">
        <f t="shared" si="66"/>
        <v>6840332261</v>
      </c>
      <c r="B752" s="176">
        <f t="shared" si="67"/>
        <v>6840332</v>
      </c>
      <c r="C752" s="176" t="str">
        <f t="shared" si="68"/>
        <v>261</v>
      </c>
      <c r="D752" s="176" t="str">
        <f t="shared" si="69"/>
        <v>HATTERAS WOOL CHECK</v>
      </c>
      <c r="E752" s="176" t="str">
        <f t="shared" si="70"/>
        <v>Кепка</v>
      </c>
      <c r="F752" s="177" t="str">
        <f t="shared" si="71"/>
        <v>Кепки</v>
      </c>
      <c r="G752" s="172" t="s">
        <v>300</v>
      </c>
      <c r="H752" s="173" t="s">
        <v>781</v>
      </c>
      <c r="I752" s="173" t="s">
        <v>64</v>
      </c>
      <c r="J752" s="173" t="s">
        <v>2797</v>
      </c>
      <c r="K752" s="173">
        <v>11</v>
      </c>
      <c r="L752" s="173" t="s">
        <v>2798</v>
      </c>
      <c r="M752" s="173"/>
      <c r="N752" s="173">
        <v>11</v>
      </c>
    </row>
    <row r="753" spans="1:14" x14ac:dyDescent="0.25">
      <c r="A753" s="176" t="str">
        <f t="shared" si="66"/>
        <v>6840332261</v>
      </c>
      <c r="B753" s="176">
        <f t="shared" si="67"/>
        <v>6840332</v>
      </c>
      <c r="C753" s="176" t="str">
        <f t="shared" si="68"/>
        <v>261</v>
      </c>
      <c r="D753" s="176" t="str">
        <f t="shared" si="69"/>
        <v>HATTERAS WOOL CHECK</v>
      </c>
      <c r="E753" s="176" t="str">
        <f t="shared" si="70"/>
        <v>Кепка</v>
      </c>
      <c r="F753" s="177" t="str">
        <f t="shared" si="71"/>
        <v>Кепки</v>
      </c>
      <c r="G753" s="172" t="s">
        <v>299</v>
      </c>
      <c r="H753" s="173" t="s">
        <v>781</v>
      </c>
      <c r="I753" s="173" t="s">
        <v>71</v>
      </c>
      <c r="J753" s="173" t="s">
        <v>2797</v>
      </c>
      <c r="K753" s="173">
        <v>3</v>
      </c>
      <c r="L753" s="173" t="s">
        <v>2800</v>
      </c>
      <c r="M753" s="173"/>
      <c r="N753" s="173">
        <v>3</v>
      </c>
    </row>
    <row r="754" spans="1:14" x14ac:dyDescent="0.25">
      <c r="A754" s="176" t="str">
        <f t="shared" si="66"/>
        <v>6840332261</v>
      </c>
      <c r="B754" s="176">
        <f t="shared" si="67"/>
        <v>6840332</v>
      </c>
      <c r="C754" s="176" t="str">
        <f t="shared" si="68"/>
        <v>261</v>
      </c>
      <c r="D754" s="176" t="str">
        <f t="shared" si="69"/>
        <v>HATTERAS WOOL CHECK</v>
      </c>
      <c r="E754" s="176" t="str">
        <f t="shared" si="70"/>
        <v>Кепка</v>
      </c>
      <c r="F754" s="177" t="str">
        <f t="shared" si="71"/>
        <v>Кепки</v>
      </c>
      <c r="G754" s="172" t="s">
        <v>298</v>
      </c>
      <c r="H754" s="173" t="s">
        <v>781</v>
      </c>
      <c r="I754" s="173" t="s">
        <v>70</v>
      </c>
      <c r="J754" s="173" t="s">
        <v>2797</v>
      </c>
      <c r="K754" s="173">
        <v>2</v>
      </c>
      <c r="L754" s="173" t="s">
        <v>2801</v>
      </c>
      <c r="M754" s="173"/>
      <c r="N754" s="173">
        <v>2</v>
      </c>
    </row>
    <row r="755" spans="1:14" x14ac:dyDescent="0.25">
      <c r="A755" s="176" t="str">
        <f t="shared" si="66"/>
        <v>6840333285</v>
      </c>
      <c r="B755" s="176">
        <f t="shared" si="67"/>
        <v>6840333</v>
      </c>
      <c r="C755" s="176" t="str">
        <f t="shared" si="68"/>
        <v>285</v>
      </c>
      <c r="D755" s="176" t="str">
        <f t="shared" si="69"/>
        <v>HATTERAS VIRGIN WOOL</v>
      </c>
      <c r="E755" s="176" t="str">
        <f t="shared" si="70"/>
        <v>Кепка</v>
      </c>
      <c r="F755" s="177" t="str">
        <f t="shared" si="71"/>
        <v>Кепки</v>
      </c>
      <c r="G755" s="172" t="s">
        <v>450</v>
      </c>
      <c r="H755" s="173" t="s">
        <v>787</v>
      </c>
      <c r="I755" s="173" t="s">
        <v>61</v>
      </c>
      <c r="J755" s="173" t="s">
        <v>2639</v>
      </c>
      <c r="K755" s="173">
        <v>2</v>
      </c>
      <c r="L755" s="173" t="s">
        <v>3027</v>
      </c>
      <c r="M755" s="173"/>
      <c r="N755" s="173">
        <v>2</v>
      </c>
    </row>
    <row r="756" spans="1:14" x14ac:dyDescent="0.25">
      <c r="A756" s="176" t="str">
        <f t="shared" si="66"/>
        <v>6840333285</v>
      </c>
      <c r="B756" s="176">
        <f t="shared" si="67"/>
        <v>6840333</v>
      </c>
      <c r="C756" s="176" t="str">
        <f t="shared" si="68"/>
        <v>285</v>
      </c>
      <c r="D756" s="176" t="str">
        <f t="shared" si="69"/>
        <v>HATTERAS VIRGIN WOOL</v>
      </c>
      <c r="E756" s="176" t="str">
        <f t="shared" si="70"/>
        <v>Кепка</v>
      </c>
      <c r="F756" s="177" t="str">
        <f t="shared" si="71"/>
        <v>Кепки</v>
      </c>
      <c r="G756" s="172" t="s">
        <v>448</v>
      </c>
      <c r="H756" s="173" t="s">
        <v>787</v>
      </c>
      <c r="I756" s="173" t="s">
        <v>60</v>
      </c>
      <c r="J756" s="173" t="s">
        <v>2639</v>
      </c>
      <c r="K756" s="173">
        <v>4</v>
      </c>
      <c r="L756" s="173" t="s">
        <v>2642</v>
      </c>
      <c r="M756" s="173"/>
      <c r="N756" s="173">
        <v>4</v>
      </c>
    </row>
    <row r="757" spans="1:14" x14ac:dyDescent="0.25">
      <c r="A757" s="176" t="str">
        <f t="shared" si="66"/>
        <v>6840333285</v>
      </c>
      <c r="B757" s="176">
        <f t="shared" si="67"/>
        <v>6840333</v>
      </c>
      <c r="C757" s="176" t="str">
        <f t="shared" si="68"/>
        <v>285</v>
      </c>
      <c r="D757" s="176" t="str">
        <f t="shared" si="69"/>
        <v>HATTERAS VIRGIN WOOL</v>
      </c>
      <c r="E757" s="176" t="str">
        <f t="shared" si="70"/>
        <v>Кепка</v>
      </c>
      <c r="F757" s="177" t="str">
        <f t="shared" si="71"/>
        <v>Кепки</v>
      </c>
      <c r="G757" s="172" t="s">
        <v>447</v>
      </c>
      <c r="H757" s="173" t="s">
        <v>787</v>
      </c>
      <c r="I757" s="173" t="s">
        <v>64</v>
      </c>
      <c r="J757" s="173" t="s">
        <v>2639</v>
      </c>
      <c r="K757" s="173">
        <v>3</v>
      </c>
      <c r="L757" s="173" t="s">
        <v>2640</v>
      </c>
      <c r="M757" s="173"/>
      <c r="N757" s="173">
        <v>3</v>
      </c>
    </row>
    <row r="758" spans="1:14" x14ac:dyDescent="0.25">
      <c r="A758" s="176" t="str">
        <f t="shared" si="66"/>
        <v>6840333285</v>
      </c>
      <c r="B758" s="176">
        <f t="shared" si="67"/>
        <v>6840333</v>
      </c>
      <c r="C758" s="176" t="str">
        <f t="shared" si="68"/>
        <v>285</v>
      </c>
      <c r="D758" s="176" t="str">
        <f t="shared" si="69"/>
        <v>HATTERAS VIRGIN WOOL</v>
      </c>
      <c r="E758" s="176" t="str">
        <f t="shared" si="70"/>
        <v>Кепка</v>
      </c>
      <c r="F758" s="177" t="str">
        <f t="shared" si="71"/>
        <v>Кепки</v>
      </c>
      <c r="G758" s="172" t="s">
        <v>446</v>
      </c>
      <c r="H758" s="173" t="s">
        <v>787</v>
      </c>
      <c r="I758" s="173" t="s">
        <v>70</v>
      </c>
      <c r="J758" s="173" t="s">
        <v>2733</v>
      </c>
      <c r="K758" s="173">
        <v>2</v>
      </c>
      <c r="L758" s="173" t="s">
        <v>2734</v>
      </c>
      <c r="M758" s="173"/>
      <c r="N758" s="173">
        <v>2</v>
      </c>
    </row>
    <row r="759" spans="1:14" x14ac:dyDescent="0.25">
      <c r="A759" s="176" t="str">
        <f t="shared" si="66"/>
        <v>6840404261</v>
      </c>
      <c r="B759" s="176">
        <f t="shared" si="67"/>
        <v>6840404</v>
      </c>
      <c r="C759" s="176" t="str">
        <f t="shared" si="68"/>
        <v>261</v>
      </c>
      <c r="D759" s="176" t="str">
        <f t="shared" si="69"/>
        <v>HATTERAS WOOL</v>
      </c>
      <c r="E759" s="176" t="str">
        <f t="shared" si="70"/>
        <v>Кепка</v>
      </c>
      <c r="F759" s="177" t="str">
        <f t="shared" si="71"/>
        <v>Кепки</v>
      </c>
      <c r="G759" s="172" t="s">
        <v>1479</v>
      </c>
      <c r="H759" s="173" t="s">
        <v>792</v>
      </c>
      <c r="I759" s="173" t="s">
        <v>60</v>
      </c>
      <c r="J759" s="173" t="s">
        <v>2550</v>
      </c>
      <c r="K759" s="173">
        <v>1</v>
      </c>
      <c r="L759" s="173" t="s">
        <v>2550</v>
      </c>
      <c r="M759" s="173"/>
      <c r="N759" s="173">
        <v>1</v>
      </c>
    </row>
    <row r="760" spans="1:14" x14ac:dyDescent="0.25">
      <c r="A760" s="176" t="str">
        <f t="shared" si="66"/>
        <v>6840404261</v>
      </c>
      <c r="B760" s="176">
        <f t="shared" si="67"/>
        <v>6840404</v>
      </c>
      <c r="C760" s="176" t="str">
        <f t="shared" si="68"/>
        <v>261</v>
      </c>
      <c r="D760" s="176" t="str">
        <f t="shared" si="69"/>
        <v>HATTERAS WOOL</v>
      </c>
      <c r="E760" s="176" t="str">
        <f t="shared" si="70"/>
        <v>Кепка</v>
      </c>
      <c r="F760" s="177" t="str">
        <f t="shared" si="71"/>
        <v>Кепки</v>
      </c>
      <c r="G760" s="172" t="s">
        <v>1476</v>
      </c>
      <c r="H760" s="173" t="s">
        <v>792</v>
      </c>
      <c r="I760" s="173" t="s">
        <v>71</v>
      </c>
      <c r="J760" s="173" t="s">
        <v>2550</v>
      </c>
      <c r="K760" s="173">
        <v>2</v>
      </c>
      <c r="L760" s="173" t="s">
        <v>2551</v>
      </c>
      <c r="M760" s="173"/>
      <c r="N760" s="173">
        <v>2</v>
      </c>
    </row>
    <row r="761" spans="1:14" x14ac:dyDescent="0.25">
      <c r="A761" s="176" t="str">
        <f t="shared" si="66"/>
        <v>6840404221</v>
      </c>
      <c r="B761" s="176">
        <f t="shared" si="67"/>
        <v>6840404</v>
      </c>
      <c r="C761" s="176" t="str">
        <f t="shared" si="68"/>
        <v>221</v>
      </c>
      <c r="D761" s="176" t="str">
        <f t="shared" si="69"/>
        <v>HATTERAS WOOL</v>
      </c>
      <c r="E761" s="176" t="str">
        <f t="shared" si="70"/>
        <v>Кепка</v>
      </c>
      <c r="F761" s="177" t="str">
        <f t="shared" si="71"/>
        <v>Кепки</v>
      </c>
      <c r="G761" s="172" t="s">
        <v>1474</v>
      </c>
      <c r="H761" s="173" t="s">
        <v>796</v>
      </c>
      <c r="I761" s="173" t="s">
        <v>72</v>
      </c>
      <c r="J761" s="173" t="s">
        <v>2550</v>
      </c>
      <c r="K761" s="173">
        <v>1</v>
      </c>
      <c r="L761" s="173" t="s">
        <v>2550</v>
      </c>
      <c r="M761" s="173"/>
      <c r="N761" s="173">
        <v>1</v>
      </c>
    </row>
    <row r="762" spans="1:14" x14ac:dyDescent="0.25">
      <c r="A762" s="176" t="str">
        <f t="shared" si="66"/>
        <v>6840404221</v>
      </c>
      <c r="B762" s="176">
        <f t="shared" si="67"/>
        <v>6840404</v>
      </c>
      <c r="C762" s="176" t="str">
        <f t="shared" si="68"/>
        <v>221</v>
      </c>
      <c r="D762" s="176" t="str">
        <f t="shared" si="69"/>
        <v>HATTERAS WOOL</v>
      </c>
      <c r="E762" s="176" t="str">
        <f t="shared" si="70"/>
        <v>Кепка</v>
      </c>
      <c r="F762" s="177" t="str">
        <f t="shared" si="71"/>
        <v>Кепки</v>
      </c>
      <c r="G762" s="172" t="s">
        <v>1472</v>
      </c>
      <c r="H762" s="173" t="s">
        <v>796</v>
      </c>
      <c r="I762" s="173" t="s">
        <v>60</v>
      </c>
      <c r="J762" s="173" t="s">
        <v>2620</v>
      </c>
      <c r="K762" s="173">
        <v>1</v>
      </c>
      <c r="L762" s="173" t="s">
        <v>2620</v>
      </c>
      <c r="M762" s="173"/>
      <c r="N762" s="173">
        <v>1</v>
      </c>
    </row>
    <row r="763" spans="1:14" x14ac:dyDescent="0.25">
      <c r="A763" s="176" t="str">
        <f t="shared" si="66"/>
        <v>6840407267</v>
      </c>
      <c r="B763" s="176">
        <f t="shared" si="67"/>
        <v>6840407</v>
      </c>
      <c r="C763" s="176" t="str">
        <f t="shared" si="68"/>
        <v>267</v>
      </c>
      <c r="D763" s="176" t="str">
        <f t="shared" si="69"/>
        <v>HATTERAS VIRGIN WOOL SILK</v>
      </c>
      <c r="E763" s="176" t="str">
        <f t="shared" si="70"/>
        <v>Кепка</v>
      </c>
      <c r="F763" s="177" t="str">
        <f t="shared" si="71"/>
        <v>Кепки</v>
      </c>
      <c r="G763" s="172" t="s">
        <v>3266</v>
      </c>
      <c r="H763" s="173" t="s">
        <v>3415</v>
      </c>
      <c r="I763" s="173" t="s">
        <v>61</v>
      </c>
      <c r="J763" s="173" t="s">
        <v>3550</v>
      </c>
      <c r="K763" s="173">
        <v>1</v>
      </c>
      <c r="L763" s="173" t="s">
        <v>3550</v>
      </c>
      <c r="M763" s="173"/>
      <c r="N763" s="173">
        <v>1</v>
      </c>
    </row>
    <row r="764" spans="1:14" x14ac:dyDescent="0.25">
      <c r="A764" s="176" t="str">
        <f t="shared" si="66"/>
        <v>6840407267</v>
      </c>
      <c r="B764" s="176">
        <f t="shared" si="67"/>
        <v>6840407</v>
      </c>
      <c r="C764" s="176" t="str">
        <f t="shared" si="68"/>
        <v>267</v>
      </c>
      <c r="D764" s="176" t="str">
        <f t="shared" si="69"/>
        <v>HATTERAS VIRGIN WOOL SILK</v>
      </c>
      <c r="E764" s="176" t="str">
        <f t="shared" si="70"/>
        <v>Кепка</v>
      </c>
      <c r="F764" s="177" t="str">
        <f t="shared" si="71"/>
        <v>Кепки</v>
      </c>
      <c r="G764" s="172" t="s">
        <v>3267</v>
      </c>
      <c r="H764" s="173" t="s">
        <v>3415</v>
      </c>
      <c r="I764" s="173" t="s">
        <v>60</v>
      </c>
      <c r="J764" s="173" t="s">
        <v>3550</v>
      </c>
      <c r="K764" s="173">
        <v>2</v>
      </c>
      <c r="L764" s="173" t="s">
        <v>3551</v>
      </c>
      <c r="M764" s="173"/>
      <c r="N764" s="173">
        <v>2</v>
      </c>
    </row>
    <row r="765" spans="1:14" x14ac:dyDescent="0.25">
      <c r="A765" s="176" t="str">
        <f t="shared" si="66"/>
        <v>6840407267</v>
      </c>
      <c r="B765" s="176">
        <f t="shared" si="67"/>
        <v>6840407</v>
      </c>
      <c r="C765" s="176" t="str">
        <f t="shared" si="68"/>
        <v>267</v>
      </c>
      <c r="D765" s="176" t="str">
        <f t="shared" si="69"/>
        <v>HATTERAS VIRGIN WOOL SILK</v>
      </c>
      <c r="E765" s="176" t="str">
        <f t="shared" si="70"/>
        <v>Кепка</v>
      </c>
      <c r="F765" s="177" t="str">
        <f t="shared" si="71"/>
        <v>Кепки</v>
      </c>
      <c r="G765" s="172" t="s">
        <v>3268</v>
      </c>
      <c r="H765" s="173" t="s">
        <v>3415</v>
      </c>
      <c r="I765" s="173" t="s">
        <v>64</v>
      </c>
      <c r="J765" s="173" t="s">
        <v>3550</v>
      </c>
      <c r="K765" s="173">
        <v>1</v>
      </c>
      <c r="L765" s="173" t="s">
        <v>3550</v>
      </c>
      <c r="M765" s="173"/>
      <c r="N765" s="173">
        <v>1</v>
      </c>
    </row>
    <row r="766" spans="1:14" x14ac:dyDescent="0.25">
      <c r="A766" s="176" t="str">
        <f t="shared" si="66"/>
        <v>6840501361</v>
      </c>
      <c r="B766" s="176">
        <f t="shared" si="67"/>
        <v>6840501</v>
      </c>
      <c r="C766" s="176" t="str">
        <f t="shared" si="68"/>
        <v>361</v>
      </c>
      <c r="D766" s="176" t="str">
        <f t="shared" si="69"/>
        <v>HATTERAS CASHMERE</v>
      </c>
      <c r="E766" s="176" t="str">
        <f t="shared" si="70"/>
        <v>Кепка</v>
      </c>
      <c r="F766" s="177" t="str">
        <f t="shared" si="71"/>
        <v>Кепки</v>
      </c>
      <c r="G766" s="172" t="s">
        <v>1204</v>
      </c>
      <c r="H766" s="173" t="s">
        <v>800</v>
      </c>
      <c r="I766" s="173" t="s">
        <v>62</v>
      </c>
      <c r="J766" s="173" t="s">
        <v>2803</v>
      </c>
      <c r="K766" s="173">
        <v>3</v>
      </c>
      <c r="L766" s="173" t="s">
        <v>3592</v>
      </c>
      <c r="M766" s="173"/>
      <c r="N766" s="173">
        <v>3</v>
      </c>
    </row>
    <row r="767" spans="1:14" x14ac:dyDescent="0.25">
      <c r="A767" s="176" t="str">
        <f t="shared" si="66"/>
        <v>6840501333</v>
      </c>
      <c r="B767" s="176">
        <f t="shared" si="67"/>
        <v>6840501</v>
      </c>
      <c r="C767" s="176" t="str">
        <f t="shared" si="68"/>
        <v>333</v>
      </c>
      <c r="D767" s="176" t="str">
        <f t="shared" si="69"/>
        <v>HATTERAS CASHMERE</v>
      </c>
      <c r="E767" s="176" t="str">
        <f t="shared" si="70"/>
        <v>Кепка</v>
      </c>
      <c r="F767" s="177" t="str">
        <f t="shared" si="71"/>
        <v>Кепки</v>
      </c>
      <c r="G767" s="172" t="s">
        <v>1207</v>
      </c>
      <c r="H767" s="173" t="s">
        <v>803</v>
      </c>
      <c r="I767" s="173" t="s">
        <v>61</v>
      </c>
      <c r="J767" s="173" t="s">
        <v>2803</v>
      </c>
      <c r="K767" s="173">
        <v>1</v>
      </c>
      <c r="L767" s="173" t="s">
        <v>2803</v>
      </c>
      <c r="M767" s="173"/>
      <c r="N767" s="173">
        <v>1</v>
      </c>
    </row>
    <row r="768" spans="1:14" x14ac:dyDescent="0.25">
      <c r="A768" s="176" t="str">
        <f t="shared" si="66"/>
        <v>6840501333</v>
      </c>
      <c r="B768" s="176">
        <f t="shared" si="67"/>
        <v>6840501</v>
      </c>
      <c r="C768" s="176" t="str">
        <f t="shared" si="68"/>
        <v>333</v>
      </c>
      <c r="D768" s="176" t="str">
        <f t="shared" si="69"/>
        <v>HATTERAS CASHMERE</v>
      </c>
      <c r="E768" s="176" t="str">
        <f t="shared" si="70"/>
        <v>Кепка</v>
      </c>
      <c r="F768" s="177" t="str">
        <f t="shared" si="71"/>
        <v>Кепки</v>
      </c>
      <c r="G768" s="172" t="s">
        <v>1205</v>
      </c>
      <c r="H768" s="173" t="s">
        <v>803</v>
      </c>
      <c r="I768" s="173" t="s">
        <v>60</v>
      </c>
      <c r="J768" s="173" t="s">
        <v>2803</v>
      </c>
      <c r="K768" s="173">
        <v>5</v>
      </c>
      <c r="L768" s="173" t="s">
        <v>3593</v>
      </c>
      <c r="M768" s="173"/>
      <c r="N768" s="173">
        <v>5</v>
      </c>
    </row>
    <row r="769" spans="1:14" x14ac:dyDescent="0.25">
      <c r="A769" s="176" t="str">
        <f t="shared" si="66"/>
        <v>6840502327</v>
      </c>
      <c r="B769" s="176">
        <f t="shared" si="67"/>
        <v>6840502</v>
      </c>
      <c r="C769" s="176" t="str">
        <f t="shared" si="68"/>
        <v>327</v>
      </c>
      <c r="D769" s="176" t="str">
        <f t="shared" si="69"/>
        <v>HATTERAS</v>
      </c>
      <c r="E769" s="176" t="str">
        <f t="shared" si="70"/>
        <v>Кепка</v>
      </c>
      <c r="F769" s="177" t="str">
        <f t="shared" si="71"/>
        <v>Кепки</v>
      </c>
      <c r="G769" s="172" t="s">
        <v>2090</v>
      </c>
      <c r="H769" s="173" t="s">
        <v>806</v>
      </c>
      <c r="I769" s="173" t="s">
        <v>66</v>
      </c>
      <c r="J769" s="173" t="s">
        <v>2804</v>
      </c>
      <c r="K769" s="173">
        <v>2</v>
      </c>
      <c r="L769" s="173" t="s">
        <v>2805</v>
      </c>
      <c r="M769" s="173"/>
      <c r="N769" s="173">
        <v>2</v>
      </c>
    </row>
    <row r="770" spans="1:14" x14ac:dyDescent="0.25">
      <c r="A770" s="176" t="str">
        <f t="shared" si="66"/>
        <v>6840502327</v>
      </c>
      <c r="B770" s="176">
        <f t="shared" si="67"/>
        <v>6840502</v>
      </c>
      <c r="C770" s="176" t="str">
        <f t="shared" si="68"/>
        <v>327</v>
      </c>
      <c r="D770" s="176" t="str">
        <f t="shared" si="69"/>
        <v>HATTERAS</v>
      </c>
      <c r="E770" s="176" t="str">
        <f t="shared" si="70"/>
        <v>Кепка</v>
      </c>
      <c r="F770" s="177" t="str">
        <f t="shared" si="71"/>
        <v>Кепки</v>
      </c>
      <c r="G770" s="172" t="s">
        <v>2088</v>
      </c>
      <c r="H770" s="173" t="s">
        <v>806</v>
      </c>
      <c r="I770" s="173" t="s">
        <v>61</v>
      </c>
      <c r="J770" s="173" t="s">
        <v>2806</v>
      </c>
      <c r="K770" s="173">
        <v>4</v>
      </c>
      <c r="L770" s="173" t="s">
        <v>3594</v>
      </c>
      <c r="M770" s="173"/>
      <c r="N770" s="173">
        <v>4</v>
      </c>
    </row>
    <row r="771" spans="1:14" x14ac:dyDescent="0.25">
      <c r="A771" s="176" t="str">
        <f t="shared" ref="A771:A834" si="72">B771&amp;C771</f>
        <v>6840502327</v>
      </c>
      <c r="B771" s="176">
        <f t="shared" ref="B771:B834" si="73">_xlfn.LET(_xlpm.START,FIND("арт. ",H771)+5,_xlpm.END,FIND(" ",H771,_xlpm.START),_xlpm.Result,TRIM(MID(H771,_xlpm.START,_xlpm.END-_xlpm.START)),IFERROR(VALUE(_xlpm.Result),_xlpm.Result))</f>
        <v>6840502</v>
      </c>
      <c r="C771" s="176" t="str">
        <f t="shared" ref="C771:C834" si="74">_xlfn.LET(_xlpm.START,FIND("{",H771)+1,_xlpm.END,FIND("}",H771),TRIM(MID(H771,_xlpm.START,_xlpm.END-_xlpm.START)))</f>
        <v>327</v>
      </c>
      <c r="D771" s="176" t="str">
        <f t="shared" ref="D771:D834" si="75">_xlfn.LET(_xlpm.START,FIND("арт. ",H771)+13,_xlpm.END,FIND("(",H771),TRIM(MID(H771,_xlpm.START,_xlpm.END-_xlpm.START)))</f>
        <v>HATTERAS</v>
      </c>
      <c r="E771" s="176" t="str">
        <f t="shared" ref="E771:E834" si="76">_xlfn.LET(_xlpm.START,1,_xlpm.END,FIND(MID($S$1,1,1),H771),TRIM(MID(H771,_xlpm.START,_xlpm.END-_xlpm.START)))</f>
        <v>Кепка</v>
      </c>
      <c r="F771" s="177" t="str">
        <f t="shared" ref="F771:F834" si="77">VLOOKUP(E771,O:P,2,0)</f>
        <v>Кепки</v>
      </c>
      <c r="G771" s="172" t="s">
        <v>2087</v>
      </c>
      <c r="H771" s="173" t="s">
        <v>806</v>
      </c>
      <c r="I771" s="173" t="s">
        <v>60</v>
      </c>
      <c r="J771" s="173" t="s">
        <v>2806</v>
      </c>
      <c r="K771" s="173">
        <v>11</v>
      </c>
      <c r="L771" s="173" t="s">
        <v>2808</v>
      </c>
      <c r="M771" s="173"/>
      <c r="N771" s="173">
        <v>11</v>
      </c>
    </row>
    <row r="772" spans="1:14" x14ac:dyDescent="0.25">
      <c r="A772" s="176" t="str">
        <f t="shared" si="72"/>
        <v>6840502327</v>
      </c>
      <c r="B772" s="176">
        <f t="shared" si="73"/>
        <v>6840502</v>
      </c>
      <c r="C772" s="176" t="str">
        <f t="shared" si="74"/>
        <v>327</v>
      </c>
      <c r="D772" s="176" t="str">
        <f t="shared" si="75"/>
        <v>HATTERAS</v>
      </c>
      <c r="E772" s="176" t="str">
        <f t="shared" si="76"/>
        <v>Кепка</v>
      </c>
      <c r="F772" s="177" t="str">
        <f t="shared" si="77"/>
        <v>Кепки</v>
      </c>
      <c r="G772" s="172" t="s">
        <v>2086</v>
      </c>
      <c r="H772" s="173" t="s">
        <v>806</v>
      </c>
      <c r="I772" s="173" t="s">
        <v>64</v>
      </c>
      <c r="J772" s="173" t="s">
        <v>2806</v>
      </c>
      <c r="K772" s="173">
        <v>4</v>
      </c>
      <c r="L772" s="173" t="s">
        <v>3594</v>
      </c>
      <c r="M772" s="173"/>
      <c r="N772" s="173">
        <v>4</v>
      </c>
    </row>
    <row r="773" spans="1:14" x14ac:dyDescent="0.25">
      <c r="A773" s="176" t="str">
        <f t="shared" si="72"/>
        <v>6840502327</v>
      </c>
      <c r="B773" s="176">
        <f t="shared" si="73"/>
        <v>6840502</v>
      </c>
      <c r="C773" s="176" t="str">
        <f t="shared" si="74"/>
        <v>327</v>
      </c>
      <c r="D773" s="176" t="str">
        <f t="shared" si="75"/>
        <v>HATTERAS</v>
      </c>
      <c r="E773" s="176" t="str">
        <f t="shared" si="76"/>
        <v>Кепка</v>
      </c>
      <c r="F773" s="177" t="str">
        <f t="shared" si="77"/>
        <v>Кепки</v>
      </c>
      <c r="G773" s="172" t="s">
        <v>2084</v>
      </c>
      <c r="H773" s="173" t="s">
        <v>806</v>
      </c>
      <c r="I773" s="173" t="s">
        <v>70</v>
      </c>
      <c r="J773" s="173" t="s">
        <v>2804</v>
      </c>
      <c r="K773" s="173">
        <v>3</v>
      </c>
      <c r="L773" s="173" t="s">
        <v>2811</v>
      </c>
      <c r="M773" s="173"/>
      <c r="N773" s="173">
        <v>3</v>
      </c>
    </row>
    <row r="774" spans="1:14" x14ac:dyDescent="0.25">
      <c r="A774" s="176" t="str">
        <f t="shared" si="72"/>
        <v>6840502371</v>
      </c>
      <c r="B774" s="176">
        <f t="shared" si="73"/>
        <v>6840502</v>
      </c>
      <c r="C774" s="176" t="str">
        <f t="shared" si="74"/>
        <v>371</v>
      </c>
      <c r="D774" s="176" t="str">
        <f t="shared" si="75"/>
        <v>HATTERAS</v>
      </c>
      <c r="E774" s="176" t="str">
        <f t="shared" si="76"/>
        <v>Кепка</v>
      </c>
      <c r="F774" s="177" t="str">
        <f t="shared" si="77"/>
        <v>Кепки</v>
      </c>
      <c r="G774" s="172" t="s">
        <v>2083</v>
      </c>
      <c r="H774" s="173" t="s">
        <v>813</v>
      </c>
      <c r="I774" s="173" t="s">
        <v>66</v>
      </c>
      <c r="J774" s="173" t="s">
        <v>2726</v>
      </c>
      <c r="K774" s="173">
        <v>2</v>
      </c>
      <c r="L774" s="173" t="s">
        <v>2731</v>
      </c>
      <c r="M774" s="173"/>
      <c r="N774" s="173">
        <v>2</v>
      </c>
    </row>
    <row r="775" spans="1:14" x14ac:dyDescent="0.25">
      <c r="A775" s="176" t="str">
        <f t="shared" si="72"/>
        <v>6840502371</v>
      </c>
      <c r="B775" s="176">
        <f t="shared" si="73"/>
        <v>6840502</v>
      </c>
      <c r="C775" s="176" t="str">
        <f t="shared" si="74"/>
        <v>371</v>
      </c>
      <c r="D775" s="176" t="str">
        <f t="shared" si="75"/>
        <v>HATTERAS</v>
      </c>
      <c r="E775" s="176" t="str">
        <f t="shared" si="76"/>
        <v>Кепка</v>
      </c>
      <c r="F775" s="177" t="str">
        <f t="shared" si="77"/>
        <v>Кепки</v>
      </c>
      <c r="G775" s="172" t="s">
        <v>2082</v>
      </c>
      <c r="H775" s="173" t="s">
        <v>813</v>
      </c>
      <c r="I775" s="173" t="s">
        <v>61</v>
      </c>
      <c r="J775" s="173" t="s">
        <v>2762</v>
      </c>
      <c r="K775" s="173">
        <v>1</v>
      </c>
      <c r="L775" s="173" t="s">
        <v>2762</v>
      </c>
      <c r="M775" s="173"/>
      <c r="N775" s="173">
        <v>1</v>
      </c>
    </row>
    <row r="776" spans="1:14" x14ac:dyDescent="0.25">
      <c r="A776" s="176" t="str">
        <f t="shared" si="72"/>
        <v>6840502371</v>
      </c>
      <c r="B776" s="176">
        <f t="shared" si="73"/>
        <v>6840502</v>
      </c>
      <c r="C776" s="176" t="str">
        <f t="shared" si="74"/>
        <v>371</v>
      </c>
      <c r="D776" s="176" t="str">
        <f t="shared" si="75"/>
        <v>HATTERAS</v>
      </c>
      <c r="E776" s="176" t="str">
        <f t="shared" si="76"/>
        <v>Кепка</v>
      </c>
      <c r="F776" s="177" t="str">
        <f t="shared" si="77"/>
        <v>Кепки</v>
      </c>
      <c r="G776" s="172" t="s">
        <v>2080</v>
      </c>
      <c r="H776" s="173" t="s">
        <v>813</v>
      </c>
      <c r="I776" s="173" t="s">
        <v>60</v>
      </c>
      <c r="J776" s="173" t="s">
        <v>2762</v>
      </c>
      <c r="K776" s="173">
        <v>2</v>
      </c>
      <c r="L776" s="173" t="s">
        <v>2763</v>
      </c>
      <c r="M776" s="173"/>
      <c r="N776" s="173">
        <v>2</v>
      </c>
    </row>
    <row r="777" spans="1:14" x14ac:dyDescent="0.25">
      <c r="A777" s="176" t="str">
        <f t="shared" si="72"/>
        <v>6840502347</v>
      </c>
      <c r="B777" s="176">
        <f t="shared" si="73"/>
        <v>6840502</v>
      </c>
      <c r="C777" s="176" t="str">
        <f t="shared" si="74"/>
        <v>347</v>
      </c>
      <c r="D777" s="176" t="str">
        <f t="shared" si="75"/>
        <v>HATTERAS</v>
      </c>
      <c r="E777" s="176" t="str">
        <f t="shared" si="76"/>
        <v>Кепка</v>
      </c>
      <c r="F777" s="177" t="str">
        <f t="shared" si="77"/>
        <v>Кепки</v>
      </c>
      <c r="G777" s="172" t="s">
        <v>2099</v>
      </c>
      <c r="H777" s="173" t="s">
        <v>816</v>
      </c>
      <c r="I777" s="173" t="s">
        <v>72</v>
      </c>
      <c r="J777" s="173" t="s">
        <v>2797</v>
      </c>
      <c r="K777" s="173">
        <v>1</v>
      </c>
      <c r="L777" s="173" t="s">
        <v>2797</v>
      </c>
      <c r="M777" s="173"/>
      <c r="N777" s="173">
        <v>1</v>
      </c>
    </row>
    <row r="778" spans="1:14" x14ac:dyDescent="0.25">
      <c r="A778" s="176" t="str">
        <f t="shared" si="72"/>
        <v>6840502347</v>
      </c>
      <c r="B778" s="176">
        <f t="shared" si="73"/>
        <v>6840502</v>
      </c>
      <c r="C778" s="176" t="str">
        <f t="shared" si="74"/>
        <v>347</v>
      </c>
      <c r="D778" s="176" t="str">
        <f t="shared" si="75"/>
        <v>HATTERAS</v>
      </c>
      <c r="E778" s="176" t="str">
        <f t="shared" si="76"/>
        <v>Кепка</v>
      </c>
      <c r="F778" s="177" t="str">
        <f t="shared" si="77"/>
        <v>Кепки</v>
      </c>
      <c r="G778" s="172" t="s">
        <v>2097</v>
      </c>
      <c r="H778" s="173" t="s">
        <v>816</v>
      </c>
      <c r="I778" s="173" t="s">
        <v>61</v>
      </c>
      <c r="J778" s="173" t="s">
        <v>2806</v>
      </c>
      <c r="K778" s="173">
        <v>14</v>
      </c>
      <c r="L778" s="173" t="s">
        <v>2842</v>
      </c>
      <c r="M778" s="173"/>
      <c r="N778" s="173">
        <v>14</v>
      </c>
    </row>
    <row r="779" spans="1:14" x14ac:dyDescent="0.25">
      <c r="A779" s="176" t="str">
        <f t="shared" si="72"/>
        <v>6840502347</v>
      </c>
      <c r="B779" s="176">
        <f t="shared" si="73"/>
        <v>6840502</v>
      </c>
      <c r="C779" s="176" t="str">
        <f t="shared" si="74"/>
        <v>347</v>
      </c>
      <c r="D779" s="176" t="str">
        <f t="shared" si="75"/>
        <v>HATTERAS</v>
      </c>
      <c r="E779" s="176" t="str">
        <f t="shared" si="76"/>
        <v>Кепка</v>
      </c>
      <c r="F779" s="177" t="str">
        <f t="shared" si="77"/>
        <v>Кепки</v>
      </c>
      <c r="G779" s="172" t="s">
        <v>2096</v>
      </c>
      <c r="H779" s="173" t="s">
        <v>816</v>
      </c>
      <c r="I779" s="173" t="s">
        <v>60</v>
      </c>
      <c r="J779" s="173" t="s">
        <v>2806</v>
      </c>
      <c r="K779" s="173">
        <v>8</v>
      </c>
      <c r="L779" s="173" t="s">
        <v>2812</v>
      </c>
      <c r="M779" s="173"/>
      <c r="N779" s="173">
        <v>8</v>
      </c>
    </row>
    <row r="780" spans="1:14" x14ac:dyDescent="0.25">
      <c r="A780" s="176" t="str">
        <f t="shared" si="72"/>
        <v>6840502347</v>
      </c>
      <c r="B780" s="176">
        <f t="shared" si="73"/>
        <v>6840502</v>
      </c>
      <c r="C780" s="176" t="str">
        <f t="shared" si="74"/>
        <v>347</v>
      </c>
      <c r="D780" s="176" t="str">
        <f t="shared" si="75"/>
        <v>HATTERAS</v>
      </c>
      <c r="E780" s="176" t="str">
        <f t="shared" si="76"/>
        <v>Кепка</v>
      </c>
      <c r="F780" s="177" t="str">
        <f t="shared" si="77"/>
        <v>Кепки</v>
      </c>
      <c r="G780" s="172" t="s">
        <v>2094</v>
      </c>
      <c r="H780" s="173" t="s">
        <v>816</v>
      </c>
      <c r="I780" s="173" t="s">
        <v>64</v>
      </c>
      <c r="J780" s="173" t="s">
        <v>2806</v>
      </c>
      <c r="K780" s="173">
        <v>7</v>
      </c>
      <c r="L780" s="173" t="s">
        <v>2810</v>
      </c>
      <c r="M780" s="173"/>
      <c r="N780" s="173">
        <v>7</v>
      </c>
    </row>
    <row r="781" spans="1:14" x14ac:dyDescent="0.25">
      <c r="A781" s="176" t="str">
        <f t="shared" si="72"/>
        <v>6840502347</v>
      </c>
      <c r="B781" s="176">
        <f t="shared" si="73"/>
        <v>6840502</v>
      </c>
      <c r="C781" s="176" t="str">
        <f t="shared" si="74"/>
        <v>347</v>
      </c>
      <c r="D781" s="176" t="str">
        <f t="shared" si="75"/>
        <v>HATTERAS</v>
      </c>
      <c r="E781" s="176" t="str">
        <f t="shared" si="76"/>
        <v>Кепка</v>
      </c>
      <c r="F781" s="177" t="str">
        <f t="shared" si="77"/>
        <v>Кепки</v>
      </c>
      <c r="G781" s="172" t="s">
        <v>2093</v>
      </c>
      <c r="H781" s="173" t="s">
        <v>816</v>
      </c>
      <c r="I781" s="173" t="s">
        <v>71</v>
      </c>
      <c r="J781" s="173" t="s">
        <v>2804</v>
      </c>
      <c r="K781" s="173">
        <v>1</v>
      </c>
      <c r="L781" s="173" t="s">
        <v>2809</v>
      </c>
      <c r="M781" s="173"/>
      <c r="N781" s="173">
        <v>1</v>
      </c>
    </row>
    <row r="782" spans="1:14" x14ac:dyDescent="0.25">
      <c r="A782" s="176" t="str">
        <f t="shared" si="72"/>
        <v>6840502347</v>
      </c>
      <c r="B782" s="176">
        <f t="shared" si="73"/>
        <v>6840502</v>
      </c>
      <c r="C782" s="176" t="str">
        <f t="shared" si="74"/>
        <v>347</v>
      </c>
      <c r="D782" s="176" t="str">
        <f t="shared" si="75"/>
        <v>HATTERAS</v>
      </c>
      <c r="E782" s="176" t="str">
        <f t="shared" si="76"/>
        <v>Кепка</v>
      </c>
      <c r="F782" s="177" t="str">
        <f t="shared" si="77"/>
        <v>Кепки</v>
      </c>
      <c r="G782" s="172" t="s">
        <v>2092</v>
      </c>
      <c r="H782" s="173" t="s">
        <v>816</v>
      </c>
      <c r="I782" s="173" t="s">
        <v>70</v>
      </c>
      <c r="J782" s="173" t="s">
        <v>2804</v>
      </c>
      <c r="K782" s="173">
        <v>3</v>
      </c>
      <c r="L782" s="173" t="s">
        <v>2811</v>
      </c>
      <c r="M782" s="173"/>
      <c r="N782" s="173">
        <v>3</v>
      </c>
    </row>
    <row r="783" spans="1:14" x14ac:dyDescent="0.25">
      <c r="A783" s="176" t="str">
        <f t="shared" si="72"/>
        <v>6840502333</v>
      </c>
      <c r="B783" s="176">
        <f t="shared" si="73"/>
        <v>6840502</v>
      </c>
      <c r="C783" s="176" t="str">
        <f t="shared" si="74"/>
        <v>333</v>
      </c>
      <c r="D783" s="176" t="str">
        <f t="shared" si="75"/>
        <v>HATTERAS</v>
      </c>
      <c r="E783" s="176" t="str">
        <f t="shared" si="76"/>
        <v>Кепка</v>
      </c>
      <c r="F783" s="177" t="str">
        <f t="shared" si="77"/>
        <v>Кепки</v>
      </c>
      <c r="G783" s="172" t="s">
        <v>3176</v>
      </c>
      <c r="H783" s="173" t="s">
        <v>820</v>
      </c>
      <c r="I783" s="173" t="s">
        <v>66</v>
      </c>
      <c r="J783" s="173" t="s">
        <v>2762</v>
      </c>
      <c r="K783" s="173">
        <v>1</v>
      </c>
      <c r="L783" s="173" t="s">
        <v>2762</v>
      </c>
      <c r="M783" s="173"/>
      <c r="N783" s="173">
        <v>1</v>
      </c>
    </row>
    <row r="784" spans="1:14" x14ac:dyDescent="0.25">
      <c r="A784" s="176" t="str">
        <f t="shared" si="72"/>
        <v>6840502333</v>
      </c>
      <c r="B784" s="176">
        <f t="shared" si="73"/>
        <v>6840502</v>
      </c>
      <c r="C784" s="176" t="str">
        <f t="shared" si="74"/>
        <v>333</v>
      </c>
      <c r="D784" s="176" t="str">
        <f t="shared" si="75"/>
        <v>HATTERAS</v>
      </c>
      <c r="E784" s="176" t="str">
        <f t="shared" si="76"/>
        <v>Кепка</v>
      </c>
      <c r="F784" s="177" t="str">
        <f t="shared" si="77"/>
        <v>Кепки</v>
      </c>
      <c r="G784" s="172" t="s">
        <v>2115</v>
      </c>
      <c r="H784" s="173" t="s">
        <v>820</v>
      </c>
      <c r="I784" s="173" t="s">
        <v>61</v>
      </c>
      <c r="J784" s="173" t="s">
        <v>2806</v>
      </c>
      <c r="K784" s="173">
        <v>5</v>
      </c>
      <c r="L784" s="173" t="s">
        <v>2807</v>
      </c>
      <c r="M784" s="173"/>
      <c r="N784" s="173">
        <v>5</v>
      </c>
    </row>
    <row r="785" spans="1:14" x14ac:dyDescent="0.25">
      <c r="A785" s="176" t="str">
        <f t="shared" si="72"/>
        <v>6840502333</v>
      </c>
      <c r="B785" s="176">
        <f t="shared" si="73"/>
        <v>6840502</v>
      </c>
      <c r="C785" s="176" t="str">
        <f t="shared" si="74"/>
        <v>333</v>
      </c>
      <c r="D785" s="176" t="str">
        <f t="shared" si="75"/>
        <v>HATTERAS</v>
      </c>
      <c r="E785" s="176" t="str">
        <f t="shared" si="76"/>
        <v>Кепка</v>
      </c>
      <c r="F785" s="177" t="str">
        <f t="shared" si="77"/>
        <v>Кепки</v>
      </c>
      <c r="G785" s="172" t="s">
        <v>2114</v>
      </c>
      <c r="H785" s="173" t="s">
        <v>820</v>
      </c>
      <c r="I785" s="173" t="s">
        <v>60</v>
      </c>
      <c r="J785" s="173" t="s">
        <v>2806</v>
      </c>
      <c r="K785" s="173">
        <v>3</v>
      </c>
      <c r="L785" s="173" t="s">
        <v>2815</v>
      </c>
      <c r="M785" s="173"/>
      <c r="N785" s="173">
        <v>3</v>
      </c>
    </row>
    <row r="786" spans="1:14" x14ac:dyDescent="0.25">
      <c r="A786" s="176" t="str">
        <f t="shared" si="72"/>
        <v>6840502333</v>
      </c>
      <c r="B786" s="176">
        <f t="shared" si="73"/>
        <v>6840502</v>
      </c>
      <c r="C786" s="176" t="str">
        <f t="shared" si="74"/>
        <v>333</v>
      </c>
      <c r="D786" s="176" t="str">
        <f t="shared" si="75"/>
        <v>HATTERAS</v>
      </c>
      <c r="E786" s="176" t="str">
        <f t="shared" si="76"/>
        <v>Кепка</v>
      </c>
      <c r="F786" s="177" t="str">
        <f t="shared" si="77"/>
        <v>Кепки</v>
      </c>
      <c r="G786" s="172" t="s">
        <v>2113</v>
      </c>
      <c r="H786" s="173" t="s">
        <v>820</v>
      </c>
      <c r="I786" s="173" t="s">
        <v>64</v>
      </c>
      <c r="J786" s="173" t="s">
        <v>2806</v>
      </c>
      <c r="K786" s="173">
        <v>8</v>
      </c>
      <c r="L786" s="173" t="s">
        <v>2812</v>
      </c>
      <c r="M786" s="173"/>
      <c r="N786" s="173">
        <v>8</v>
      </c>
    </row>
    <row r="787" spans="1:14" x14ac:dyDescent="0.25">
      <c r="A787" s="176" t="str">
        <f t="shared" si="72"/>
        <v>6840502333</v>
      </c>
      <c r="B787" s="176">
        <f t="shared" si="73"/>
        <v>6840502</v>
      </c>
      <c r="C787" s="176" t="str">
        <f t="shared" si="74"/>
        <v>333</v>
      </c>
      <c r="D787" s="176" t="str">
        <f t="shared" si="75"/>
        <v>HATTERAS</v>
      </c>
      <c r="E787" s="176" t="str">
        <f t="shared" si="76"/>
        <v>Кепка</v>
      </c>
      <c r="F787" s="177" t="str">
        <f t="shared" si="77"/>
        <v>Кепки</v>
      </c>
      <c r="G787" s="172" t="s">
        <v>2112</v>
      </c>
      <c r="H787" s="173" t="s">
        <v>820</v>
      </c>
      <c r="I787" s="173" t="s">
        <v>71</v>
      </c>
      <c r="J787" s="173" t="s">
        <v>2762</v>
      </c>
      <c r="K787" s="173">
        <v>1</v>
      </c>
      <c r="L787" s="173" t="s">
        <v>2762</v>
      </c>
      <c r="M787" s="173"/>
      <c r="N787" s="173">
        <v>1</v>
      </c>
    </row>
    <row r="788" spans="1:14" x14ac:dyDescent="0.25">
      <c r="A788" s="176" t="str">
        <f t="shared" si="72"/>
        <v>6840502333</v>
      </c>
      <c r="B788" s="176">
        <f t="shared" si="73"/>
        <v>6840502</v>
      </c>
      <c r="C788" s="176" t="str">
        <f t="shared" si="74"/>
        <v>333</v>
      </c>
      <c r="D788" s="176" t="str">
        <f t="shared" si="75"/>
        <v>HATTERAS</v>
      </c>
      <c r="E788" s="176" t="str">
        <f t="shared" si="76"/>
        <v>Кепка</v>
      </c>
      <c r="F788" s="177" t="str">
        <f t="shared" si="77"/>
        <v>Кепки</v>
      </c>
      <c r="G788" s="172" t="s">
        <v>3177</v>
      </c>
      <c r="H788" s="173" t="s">
        <v>820</v>
      </c>
      <c r="I788" s="173" t="s">
        <v>70</v>
      </c>
      <c r="J788" s="173" t="s">
        <v>2762</v>
      </c>
      <c r="K788" s="173">
        <v>1</v>
      </c>
      <c r="L788" s="173" t="s">
        <v>2762</v>
      </c>
      <c r="M788" s="173"/>
      <c r="N788" s="173">
        <v>1</v>
      </c>
    </row>
    <row r="789" spans="1:14" x14ac:dyDescent="0.25">
      <c r="A789" s="176" t="str">
        <f t="shared" si="72"/>
        <v>6840502371</v>
      </c>
      <c r="B789" s="176">
        <f t="shared" si="73"/>
        <v>6840502</v>
      </c>
      <c r="C789" s="176" t="str">
        <f t="shared" si="74"/>
        <v>371</v>
      </c>
      <c r="D789" s="176" t="str">
        <f t="shared" si="75"/>
        <v>HATTERAS</v>
      </c>
      <c r="E789" s="176" t="str">
        <f t="shared" si="76"/>
        <v>Кепка</v>
      </c>
      <c r="F789" s="177" t="str">
        <f t="shared" si="77"/>
        <v>Кепки</v>
      </c>
      <c r="G789" s="172" t="s">
        <v>2105</v>
      </c>
      <c r="H789" s="173" t="s">
        <v>826</v>
      </c>
      <c r="I789" s="173" t="s">
        <v>72</v>
      </c>
      <c r="J789" s="173" t="s">
        <v>2804</v>
      </c>
      <c r="K789" s="173">
        <v>3</v>
      </c>
      <c r="L789" s="173" t="s">
        <v>2811</v>
      </c>
      <c r="M789" s="173"/>
      <c r="N789" s="173">
        <v>3</v>
      </c>
    </row>
    <row r="790" spans="1:14" x14ac:dyDescent="0.25">
      <c r="A790" s="176" t="str">
        <f t="shared" si="72"/>
        <v>6840502371</v>
      </c>
      <c r="B790" s="176">
        <f t="shared" si="73"/>
        <v>6840502</v>
      </c>
      <c r="C790" s="176" t="str">
        <f t="shared" si="74"/>
        <v>371</v>
      </c>
      <c r="D790" s="176" t="str">
        <f t="shared" si="75"/>
        <v>HATTERAS</v>
      </c>
      <c r="E790" s="176" t="str">
        <f t="shared" si="76"/>
        <v>Кепка</v>
      </c>
      <c r="F790" s="177" t="str">
        <f t="shared" si="77"/>
        <v>Кепки</v>
      </c>
      <c r="G790" s="172" t="s">
        <v>2104</v>
      </c>
      <c r="H790" s="173" t="s">
        <v>826</v>
      </c>
      <c r="I790" s="173" t="s">
        <v>61</v>
      </c>
      <c r="J790" s="173" t="s">
        <v>2804</v>
      </c>
      <c r="K790" s="173">
        <v>5</v>
      </c>
      <c r="L790" s="173" t="s">
        <v>3128</v>
      </c>
      <c r="M790" s="173"/>
      <c r="N790" s="173">
        <v>5</v>
      </c>
    </row>
    <row r="791" spans="1:14" x14ac:dyDescent="0.25">
      <c r="A791" s="176" t="str">
        <f t="shared" si="72"/>
        <v>6840502371</v>
      </c>
      <c r="B791" s="176">
        <f t="shared" si="73"/>
        <v>6840502</v>
      </c>
      <c r="C791" s="176" t="str">
        <f t="shared" si="74"/>
        <v>371</v>
      </c>
      <c r="D791" s="176" t="str">
        <f t="shared" si="75"/>
        <v>HATTERAS</v>
      </c>
      <c r="E791" s="176" t="str">
        <f t="shared" si="76"/>
        <v>Кепка</v>
      </c>
      <c r="F791" s="177" t="str">
        <f t="shared" si="77"/>
        <v>Кепки</v>
      </c>
      <c r="G791" s="172" t="s">
        <v>2103</v>
      </c>
      <c r="H791" s="173" t="s">
        <v>826</v>
      </c>
      <c r="I791" s="173" t="s">
        <v>60</v>
      </c>
      <c r="J791" s="173" t="s">
        <v>2804</v>
      </c>
      <c r="K791" s="173">
        <v>3</v>
      </c>
      <c r="L791" s="173" t="s">
        <v>2811</v>
      </c>
      <c r="M791" s="173"/>
      <c r="N791" s="173">
        <v>3</v>
      </c>
    </row>
    <row r="792" spans="1:14" x14ac:dyDescent="0.25">
      <c r="A792" s="176" t="str">
        <f t="shared" si="72"/>
        <v>6840502371</v>
      </c>
      <c r="B792" s="176">
        <f t="shared" si="73"/>
        <v>6840502</v>
      </c>
      <c r="C792" s="176" t="str">
        <f t="shared" si="74"/>
        <v>371</v>
      </c>
      <c r="D792" s="176" t="str">
        <f t="shared" si="75"/>
        <v>HATTERAS</v>
      </c>
      <c r="E792" s="176" t="str">
        <f t="shared" si="76"/>
        <v>Кепка</v>
      </c>
      <c r="F792" s="177" t="str">
        <f t="shared" si="77"/>
        <v>Кепки</v>
      </c>
      <c r="G792" s="170" t="s">
        <v>2102</v>
      </c>
      <c r="H792" s="155" t="s">
        <v>826</v>
      </c>
      <c r="I792" s="156" t="s">
        <v>64</v>
      </c>
      <c r="J792" s="157" t="s">
        <v>2762</v>
      </c>
      <c r="K792" s="159">
        <v>5</v>
      </c>
      <c r="L792" s="157" t="s">
        <v>2840</v>
      </c>
      <c r="M792" s="169"/>
      <c r="N792" s="162">
        <v>5</v>
      </c>
    </row>
    <row r="793" spans="1:14" x14ac:dyDescent="0.25">
      <c r="A793" s="176" t="str">
        <f t="shared" si="72"/>
        <v>6840502371</v>
      </c>
      <c r="B793" s="176">
        <f t="shared" si="73"/>
        <v>6840502</v>
      </c>
      <c r="C793" s="176" t="str">
        <f t="shared" si="74"/>
        <v>371</v>
      </c>
      <c r="D793" s="176" t="str">
        <f t="shared" si="75"/>
        <v>HATTERAS</v>
      </c>
      <c r="E793" s="176" t="str">
        <f t="shared" si="76"/>
        <v>Кепка</v>
      </c>
      <c r="F793" s="177" t="str">
        <f t="shared" si="77"/>
        <v>Кепки</v>
      </c>
      <c r="G793" s="170" t="s">
        <v>3173</v>
      </c>
      <c r="H793" s="155" t="s">
        <v>826</v>
      </c>
      <c r="I793" s="156" t="s">
        <v>71</v>
      </c>
      <c r="J793" s="157" t="s">
        <v>2639</v>
      </c>
      <c r="K793" s="159">
        <v>2</v>
      </c>
      <c r="L793" s="157" t="s">
        <v>3027</v>
      </c>
      <c r="M793" s="169"/>
      <c r="N793" s="162">
        <v>2</v>
      </c>
    </row>
    <row r="794" spans="1:14" x14ac:dyDescent="0.25">
      <c r="A794" s="176" t="str">
        <f t="shared" si="72"/>
        <v>6840502371</v>
      </c>
      <c r="B794" s="176">
        <f t="shared" si="73"/>
        <v>6840502</v>
      </c>
      <c r="C794" s="176" t="str">
        <f t="shared" si="74"/>
        <v>371</v>
      </c>
      <c r="D794" s="176" t="str">
        <f t="shared" si="75"/>
        <v>HATTERAS</v>
      </c>
      <c r="E794" s="176" t="str">
        <f t="shared" si="76"/>
        <v>Кепка</v>
      </c>
      <c r="F794" s="177" t="str">
        <f t="shared" si="77"/>
        <v>Кепки</v>
      </c>
      <c r="G794" s="170" t="s">
        <v>2100</v>
      </c>
      <c r="H794" s="155" t="s">
        <v>826</v>
      </c>
      <c r="I794" s="156" t="s">
        <v>70</v>
      </c>
      <c r="J794" s="157" t="s">
        <v>2639</v>
      </c>
      <c r="K794" s="159">
        <v>1</v>
      </c>
      <c r="L794" s="157" t="s">
        <v>2639</v>
      </c>
      <c r="M794" s="169"/>
      <c r="N794" s="162">
        <v>1</v>
      </c>
    </row>
    <row r="795" spans="1:14" x14ac:dyDescent="0.25">
      <c r="A795" s="176" t="str">
        <f t="shared" si="72"/>
        <v>6840502332</v>
      </c>
      <c r="B795" s="176">
        <f t="shared" si="73"/>
        <v>6840502</v>
      </c>
      <c r="C795" s="176" t="str">
        <f t="shared" si="74"/>
        <v>332</v>
      </c>
      <c r="D795" s="176" t="str">
        <f t="shared" si="75"/>
        <v>HATTERAS</v>
      </c>
      <c r="E795" s="176" t="str">
        <f t="shared" si="76"/>
        <v>Кепка</v>
      </c>
      <c r="F795" s="177" t="str">
        <f t="shared" si="77"/>
        <v>Кепки</v>
      </c>
      <c r="G795" s="170" t="s">
        <v>2079</v>
      </c>
      <c r="H795" s="155" t="s">
        <v>831</v>
      </c>
      <c r="I795" s="156" t="s">
        <v>66</v>
      </c>
      <c r="J795" s="157" t="s">
        <v>2726</v>
      </c>
      <c r="K795" s="159">
        <v>1</v>
      </c>
      <c r="L795" s="157" t="s">
        <v>2726</v>
      </c>
      <c r="M795" s="169"/>
      <c r="N795" s="162">
        <v>1</v>
      </c>
    </row>
    <row r="796" spans="1:14" x14ac:dyDescent="0.25">
      <c r="A796" s="176" t="str">
        <f t="shared" si="72"/>
        <v>6840502332</v>
      </c>
      <c r="B796" s="176">
        <f t="shared" si="73"/>
        <v>6840502</v>
      </c>
      <c r="C796" s="176" t="str">
        <f t="shared" si="74"/>
        <v>332</v>
      </c>
      <c r="D796" s="176" t="str">
        <f t="shared" si="75"/>
        <v>HATTERAS</v>
      </c>
      <c r="E796" s="176" t="str">
        <f t="shared" si="76"/>
        <v>Кепка</v>
      </c>
      <c r="F796" s="177" t="str">
        <f t="shared" si="77"/>
        <v>Кепки</v>
      </c>
      <c r="G796" s="170" t="s">
        <v>2077</v>
      </c>
      <c r="H796" s="155" t="s">
        <v>831</v>
      </c>
      <c r="I796" s="156" t="s">
        <v>61</v>
      </c>
      <c r="J796" s="157" t="s">
        <v>2727</v>
      </c>
      <c r="K796" s="159">
        <v>1</v>
      </c>
      <c r="L796" s="160" t="s">
        <v>2728</v>
      </c>
      <c r="M796" s="169"/>
      <c r="N796" s="162">
        <v>1</v>
      </c>
    </row>
    <row r="797" spans="1:14" x14ac:dyDescent="0.25">
      <c r="A797" s="176" t="str">
        <f t="shared" si="72"/>
        <v>6840502331</v>
      </c>
      <c r="B797" s="176">
        <f t="shared" si="73"/>
        <v>6840502</v>
      </c>
      <c r="C797" s="176" t="str">
        <f t="shared" si="74"/>
        <v>331</v>
      </c>
      <c r="D797" s="176" t="str">
        <f t="shared" si="75"/>
        <v>HATTERAS</v>
      </c>
      <c r="E797" s="176" t="str">
        <f t="shared" si="76"/>
        <v>Кепка</v>
      </c>
      <c r="F797" s="177" t="str">
        <f t="shared" si="77"/>
        <v>Кепки</v>
      </c>
      <c r="G797" s="170" t="s">
        <v>2110</v>
      </c>
      <c r="H797" s="155" t="s">
        <v>832</v>
      </c>
      <c r="I797" s="156" t="s">
        <v>72</v>
      </c>
      <c r="J797" s="157" t="s">
        <v>2804</v>
      </c>
      <c r="K797" s="159">
        <v>2</v>
      </c>
      <c r="L797" s="157" t="s">
        <v>2805</v>
      </c>
      <c r="M797" s="169"/>
      <c r="N797" s="162">
        <v>2</v>
      </c>
    </row>
    <row r="798" spans="1:14" x14ac:dyDescent="0.25">
      <c r="A798" s="176" t="str">
        <f t="shared" si="72"/>
        <v>6840502331</v>
      </c>
      <c r="B798" s="176">
        <f t="shared" si="73"/>
        <v>6840502</v>
      </c>
      <c r="C798" s="176" t="str">
        <f t="shared" si="74"/>
        <v>331</v>
      </c>
      <c r="D798" s="176" t="str">
        <f t="shared" si="75"/>
        <v>HATTERAS</v>
      </c>
      <c r="E798" s="176" t="str">
        <f t="shared" si="76"/>
        <v>Кепка</v>
      </c>
      <c r="F798" s="177" t="str">
        <f t="shared" si="77"/>
        <v>Кепки</v>
      </c>
      <c r="G798" s="170" t="s">
        <v>2109</v>
      </c>
      <c r="H798" s="155" t="s">
        <v>832</v>
      </c>
      <c r="I798" s="156" t="s">
        <v>61</v>
      </c>
      <c r="J798" s="157" t="s">
        <v>2806</v>
      </c>
      <c r="K798" s="159">
        <v>1</v>
      </c>
      <c r="L798" s="160" t="s">
        <v>2806</v>
      </c>
      <c r="M798" s="169"/>
      <c r="N798" s="162">
        <v>1</v>
      </c>
    </row>
    <row r="799" spans="1:14" x14ac:dyDescent="0.25">
      <c r="A799" s="176" t="str">
        <f t="shared" si="72"/>
        <v>6840502331</v>
      </c>
      <c r="B799" s="176">
        <f t="shared" si="73"/>
        <v>6840502</v>
      </c>
      <c r="C799" s="176" t="str">
        <f t="shared" si="74"/>
        <v>331</v>
      </c>
      <c r="D799" s="176" t="str">
        <f t="shared" si="75"/>
        <v>HATTERAS</v>
      </c>
      <c r="E799" s="176" t="str">
        <f t="shared" si="76"/>
        <v>Кепка</v>
      </c>
      <c r="F799" s="177" t="str">
        <f t="shared" si="77"/>
        <v>Кепки</v>
      </c>
      <c r="G799" s="170" t="s">
        <v>2108</v>
      </c>
      <c r="H799" s="155" t="s">
        <v>832</v>
      </c>
      <c r="I799" s="156" t="s">
        <v>60</v>
      </c>
      <c r="J799" s="157" t="s">
        <v>2806</v>
      </c>
      <c r="K799" s="159">
        <v>3</v>
      </c>
      <c r="L799" s="157" t="s">
        <v>2815</v>
      </c>
      <c r="M799" s="169"/>
      <c r="N799" s="162">
        <v>3</v>
      </c>
    </row>
    <row r="800" spans="1:14" x14ac:dyDescent="0.25">
      <c r="A800" s="176" t="str">
        <f t="shared" si="72"/>
        <v>6840502331</v>
      </c>
      <c r="B800" s="176">
        <f t="shared" si="73"/>
        <v>6840502</v>
      </c>
      <c r="C800" s="176" t="str">
        <f t="shared" si="74"/>
        <v>331</v>
      </c>
      <c r="D800" s="176" t="str">
        <f t="shared" si="75"/>
        <v>HATTERAS</v>
      </c>
      <c r="E800" s="176" t="str">
        <f t="shared" si="76"/>
        <v>Кепка</v>
      </c>
      <c r="F800" s="177" t="str">
        <f t="shared" si="77"/>
        <v>Кепки</v>
      </c>
      <c r="G800" s="170" t="s">
        <v>2106</v>
      </c>
      <c r="H800" s="155" t="s">
        <v>832</v>
      </c>
      <c r="I800" s="156" t="s">
        <v>70</v>
      </c>
      <c r="J800" s="157" t="s">
        <v>2804</v>
      </c>
      <c r="K800" s="159">
        <v>1</v>
      </c>
      <c r="L800" s="160" t="s">
        <v>2809</v>
      </c>
      <c r="M800" s="169"/>
      <c r="N800" s="162">
        <v>1</v>
      </c>
    </row>
    <row r="801" spans="1:14" x14ac:dyDescent="0.25">
      <c r="A801" s="176" t="str">
        <f t="shared" si="72"/>
        <v>6840503363</v>
      </c>
      <c r="B801" s="176">
        <f t="shared" si="73"/>
        <v>6840503</v>
      </c>
      <c r="C801" s="176" t="str">
        <f t="shared" si="74"/>
        <v>363</v>
      </c>
      <c r="D801" s="176" t="str">
        <f t="shared" si="75"/>
        <v>HATTERAS</v>
      </c>
      <c r="E801" s="176" t="str">
        <f t="shared" si="76"/>
        <v>Кепка</v>
      </c>
      <c r="F801" s="177" t="str">
        <f t="shared" si="77"/>
        <v>Кепки</v>
      </c>
      <c r="G801" s="172" t="s">
        <v>1873</v>
      </c>
      <c r="H801" s="173" t="s">
        <v>836</v>
      </c>
      <c r="I801" s="173" t="s">
        <v>60</v>
      </c>
      <c r="J801" s="173" t="s">
        <v>2816</v>
      </c>
      <c r="K801" s="173">
        <v>1</v>
      </c>
      <c r="L801" s="173" t="s">
        <v>2816</v>
      </c>
      <c r="M801" s="173"/>
      <c r="N801" s="173">
        <v>1</v>
      </c>
    </row>
    <row r="802" spans="1:14" x14ac:dyDescent="0.25">
      <c r="A802" s="176" t="str">
        <f t="shared" si="72"/>
        <v>6840510367</v>
      </c>
      <c r="B802" s="176">
        <f t="shared" si="73"/>
        <v>6840510</v>
      </c>
      <c r="C802" s="176" t="str">
        <f t="shared" si="74"/>
        <v>367</v>
      </c>
      <c r="D802" s="176" t="str">
        <f t="shared" si="75"/>
        <v>HATTERAS HERRINGBONE</v>
      </c>
      <c r="E802" s="176" t="str">
        <f t="shared" si="76"/>
        <v>Кепка</v>
      </c>
      <c r="F802" s="177" t="str">
        <f t="shared" si="77"/>
        <v>Кепки</v>
      </c>
      <c r="G802" s="172" t="s">
        <v>3237</v>
      </c>
      <c r="H802" s="173" t="s">
        <v>839</v>
      </c>
      <c r="I802" s="173" t="s">
        <v>66</v>
      </c>
      <c r="J802" s="173" t="s">
        <v>2568</v>
      </c>
      <c r="K802" s="173">
        <v>1</v>
      </c>
      <c r="L802" s="173" t="s">
        <v>2568</v>
      </c>
      <c r="M802" s="173"/>
      <c r="N802" s="173">
        <v>1</v>
      </c>
    </row>
    <row r="803" spans="1:14" x14ac:dyDescent="0.25">
      <c r="A803" s="176" t="str">
        <f t="shared" si="72"/>
        <v>6840510367</v>
      </c>
      <c r="B803" s="176">
        <f t="shared" si="73"/>
        <v>6840510</v>
      </c>
      <c r="C803" s="176" t="str">
        <f t="shared" si="74"/>
        <v>367</v>
      </c>
      <c r="D803" s="176" t="str">
        <f t="shared" si="75"/>
        <v>HATTERAS HERRINGBONE</v>
      </c>
      <c r="E803" s="176" t="str">
        <f t="shared" si="76"/>
        <v>Кепка</v>
      </c>
      <c r="F803" s="177" t="str">
        <f t="shared" si="77"/>
        <v>Кепки</v>
      </c>
      <c r="G803" s="172" t="s">
        <v>3238</v>
      </c>
      <c r="H803" s="173" t="s">
        <v>839</v>
      </c>
      <c r="I803" s="173" t="s">
        <v>72</v>
      </c>
      <c r="J803" s="173" t="s">
        <v>2568</v>
      </c>
      <c r="K803" s="173">
        <v>1</v>
      </c>
      <c r="L803" s="173" t="s">
        <v>2568</v>
      </c>
      <c r="M803" s="173"/>
      <c r="N803" s="173">
        <v>1</v>
      </c>
    </row>
    <row r="804" spans="1:14" x14ac:dyDescent="0.25">
      <c r="A804" s="176" t="str">
        <f t="shared" si="72"/>
        <v>6840510367</v>
      </c>
      <c r="B804" s="176">
        <f t="shared" si="73"/>
        <v>6840510</v>
      </c>
      <c r="C804" s="176" t="str">
        <f t="shared" si="74"/>
        <v>367</v>
      </c>
      <c r="D804" s="176" t="str">
        <f t="shared" si="75"/>
        <v>HATTERAS HERRINGBONE</v>
      </c>
      <c r="E804" s="176" t="str">
        <f t="shared" si="76"/>
        <v>Кепка</v>
      </c>
      <c r="F804" s="177" t="str">
        <f t="shared" si="77"/>
        <v>Кепки</v>
      </c>
      <c r="G804" s="172" t="s">
        <v>3239</v>
      </c>
      <c r="H804" s="173" t="s">
        <v>839</v>
      </c>
      <c r="I804" s="173" t="s">
        <v>64</v>
      </c>
      <c r="J804" s="173" t="s">
        <v>2568</v>
      </c>
      <c r="K804" s="173">
        <v>1</v>
      </c>
      <c r="L804" s="173" t="s">
        <v>2568</v>
      </c>
      <c r="M804" s="173"/>
      <c r="N804" s="173">
        <v>1</v>
      </c>
    </row>
    <row r="805" spans="1:14" x14ac:dyDescent="0.25">
      <c r="A805" s="176" t="str">
        <f t="shared" si="72"/>
        <v>6840510367</v>
      </c>
      <c r="B805" s="176">
        <f t="shared" si="73"/>
        <v>6840510</v>
      </c>
      <c r="C805" s="176" t="str">
        <f t="shared" si="74"/>
        <v>367</v>
      </c>
      <c r="D805" s="176" t="str">
        <f t="shared" si="75"/>
        <v>HATTERAS HERRINGBONE</v>
      </c>
      <c r="E805" s="176" t="str">
        <f t="shared" si="76"/>
        <v>Кепка</v>
      </c>
      <c r="F805" s="177" t="str">
        <f t="shared" si="77"/>
        <v>Кепки</v>
      </c>
      <c r="G805" s="172" t="s">
        <v>3240</v>
      </c>
      <c r="H805" s="173" t="s">
        <v>839</v>
      </c>
      <c r="I805" s="173" t="s">
        <v>71</v>
      </c>
      <c r="J805" s="173" t="s">
        <v>2568</v>
      </c>
      <c r="K805" s="173">
        <v>1</v>
      </c>
      <c r="L805" s="173" t="s">
        <v>2568</v>
      </c>
      <c r="M805" s="173"/>
      <c r="N805" s="173">
        <v>1</v>
      </c>
    </row>
    <row r="806" spans="1:14" x14ac:dyDescent="0.25">
      <c r="A806" s="176" t="str">
        <f t="shared" si="72"/>
        <v>6840510367</v>
      </c>
      <c r="B806" s="176">
        <f t="shared" si="73"/>
        <v>6840510</v>
      </c>
      <c r="C806" s="176" t="str">
        <f t="shared" si="74"/>
        <v>367</v>
      </c>
      <c r="D806" s="176" t="str">
        <f t="shared" si="75"/>
        <v>HATTERAS HERRINGBONE</v>
      </c>
      <c r="E806" s="176" t="str">
        <f t="shared" si="76"/>
        <v>Кепка</v>
      </c>
      <c r="F806" s="177" t="str">
        <f t="shared" si="77"/>
        <v>Кепки</v>
      </c>
      <c r="G806" s="172" t="s">
        <v>1070</v>
      </c>
      <c r="H806" s="173" t="s">
        <v>839</v>
      </c>
      <c r="I806" s="173" t="s">
        <v>70</v>
      </c>
      <c r="J806" s="173" t="s">
        <v>2568</v>
      </c>
      <c r="K806" s="173">
        <v>1</v>
      </c>
      <c r="L806" s="173" t="s">
        <v>2568</v>
      </c>
      <c r="M806" s="173"/>
      <c r="N806" s="173">
        <v>1</v>
      </c>
    </row>
    <row r="807" spans="1:14" x14ac:dyDescent="0.25">
      <c r="A807" s="176" t="str">
        <f t="shared" si="72"/>
        <v>6840510331</v>
      </c>
      <c r="B807" s="176">
        <f t="shared" si="73"/>
        <v>6840510</v>
      </c>
      <c r="C807" s="176" t="str">
        <f t="shared" si="74"/>
        <v>331</v>
      </c>
      <c r="D807" s="176" t="str">
        <f t="shared" si="75"/>
        <v>HATTERAS HERRINGBONE</v>
      </c>
      <c r="E807" s="176" t="str">
        <f t="shared" si="76"/>
        <v>Кепка</v>
      </c>
      <c r="F807" s="177" t="str">
        <f t="shared" si="77"/>
        <v>Кепки</v>
      </c>
      <c r="G807" s="172" t="s">
        <v>3241</v>
      </c>
      <c r="H807" s="173" t="s">
        <v>841</v>
      </c>
      <c r="I807" s="173" t="s">
        <v>66</v>
      </c>
      <c r="J807" s="173" t="s">
        <v>2568</v>
      </c>
      <c r="K807" s="173">
        <v>1</v>
      </c>
      <c r="L807" s="173" t="s">
        <v>2568</v>
      </c>
      <c r="M807" s="173"/>
      <c r="N807" s="173">
        <v>1</v>
      </c>
    </row>
    <row r="808" spans="1:14" x14ac:dyDescent="0.25">
      <c r="A808" s="176" t="str">
        <f t="shared" si="72"/>
        <v>6840510331</v>
      </c>
      <c r="B808" s="176">
        <f t="shared" si="73"/>
        <v>6840510</v>
      </c>
      <c r="C808" s="176" t="str">
        <f t="shared" si="74"/>
        <v>331</v>
      </c>
      <c r="D808" s="176" t="str">
        <f t="shared" si="75"/>
        <v>HATTERAS HERRINGBONE</v>
      </c>
      <c r="E808" s="176" t="str">
        <f t="shared" si="76"/>
        <v>Кепка</v>
      </c>
      <c r="F808" s="177" t="str">
        <f t="shared" si="77"/>
        <v>Кепки</v>
      </c>
      <c r="G808" s="172" t="s">
        <v>3242</v>
      </c>
      <c r="H808" s="173" t="s">
        <v>841</v>
      </c>
      <c r="I808" s="173" t="s">
        <v>72</v>
      </c>
      <c r="J808" s="173" t="s">
        <v>2568</v>
      </c>
      <c r="K808" s="173">
        <v>1</v>
      </c>
      <c r="L808" s="173" t="s">
        <v>2568</v>
      </c>
      <c r="M808" s="173"/>
      <c r="N808" s="173">
        <v>1</v>
      </c>
    </row>
    <row r="809" spans="1:14" x14ac:dyDescent="0.25">
      <c r="A809" s="176" t="str">
        <f t="shared" si="72"/>
        <v>6840510331</v>
      </c>
      <c r="B809" s="176">
        <f t="shared" si="73"/>
        <v>6840510</v>
      </c>
      <c r="C809" s="176" t="str">
        <f t="shared" si="74"/>
        <v>331</v>
      </c>
      <c r="D809" s="176" t="str">
        <f t="shared" si="75"/>
        <v>HATTERAS HERRINGBONE</v>
      </c>
      <c r="E809" s="176" t="str">
        <f t="shared" si="76"/>
        <v>Кепка</v>
      </c>
      <c r="F809" s="177" t="str">
        <f t="shared" si="77"/>
        <v>Кепки</v>
      </c>
      <c r="G809" s="172" t="s">
        <v>3243</v>
      </c>
      <c r="H809" s="173" t="s">
        <v>841</v>
      </c>
      <c r="I809" s="173" t="s">
        <v>61</v>
      </c>
      <c r="J809" s="173" t="s">
        <v>2568</v>
      </c>
      <c r="K809" s="173">
        <v>2</v>
      </c>
      <c r="L809" s="173" t="s">
        <v>2569</v>
      </c>
      <c r="M809" s="173"/>
      <c r="N809" s="173">
        <v>2</v>
      </c>
    </row>
    <row r="810" spans="1:14" x14ac:dyDescent="0.25">
      <c r="A810" s="176" t="str">
        <f t="shared" si="72"/>
        <v>6840510331</v>
      </c>
      <c r="B810" s="176">
        <f t="shared" si="73"/>
        <v>6840510</v>
      </c>
      <c r="C810" s="176" t="str">
        <f t="shared" si="74"/>
        <v>331</v>
      </c>
      <c r="D810" s="176" t="str">
        <f t="shared" si="75"/>
        <v>HATTERAS HERRINGBONE</v>
      </c>
      <c r="E810" s="176" t="str">
        <f t="shared" si="76"/>
        <v>Кепка</v>
      </c>
      <c r="F810" s="177" t="str">
        <f t="shared" si="77"/>
        <v>Кепки</v>
      </c>
      <c r="G810" s="172" t="s">
        <v>3244</v>
      </c>
      <c r="H810" s="173" t="s">
        <v>841</v>
      </c>
      <c r="I810" s="173" t="s">
        <v>62</v>
      </c>
      <c r="J810" s="173" t="s">
        <v>2568</v>
      </c>
      <c r="K810" s="173">
        <v>1</v>
      </c>
      <c r="L810" s="173" t="s">
        <v>2568</v>
      </c>
      <c r="M810" s="173"/>
      <c r="N810" s="173">
        <v>1</v>
      </c>
    </row>
    <row r="811" spans="1:14" x14ac:dyDescent="0.25">
      <c r="A811" s="176" t="str">
        <f t="shared" si="72"/>
        <v>6840510331</v>
      </c>
      <c r="B811" s="176">
        <f t="shared" si="73"/>
        <v>6840510</v>
      </c>
      <c r="C811" s="176" t="str">
        <f t="shared" si="74"/>
        <v>331</v>
      </c>
      <c r="D811" s="176" t="str">
        <f t="shared" si="75"/>
        <v>HATTERAS HERRINGBONE</v>
      </c>
      <c r="E811" s="176" t="str">
        <f t="shared" si="76"/>
        <v>Кепка</v>
      </c>
      <c r="F811" s="177" t="str">
        <f t="shared" si="77"/>
        <v>Кепки</v>
      </c>
      <c r="G811" s="172" t="s">
        <v>3245</v>
      </c>
      <c r="H811" s="173" t="s">
        <v>841</v>
      </c>
      <c r="I811" s="173" t="s">
        <v>71</v>
      </c>
      <c r="J811" s="173" t="s">
        <v>2568</v>
      </c>
      <c r="K811" s="173">
        <v>1</v>
      </c>
      <c r="L811" s="173" t="s">
        <v>2568</v>
      </c>
      <c r="M811" s="173"/>
      <c r="N811" s="173">
        <v>1</v>
      </c>
    </row>
    <row r="812" spans="1:14" x14ac:dyDescent="0.25">
      <c r="A812" s="176" t="str">
        <f t="shared" si="72"/>
        <v>6840510331</v>
      </c>
      <c r="B812" s="176">
        <f t="shared" si="73"/>
        <v>6840510</v>
      </c>
      <c r="C812" s="176" t="str">
        <f t="shared" si="74"/>
        <v>331</v>
      </c>
      <c r="D812" s="176" t="str">
        <f t="shared" si="75"/>
        <v>HATTERAS HERRINGBONE</v>
      </c>
      <c r="E812" s="176" t="str">
        <f t="shared" si="76"/>
        <v>Кепка</v>
      </c>
      <c r="F812" s="177" t="str">
        <f t="shared" si="77"/>
        <v>Кепки</v>
      </c>
      <c r="G812" s="172" t="s">
        <v>1072</v>
      </c>
      <c r="H812" s="173" t="s">
        <v>841</v>
      </c>
      <c r="I812" s="173" t="s">
        <v>70</v>
      </c>
      <c r="J812" s="173" t="s">
        <v>2568</v>
      </c>
      <c r="K812" s="173">
        <v>1</v>
      </c>
      <c r="L812" s="173" t="s">
        <v>2568</v>
      </c>
      <c r="M812" s="173"/>
      <c r="N812" s="173">
        <v>1</v>
      </c>
    </row>
    <row r="813" spans="1:14" x14ac:dyDescent="0.25">
      <c r="A813" s="176" t="str">
        <f t="shared" si="72"/>
        <v>6840511375</v>
      </c>
      <c r="B813" s="176">
        <f t="shared" si="73"/>
        <v>6840511</v>
      </c>
      <c r="C813" s="176" t="str">
        <f t="shared" si="74"/>
        <v>375</v>
      </c>
      <c r="D813" s="176" t="str">
        <f t="shared" si="75"/>
        <v>HATTERAS HARRIS TWEED</v>
      </c>
      <c r="E813" s="176" t="str">
        <f t="shared" si="76"/>
        <v>Кепка</v>
      </c>
      <c r="F813" s="177" t="str">
        <f t="shared" si="77"/>
        <v>Кепки</v>
      </c>
      <c r="G813" s="172" t="s">
        <v>445</v>
      </c>
      <c r="H813" s="173" t="s">
        <v>843</v>
      </c>
      <c r="I813" s="173" t="s">
        <v>61</v>
      </c>
      <c r="J813" s="173" t="s">
        <v>2639</v>
      </c>
      <c r="K813" s="173">
        <v>4</v>
      </c>
      <c r="L813" s="173" t="s">
        <v>2642</v>
      </c>
      <c r="M813" s="173"/>
      <c r="N813" s="173">
        <v>4</v>
      </c>
    </row>
    <row r="814" spans="1:14" x14ac:dyDescent="0.25">
      <c r="A814" s="176" t="str">
        <f t="shared" si="72"/>
        <v>6840511375</v>
      </c>
      <c r="B814" s="176">
        <f t="shared" si="73"/>
        <v>6840511</v>
      </c>
      <c r="C814" s="176" t="str">
        <f t="shared" si="74"/>
        <v>375</v>
      </c>
      <c r="D814" s="176" t="str">
        <f t="shared" si="75"/>
        <v>HATTERAS HARRIS TWEED</v>
      </c>
      <c r="E814" s="176" t="str">
        <f t="shared" si="76"/>
        <v>Кепка</v>
      </c>
      <c r="F814" s="177" t="str">
        <f t="shared" si="77"/>
        <v>Кепки</v>
      </c>
      <c r="G814" s="172" t="s">
        <v>443</v>
      </c>
      <c r="H814" s="173" t="s">
        <v>843</v>
      </c>
      <c r="I814" s="173" t="s">
        <v>60</v>
      </c>
      <c r="J814" s="173" t="s">
        <v>2639</v>
      </c>
      <c r="K814" s="173">
        <v>10</v>
      </c>
      <c r="L814" s="173" t="s">
        <v>3029</v>
      </c>
      <c r="M814" s="173"/>
      <c r="N814" s="173">
        <v>10</v>
      </c>
    </row>
    <row r="815" spans="1:14" x14ac:dyDescent="0.25">
      <c r="A815" s="176" t="str">
        <f t="shared" si="72"/>
        <v>6840511375</v>
      </c>
      <c r="B815" s="176">
        <f t="shared" si="73"/>
        <v>6840511</v>
      </c>
      <c r="C815" s="176" t="str">
        <f t="shared" si="74"/>
        <v>375</v>
      </c>
      <c r="D815" s="176" t="str">
        <f t="shared" si="75"/>
        <v>HATTERAS HARRIS TWEED</v>
      </c>
      <c r="E815" s="176" t="str">
        <f t="shared" si="76"/>
        <v>Кепка</v>
      </c>
      <c r="F815" s="177" t="str">
        <f t="shared" si="77"/>
        <v>Кепки</v>
      </c>
      <c r="G815" s="172" t="s">
        <v>442</v>
      </c>
      <c r="H815" s="173" t="s">
        <v>843</v>
      </c>
      <c r="I815" s="173" t="s">
        <v>63</v>
      </c>
      <c r="J815" s="173" t="s">
        <v>2733</v>
      </c>
      <c r="K815" s="173">
        <v>1</v>
      </c>
      <c r="L815" s="173" t="s">
        <v>2733</v>
      </c>
      <c r="M815" s="173"/>
      <c r="N815" s="173">
        <v>1</v>
      </c>
    </row>
    <row r="816" spans="1:14" x14ac:dyDescent="0.25">
      <c r="A816" s="176" t="str">
        <f t="shared" si="72"/>
        <v>6840511375</v>
      </c>
      <c r="B816" s="176">
        <f t="shared" si="73"/>
        <v>6840511</v>
      </c>
      <c r="C816" s="176" t="str">
        <f t="shared" si="74"/>
        <v>375</v>
      </c>
      <c r="D816" s="176" t="str">
        <f t="shared" si="75"/>
        <v>HATTERAS HARRIS TWEED</v>
      </c>
      <c r="E816" s="176" t="str">
        <f t="shared" si="76"/>
        <v>Кепка</v>
      </c>
      <c r="F816" s="177" t="str">
        <f t="shared" si="77"/>
        <v>Кепки</v>
      </c>
      <c r="G816" s="172" t="s">
        <v>441</v>
      </c>
      <c r="H816" s="173" t="s">
        <v>843</v>
      </c>
      <c r="I816" s="173" t="s">
        <v>64</v>
      </c>
      <c r="J816" s="173" t="s">
        <v>2639</v>
      </c>
      <c r="K816" s="173">
        <v>3</v>
      </c>
      <c r="L816" s="173" t="s">
        <v>2640</v>
      </c>
      <c r="M816" s="173"/>
      <c r="N816" s="173">
        <v>3</v>
      </c>
    </row>
    <row r="817" spans="1:14" x14ac:dyDescent="0.25">
      <c r="A817" s="176" t="str">
        <f t="shared" si="72"/>
        <v>6840511375</v>
      </c>
      <c r="B817" s="176">
        <f t="shared" si="73"/>
        <v>6840511</v>
      </c>
      <c r="C817" s="176" t="str">
        <f t="shared" si="74"/>
        <v>375</v>
      </c>
      <c r="D817" s="176" t="str">
        <f t="shared" si="75"/>
        <v>HATTERAS HARRIS TWEED</v>
      </c>
      <c r="E817" s="176" t="str">
        <f t="shared" si="76"/>
        <v>Кепка</v>
      </c>
      <c r="F817" s="177" t="str">
        <f t="shared" si="77"/>
        <v>Кепки</v>
      </c>
      <c r="G817" s="172" t="s">
        <v>439</v>
      </c>
      <c r="H817" s="173" t="s">
        <v>843</v>
      </c>
      <c r="I817" s="173" t="s">
        <v>70</v>
      </c>
      <c r="J817" s="173" t="s">
        <v>2733</v>
      </c>
      <c r="K817" s="173">
        <v>2</v>
      </c>
      <c r="L817" s="173" t="s">
        <v>2734</v>
      </c>
      <c r="M817" s="173"/>
      <c r="N817" s="173">
        <v>2</v>
      </c>
    </row>
    <row r="818" spans="1:14" x14ac:dyDescent="0.25">
      <c r="A818" s="176" t="str">
        <f t="shared" si="72"/>
        <v>6840511352</v>
      </c>
      <c r="B818" s="176">
        <f t="shared" si="73"/>
        <v>6840511</v>
      </c>
      <c r="C818" s="176" t="str">
        <f t="shared" si="74"/>
        <v>352</v>
      </c>
      <c r="D818" s="176" t="str">
        <f t="shared" si="75"/>
        <v>HATTERAS HARRIS TWEED</v>
      </c>
      <c r="E818" s="176" t="str">
        <f t="shared" si="76"/>
        <v>Кепка</v>
      </c>
      <c r="F818" s="177" t="str">
        <f t="shared" si="77"/>
        <v>Кепки</v>
      </c>
      <c r="G818" s="172" t="s">
        <v>965</v>
      </c>
      <c r="H818" s="173" t="s">
        <v>848</v>
      </c>
      <c r="I818" s="173" t="s">
        <v>66</v>
      </c>
      <c r="J818" s="173" t="s">
        <v>2540</v>
      </c>
      <c r="K818" s="173">
        <v>1</v>
      </c>
      <c r="L818" s="173" t="s">
        <v>2540</v>
      </c>
      <c r="M818" s="173"/>
      <c r="N818" s="173">
        <v>1</v>
      </c>
    </row>
    <row r="819" spans="1:14" x14ac:dyDescent="0.25">
      <c r="A819" s="176" t="str">
        <f t="shared" si="72"/>
        <v>6840511352</v>
      </c>
      <c r="B819" s="176">
        <f t="shared" si="73"/>
        <v>6840511</v>
      </c>
      <c r="C819" s="176" t="str">
        <f t="shared" si="74"/>
        <v>352</v>
      </c>
      <c r="D819" s="176" t="str">
        <f t="shared" si="75"/>
        <v>HATTERAS HARRIS TWEED</v>
      </c>
      <c r="E819" s="176" t="str">
        <f t="shared" si="76"/>
        <v>Кепка</v>
      </c>
      <c r="F819" s="177" t="str">
        <f t="shared" si="77"/>
        <v>Кепки</v>
      </c>
      <c r="G819" s="172" t="s">
        <v>964</v>
      </c>
      <c r="H819" s="173" t="s">
        <v>848</v>
      </c>
      <c r="I819" s="173" t="s">
        <v>72</v>
      </c>
      <c r="J819" s="173" t="s">
        <v>2540</v>
      </c>
      <c r="K819" s="173">
        <v>2</v>
      </c>
      <c r="L819" s="173" t="s">
        <v>2541</v>
      </c>
      <c r="M819" s="173"/>
      <c r="N819" s="173">
        <v>2</v>
      </c>
    </row>
    <row r="820" spans="1:14" x14ac:dyDescent="0.25">
      <c r="A820" s="176" t="str">
        <f t="shared" si="72"/>
        <v>6840511352</v>
      </c>
      <c r="B820" s="176">
        <f t="shared" si="73"/>
        <v>6840511</v>
      </c>
      <c r="C820" s="176" t="str">
        <f t="shared" si="74"/>
        <v>352</v>
      </c>
      <c r="D820" s="176" t="str">
        <f t="shared" si="75"/>
        <v>HATTERAS HARRIS TWEED</v>
      </c>
      <c r="E820" s="176" t="str">
        <f t="shared" si="76"/>
        <v>Кепка</v>
      </c>
      <c r="F820" s="177" t="str">
        <f t="shared" si="77"/>
        <v>Кепки</v>
      </c>
      <c r="G820" s="172" t="s">
        <v>963</v>
      </c>
      <c r="H820" s="173" t="s">
        <v>848</v>
      </c>
      <c r="I820" s="173" t="s">
        <v>61</v>
      </c>
      <c r="J820" s="173" t="s">
        <v>2540</v>
      </c>
      <c r="K820" s="173">
        <v>2</v>
      </c>
      <c r="L820" s="173" t="s">
        <v>2541</v>
      </c>
      <c r="M820" s="173"/>
      <c r="N820" s="173">
        <v>2</v>
      </c>
    </row>
    <row r="821" spans="1:14" x14ac:dyDescent="0.25">
      <c r="A821" s="176" t="str">
        <f t="shared" si="72"/>
        <v>6840511352</v>
      </c>
      <c r="B821" s="176">
        <f t="shared" si="73"/>
        <v>6840511</v>
      </c>
      <c r="C821" s="176" t="str">
        <f t="shared" si="74"/>
        <v>352</v>
      </c>
      <c r="D821" s="176" t="str">
        <f t="shared" si="75"/>
        <v>HATTERAS HARRIS TWEED</v>
      </c>
      <c r="E821" s="176" t="str">
        <f t="shared" si="76"/>
        <v>Кепка</v>
      </c>
      <c r="F821" s="177" t="str">
        <f t="shared" si="77"/>
        <v>Кепки</v>
      </c>
      <c r="G821" s="172" t="s">
        <v>962</v>
      </c>
      <c r="H821" s="173" t="s">
        <v>848</v>
      </c>
      <c r="I821" s="173" t="s">
        <v>62</v>
      </c>
      <c r="J821" s="173" t="s">
        <v>2540</v>
      </c>
      <c r="K821" s="173">
        <v>1</v>
      </c>
      <c r="L821" s="173" t="s">
        <v>2540</v>
      </c>
      <c r="M821" s="173"/>
      <c r="N821" s="173">
        <v>1</v>
      </c>
    </row>
    <row r="822" spans="1:14" x14ac:dyDescent="0.25">
      <c r="A822" s="176" t="str">
        <f t="shared" si="72"/>
        <v>6840511352</v>
      </c>
      <c r="B822" s="176">
        <f t="shared" si="73"/>
        <v>6840511</v>
      </c>
      <c r="C822" s="176" t="str">
        <f t="shared" si="74"/>
        <v>352</v>
      </c>
      <c r="D822" s="176" t="str">
        <f t="shared" si="75"/>
        <v>HATTERAS HARRIS TWEED</v>
      </c>
      <c r="E822" s="176" t="str">
        <f t="shared" si="76"/>
        <v>Кепка</v>
      </c>
      <c r="F822" s="177" t="str">
        <f t="shared" si="77"/>
        <v>Кепки</v>
      </c>
      <c r="G822" s="172" t="s">
        <v>961</v>
      </c>
      <c r="H822" s="173" t="s">
        <v>848</v>
      </c>
      <c r="I822" s="173" t="s">
        <v>60</v>
      </c>
      <c r="J822" s="173" t="s">
        <v>2540</v>
      </c>
      <c r="K822" s="173">
        <v>2</v>
      </c>
      <c r="L822" s="173" t="s">
        <v>2541</v>
      </c>
      <c r="M822" s="173"/>
      <c r="N822" s="173">
        <v>2</v>
      </c>
    </row>
    <row r="823" spans="1:14" x14ac:dyDescent="0.25">
      <c r="A823" s="176" t="str">
        <f t="shared" si="72"/>
        <v>6840511352</v>
      </c>
      <c r="B823" s="176">
        <f t="shared" si="73"/>
        <v>6840511</v>
      </c>
      <c r="C823" s="176" t="str">
        <f t="shared" si="74"/>
        <v>352</v>
      </c>
      <c r="D823" s="176" t="str">
        <f t="shared" si="75"/>
        <v>HATTERAS HARRIS TWEED</v>
      </c>
      <c r="E823" s="176" t="str">
        <f t="shared" si="76"/>
        <v>Кепка</v>
      </c>
      <c r="F823" s="177" t="str">
        <f t="shared" si="77"/>
        <v>Кепки</v>
      </c>
      <c r="G823" s="172" t="s">
        <v>959</v>
      </c>
      <c r="H823" s="173" t="s">
        <v>848</v>
      </c>
      <c r="I823" s="173" t="s">
        <v>63</v>
      </c>
      <c r="J823" s="173" t="s">
        <v>2540</v>
      </c>
      <c r="K823" s="173">
        <v>4</v>
      </c>
      <c r="L823" s="173" t="s">
        <v>2924</v>
      </c>
      <c r="M823" s="173"/>
      <c r="N823" s="173">
        <v>4</v>
      </c>
    </row>
    <row r="824" spans="1:14" x14ac:dyDescent="0.25">
      <c r="A824" s="176" t="str">
        <f t="shared" si="72"/>
        <v>6840511352</v>
      </c>
      <c r="B824" s="176">
        <f t="shared" si="73"/>
        <v>6840511</v>
      </c>
      <c r="C824" s="176" t="str">
        <f t="shared" si="74"/>
        <v>352</v>
      </c>
      <c r="D824" s="176" t="str">
        <f t="shared" si="75"/>
        <v>HATTERAS HARRIS TWEED</v>
      </c>
      <c r="E824" s="176" t="str">
        <f t="shared" si="76"/>
        <v>Кепка</v>
      </c>
      <c r="F824" s="177" t="str">
        <f t="shared" si="77"/>
        <v>Кепки</v>
      </c>
      <c r="G824" s="172" t="s">
        <v>957</v>
      </c>
      <c r="H824" s="173" t="s">
        <v>848</v>
      </c>
      <c r="I824" s="173" t="s">
        <v>64</v>
      </c>
      <c r="J824" s="173" t="s">
        <v>2540</v>
      </c>
      <c r="K824" s="173">
        <v>2</v>
      </c>
      <c r="L824" s="173" t="s">
        <v>2541</v>
      </c>
      <c r="M824" s="173"/>
      <c r="N824" s="173">
        <v>2</v>
      </c>
    </row>
    <row r="825" spans="1:14" x14ac:dyDescent="0.25">
      <c r="A825" s="176" t="str">
        <f t="shared" si="72"/>
        <v>6840511352</v>
      </c>
      <c r="B825" s="176">
        <f t="shared" si="73"/>
        <v>6840511</v>
      </c>
      <c r="C825" s="176" t="str">
        <f t="shared" si="74"/>
        <v>352</v>
      </c>
      <c r="D825" s="176" t="str">
        <f t="shared" si="75"/>
        <v>HATTERAS HARRIS TWEED</v>
      </c>
      <c r="E825" s="176" t="str">
        <f t="shared" si="76"/>
        <v>Кепка</v>
      </c>
      <c r="F825" s="177" t="str">
        <f t="shared" si="77"/>
        <v>Кепки</v>
      </c>
      <c r="G825" s="172" t="s">
        <v>955</v>
      </c>
      <c r="H825" s="173" t="s">
        <v>848</v>
      </c>
      <c r="I825" s="173" t="s">
        <v>71</v>
      </c>
      <c r="J825" s="173" t="s">
        <v>2540</v>
      </c>
      <c r="K825" s="173">
        <v>1</v>
      </c>
      <c r="L825" s="173" t="s">
        <v>2540</v>
      </c>
      <c r="M825" s="173"/>
      <c r="N825" s="173">
        <v>1</v>
      </c>
    </row>
    <row r="826" spans="1:14" x14ac:dyDescent="0.25">
      <c r="A826" s="176" t="str">
        <f t="shared" si="72"/>
        <v>6840511352</v>
      </c>
      <c r="B826" s="176">
        <f t="shared" si="73"/>
        <v>6840511</v>
      </c>
      <c r="C826" s="176" t="str">
        <f t="shared" si="74"/>
        <v>352</v>
      </c>
      <c r="D826" s="176" t="str">
        <f t="shared" si="75"/>
        <v>HATTERAS HARRIS TWEED</v>
      </c>
      <c r="E826" s="176" t="str">
        <f t="shared" si="76"/>
        <v>Кепка</v>
      </c>
      <c r="F826" s="177" t="str">
        <f t="shared" si="77"/>
        <v>Кепки</v>
      </c>
      <c r="G826" s="172" t="s">
        <v>954</v>
      </c>
      <c r="H826" s="173" t="s">
        <v>848</v>
      </c>
      <c r="I826" s="173" t="s">
        <v>70</v>
      </c>
      <c r="J826" s="173" t="s">
        <v>2540</v>
      </c>
      <c r="K826" s="173">
        <v>2</v>
      </c>
      <c r="L826" s="173" t="s">
        <v>2541</v>
      </c>
      <c r="M826" s="173"/>
      <c r="N826" s="173">
        <v>2</v>
      </c>
    </row>
    <row r="827" spans="1:14" x14ac:dyDescent="0.25">
      <c r="A827" s="176" t="str">
        <f t="shared" si="72"/>
        <v>6840514387</v>
      </c>
      <c r="B827" s="176">
        <f t="shared" si="73"/>
        <v>6840514</v>
      </c>
      <c r="C827" s="176" t="str">
        <f t="shared" si="74"/>
        <v>387</v>
      </c>
      <c r="D827" s="176" t="str">
        <f t="shared" si="75"/>
        <v>HATTERAS WOOLRICH</v>
      </c>
      <c r="E827" s="176" t="str">
        <f t="shared" si="76"/>
        <v>Кепка</v>
      </c>
      <c r="F827" s="177" t="str">
        <f t="shared" si="77"/>
        <v>Кепки</v>
      </c>
      <c r="G827" s="172" t="s">
        <v>2072</v>
      </c>
      <c r="H827" s="173" t="s">
        <v>855</v>
      </c>
      <c r="I827" s="173" t="s">
        <v>62</v>
      </c>
      <c r="J827" s="173" t="s">
        <v>2643</v>
      </c>
      <c r="K827" s="173">
        <v>4</v>
      </c>
      <c r="L827" s="173" t="s">
        <v>2817</v>
      </c>
      <c r="M827" s="173"/>
      <c r="N827" s="173">
        <v>4</v>
      </c>
    </row>
    <row r="828" spans="1:14" x14ac:dyDescent="0.25">
      <c r="A828" s="176" t="str">
        <f t="shared" si="72"/>
        <v>6840514387</v>
      </c>
      <c r="B828" s="176">
        <f t="shared" si="73"/>
        <v>6840514</v>
      </c>
      <c r="C828" s="176" t="str">
        <f t="shared" si="74"/>
        <v>387</v>
      </c>
      <c r="D828" s="176" t="str">
        <f t="shared" si="75"/>
        <v>HATTERAS WOOLRICH</v>
      </c>
      <c r="E828" s="176" t="str">
        <f t="shared" si="76"/>
        <v>Кепка</v>
      </c>
      <c r="F828" s="177" t="str">
        <f t="shared" si="77"/>
        <v>Кепки</v>
      </c>
      <c r="G828" s="172" t="s">
        <v>2071</v>
      </c>
      <c r="H828" s="173" t="s">
        <v>855</v>
      </c>
      <c r="I828" s="173" t="s">
        <v>63</v>
      </c>
      <c r="J828" s="173" t="s">
        <v>2643</v>
      </c>
      <c r="K828" s="173">
        <v>1</v>
      </c>
      <c r="L828" s="173" t="s">
        <v>2644</v>
      </c>
      <c r="M828" s="173"/>
      <c r="N828" s="173">
        <v>1</v>
      </c>
    </row>
    <row r="829" spans="1:14" x14ac:dyDescent="0.25">
      <c r="A829" s="176" t="str">
        <f t="shared" si="72"/>
        <v>6840514387</v>
      </c>
      <c r="B829" s="176">
        <f t="shared" si="73"/>
        <v>6840514</v>
      </c>
      <c r="C829" s="176" t="str">
        <f t="shared" si="74"/>
        <v>387</v>
      </c>
      <c r="D829" s="176" t="str">
        <f t="shared" si="75"/>
        <v>HATTERAS WOOLRICH</v>
      </c>
      <c r="E829" s="176" t="str">
        <f t="shared" si="76"/>
        <v>Кепка</v>
      </c>
      <c r="F829" s="177" t="str">
        <f t="shared" si="77"/>
        <v>Кепки</v>
      </c>
      <c r="G829" s="172" t="s">
        <v>2070</v>
      </c>
      <c r="H829" s="173" t="s">
        <v>855</v>
      </c>
      <c r="I829" s="173" t="s">
        <v>64</v>
      </c>
      <c r="J829" s="173" t="s">
        <v>2643</v>
      </c>
      <c r="K829" s="173">
        <v>1</v>
      </c>
      <c r="L829" s="173" t="s">
        <v>2644</v>
      </c>
      <c r="M829" s="173"/>
      <c r="N829" s="173">
        <v>1</v>
      </c>
    </row>
    <row r="830" spans="1:14" x14ac:dyDescent="0.25">
      <c r="A830" s="176" t="str">
        <f t="shared" si="72"/>
        <v>6840514387</v>
      </c>
      <c r="B830" s="176">
        <f t="shared" si="73"/>
        <v>6840514</v>
      </c>
      <c r="C830" s="176" t="str">
        <f t="shared" si="74"/>
        <v>387</v>
      </c>
      <c r="D830" s="176" t="str">
        <f t="shared" si="75"/>
        <v>HATTERAS WOOLRICH</v>
      </c>
      <c r="E830" s="176" t="str">
        <f t="shared" si="76"/>
        <v>Кепка</v>
      </c>
      <c r="F830" s="177" t="str">
        <f t="shared" si="77"/>
        <v>Кепки</v>
      </c>
      <c r="G830" s="172" t="s">
        <v>2068</v>
      </c>
      <c r="H830" s="173" t="s">
        <v>855</v>
      </c>
      <c r="I830" s="173" t="s">
        <v>71</v>
      </c>
      <c r="J830" s="173">
        <v>955.89</v>
      </c>
      <c r="K830" s="173">
        <v>1</v>
      </c>
      <c r="L830" s="173">
        <v>955.89</v>
      </c>
      <c r="M830" s="173"/>
      <c r="N830" s="173">
        <v>1</v>
      </c>
    </row>
    <row r="831" spans="1:14" x14ac:dyDescent="0.25">
      <c r="A831" s="176" t="str">
        <f t="shared" si="72"/>
        <v>6840514333</v>
      </c>
      <c r="B831" s="176">
        <f t="shared" si="73"/>
        <v>6840514</v>
      </c>
      <c r="C831" s="176" t="str">
        <f t="shared" si="74"/>
        <v>333</v>
      </c>
      <c r="D831" s="176" t="str">
        <f t="shared" si="75"/>
        <v>HATTERAS WOOLRICH</v>
      </c>
      <c r="E831" s="176" t="str">
        <f t="shared" si="76"/>
        <v>Кепка</v>
      </c>
      <c r="F831" s="177" t="str">
        <f t="shared" si="77"/>
        <v>Кепки</v>
      </c>
      <c r="G831" s="172" t="s">
        <v>2066</v>
      </c>
      <c r="H831" s="173" t="s">
        <v>859</v>
      </c>
      <c r="I831" s="173" t="s">
        <v>66</v>
      </c>
      <c r="J831" s="173" t="s">
        <v>2818</v>
      </c>
      <c r="K831" s="173">
        <v>2</v>
      </c>
      <c r="L831" s="173" t="s">
        <v>2819</v>
      </c>
      <c r="M831" s="173"/>
      <c r="N831" s="173">
        <v>2</v>
      </c>
    </row>
    <row r="832" spans="1:14" x14ac:dyDescent="0.25">
      <c r="A832" s="176" t="str">
        <f t="shared" si="72"/>
        <v>6840514333</v>
      </c>
      <c r="B832" s="176">
        <f t="shared" si="73"/>
        <v>6840514</v>
      </c>
      <c r="C832" s="176" t="str">
        <f t="shared" si="74"/>
        <v>333</v>
      </c>
      <c r="D832" s="176" t="str">
        <f t="shared" si="75"/>
        <v>HATTERAS WOOLRICH</v>
      </c>
      <c r="E832" s="176" t="str">
        <f t="shared" si="76"/>
        <v>Кепка</v>
      </c>
      <c r="F832" s="177" t="str">
        <f t="shared" si="77"/>
        <v>Кепки</v>
      </c>
      <c r="G832" s="172" t="s">
        <v>2065</v>
      </c>
      <c r="H832" s="173" t="s">
        <v>859</v>
      </c>
      <c r="I832" s="173" t="s">
        <v>61</v>
      </c>
      <c r="J832" s="173" t="s">
        <v>2822</v>
      </c>
      <c r="K832" s="173">
        <v>8</v>
      </c>
      <c r="L832" s="173" t="s">
        <v>2823</v>
      </c>
      <c r="M832" s="173"/>
      <c r="N832" s="173">
        <v>8</v>
      </c>
    </row>
    <row r="833" spans="1:14" x14ac:dyDescent="0.25">
      <c r="A833" s="176" t="str">
        <f t="shared" si="72"/>
        <v>6840514333</v>
      </c>
      <c r="B833" s="176">
        <f t="shared" si="73"/>
        <v>6840514</v>
      </c>
      <c r="C833" s="176" t="str">
        <f t="shared" si="74"/>
        <v>333</v>
      </c>
      <c r="D833" s="176" t="str">
        <f t="shared" si="75"/>
        <v>HATTERAS WOOLRICH</v>
      </c>
      <c r="E833" s="176" t="str">
        <f t="shared" si="76"/>
        <v>Кепка</v>
      </c>
      <c r="F833" s="177" t="str">
        <f t="shared" si="77"/>
        <v>Кепки</v>
      </c>
      <c r="G833" s="172" t="s">
        <v>2064</v>
      </c>
      <c r="H833" s="173" t="s">
        <v>859</v>
      </c>
      <c r="I833" s="173" t="s">
        <v>60</v>
      </c>
      <c r="J833" s="173" t="s">
        <v>2568</v>
      </c>
      <c r="K833" s="173">
        <v>9</v>
      </c>
      <c r="L833" s="173" t="s">
        <v>3595</v>
      </c>
      <c r="M833" s="173"/>
      <c r="N833" s="173">
        <v>9</v>
      </c>
    </row>
    <row r="834" spans="1:14" x14ac:dyDescent="0.25">
      <c r="A834" s="176" t="str">
        <f t="shared" si="72"/>
        <v>6840514333</v>
      </c>
      <c r="B834" s="176">
        <f t="shared" si="73"/>
        <v>6840514</v>
      </c>
      <c r="C834" s="176" t="str">
        <f t="shared" si="74"/>
        <v>333</v>
      </c>
      <c r="D834" s="176" t="str">
        <f t="shared" si="75"/>
        <v>HATTERAS WOOLRICH</v>
      </c>
      <c r="E834" s="176" t="str">
        <f t="shared" si="76"/>
        <v>Кепка</v>
      </c>
      <c r="F834" s="177" t="str">
        <f t="shared" si="77"/>
        <v>Кепки</v>
      </c>
      <c r="G834" s="172" t="s">
        <v>2063</v>
      </c>
      <c r="H834" s="173" t="s">
        <v>859</v>
      </c>
      <c r="I834" s="173" t="s">
        <v>64</v>
      </c>
      <c r="J834" s="173" t="s">
        <v>2568</v>
      </c>
      <c r="K834" s="173">
        <v>11</v>
      </c>
      <c r="L834" s="173" t="s">
        <v>2824</v>
      </c>
      <c r="M834" s="173"/>
      <c r="N834" s="173">
        <v>11</v>
      </c>
    </row>
    <row r="835" spans="1:14" x14ac:dyDescent="0.25">
      <c r="A835" s="176" t="str">
        <f t="shared" ref="A835:A898" si="78">B835&amp;C835</f>
        <v>6840514333</v>
      </c>
      <c r="B835" s="176">
        <f t="shared" ref="B835:B898" si="79">_xlfn.LET(_xlpm.START,FIND("арт. ",H835)+5,_xlpm.END,FIND(" ",H835,_xlpm.START),_xlpm.Result,TRIM(MID(H835,_xlpm.START,_xlpm.END-_xlpm.START)),IFERROR(VALUE(_xlpm.Result),_xlpm.Result))</f>
        <v>6840514</v>
      </c>
      <c r="C835" s="176" t="str">
        <f t="shared" ref="C835:C898" si="80">_xlfn.LET(_xlpm.START,FIND("{",H835)+1,_xlpm.END,FIND("}",H835),TRIM(MID(H835,_xlpm.START,_xlpm.END-_xlpm.START)))</f>
        <v>333</v>
      </c>
      <c r="D835" s="176" t="str">
        <f t="shared" ref="D835:D898" si="81">_xlfn.LET(_xlpm.START,FIND("арт. ",H835)+13,_xlpm.END,FIND("(",H835),TRIM(MID(H835,_xlpm.START,_xlpm.END-_xlpm.START)))</f>
        <v>HATTERAS WOOLRICH</v>
      </c>
      <c r="E835" s="176" t="str">
        <f t="shared" ref="E835:E898" si="82">_xlfn.LET(_xlpm.START,1,_xlpm.END,FIND(MID($S$1,1,1),H835),TRIM(MID(H835,_xlpm.START,_xlpm.END-_xlpm.START)))</f>
        <v>Кепка</v>
      </c>
      <c r="F835" s="177" t="str">
        <f t="shared" ref="F835:F898" si="83">VLOOKUP(E835,O:P,2,0)</f>
        <v>Кепки</v>
      </c>
      <c r="G835" s="172" t="s">
        <v>2061</v>
      </c>
      <c r="H835" s="173" t="s">
        <v>859</v>
      </c>
      <c r="I835" s="173" t="s">
        <v>71</v>
      </c>
      <c r="J835" s="173" t="s">
        <v>2820</v>
      </c>
      <c r="K835" s="173">
        <v>1</v>
      </c>
      <c r="L835" s="173" t="s">
        <v>2821</v>
      </c>
      <c r="M835" s="173"/>
      <c r="N835" s="173">
        <v>1</v>
      </c>
    </row>
    <row r="836" spans="1:14" x14ac:dyDescent="0.25">
      <c r="A836" s="176" t="str">
        <f t="shared" si="78"/>
        <v>6840514333</v>
      </c>
      <c r="B836" s="176">
        <f t="shared" si="79"/>
        <v>6840514</v>
      </c>
      <c r="C836" s="176" t="str">
        <f t="shared" si="80"/>
        <v>333</v>
      </c>
      <c r="D836" s="176" t="str">
        <f t="shared" si="81"/>
        <v>HATTERAS WOOLRICH</v>
      </c>
      <c r="E836" s="176" t="str">
        <f t="shared" si="82"/>
        <v>Кепка</v>
      </c>
      <c r="F836" s="177" t="str">
        <f t="shared" si="83"/>
        <v>Кепки</v>
      </c>
      <c r="G836" s="172" t="s">
        <v>2060</v>
      </c>
      <c r="H836" s="173" t="s">
        <v>859</v>
      </c>
      <c r="I836" s="173" t="s">
        <v>70</v>
      </c>
      <c r="J836" s="173" t="s">
        <v>2568</v>
      </c>
      <c r="K836" s="173">
        <v>2</v>
      </c>
      <c r="L836" s="173" t="s">
        <v>2569</v>
      </c>
      <c r="M836" s="173"/>
      <c r="N836" s="173">
        <v>2</v>
      </c>
    </row>
    <row r="837" spans="1:14" x14ac:dyDescent="0.25">
      <c r="A837" s="176" t="str">
        <f t="shared" si="78"/>
        <v>6840514333</v>
      </c>
      <c r="B837" s="176">
        <f t="shared" si="79"/>
        <v>6840514</v>
      </c>
      <c r="C837" s="176" t="str">
        <f t="shared" si="80"/>
        <v>333</v>
      </c>
      <c r="D837" s="176" t="str">
        <f t="shared" si="81"/>
        <v>HATTERAS WOOLRICH</v>
      </c>
      <c r="E837" s="176" t="str">
        <f t="shared" si="82"/>
        <v>Кепка</v>
      </c>
      <c r="F837" s="177" t="str">
        <f t="shared" si="83"/>
        <v>Кепки</v>
      </c>
      <c r="G837" s="172" t="s">
        <v>2059</v>
      </c>
      <c r="H837" s="173" t="s">
        <v>859</v>
      </c>
      <c r="I837" s="173" t="s">
        <v>73</v>
      </c>
      <c r="J837" s="173" t="s">
        <v>2643</v>
      </c>
      <c r="K837" s="173">
        <v>1</v>
      </c>
      <c r="L837" s="173" t="s">
        <v>2644</v>
      </c>
      <c r="M837" s="173"/>
      <c r="N837" s="173">
        <v>1</v>
      </c>
    </row>
    <row r="838" spans="1:14" x14ac:dyDescent="0.25">
      <c r="A838" s="176" t="str">
        <f t="shared" si="78"/>
        <v>6840514368</v>
      </c>
      <c r="B838" s="176">
        <f t="shared" si="79"/>
        <v>6840514</v>
      </c>
      <c r="C838" s="176" t="str">
        <f t="shared" si="80"/>
        <v>368</v>
      </c>
      <c r="D838" s="176" t="str">
        <f t="shared" si="81"/>
        <v>HATTERAS WOOLRICH</v>
      </c>
      <c r="E838" s="176" t="str">
        <f t="shared" si="82"/>
        <v>Кепка</v>
      </c>
      <c r="F838" s="177" t="str">
        <f t="shared" si="83"/>
        <v>Кепки</v>
      </c>
      <c r="G838" s="172" t="s">
        <v>2058</v>
      </c>
      <c r="H838" s="173" t="s">
        <v>864</v>
      </c>
      <c r="I838" s="173" t="s">
        <v>72</v>
      </c>
      <c r="J838" s="173" t="s">
        <v>2647</v>
      </c>
      <c r="K838" s="173">
        <v>1</v>
      </c>
      <c r="L838" s="173" t="s">
        <v>2647</v>
      </c>
      <c r="M838" s="173"/>
      <c r="N838" s="173">
        <v>1</v>
      </c>
    </row>
    <row r="839" spans="1:14" x14ac:dyDescent="0.25">
      <c r="A839" s="176" t="str">
        <f t="shared" si="78"/>
        <v>6840514368</v>
      </c>
      <c r="B839" s="176">
        <f t="shared" si="79"/>
        <v>6840514</v>
      </c>
      <c r="C839" s="176" t="str">
        <f t="shared" si="80"/>
        <v>368</v>
      </c>
      <c r="D839" s="176" t="str">
        <f t="shared" si="81"/>
        <v>HATTERAS WOOLRICH</v>
      </c>
      <c r="E839" s="176" t="str">
        <f t="shared" si="82"/>
        <v>Кепка</v>
      </c>
      <c r="F839" s="177" t="str">
        <f t="shared" si="83"/>
        <v>Кепки</v>
      </c>
      <c r="G839" s="172" t="s">
        <v>2057</v>
      </c>
      <c r="H839" s="173" t="s">
        <v>864</v>
      </c>
      <c r="I839" s="173" t="s">
        <v>61</v>
      </c>
      <c r="J839" s="173" t="s">
        <v>2649</v>
      </c>
      <c r="K839" s="173">
        <v>7</v>
      </c>
      <c r="L839" s="173" t="s">
        <v>2825</v>
      </c>
      <c r="M839" s="173"/>
      <c r="N839" s="173">
        <v>7</v>
      </c>
    </row>
    <row r="840" spans="1:14" x14ac:dyDescent="0.25">
      <c r="A840" s="176" t="str">
        <f t="shared" si="78"/>
        <v>6840514368</v>
      </c>
      <c r="B840" s="176">
        <f t="shared" si="79"/>
        <v>6840514</v>
      </c>
      <c r="C840" s="176" t="str">
        <f t="shared" si="80"/>
        <v>368</v>
      </c>
      <c r="D840" s="176" t="str">
        <f t="shared" si="81"/>
        <v>HATTERAS WOOLRICH</v>
      </c>
      <c r="E840" s="176" t="str">
        <f t="shared" si="82"/>
        <v>Кепка</v>
      </c>
      <c r="F840" s="177" t="str">
        <f t="shared" si="83"/>
        <v>Кепки</v>
      </c>
      <c r="G840" s="172" t="s">
        <v>2055</v>
      </c>
      <c r="H840" s="173" t="s">
        <v>864</v>
      </c>
      <c r="I840" s="173" t="s">
        <v>60</v>
      </c>
      <c r="J840" s="173" t="s">
        <v>2649</v>
      </c>
      <c r="K840" s="173">
        <v>9</v>
      </c>
      <c r="L840" s="173" t="s">
        <v>2653</v>
      </c>
      <c r="M840" s="173"/>
      <c r="N840" s="173">
        <v>9</v>
      </c>
    </row>
    <row r="841" spans="1:14" x14ac:dyDescent="0.25">
      <c r="A841" s="176" t="str">
        <f t="shared" si="78"/>
        <v>6840514368</v>
      </c>
      <c r="B841" s="176">
        <f t="shared" si="79"/>
        <v>6840514</v>
      </c>
      <c r="C841" s="176" t="str">
        <f t="shared" si="80"/>
        <v>368</v>
      </c>
      <c r="D841" s="176" t="str">
        <f t="shared" si="81"/>
        <v>HATTERAS WOOLRICH</v>
      </c>
      <c r="E841" s="176" t="str">
        <f t="shared" si="82"/>
        <v>Кепка</v>
      </c>
      <c r="F841" s="177" t="str">
        <f t="shared" si="83"/>
        <v>Кепки</v>
      </c>
      <c r="G841" s="172" t="s">
        <v>2054</v>
      </c>
      <c r="H841" s="173" t="s">
        <v>864</v>
      </c>
      <c r="I841" s="173" t="s">
        <v>64</v>
      </c>
      <c r="J841" s="173" t="s">
        <v>2649</v>
      </c>
      <c r="K841" s="173">
        <v>7</v>
      </c>
      <c r="L841" s="173" t="s">
        <v>2825</v>
      </c>
      <c r="M841" s="173"/>
      <c r="N841" s="173">
        <v>7</v>
      </c>
    </row>
    <row r="842" spans="1:14" x14ac:dyDescent="0.25">
      <c r="A842" s="176" t="str">
        <f t="shared" si="78"/>
        <v>6840514368</v>
      </c>
      <c r="B842" s="176">
        <f t="shared" si="79"/>
        <v>6840514</v>
      </c>
      <c r="C842" s="176" t="str">
        <f t="shared" si="80"/>
        <v>368</v>
      </c>
      <c r="D842" s="176" t="str">
        <f t="shared" si="81"/>
        <v>HATTERAS WOOLRICH</v>
      </c>
      <c r="E842" s="176" t="str">
        <f t="shared" si="82"/>
        <v>Кепка</v>
      </c>
      <c r="F842" s="177" t="str">
        <f t="shared" si="83"/>
        <v>Кепки</v>
      </c>
      <c r="G842" s="172" t="s">
        <v>2053</v>
      </c>
      <c r="H842" s="173" t="s">
        <v>864</v>
      </c>
      <c r="I842" s="173" t="s">
        <v>70</v>
      </c>
      <c r="J842" s="173" t="s">
        <v>2647</v>
      </c>
      <c r="K842" s="173">
        <v>2</v>
      </c>
      <c r="L842" s="173" t="s">
        <v>2651</v>
      </c>
      <c r="M842" s="173"/>
      <c r="N842" s="173">
        <v>2</v>
      </c>
    </row>
    <row r="843" spans="1:14" x14ac:dyDescent="0.25">
      <c r="A843" s="176" t="str">
        <f t="shared" si="78"/>
        <v>6840514322</v>
      </c>
      <c r="B843" s="176">
        <f t="shared" si="79"/>
        <v>6840514</v>
      </c>
      <c r="C843" s="176" t="str">
        <f t="shared" si="80"/>
        <v>322</v>
      </c>
      <c r="D843" s="176" t="str">
        <f t="shared" si="81"/>
        <v>HATTERAS WOOLRICH</v>
      </c>
      <c r="E843" s="176" t="str">
        <f t="shared" si="82"/>
        <v>Кепка</v>
      </c>
      <c r="F843" s="177" t="str">
        <f t="shared" si="83"/>
        <v>Кепки</v>
      </c>
      <c r="G843" s="172" t="s">
        <v>2050</v>
      </c>
      <c r="H843" s="173" t="s">
        <v>870</v>
      </c>
      <c r="I843" s="173" t="s">
        <v>66</v>
      </c>
      <c r="J843" s="173" t="s">
        <v>2643</v>
      </c>
      <c r="K843" s="173">
        <v>1</v>
      </c>
      <c r="L843" s="173" t="s">
        <v>2644</v>
      </c>
      <c r="M843" s="173"/>
      <c r="N843" s="173">
        <v>1</v>
      </c>
    </row>
    <row r="844" spans="1:14" x14ac:dyDescent="0.25">
      <c r="A844" s="176" t="str">
        <f t="shared" si="78"/>
        <v>6840514322</v>
      </c>
      <c r="B844" s="176">
        <f t="shared" si="79"/>
        <v>6840514</v>
      </c>
      <c r="C844" s="176" t="str">
        <f t="shared" si="80"/>
        <v>322</v>
      </c>
      <c r="D844" s="176" t="str">
        <f t="shared" si="81"/>
        <v>HATTERAS WOOLRICH</v>
      </c>
      <c r="E844" s="176" t="str">
        <f t="shared" si="82"/>
        <v>Кепка</v>
      </c>
      <c r="F844" s="177" t="str">
        <f t="shared" si="83"/>
        <v>Кепки</v>
      </c>
      <c r="G844" s="172" t="s">
        <v>2049</v>
      </c>
      <c r="H844" s="173" t="s">
        <v>870</v>
      </c>
      <c r="I844" s="173" t="s">
        <v>61</v>
      </c>
      <c r="J844" s="173" t="s">
        <v>2643</v>
      </c>
      <c r="K844" s="173">
        <v>1</v>
      </c>
      <c r="L844" s="173" t="s">
        <v>2644</v>
      </c>
      <c r="M844" s="173"/>
      <c r="N844" s="173">
        <v>1</v>
      </c>
    </row>
    <row r="845" spans="1:14" x14ac:dyDescent="0.25">
      <c r="A845" s="176" t="str">
        <f t="shared" si="78"/>
        <v>6840514322</v>
      </c>
      <c r="B845" s="176">
        <f t="shared" si="79"/>
        <v>6840514</v>
      </c>
      <c r="C845" s="176" t="str">
        <f t="shared" si="80"/>
        <v>322</v>
      </c>
      <c r="D845" s="176" t="str">
        <f t="shared" si="81"/>
        <v>HATTERAS WOOLRICH</v>
      </c>
      <c r="E845" s="176" t="str">
        <f t="shared" si="82"/>
        <v>Кепка</v>
      </c>
      <c r="F845" s="177" t="str">
        <f t="shared" si="83"/>
        <v>Кепки</v>
      </c>
      <c r="G845" s="172" t="s">
        <v>2048</v>
      </c>
      <c r="H845" s="173" t="s">
        <v>870</v>
      </c>
      <c r="I845" s="173" t="s">
        <v>70</v>
      </c>
      <c r="J845" s="173" t="s">
        <v>2643</v>
      </c>
      <c r="K845" s="173">
        <v>1</v>
      </c>
      <c r="L845" s="173" t="s">
        <v>2644</v>
      </c>
      <c r="M845" s="173"/>
      <c r="N845" s="173">
        <v>1</v>
      </c>
    </row>
    <row r="846" spans="1:14" x14ac:dyDescent="0.25">
      <c r="A846" s="176" t="str">
        <f t="shared" si="78"/>
        <v>6840514325</v>
      </c>
      <c r="B846" s="176">
        <f t="shared" si="79"/>
        <v>6840514</v>
      </c>
      <c r="C846" s="176" t="str">
        <f t="shared" si="80"/>
        <v>325</v>
      </c>
      <c r="D846" s="176" t="str">
        <f t="shared" si="81"/>
        <v>HATTERAS WOOLRICH</v>
      </c>
      <c r="E846" s="176" t="str">
        <f t="shared" si="82"/>
        <v>Кепка</v>
      </c>
      <c r="F846" s="177" t="str">
        <f t="shared" si="83"/>
        <v>Кепки</v>
      </c>
      <c r="G846" s="172" t="s">
        <v>2075</v>
      </c>
      <c r="H846" s="173" t="s">
        <v>875</v>
      </c>
      <c r="I846" s="173" t="s">
        <v>72</v>
      </c>
      <c r="J846" s="173" t="s">
        <v>2643</v>
      </c>
      <c r="K846" s="173">
        <v>1</v>
      </c>
      <c r="L846" s="173" t="s">
        <v>2644</v>
      </c>
      <c r="M846" s="173"/>
      <c r="N846" s="173">
        <v>1</v>
      </c>
    </row>
    <row r="847" spans="1:14" x14ac:dyDescent="0.25">
      <c r="A847" s="176" t="str">
        <f t="shared" si="78"/>
        <v>6840514325</v>
      </c>
      <c r="B847" s="176">
        <f t="shared" si="79"/>
        <v>6840514</v>
      </c>
      <c r="C847" s="176" t="str">
        <f t="shared" si="80"/>
        <v>325</v>
      </c>
      <c r="D847" s="176" t="str">
        <f t="shared" si="81"/>
        <v>HATTERAS WOOLRICH</v>
      </c>
      <c r="E847" s="176" t="str">
        <f t="shared" si="82"/>
        <v>Кепка</v>
      </c>
      <c r="F847" s="177" t="str">
        <f t="shared" si="83"/>
        <v>Кепки</v>
      </c>
      <c r="G847" s="172" t="s">
        <v>2074</v>
      </c>
      <c r="H847" s="173" t="s">
        <v>875</v>
      </c>
      <c r="I847" s="173" t="s">
        <v>61</v>
      </c>
      <c r="J847" s="173" t="s">
        <v>2643</v>
      </c>
      <c r="K847" s="173">
        <v>2</v>
      </c>
      <c r="L847" s="173" t="s">
        <v>2646</v>
      </c>
      <c r="M847" s="173"/>
      <c r="N847" s="173">
        <v>2</v>
      </c>
    </row>
    <row r="848" spans="1:14" x14ac:dyDescent="0.25">
      <c r="A848" s="176" t="str">
        <f t="shared" si="78"/>
        <v>6840514321</v>
      </c>
      <c r="B848" s="176">
        <f t="shared" si="79"/>
        <v>6840514</v>
      </c>
      <c r="C848" s="176" t="str">
        <f t="shared" si="80"/>
        <v>321</v>
      </c>
      <c r="D848" s="176" t="str">
        <f t="shared" si="81"/>
        <v>HATTERAS WOOLRICH</v>
      </c>
      <c r="E848" s="176" t="str">
        <f t="shared" si="82"/>
        <v>Кепка</v>
      </c>
      <c r="F848" s="177" t="str">
        <f t="shared" si="83"/>
        <v>Кепки</v>
      </c>
      <c r="G848" s="172" t="s">
        <v>2052</v>
      </c>
      <c r="H848" s="173" t="s">
        <v>879</v>
      </c>
      <c r="I848" s="173" t="s">
        <v>70</v>
      </c>
      <c r="J848" s="173" t="s">
        <v>2647</v>
      </c>
      <c r="K848" s="173">
        <v>1</v>
      </c>
      <c r="L848" s="173" t="s">
        <v>2647</v>
      </c>
      <c r="M848" s="173"/>
      <c r="N848" s="173">
        <v>1</v>
      </c>
    </row>
    <row r="849" spans="1:14" x14ac:dyDescent="0.25">
      <c r="A849" s="176" t="str">
        <f t="shared" si="78"/>
        <v>6840518374</v>
      </c>
      <c r="B849" s="176">
        <f t="shared" si="79"/>
        <v>6840518</v>
      </c>
      <c r="C849" s="176" t="str">
        <f t="shared" si="80"/>
        <v>374</v>
      </c>
      <c r="D849" s="176" t="str">
        <f t="shared" si="81"/>
        <v>HATTERAS EF HERRINGBONE WV</v>
      </c>
      <c r="E849" s="176" t="str">
        <f t="shared" si="82"/>
        <v>Кепка</v>
      </c>
      <c r="F849" s="177" t="str">
        <f t="shared" si="83"/>
        <v>Кепки</v>
      </c>
      <c r="G849" s="172" t="s">
        <v>2044</v>
      </c>
      <c r="H849" s="173" t="s">
        <v>889</v>
      </c>
      <c r="I849" s="173" t="s">
        <v>62</v>
      </c>
      <c r="J849" s="173" t="s">
        <v>2755</v>
      </c>
      <c r="K849" s="173">
        <v>1</v>
      </c>
      <c r="L849" s="173" t="s">
        <v>2755</v>
      </c>
      <c r="M849" s="173"/>
      <c r="N849" s="173">
        <v>1</v>
      </c>
    </row>
    <row r="850" spans="1:14" x14ac:dyDescent="0.25">
      <c r="A850" s="176" t="str">
        <f t="shared" si="78"/>
        <v>6840518374</v>
      </c>
      <c r="B850" s="176">
        <f t="shared" si="79"/>
        <v>6840518</v>
      </c>
      <c r="C850" s="176" t="str">
        <f t="shared" si="80"/>
        <v>374</v>
      </c>
      <c r="D850" s="176" t="str">
        <f t="shared" si="81"/>
        <v>HATTERAS EF HERRINGBONE WV</v>
      </c>
      <c r="E850" s="176" t="str">
        <f t="shared" si="82"/>
        <v>Кепка</v>
      </c>
      <c r="F850" s="177" t="str">
        <f t="shared" si="83"/>
        <v>Кепки</v>
      </c>
      <c r="G850" s="172" t="s">
        <v>2042</v>
      </c>
      <c r="H850" s="173" t="s">
        <v>889</v>
      </c>
      <c r="I850" s="173" t="s">
        <v>60</v>
      </c>
      <c r="J850" s="173" t="s">
        <v>2755</v>
      </c>
      <c r="K850" s="173">
        <v>7</v>
      </c>
      <c r="L850" s="173" t="s">
        <v>2757</v>
      </c>
      <c r="M850" s="173"/>
      <c r="N850" s="173">
        <v>7</v>
      </c>
    </row>
    <row r="851" spans="1:14" x14ac:dyDescent="0.25">
      <c r="A851" s="176" t="str">
        <f t="shared" si="78"/>
        <v>6840518374</v>
      </c>
      <c r="B851" s="176">
        <f t="shared" si="79"/>
        <v>6840518</v>
      </c>
      <c r="C851" s="176" t="str">
        <f t="shared" si="80"/>
        <v>374</v>
      </c>
      <c r="D851" s="176" t="str">
        <f t="shared" si="81"/>
        <v>HATTERAS EF HERRINGBONE WV</v>
      </c>
      <c r="E851" s="176" t="str">
        <f t="shared" si="82"/>
        <v>Кепка</v>
      </c>
      <c r="F851" s="177" t="str">
        <f t="shared" si="83"/>
        <v>Кепки</v>
      </c>
      <c r="G851" s="172" t="s">
        <v>2041</v>
      </c>
      <c r="H851" s="173" t="s">
        <v>889</v>
      </c>
      <c r="I851" s="173" t="s">
        <v>64</v>
      </c>
      <c r="J851" s="173" t="s">
        <v>2755</v>
      </c>
      <c r="K851" s="173">
        <v>1</v>
      </c>
      <c r="L851" s="173" t="s">
        <v>2755</v>
      </c>
      <c r="M851" s="173"/>
      <c r="N851" s="173">
        <v>1</v>
      </c>
    </row>
    <row r="852" spans="1:14" x14ac:dyDescent="0.25">
      <c r="A852" s="176" t="str">
        <f t="shared" si="78"/>
        <v>6840518374</v>
      </c>
      <c r="B852" s="176">
        <f t="shared" si="79"/>
        <v>6840518</v>
      </c>
      <c r="C852" s="176" t="str">
        <f t="shared" si="80"/>
        <v>374</v>
      </c>
      <c r="D852" s="176" t="str">
        <f t="shared" si="81"/>
        <v>HATTERAS EF HERRINGBONE WV</v>
      </c>
      <c r="E852" s="176" t="str">
        <f t="shared" si="82"/>
        <v>Кепка</v>
      </c>
      <c r="F852" s="177" t="str">
        <f t="shared" si="83"/>
        <v>Кепки</v>
      </c>
      <c r="G852" s="172" t="s">
        <v>2039</v>
      </c>
      <c r="H852" s="173" t="s">
        <v>889</v>
      </c>
      <c r="I852" s="173" t="s">
        <v>71</v>
      </c>
      <c r="J852" s="173" t="s">
        <v>2755</v>
      </c>
      <c r="K852" s="173">
        <v>1</v>
      </c>
      <c r="L852" s="173" t="s">
        <v>2755</v>
      </c>
      <c r="M852" s="173"/>
      <c r="N852" s="173">
        <v>1</v>
      </c>
    </row>
    <row r="853" spans="1:14" x14ac:dyDescent="0.25">
      <c r="A853" s="176" t="str">
        <f t="shared" si="78"/>
        <v>6840518374</v>
      </c>
      <c r="B853" s="176">
        <f t="shared" si="79"/>
        <v>6840518</v>
      </c>
      <c r="C853" s="176" t="str">
        <f t="shared" si="80"/>
        <v>374</v>
      </c>
      <c r="D853" s="176" t="str">
        <f t="shared" si="81"/>
        <v>HATTERAS EF HERRINGBONE WV</v>
      </c>
      <c r="E853" s="176" t="str">
        <f t="shared" si="82"/>
        <v>Кепка</v>
      </c>
      <c r="F853" s="177" t="str">
        <f t="shared" si="83"/>
        <v>Кепки</v>
      </c>
      <c r="G853" s="172" t="s">
        <v>2038</v>
      </c>
      <c r="H853" s="173" t="s">
        <v>889</v>
      </c>
      <c r="I853" s="173" t="s">
        <v>70</v>
      </c>
      <c r="J853" s="173" t="s">
        <v>2755</v>
      </c>
      <c r="K853" s="173">
        <v>2</v>
      </c>
      <c r="L853" s="173" t="s">
        <v>2759</v>
      </c>
      <c r="M853" s="173"/>
      <c r="N853" s="173">
        <v>2</v>
      </c>
    </row>
    <row r="854" spans="1:14" x14ac:dyDescent="0.25">
      <c r="A854" s="176" t="str">
        <f t="shared" si="78"/>
        <v>6840518347</v>
      </c>
      <c r="B854" s="176">
        <f t="shared" si="79"/>
        <v>6840518</v>
      </c>
      <c r="C854" s="176" t="str">
        <f t="shared" si="80"/>
        <v>347</v>
      </c>
      <c r="D854" s="176" t="str">
        <f t="shared" si="81"/>
        <v>HATTERAS EF HERRINGBONE WV</v>
      </c>
      <c r="E854" s="176" t="str">
        <f t="shared" si="82"/>
        <v>Кепка</v>
      </c>
      <c r="F854" s="177" t="str">
        <f t="shared" si="83"/>
        <v>Кепки</v>
      </c>
      <c r="G854" s="172" t="s">
        <v>2037</v>
      </c>
      <c r="H854" s="173" t="s">
        <v>3390</v>
      </c>
      <c r="I854" s="173" t="s">
        <v>66</v>
      </c>
      <c r="J854" s="173" t="s">
        <v>2826</v>
      </c>
      <c r="K854" s="173">
        <v>2</v>
      </c>
      <c r="L854" s="173" t="s">
        <v>2827</v>
      </c>
      <c r="M854" s="173"/>
      <c r="N854" s="173">
        <v>2</v>
      </c>
    </row>
    <row r="855" spans="1:14" x14ac:dyDescent="0.25">
      <c r="A855" s="176" t="str">
        <f t="shared" si="78"/>
        <v>6840518371</v>
      </c>
      <c r="B855" s="176">
        <f t="shared" si="79"/>
        <v>6840518</v>
      </c>
      <c r="C855" s="176" t="str">
        <f t="shared" si="80"/>
        <v>371</v>
      </c>
      <c r="D855" s="176" t="str">
        <f t="shared" si="81"/>
        <v>HATTERAS EF HERRINGBONE WV</v>
      </c>
      <c r="E855" s="176" t="str">
        <f t="shared" si="82"/>
        <v>Кепка</v>
      </c>
      <c r="F855" s="177" t="str">
        <f t="shared" si="83"/>
        <v>Кепки</v>
      </c>
      <c r="G855" s="172" t="s">
        <v>2046</v>
      </c>
      <c r="H855" s="173" t="s">
        <v>3376</v>
      </c>
      <c r="I855" s="173" t="s">
        <v>61</v>
      </c>
      <c r="J855" s="173" t="s">
        <v>2755</v>
      </c>
      <c r="K855" s="173">
        <v>1</v>
      </c>
      <c r="L855" s="173" t="s">
        <v>2755</v>
      </c>
      <c r="M855" s="173"/>
      <c r="N855" s="173">
        <v>1</v>
      </c>
    </row>
    <row r="856" spans="1:14" x14ac:dyDescent="0.25">
      <c r="A856" s="176" t="str">
        <f t="shared" si="78"/>
        <v>6840518371</v>
      </c>
      <c r="B856" s="176">
        <f t="shared" si="79"/>
        <v>6840518</v>
      </c>
      <c r="C856" s="176" t="str">
        <f t="shared" si="80"/>
        <v>371</v>
      </c>
      <c r="D856" s="176" t="str">
        <f t="shared" si="81"/>
        <v>HATTERAS EF HERRINGBONE WV</v>
      </c>
      <c r="E856" s="176" t="str">
        <f t="shared" si="82"/>
        <v>Кепка</v>
      </c>
      <c r="F856" s="177" t="str">
        <f t="shared" si="83"/>
        <v>Кепки</v>
      </c>
      <c r="G856" s="172" t="s">
        <v>2045</v>
      </c>
      <c r="H856" s="173" t="s">
        <v>3376</v>
      </c>
      <c r="I856" s="173" t="s">
        <v>60</v>
      </c>
      <c r="J856" s="173" t="s">
        <v>2755</v>
      </c>
      <c r="K856" s="173">
        <v>5</v>
      </c>
      <c r="L856" s="173" t="s">
        <v>3583</v>
      </c>
      <c r="M856" s="173"/>
      <c r="N856" s="173">
        <v>5</v>
      </c>
    </row>
    <row r="857" spans="1:14" x14ac:dyDescent="0.25">
      <c r="A857" s="176" t="str">
        <f t="shared" si="78"/>
        <v>6840518332</v>
      </c>
      <c r="B857" s="176">
        <f t="shared" si="79"/>
        <v>6840518</v>
      </c>
      <c r="C857" s="176" t="str">
        <f t="shared" si="80"/>
        <v>332</v>
      </c>
      <c r="D857" s="176" t="str">
        <f t="shared" si="81"/>
        <v>HATTERAS EF HERRINGBONE WV</v>
      </c>
      <c r="E857" s="176" t="str">
        <f t="shared" si="82"/>
        <v>Кепка</v>
      </c>
      <c r="F857" s="177" t="str">
        <f t="shared" si="83"/>
        <v>Кепки</v>
      </c>
      <c r="G857" s="172" t="s">
        <v>2035</v>
      </c>
      <c r="H857" s="173" t="s">
        <v>3389</v>
      </c>
      <c r="I857" s="173" t="s">
        <v>61</v>
      </c>
      <c r="J857" s="173" t="s">
        <v>2826</v>
      </c>
      <c r="K857" s="173">
        <v>1</v>
      </c>
      <c r="L857" s="173" t="s">
        <v>2826</v>
      </c>
      <c r="M857" s="173"/>
      <c r="N857" s="173">
        <v>1</v>
      </c>
    </row>
    <row r="858" spans="1:14" x14ac:dyDescent="0.25">
      <c r="A858" s="176" t="str">
        <f t="shared" si="78"/>
        <v>684052665</v>
      </c>
      <c r="B858" s="176">
        <f t="shared" si="79"/>
        <v>6840526</v>
      </c>
      <c r="C858" s="176" t="str">
        <f t="shared" si="80"/>
        <v>65</v>
      </c>
      <c r="D858" s="176" t="str">
        <f t="shared" si="81"/>
        <v>HATTERAS HARRIS TWEED</v>
      </c>
      <c r="E858" s="176" t="str">
        <f t="shared" si="82"/>
        <v>Кепка</v>
      </c>
      <c r="F858" s="177" t="str">
        <f t="shared" si="83"/>
        <v>Кепки</v>
      </c>
      <c r="G858" s="172" t="s">
        <v>953</v>
      </c>
      <c r="H858" s="173" t="s">
        <v>896</v>
      </c>
      <c r="I858" s="173" t="s">
        <v>72</v>
      </c>
      <c r="J858" s="173" t="s">
        <v>2829</v>
      </c>
      <c r="K858" s="173">
        <v>1</v>
      </c>
      <c r="L858" s="173" t="s">
        <v>2829</v>
      </c>
      <c r="M858" s="173"/>
      <c r="N858" s="173">
        <v>1</v>
      </c>
    </row>
    <row r="859" spans="1:14" x14ac:dyDescent="0.25">
      <c r="A859" s="176" t="str">
        <f t="shared" si="78"/>
        <v>684052665</v>
      </c>
      <c r="B859" s="176">
        <f t="shared" si="79"/>
        <v>6840526</v>
      </c>
      <c r="C859" s="176" t="str">
        <f t="shared" si="80"/>
        <v>65</v>
      </c>
      <c r="D859" s="176" t="str">
        <f t="shared" si="81"/>
        <v>HATTERAS HARRIS TWEED</v>
      </c>
      <c r="E859" s="176" t="str">
        <f t="shared" si="82"/>
        <v>Кепка</v>
      </c>
      <c r="F859" s="177" t="str">
        <f t="shared" si="83"/>
        <v>Кепки</v>
      </c>
      <c r="G859" s="172" t="s">
        <v>952</v>
      </c>
      <c r="H859" s="173" t="s">
        <v>896</v>
      </c>
      <c r="I859" s="173" t="s">
        <v>61</v>
      </c>
      <c r="J859" s="173" t="s">
        <v>2829</v>
      </c>
      <c r="K859" s="173">
        <v>1</v>
      </c>
      <c r="L859" s="173" t="s">
        <v>2829</v>
      </c>
      <c r="M859" s="173"/>
      <c r="N859" s="173">
        <v>1</v>
      </c>
    </row>
    <row r="860" spans="1:14" x14ac:dyDescent="0.25">
      <c r="A860" s="176" t="str">
        <f t="shared" si="78"/>
        <v>684052665</v>
      </c>
      <c r="B860" s="176">
        <f t="shared" si="79"/>
        <v>6840526</v>
      </c>
      <c r="C860" s="176" t="str">
        <f t="shared" si="80"/>
        <v>65</v>
      </c>
      <c r="D860" s="176" t="str">
        <f t="shared" si="81"/>
        <v>HATTERAS HARRIS TWEED</v>
      </c>
      <c r="E860" s="176" t="str">
        <f t="shared" si="82"/>
        <v>Кепка</v>
      </c>
      <c r="F860" s="177" t="str">
        <f t="shared" si="83"/>
        <v>Кепки</v>
      </c>
      <c r="G860" s="172" t="s">
        <v>951</v>
      </c>
      <c r="H860" s="173" t="s">
        <v>896</v>
      </c>
      <c r="I860" s="173" t="s">
        <v>64</v>
      </c>
      <c r="J860" s="173" t="s">
        <v>2829</v>
      </c>
      <c r="K860" s="173">
        <v>2</v>
      </c>
      <c r="L860" s="173" t="s">
        <v>2830</v>
      </c>
      <c r="M860" s="173"/>
      <c r="N860" s="173">
        <v>2</v>
      </c>
    </row>
    <row r="861" spans="1:14" x14ac:dyDescent="0.25">
      <c r="A861" s="176" t="str">
        <f t="shared" si="78"/>
        <v>6840527367</v>
      </c>
      <c r="B861" s="176">
        <f t="shared" si="79"/>
        <v>6840527</v>
      </c>
      <c r="C861" s="176" t="str">
        <f t="shared" si="80"/>
        <v>367</v>
      </c>
      <c r="D861" s="176" t="str">
        <f t="shared" si="81"/>
        <v>HATTERAS HARRIS TWEED</v>
      </c>
      <c r="E861" s="176" t="str">
        <f t="shared" si="82"/>
        <v>Кепка</v>
      </c>
      <c r="F861" s="177" t="str">
        <f t="shared" si="83"/>
        <v>Кепки</v>
      </c>
      <c r="G861" s="172" t="s">
        <v>438</v>
      </c>
      <c r="H861" s="173" t="s">
        <v>901</v>
      </c>
      <c r="I861" s="173" t="s">
        <v>64</v>
      </c>
      <c r="J861" s="173" t="s">
        <v>2831</v>
      </c>
      <c r="K861" s="173">
        <v>2</v>
      </c>
      <c r="L861" s="173" t="s">
        <v>2832</v>
      </c>
      <c r="M861" s="173"/>
      <c r="N861" s="173">
        <v>2</v>
      </c>
    </row>
    <row r="862" spans="1:14" x14ac:dyDescent="0.25">
      <c r="A862" s="176" t="str">
        <f t="shared" si="78"/>
        <v>6840528337</v>
      </c>
      <c r="B862" s="176">
        <f t="shared" si="79"/>
        <v>6840528</v>
      </c>
      <c r="C862" s="176" t="str">
        <f t="shared" si="80"/>
        <v>337</v>
      </c>
      <c r="D862" s="176" t="str">
        <f t="shared" si="81"/>
        <v>HATTERAS VIRGIN WOOL</v>
      </c>
      <c r="E862" s="176" t="str">
        <f t="shared" si="82"/>
        <v>Кепка</v>
      </c>
      <c r="F862" s="177" t="str">
        <f t="shared" si="83"/>
        <v>Кепки</v>
      </c>
      <c r="G862" s="172" t="s">
        <v>203</v>
      </c>
      <c r="H862" s="173" t="s">
        <v>905</v>
      </c>
      <c r="I862" s="173" t="s">
        <v>72</v>
      </c>
      <c r="J862" s="173" t="s">
        <v>2833</v>
      </c>
      <c r="K862" s="173">
        <v>1</v>
      </c>
      <c r="L862" s="173" t="s">
        <v>2833</v>
      </c>
      <c r="M862" s="173"/>
      <c r="N862" s="173">
        <v>1</v>
      </c>
    </row>
    <row r="863" spans="1:14" x14ac:dyDescent="0.25">
      <c r="A863" s="176" t="str">
        <f t="shared" si="78"/>
        <v>6840528337</v>
      </c>
      <c r="B863" s="176">
        <f t="shared" si="79"/>
        <v>6840528</v>
      </c>
      <c r="C863" s="176" t="str">
        <f t="shared" si="80"/>
        <v>337</v>
      </c>
      <c r="D863" s="176" t="str">
        <f t="shared" si="81"/>
        <v>HATTERAS VIRGIN WOOL</v>
      </c>
      <c r="E863" s="176" t="str">
        <f t="shared" si="82"/>
        <v>Кепка</v>
      </c>
      <c r="F863" s="177" t="str">
        <f t="shared" si="83"/>
        <v>Кепки</v>
      </c>
      <c r="G863" s="172" t="s">
        <v>201</v>
      </c>
      <c r="H863" s="173" t="s">
        <v>905</v>
      </c>
      <c r="I863" s="173" t="s">
        <v>61</v>
      </c>
      <c r="J863" s="173" t="s">
        <v>2833</v>
      </c>
      <c r="K863" s="173">
        <v>5</v>
      </c>
      <c r="L863" s="173" t="s">
        <v>3596</v>
      </c>
      <c r="M863" s="173"/>
      <c r="N863" s="173">
        <v>5</v>
      </c>
    </row>
    <row r="864" spans="1:14" x14ac:dyDescent="0.25">
      <c r="A864" s="176" t="str">
        <f t="shared" si="78"/>
        <v>6840528337</v>
      </c>
      <c r="B864" s="176">
        <f t="shared" si="79"/>
        <v>6840528</v>
      </c>
      <c r="C864" s="176" t="str">
        <f t="shared" si="80"/>
        <v>337</v>
      </c>
      <c r="D864" s="176" t="str">
        <f t="shared" si="81"/>
        <v>HATTERAS VIRGIN WOOL</v>
      </c>
      <c r="E864" s="176" t="str">
        <f t="shared" si="82"/>
        <v>Кепка</v>
      </c>
      <c r="F864" s="177" t="str">
        <f t="shared" si="83"/>
        <v>Кепки</v>
      </c>
      <c r="G864" s="172" t="s">
        <v>199</v>
      </c>
      <c r="H864" s="173" t="s">
        <v>905</v>
      </c>
      <c r="I864" s="173" t="s">
        <v>62</v>
      </c>
      <c r="J864" s="173" t="s">
        <v>2834</v>
      </c>
      <c r="K864" s="173">
        <v>3</v>
      </c>
      <c r="L864" s="173" t="s">
        <v>3597</v>
      </c>
      <c r="M864" s="173"/>
      <c r="N864" s="173">
        <v>3</v>
      </c>
    </row>
    <row r="865" spans="1:14" x14ac:dyDescent="0.25">
      <c r="A865" s="176" t="str">
        <f t="shared" si="78"/>
        <v>6840528337</v>
      </c>
      <c r="B865" s="176">
        <f t="shared" si="79"/>
        <v>6840528</v>
      </c>
      <c r="C865" s="176" t="str">
        <f t="shared" si="80"/>
        <v>337</v>
      </c>
      <c r="D865" s="176" t="str">
        <f t="shared" si="81"/>
        <v>HATTERAS VIRGIN WOOL</v>
      </c>
      <c r="E865" s="176" t="str">
        <f t="shared" si="82"/>
        <v>Кепка</v>
      </c>
      <c r="F865" s="177" t="str">
        <f t="shared" si="83"/>
        <v>Кепки</v>
      </c>
      <c r="G865" s="172" t="s">
        <v>198</v>
      </c>
      <c r="H865" s="173" t="s">
        <v>905</v>
      </c>
      <c r="I865" s="173" t="s">
        <v>60</v>
      </c>
      <c r="J865" s="173" t="s">
        <v>2833</v>
      </c>
      <c r="K865" s="173">
        <v>10</v>
      </c>
      <c r="L865" s="173" t="s">
        <v>3598</v>
      </c>
      <c r="M865" s="173"/>
      <c r="N865" s="173">
        <v>10</v>
      </c>
    </row>
    <row r="866" spans="1:14" x14ac:dyDescent="0.25">
      <c r="A866" s="176" t="str">
        <f t="shared" si="78"/>
        <v>6840528337</v>
      </c>
      <c r="B866" s="176">
        <f t="shared" si="79"/>
        <v>6840528</v>
      </c>
      <c r="C866" s="176" t="str">
        <f t="shared" si="80"/>
        <v>337</v>
      </c>
      <c r="D866" s="176" t="str">
        <f t="shared" si="81"/>
        <v>HATTERAS VIRGIN WOOL</v>
      </c>
      <c r="E866" s="176" t="str">
        <f t="shared" si="82"/>
        <v>Кепка</v>
      </c>
      <c r="F866" s="177" t="str">
        <f t="shared" si="83"/>
        <v>Кепки</v>
      </c>
      <c r="G866" s="172" t="s">
        <v>197</v>
      </c>
      <c r="H866" s="173" t="s">
        <v>905</v>
      </c>
      <c r="I866" s="173" t="s">
        <v>63</v>
      </c>
      <c r="J866" s="173" t="s">
        <v>2834</v>
      </c>
      <c r="K866" s="173">
        <v>3</v>
      </c>
      <c r="L866" s="173" t="s">
        <v>3597</v>
      </c>
      <c r="M866" s="173"/>
      <c r="N866" s="173">
        <v>3</v>
      </c>
    </row>
    <row r="867" spans="1:14" x14ac:dyDescent="0.25">
      <c r="A867" s="176" t="str">
        <f t="shared" si="78"/>
        <v>6840528337</v>
      </c>
      <c r="B867" s="176">
        <f t="shared" si="79"/>
        <v>6840528</v>
      </c>
      <c r="C867" s="176" t="str">
        <f t="shared" si="80"/>
        <v>337</v>
      </c>
      <c r="D867" s="176" t="str">
        <f t="shared" si="81"/>
        <v>HATTERAS VIRGIN WOOL</v>
      </c>
      <c r="E867" s="176" t="str">
        <f t="shared" si="82"/>
        <v>Кепка</v>
      </c>
      <c r="F867" s="177" t="str">
        <f t="shared" si="83"/>
        <v>Кепки</v>
      </c>
      <c r="G867" s="172" t="s">
        <v>196</v>
      </c>
      <c r="H867" s="173" t="s">
        <v>905</v>
      </c>
      <c r="I867" s="173" t="s">
        <v>64</v>
      </c>
      <c r="J867" s="173" t="s">
        <v>2833</v>
      </c>
      <c r="K867" s="173">
        <v>6</v>
      </c>
      <c r="L867" s="173" t="s">
        <v>3599</v>
      </c>
      <c r="M867" s="173"/>
      <c r="N867" s="173">
        <v>6</v>
      </c>
    </row>
    <row r="868" spans="1:14" x14ac:dyDescent="0.25">
      <c r="A868" s="176" t="str">
        <f t="shared" si="78"/>
        <v>6840528337</v>
      </c>
      <c r="B868" s="176">
        <f t="shared" si="79"/>
        <v>6840528</v>
      </c>
      <c r="C868" s="176" t="str">
        <f t="shared" si="80"/>
        <v>337</v>
      </c>
      <c r="D868" s="176" t="str">
        <f t="shared" si="81"/>
        <v>HATTERAS VIRGIN WOOL</v>
      </c>
      <c r="E868" s="176" t="str">
        <f t="shared" si="82"/>
        <v>Кепка</v>
      </c>
      <c r="F868" s="177" t="str">
        <f t="shared" si="83"/>
        <v>Кепки</v>
      </c>
      <c r="G868" s="172" t="s">
        <v>195</v>
      </c>
      <c r="H868" s="173" t="s">
        <v>905</v>
      </c>
      <c r="I868" s="173" t="s">
        <v>71</v>
      </c>
      <c r="J868" s="173" t="s">
        <v>2833</v>
      </c>
      <c r="K868" s="173">
        <v>1</v>
      </c>
      <c r="L868" s="173" t="s">
        <v>2833</v>
      </c>
      <c r="M868" s="173"/>
      <c r="N868" s="173">
        <v>1</v>
      </c>
    </row>
    <row r="869" spans="1:14" x14ac:dyDescent="0.25">
      <c r="A869" s="176" t="str">
        <f t="shared" si="78"/>
        <v>6840528337</v>
      </c>
      <c r="B869" s="176">
        <f t="shared" si="79"/>
        <v>6840528</v>
      </c>
      <c r="C869" s="176" t="str">
        <f t="shared" si="80"/>
        <v>337</v>
      </c>
      <c r="D869" s="176" t="str">
        <f t="shared" si="81"/>
        <v>HATTERAS VIRGIN WOOL</v>
      </c>
      <c r="E869" s="176" t="str">
        <f t="shared" si="82"/>
        <v>Кепка</v>
      </c>
      <c r="F869" s="177" t="str">
        <f t="shared" si="83"/>
        <v>Кепки</v>
      </c>
      <c r="G869" s="172" t="s">
        <v>194</v>
      </c>
      <c r="H869" s="173" t="s">
        <v>905</v>
      </c>
      <c r="I869" s="173" t="s">
        <v>70</v>
      </c>
      <c r="J869" s="173" t="s">
        <v>2833</v>
      </c>
      <c r="K869" s="173">
        <v>2</v>
      </c>
      <c r="L869" s="173" t="s">
        <v>3600</v>
      </c>
      <c r="M869" s="173"/>
      <c r="N869" s="173">
        <v>2</v>
      </c>
    </row>
    <row r="870" spans="1:14" x14ac:dyDescent="0.25">
      <c r="A870" s="176" t="str">
        <f t="shared" si="78"/>
        <v>6840529333</v>
      </c>
      <c r="B870" s="176">
        <f t="shared" si="79"/>
        <v>6840529</v>
      </c>
      <c r="C870" s="176" t="str">
        <f t="shared" si="80"/>
        <v>333</v>
      </c>
      <c r="D870" s="176" t="str">
        <f t="shared" si="81"/>
        <v>HATTERAS EF WOOL HERRINGBONE</v>
      </c>
      <c r="E870" s="176" t="str">
        <f t="shared" si="82"/>
        <v>Кепка</v>
      </c>
      <c r="F870" s="177" t="str">
        <f t="shared" si="83"/>
        <v>Кепки</v>
      </c>
      <c r="G870" s="172" t="s">
        <v>437</v>
      </c>
      <c r="H870" s="173" t="s">
        <v>914</v>
      </c>
      <c r="I870" s="173" t="s">
        <v>61</v>
      </c>
      <c r="J870" s="173" t="s">
        <v>2813</v>
      </c>
      <c r="K870" s="173">
        <v>6</v>
      </c>
      <c r="L870" s="173" t="s">
        <v>3601</v>
      </c>
      <c r="M870" s="173"/>
      <c r="N870" s="173">
        <v>6</v>
      </c>
    </row>
    <row r="871" spans="1:14" x14ac:dyDescent="0.25">
      <c r="A871" s="176" t="str">
        <f t="shared" si="78"/>
        <v>6840529333</v>
      </c>
      <c r="B871" s="176">
        <f t="shared" si="79"/>
        <v>6840529</v>
      </c>
      <c r="C871" s="176" t="str">
        <f t="shared" si="80"/>
        <v>333</v>
      </c>
      <c r="D871" s="176" t="str">
        <f t="shared" si="81"/>
        <v>HATTERAS EF WOOL HERRINGBONE</v>
      </c>
      <c r="E871" s="176" t="str">
        <f t="shared" si="82"/>
        <v>Кепка</v>
      </c>
      <c r="F871" s="177" t="str">
        <f t="shared" si="83"/>
        <v>Кепки</v>
      </c>
      <c r="G871" s="172" t="s">
        <v>435</v>
      </c>
      <c r="H871" s="173" t="s">
        <v>914</v>
      </c>
      <c r="I871" s="173" t="s">
        <v>60</v>
      </c>
      <c r="J871" s="173" t="s">
        <v>2813</v>
      </c>
      <c r="K871" s="173">
        <v>1</v>
      </c>
      <c r="L871" s="173" t="s">
        <v>2813</v>
      </c>
      <c r="M871" s="173"/>
      <c r="N871" s="173">
        <v>1</v>
      </c>
    </row>
    <row r="872" spans="1:14" x14ac:dyDescent="0.25">
      <c r="A872" s="176" t="str">
        <f t="shared" si="78"/>
        <v>6840529333</v>
      </c>
      <c r="B872" s="176">
        <f t="shared" si="79"/>
        <v>6840529</v>
      </c>
      <c r="C872" s="176" t="str">
        <f t="shared" si="80"/>
        <v>333</v>
      </c>
      <c r="D872" s="176" t="str">
        <f t="shared" si="81"/>
        <v>HATTERAS EF WOOL HERRINGBONE</v>
      </c>
      <c r="E872" s="176" t="str">
        <f t="shared" si="82"/>
        <v>Кепка</v>
      </c>
      <c r="F872" s="177" t="str">
        <f t="shared" si="83"/>
        <v>Кепки</v>
      </c>
      <c r="G872" s="172" t="s">
        <v>3260</v>
      </c>
      <c r="H872" s="173" t="s">
        <v>914</v>
      </c>
      <c r="I872" s="173" t="s">
        <v>63</v>
      </c>
      <c r="J872" s="173" t="s">
        <v>2813</v>
      </c>
      <c r="K872" s="173">
        <v>1</v>
      </c>
      <c r="L872" s="173" t="s">
        <v>2813</v>
      </c>
      <c r="M872" s="173"/>
      <c r="N872" s="173">
        <v>1</v>
      </c>
    </row>
    <row r="873" spans="1:14" x14ac:dyDescent="0.25">
      <c r="A873" s="176" t="str">
        <f t="shared" si="78"/>
        <v>6840601427</v>
      </c>
      <c r="B873" s="176">
        <f t="shared" si="79"/>
        <v>6840601</v>
      </c>
      <c r="C873" s="176" t="str">
        <f t="shared" si="80"/>
        <v>427</v>
      </c>
      <c r="D873" s="176" t="str">
        <f t="shared" si="81"/>
        <v>HATTERAS DONEGAL</v>
      </c>
      <c r="E873" s="176" t="str">
        <f t="shared" si="82"/>
        <v>Кепка</v>
      </c>
      <c r="F873" s="177" t="str">
        <f t="shared" si="83"/>
        <v>Кепки</v>
      </c>
      <c r="G873" s="172" t="s">
        <v>1994</v>
      </c>
      <c r="H873" s="173" t="s">
        <v>916</v>
      </c>
      <c r="I873" s="173" t="s">
        <v>66</v>
      </c>
      <c r="J873" s="173" t="s">
        <v>2804</v>
      </c>
      <c r="K873" s="173">
        <v>1</v>
      </c>
      <c r="L873" s="173" t="s">
        <v>2809</v>
      </c>
      <c r="M873" s="173"/>
      <c r="N873" s="173">
        <v>1</v>
      </c>
    </row>
    <row r="874" spans="1:14" x14ac:dyDescent="0.25">
      <c r="A874" s="176" t="str">
        <f t="shared" si="78"/>
        <v>6840601427</v>
      </c>
      <c r="B874" s="176">
        <f t="shared" si="79"/>
        <v>6840601</v>
      </c>
      <c r="C874" s="176" t="str">
        <f t="shared" si="80"/>
        <v>427</v>
      </c>
      <c r="D874" s="176" t="str">
        <f t="shared" si="81"/>
        <v>HATTERAS DONEGAL</v>
      </c>
      <c r="E874" s="176" t="str">
        <f t="shared" si="82"/>
        <v>Кепка</v>
      </c>
      <c r="F874" s="177" t="str">
        <f t="shared" si="83"/>
        <v>Кепки</v>
      </c>
      <c r="G874" s="172" t="s">
        <v>1993</v>
      </c>
      <c r="H874" s="173" t="s">
        <v>916</v>
      </c>
      <c r="I874" s="173" t="s">
        <v>72</v>
      </c>
      <c r="J874" s="173" t="s">
        <v>2762</v>
      </c>
      <c r="K874" s="173">
        <v>2</v>
      </c>
      <c r="L874" s="173" t="s">
        <v>2763</v>
      </c>
      <c r="M874" s="173"/>
      <c r="N874" s="173">
        <v>2</v>
      </c>
    </row>
    <row r="875" spans="1:14" x14ac:dyDescent="0.25">
      <c r="A875" s="176" t="str">
        <f t="shared" si="78"/>
        <v>6840601427</v>
      </c>
      <c r="B875" s="176">
        <f t="shared" si="79"/>
        <v>6840601</v>
      </c>
      <c r="C875" s="176" t="str">
        <f t="shared" si="80"/>
        <v>427</v>
      </c>
      <c r="D875" s="176" t="str">
        <f t="shared" si="81"/>
        <v>HATTERAS DONEGAL</v>
      </c>
      <c r="E875" s="176" t="str">
        <f t="shared" si="82"/>
        <v>Кепка</v>
      </c>
      <c r="F875" s="177" t="str">
        <f t="shared" si="83"/>
        <v>Кепки</v>
      </c>
      <c r="G875" s="172" t="s">
        <v>1992</v>
      </c>
      <c r="H875" s="173" t="s">
        <v>916</v>
      </c>
      <c r="I875" s="173" t="s">
        <v>61</v>
      </c>
      <c r="J875" s="173" t="s">
        <v>2806</v>
      </c>
      <c r="K875" s="173">
        <v>9</v>
      </c>
      <c r="L875" s="173" t="s">
        <v>2835</v>
      </c>
      <c r="M875" s="173"/>
      <c r="N875" s="173">
        <v>9</v>
      </c>
    </row>
    <row r="876" spans="1:14" x14ac:dyDescent="0.25">
      <c r="A876" s="176" t="str">
        <f t="shared" si="78"/>
        <v>6840601427</v>
      </c>
      <c r="B876" s="176">
        <f t="shared" si="79"/>
        <v>6840601</v>
      </c>
      <c r="C876" s="176" t="str">
        <f t="shared" si="80"/>
        <v>427</v>
      </c>
      <c r="D876" s="176" t="str">
        <f t="shared" si="81"/>
        <v>HATTERAS DONEGAL</v>
      </c>
      <c r="E876" s="176" t="str">
        <f t="shared" si="82"/>
        <v>Кепка</v>
      </c>
      <c r="F876" s="177" t="str">
        <f t="shared" si="83"/>
        <v>Кепки</v>
      </c>
      <c r="G876" s="172" t="s">
        <v>1991</v>
      </c>
      <c r="H876" s="173" t="s">
        <v>916</v>
      </c>
      <c r="I876" s="173" t="s">
        <v>60</v>
      </c>
      <c r="J876" s="173" t="s">
        <v>2806</v>
      </c>
      <c r="K876" s="173">
        <v>10</v>
      </c>
      <c r="L876" s="173" t="s">
        <v>2836</v>
      </c>
      <c r="M876" s="173"/>
      <c r="N876" s="173">
        <v>10</v>
      </c>
    </row>
    <row r="877" spans="1:14" x14ac:dyDescent="0.25">
      <c r="A877" s="176" t="str">
        <f t="shared" si="78"/>
        <v>6840601427</v>
      </c>
      <c r="B877" s="176">
        <f t="shared" si="79"/>
        <v>6840601</v>
      </c>
      <c r="C877" s="176" t="str">
        <f t="shared" si="80"/>
        <v>427</v>
      </c>
      <c r="D877" s="176" t="str">
        <f t="shared" si="81"/>
        <v>HATTERAS DONEGAL</v>
      </c>
      <c r="E877" s="176" t="str">
        <f t="shared" si="82"/>
        <v>Кепка</v>
      </c>
      <c r="F877" s="177" t="str">
        <f t="shared" si="83"/>
        <v>Кепки</v>
      </c>
      <c r="G877" s="172" t="s">
        <v>1989</v>
      </c>
      <c r="H877" s="173" t="s">
        <v>916</v>
      </c>
      <c r="I877" s="173" t="s">
        <v>64</v>
      </c>
      <c r="J877" s="173" t="s">
        <v>2806</v>
      </c>
      <c r="K877" s="173">
        <v>9</v>
      </c>
      <c r="L877" s="173" t="s">
        <v>2835</v>
      </c>
      <c r="M877" s="173"/>
      <c r="N877" s="173">
        <v>9</v>
      </c>
    </row>
    <row r="878" spans="1:14" x14ac:dyDescent="0.25">
      <c r="A878" s="176" t="str">
        <f t="shared" si="78"/>
        <v>6840601427</v>
      </c>
      <c r="B878" s="176">
        <f t="shared" si="79"/>
        <v>6840601</v>
      </c>
      <c r="C878" s="176" t="str">
        <f t="shared" si="80"/>
        <v>427</v>
      </c>
      <c r="D878" s="176" t="str">
        <f t="shared" si="81"/>
        <v>HATTERAS DONEGAL</v>
      </c>
      <c r="E878" s="176" t="str">
        <f t="shared" si="82"/>
        <v>Кепка</v>
      </c>
      <c r="F878" s="177" t="str">
        <f t="shared" si="83"/>
        <v>Кепки</v>
      </c>
      <c r="G878" s="172" t="s">
        <v>1988</v>
      </c>
      <c r="H878" s="173" t="s">
        <v>916</v>
      </c>
      <c r="I878" s="173" t="s">
        <v>70</v>
      </c>
      <c r="J878" s="173" t="s">
        <v>2762</v>
      </c>
      <c r="K878" s="173">
        <v>3</v>
      </c>
      <c r="L878" s="173" t="s">
        <v>2837</v>
      </c>
      <c r="M878" s="173"/>
      <c r="N878" s="173">
        <v>3</v>
      </c>
    </row>
    <row r="879" spans="1:14" x14ac:dyDescent="0.25">
      <c r="A879" s="176" t="str">
        <f t="shared" si="78"/>
        <v>6840601483</v>
      </c>
      <c r="B879" s="176">
        <f t="shared" si="79"/>
        <v>6840601</v>
      </c>
      <c r="C879" s="176" t="str">
        <f t="shared" si="80"/>
        <v>483</v>
      </c>
      <c r="D879" s="176" t="str">
        <f t="shared" si="81"/>
        <v>HATTERAS DONEGAL</v>
      </c>
      <c r="E879" s="176" t="str">
        <f t="shared" si="82"/>
        <v>Кепка</v>
      </c>
      <c r="F879" s="177" t="str">
        <f t="shared" si="83"/>
        <v>Кепки</v>
      </c>
      <c r="G879" s="172" t="s">
        <v>1996</v>
      </c>
      <c r="H879" s="173" t="s">
        <v>922</v>
      </c>
      <c r="I879" s="173" t="s">
        <v>61</v>
      </c>
      <c r="J879" s="173" t="s">
        <v>2727</v>
      </c>
      <c r="K879" s="173">
        <v>1</v>
      </c>
      <c r="L879" s="173" t="s">
        <v>2728</v>
      </c>
      <c r="M879" s="173"/>
      <c r="N879" s="173">
        <v>1</v>
      </c>
    </row>
    <row r="880" spans="1:14" x14ac:dyDescent="0.25">
      <c r="A880" s="176" t="str">
        <f t="shared" si="78"/>
        <v>6840601483</v>
      </c>
      <c r="B880" s="176">
        <f t="shared" si="79"/>
        <v>6840601</v>
      </c>
      <c r="C880" s="176" t="str">
        <f t="shared" si="80"/>
        <v>483</v>
      </c>
      <c r="D880" s="176" t="str">
        <f t="shared" si="81"/>
        <v>HATTERAS DONEGAL</v>
      </c>
      <c r="E880" s="176" t="str">
        <f t="shared" si="82"/>
        <v>Кепка</v>
      </c>
      <c r="F880" s="177" t="str">
        <f t="shared" si="83"/>
        <v>Кепки</v>
      </c>
      <c r="G880" s="172" t="s">
        <v>3174</v>
      </c>
      <c r="H880" s="173" t="s">
        <v>922</v>
      </c>
      <c r="I880" s="173" t="s">
        <v>60</v>
      </c>
      <c r="J880" s="173" t="s">
        <v>2727</v>
      </c>
      <c r="K880" s="173">
        <v>1</v>
      </c>
      <c r="L880" s="173" t="s">
        <v>2728</v>
      </c>
      <c r="M880" s="173"/>
      <c r="N880" s="173">
        <v>1</v>
      </c>
    </row>
    <row r="881" spans="1:14" x14ac:dyDescent="0.25">
      <c r="A881" s="176" t="str">
        <f t="shared" si="78"/>
        <v>6840601474</v>
      </c>
      <c r="B881" s="176">
        <f t="shared" si="79"/>
        <v>6840601</v>
      </c>
      <c r="C881" s="176" t="str">
        <f t="shared" si="80"/>
        <v>474</v>
      </c>
      <c r="D881" s="176" t="str">
        <f t="shared" si="81"/>
        <v>HATTERAS DONEGAL</v>
      </c>
      <c r="E881" s="176" t="str">
        <f t="shared" si="82"/>
        <v>Кепка</v>
      </c>
      <c r="F881" s="177" t="str">
        <f t="shared" si="83"/>
        <v>Кепки</v>
      </c>
      <c r="G881" s="172" t="s">
        <v>1987</v>
      </c>
      <c r="H881" s="173" t="s">
        <v>925</v>
      </c>
      <c r="I881" s="173" t="s">
        <v>62</v>
      </c>
      <c r="J881" s="173" t="s">
        <v>2727</v>
      </c>
      <c r="K881" s="173">
        <v>1</v>
      </c>
      <c r="L881" s="173" t="s">
        <v>2728</v>
      </c>
      <c r="M881" s="173"/>
      <c r="N881" s="173">
        <v>1</v>
      </c>
    </row>
    <row r="882" spans="1:14" x14ac:dyDescent="0.25">
      <c r="A882" s="176" t="str">
        <f t="shared" si="78"/>
        <v>6840601474</v>
      </c>
      <c r="B882" s="176">
        <f t="shared" si="79"/>
        <v>6840601</v>
      </c>
      <c r="C882" s="176" t="str">
        <f t="shared" si="80"/>
        <v>474</v>
      </c>
      <c r="D882" s="176" t="str">
        <f t="shared" si="81"/>
        <v>HATTERAS DONEGAL</v>
      </c>
      <c r="E882" s="176" t="str">
        <f t="shared" si="82"/>
        <v>Кепка</v>
      </c>
      <c r="F882" s="177" t="str">
        <f t="shared" si="83"/>
        <v>Кепки</v>
      </c>
      <c r="G882" s="172" t="s">
        <v>1985</v>
      </c>
      <c r="H882" s="173" t="s">
        <v>925</v>
      </c>
      <c r="I882" s="173" t="s">
        <v>63</v>
      </c>
      <c r="J882" s="173" t="s">
        <v>2727</v>
      </c>
      <c r="K882" s="173">
        <v>2</v>
      </c>
      <c r="L882" s="173" t="s">
        <v>2729</v>
      </c>
      <c r="M882" s="173"/>
      <c r="N882" s="173">
        <v>2</v>
      </c>
    </row>
    <row r="883" spans="1:14" x14ac:dyDescent="0.25">
      <c r="A883" s="176" t="str">
        <f t="shared" si="78"/>
        <v>6840601474</v>
      </c>
      <c r="B883" s="176">
        <f t="shared" si="79"/>
        <v>6840601</v>
      </c>
      <c r="C883" s="176" t="str">
        <f t="shared" si="80"/>
        <v>474</v>
      </c>
      <c r="D883" s="176" t="str">
        <f t="shared" si="81"/>
        <v>HATTERAS DONEGAL</v>
      </c>
      <c r="E883" s="176" t="str">
        <f t="shared" si="82"/>
        <v>Кепка</v>
      </c>
      <c r="F883" s="177" t="str">
        <f t="shared" si="83"/>
        <v>Кепки</v>
      </c>
      <c r="G883" s="172" t="s">
        <v>1984</v>
      </c>
      <c r="H883" s="173" t="s">
        <v>925</v>
      </c>
      <c r="I883" s="173" t="s">
        <v>70</v>
      </c>
      <c r="J883" s="173" t="s">
        <v>2726</v>
      </c>
      <c r="K883" s="173">
        <v>1</v>
      </c>
      <c r="L883" s="173" t="s">
        <v>2726</v>
      </c>
      <c r="M883" s="173"/>
      <c r="N883" s="173">
        <v>1</v>
      </c>
    </row>
    <row r="884" spans="1:14" x14ac:dyDescent="0.25">
      <c r="A884" s="176" t="str">
        <f t="shared" si="78"/>
        <v>6840601455</v>
      </c>
      <c r="B884" s="176">
        <f t="shared" si="79"/>
        <v>6840601</v>
      </c>
      <c r="C884" s="176" t="str">
        <f t="shared" si="80"/>
        <v>455</v>
      </c>
      <c r="D884" s="176" t="str">
        <f t="shared" si="81"/>
        <v>HATTERAS DONEGAL</v>
      </c>
      <c r="E884" s="176" t="str">
        <f t="shared" si="82"/>
        <v>Кепка</v>
      </c>
      <c r="F884" s="177" t="str">
        <f t="shared" si="83"/>
        <v>Кепки</v>
      </c>
      <c r="G884" s="172" t="s">
        <v>2011</v>
      </c>
      <c r="H884" s="173" t="s">
        <v>3411</v>
      </c>
      <c r="I884" s="173" t="s">
        <v>61</v>
      </c>
      <c r="J884" s="173" t="s">
        <v>2533</v>
      </c>
      <c r="K884" s="173">
        <v>7</v>
      </c>
      <c r="L884" s="173" t="s">
        <v>2838</v>
      </c>
      <c r="M884" s="173"/>
      <c r="N884" s="173">
        <v>7</v>
      </c>
    </row>
    <row r="885" spans="1:14" x14ac:dyDescent="0.25">
      <c r="A885" s="176" t="str">
        <f t="shared" si="78"/>
        <v>6840601455</v>
      </c>
      <c r="B885" s="176">
        <f t="shared" si="79"/>
        <v>6840601</v>
      </c>
      <c r="C885" s="176" t="str">
        <f t="shared" si="80"/>
        <v>455</v>
      </c>
      <c r="D885" s="176" t="str">
        <f t="shared" si="81"/>
        <v>HATTERAS DONEGAL</v>
      </c>
      <c r="E885" s="176" t="str">
        <f t="shared" si="82"/>
        <v>Кепка</v>
      </c>
      <c r="F885" s="177" t="str">
        <f t="shared" si="83"/>
        <v>Кепки</v>
      </c>
      <c r="G885" s="172" t="s">
        <v>2010</v>
      </c>
      <c r="H885" s="173" t="s">
        <v>3411</v>
      </c>
      <c r="I885" s="173" t="s">
        <v>60</v>
      </c>
      <c r="J885" s="173" t="s">
        <v>2533</v>
      </c>
      <c r="K885" s="173">
        <v>9</v>
      </c>
      <c r="L885" s="173" t="s">
        <v>2844</v>
      </c>
      <c r="M885" s="173"/>
      <c r="N885" s="173">
        <v>9</v>
      </c>
    </row>
    <row r="886" spans="1:14" x14ac:dyDescent="0.25">
      <c r="A886" s="176" t="str">
        <f t="shared" si="78"/>
        <v>6840601455</v>
      </c>
      <c r="B886" s="176">
        <f t="shared" si="79"/>
        <v>6840601</v>
      </c>
      <c r="C886" s="176" t="str">
        <f t="shared" si="80"/>
        <v>455</v>
      </c>
      <c r="D886" s="176" t="str">
        <f t="shared" si="81"/>
        <v>HATTERAS DONEGAL</v>
      </c>
      <c r="E886" s="176" t="str">
        <f t="shared" si="82"/>
        <v>Кепка</v>
      </c>
      <c r="F886" s="177" t="str">
        <f t="shared" si="83"/>
        <v>Кепки</v>
      </c>
      <c r="G886" s="172" t="s">
        <v>2008</v>
      </c>
      <c r="H886" s="173" t="s">
        <v>3411</v>
      </c>
      <c r="I886" s="173" t="s">
        <v>64</v>
      </c>
      <c r="J886" s="173" t="s">
        <v>2533</v>
      </c>
      <c r="K886" s="173">
        <v>6</v>
      </c>
      <c r="L886" s="173" t="s">
        <v>2845</v>
      </c>
      <c r="M886" s="173"/>
      <c r="N886" s="173">
        <v>6</v>
      </c>
    </row>
    <row r="887" spans="1:14" x14ac:dyDescent="0.25">
      <c r="A887" s="176" t="str">
        <f t="shared" si="78"/>
        <v>6840601455</v>
      </c>
      <c r="B887" s="176">
        <f t="shared" si="79"/>
        <v>6840601</v>
      </c>
      <c r="C887" s="176" t="str">
        <f t="shared" si="80"/>
        <v>455</v>
      </c>
      <c r="D887" s="176" t="str">
        <f t="shared" si="81"/>
        <v>HATTERAS DONEGAL</v>
      </c>
      <c r="E887" s="176" t="str">
        <f t="shared" si="82"/>
        <v>Кепка</v>
      </c>
      <c r="F887" s="177" t="str">
        <f t="shared" si="83"/>
        <v>Кепки</v>
      </c>
      <c r="G887" s="172" t="s">
        <v>2006</v>
      </c>
      <c r="H887" s="173" t="s">
        <v>3411</v>
      </c>
      <c r="I887" s="173" t="s">
        <v>70</v>
      </c>
      <c r="J887" s="173" t="s">
        <v>2533</v>
      </c>
      <c r="K887" s="173">
        <v>1</v>
      </c>
      <c r="L887" s="173" t="s">
        <v>2533</v>
      </c>
      <c r="M887" s="173"/>
      <c r="N887" s="173">
        <v>1</v>
      </c>
    </row>
    <row r="888" spans="1:14" x14ac:dyDescent="0.25">
      <c r="A888" s="176" t="str">
        <f t="shared" si="78"/>
        <v>6840601415</v>
      </c>
      <c r="B888" s="176">
        <f t="shared" si="79"/>
        <v>6840601</v>
      </c>
      <c r="C888" s="176" t="str">
        <f t="shared" si="80"/>
        <v>415</v>
      </c>
      <c r="D888" s="176" t="str">
        <f t="shared" si="81"/>
        <v>HATTERAS DONEGAL</v>
      </c>
      <c r="E888" s="176" t="str">
        <f t="shared" si="82"/>
        <v>Кепка</v>
      </c>
      <c r="F888" s="177" t="str">
        <f t="shared" si="83"/>
        <v>Кепки</v>
      </c>
      <c r="G888" s="172" t="s">
        <v>2033</v>
      </c>
      <c r="H888" s="173" t="s">
        <v>928</v>
      </c>
      <c r="I888" s="173" t="s">
        <v>61</v>
      </c>
      <c r="J888" s="173" t="s">
        <v>2533</v>
      </c>
      <c r="K888" s="173">
        <v>5</v>
      </c>
      <c r="L888" s="173" t="s">
        <v>2535</v>
      </c>
      <c r="M888" s="173"/>
      <c r="N888" s="173">
        <v>5</v>
      </c>
    </row>
    <row r="889" spans="1:14" x14ac:dyDescent="0.25">
      <c r="A889" s="176" t="str">
        <f t="shared" si="78"/>
        <v>6840601415</v>
      </c>
      <c r="B889" s="176">
        <f t="shared" si="79"/>
        <v>6840601</v>
      </c>
      <c r="C889" s="176" t="str">
        <f t="shared" si="80"/>
        <v>415</v>
      </c>
      <c r="D889" s="176" t="str">
        <f t="shared" si="81"/>
        <v>HATTERAS DONEGAL</v>
      </c>
      <c r="E889" s="176" t="str">
        <f t="shared" si="82"/>
        <v>Кепка</v>
      </c>
      <c r="F889" s="177" t="str">
        <f t="shared" si="83"/>
        <v>Кепки</v>
      </c>
      <c r="G889" s="172" t="s">
        <v>2032</v>
      </c>
      <c r="H889" s="173" t="s">
        <v>928</v>
      </c>
      <c r="I889" s="173" t="s">
        <v>60</v>
      </c>
      <c r="J889" s="173" t="s">
        <v>2533</v>
      </c>
      <c r="K889" s="173">
        <v>7</v>
      </c>
      <c r="L889" s="173" t="s">
        <v>2838</v>
      </c>
      <c r="M889" s="173"/>
      <c r="N889" s="173">
        <v>7</v>
      </c>
    </row>
    <row r="890" spans="1:14" x14ac:dyDescent="0.25">
      <c r="A890" s="176" t="str">
        <f t="shared" si="78"/>
        <v>6840601415</v>
      </c>
      <c r="B890" s="176">
        <f t="shared" si="79"/>
        <v>6840601</v>
      </c>
      <c r="C890" s="176" t="str">
        <f t="shared" si="80"/>
        <v>415</v>
      </c>
      <c r="D890" s="176" t="str">
        <f t="shared" si="81"/>
        <v>HATTERAS DONEGAL</v>
      </c>
      <c r="E890" s="176" t="str">
        <f t="shared" si="82"/>
        <v>Кепка</v>
      </c>
      <c r="F890" s="177" t="str">
        <f t="shared" si="83"/>
        <v>Кепки</v>
      </c>
      <c r="G890" s="172" t="s">
        <v>2031</v>
      </c>
      <c r="H890" s="173" t="s">
        <v>928</v>
      </c>
      <c r="I890" s="173" t="s">
        <v>64</v>
      </c>
      <c r="J890" s="173" t="s">
        <v>2533</v>
      </c>
      <c r="K890" s="173">
        <v>5</v>
      </c>
      <c r="L890" s="173" t="s">
        <v>2535</v>
      </c>
      <c r="M890" s="173"/>
      <c r="N890" s="173">
        <v>5</v>
      </c>
    </row>
    <row r="891" spans="1:14" x14ac:dyDescent="0.25">
      <c r="A891" s="176" t="str">
        <f t="shared" si="78"/>
        <v>6840601433</v>
      </c>
      <c r="B891" s="176">
        <f t="shared" si="79"/>
        <v>6840601</v>
      </c>
      <c r="C891" s="176" t="str">
        <f t="shared" si="80"/>
        <v>433</v>
      </c>
      <c r="D891" s="176" t="str">
        <f t="shared" si="81"/>
        <v>HATTERAS DONEGAL</v>
      </c>
      <c r="E891" s="176" t="str">
        <f t="shared" si="82"/>
        <v>Кепка</v>
      </c>
      <c r="F891" s="177" t="str">
        <f t="shared" si="83"/>
        <v>Кепки</v>
      </c>
      <c r="G891" s="172" t="s">
        <v>2005</v>
      </c>
      <c r="H891" s="173" t="s">
        <v>931</v>
      </c>
      <c r="I891" s="173" t="s">
        <v>66</v>
      </c>
      <c r="J891" s="173" t="s">
        <v>2762</v>
      </c>
      <c r="K891" s="173">
        <v>2</v>
      </c>
      <c r="L891" s="173" t="s">
        <v>2763</v>
      </c>
      <c r="M891" s="173"/>
      <c r="N891" s="173">
        <v>2</v>
      </c>
    </row>
    <row r="892" spans="1:14" x14ac:dyDescent="0.25">
      <c r="A892" s="176" t="str">
        <f t="shared" si="78"/>
        <v>6840601433</v>
      </c>
      <c r="B892" s="176">
        <f t="shared" si="79"/>
        <v>6840601</v>
      </c>
      <c r="C892" s="176" t="str">
        <f t="shared" si="80"/>
        <v>433</v>
      </c>
      <c r="D892" s="176" t="str">
        <f t="shared" si="81"/>
        <v>HATTERAS DONEGAL</v>
      </c>
      <c r="E892" s="176" t="str">
        <f t="shared" si="82"/>
        <v>Кепка</v>
      </c>
      <c r="F892" s="177" t="str">
        <f t="shared" si="83"/>
        <v>Кепки</v>
      </c>
      <c r="G892" s="172" t="s">
        <v>2003</v>
      </c>
      <c r="H892" s="173" t="s">
        <v>931</v>
      </c>
      <c r="I892" s="173" t="s">
        <v>72</v>
      </c>
      <c r="J892" s="173" t="s">
        <v>2804</v>
      </c>
      <c r="K892" s="173">
        <v>3</v>
      </c>
      <c r="L892" s="173" t="s">
        <v>2811</v>
      </c>
      <c r="M892" s="173"/>
      <c r="N892" s="173">
        <v>3</v>
      </c>
    </row>
    <row r="893" spans="1:14" x14ac:dyDescent="0.25">
      <c r="A893" s="176" t="str">
        <f t="shared" si="78"/>
        <v>6840601433</v>
      </c>
      <c r="B893" s="176">
        <f t="shared" si="79"/>
        <v>6840601</v>
      </c>
      <c r="C893" s="176" t="str">
        <f t="shared" si="80"/>
        <v>433</v>
      </c>
      <c r="D893" s="176" t="str">
        <f t="shared" si="81"/>
        <v>HATTERAS DONEGAL</v>
      </c>
      <c r="E893" s="176" t="str">
        <f t="shared" si="82"/>
        <v>Кепка</v>
      </c>
      <c r="F893" s="177" t="str">
        <f t="shared" si="83"/>
        <v>Кепки</v>
      </c>
      <c r="G893" s="172" t="s">
        <v>2002</v>
      </c>
      <c r="H893" s="173" t="s">
        <v>931</v>
      </c>
      <c r="I893" s="173" t="s">
        <v>61</v>
      </c>
      <c r="J893" s="173" t="s">
        <v>2762</v>
      </c>
      <c r="K893" s="173">
        <v>17</v>
      </c>
      <c r="L893" s="173" t="s">
        <v>3602</v>
      </c>
      <c r="M893" s="173"/>
      <c r="N893" s="173">
        <v>17</v>
      </c>
    </row>
    <row r="894" spans="1:14" x14ac:dyDescent="0.25">
      <c r="A894" s="176" t="str">
        <f t="shared" si="78"/>
        <v>6840601433</v>
      </c>
      <c r="B894" s="176">
        <f t="shared" si="79"/>
        <v>6840601</v>
      </c>
      <c r="C894" s="176" t="str">
        <f t="shared" si="80"/>
        <v>433</v>
      </c>
      <c r="D894" s="176" t="str">
        <f t="shared" si="81"/>
        <v>HATTERAS DONEGAL</v>
      </c>
      <c r="E894" s="176" t="str">
        <f t="shared" si="82"/>
        <v>Кепка</v>
      </c>
      <c r="F894" s="177" t="str">
        <f t="shared" si="83"/>
        <v>Кепки</v>
      </c>
      <c r="G894" s="172" t="s">
        <v>2000</v>
      </c>
      <c r="H894" s="173" t="s">
        <v>931</v>
      </c>
      <c r="I894" s="173" t="s">
        <v>60</v>
      </c>
      <c r="J894" s="173" t="s">
        <v>2762</v>
      </c>
      <c r="K894" s="173">
        <v>21</v>
      </c>
      <c r="L894" s="173" t="s">
        <v>2839</v>
      </c>
      <c r="M894" s="173"/>
      <c r="N894" s="173">
        <v>21</v>
      </c>
    </row>
    <row r="895" spans="1:14" x14ac:dyDescent="0.25">
      <c r="A895" s="176" t="str">
        <f t="shared" si="78"/>
        <v>6840601433</v>
      </c>
      <c r="B895" s="176">
        <f t="shared" si="79"/>
        <v>6840601</v>
      </c>
      <c r="C895" s="176" t="str">
        <f t="shared" si="80"/>
        <v>433</v>
      </c>
      <c r="D895" s="176" t="str">
        <f t="shared" si="81"/>
        <v>HATTERAS DONEGAL</v>
      </c>
      <c r="E895" s="176" t="str">
        <f t="shared" si="82"/>
        <v>Кепка</v>
      </c>
      <c r="F895" s="177" t="str">
        <f t="shared" si="83"/>
        <v>Кепки</v>
      </c>
      <c r="G895" s="172" t="s">
        <v>1999</v>
      </c>
      <c r="H895" s="173" t="s">
        <v>931</v>
      </c>
      <c r="I895" s="173" t="s">
        <v>63</v>
      </c>
      <c r="J895" s="173" t="s">
        <v>2762</v>
      </c>
      <c r="K895" s="173">
        <v>3</v>
      </c>
      <c r="L895" s="173" t="s">
        <v>2837</v>
      </c>
      <c r="M895" s="173"/>
      <c r="N895" s="173">
        <v>3</v>
      </c>
    </row>
    <row r="896" spans="1:14" x14ac:dyDescent="0.25">
      <c r="A896" s="176" t="str">
        <f t="shared" si="78"/>
        <v>6840601433</v>
      </c>
      <c r="B896" s="176">
        <f t="shared" si="79"/>
        <v>6840601</v>
      </c>
      <c r="C896" s="176" t="str">
        <f t="shared" si="80"/>
        <v>433</v>
      </c>
      <c r="D896" s="176" t="str">
        <f t="shared" si="81"/>
        <v>HATTERAS DONEGAL</v>
      </c>
      <c r="E896" s="176" t="str">
        <f t="shared" si="82"/>
        <v>Кепка</v>
      </c>
      <c r="F896" s="177" t="str">
        <f t="shared" si="83"/>
        <v>Кепки</v>
      </c>
      <c r="G896" s="172" t="s">
        <v>1998</v>
      </c>
      <c r="H896" s="173" t="s">
        <v>931</v>
      </c>
      <c r="I896" s="173" t="s">
        <v>64</v>
      </c>
      <c r="J896" s="173" t="s">
        <v>2762</v>
      </c>
      <c r="K896" s="173">
        <v>17</v>
      </c>
      <c r="L896" s="173" t="s">
        <v>3602</v>
      </c>
      <c r="M896" s="173"/>
      <c r="N896" s="173">
        <v>17</v>
      </c>
    </row>
    <row r="897" spans="1:14" x14ac:dyDescent="0.25">
      <c r="A897" s="176" t="str">
        <f t="shared" si="78"/>
        <v>6840601433</v>
      </c>
      <c r="B897" s="176">
        <f t="shared" si="79"/>
        <v>6840601</v>
      </c>
      <c r="C897" s="176" t="str">
        <f t="shared" si="80"/>
        <v>433</v>
      </c>
      <c r="D897" s="176" t="str">
        <f t="shared" si="81"/>
        <v>HATTERAS DONEGAL</v>
      </c>
      <c r="E897" s="176" t="str">
        <f t="shared" si="82"/>
        <v>Кепка</v>
      </c>
      <c r="F897" s="177" t="str">
        <f t="shared" si="83"/>
        <v>Кепки</v>
      </c>
      <c r="G897" s="172" t="s">
        <v>1997</v>
      </c>
      <c r="H897" s="173" t="s">
        <v>931</v>
      </c>
      <c r="I897" s="173" t="s">
        <v>70</v>
      </c>
      <c r="J897" s="173" t="s">
        <v>2762</v>
      </c>
      <c r="K897" s="173">
        <v>2</v>
      </c>
      <c r="L897" s="173" t="s">
        <v>2763</v>
      </c>
      <c r="M897" s="173"/>
      <c r="N897" s="173">
        <v>2</v>
      </c>
    </row>
    <row r="898" spans="1:14" x14ac:dyDescent="0.25">
      <c r="A898" s="176" t="str">
        <f t="shared" si="78"/>
        <v>6840601422</v>
      </c>
      <c r="B898" s="176">
        <f t="shared" si="79"/>
        <v>6840601</v>
      </c>
      <c r="C898" s="176" t="str">
        <f t="shared" si="80"/>
        <v>422</v>
      </c>
      <c r="D898" s="176" t="str">
        <f t="shared" si="81"/>
        <v>HATTERAS DONEGAL</v>
      </c>
      <c r="E898" s="176" t="str">
        <f t="shared" si="82"/>
        <v>Кепка</v>
      </c>
      <c r="F898" s="177" t="str">
        <f t="shared" si="83"/>
        <v>Кепки</v>
      </c>
      <c r="G898" s="172" t="s">
        <v>2019</v>
      </c>
      <c r="H898" s="173" t="s">
        <v>939</v>
      </c>
      <c r="I898" s="173" t="s">
        <v>66</v>
      </c>
      <c r="J898" s="173" t="s">
        <v>2730</v>
      </c>
      <c r="K898" s="173">
        <v>1</v>
      </c>
      <c r="L898" s="173" t="s">
        <v>2730</v>
      </c>
      <c r="M898" s="173"/>
      <c r="N898" s="173">
        <v>1</v>
      </c>
    </row>
    <row r="899" spans="1:14" x14ac:dyDescent="0.25">
      <c r="A899" s="176" t="str">
        <f t="shared" ref="A899:A962" si="84">B899&amp;C899</f>
        <v>6840601422</v>
      </c>
      <c r="B899" s="176">
        <f t="shared" ref="B899:B962" si="85">_xlfn.LET(_xlpm.START,FIND("арт. ",H899)+5,_xlpm.END,FIND(" ",H899,_xlpm.START),_xlpm.Result,TRIM(MID(H899,_xlpm.START,_xlpm.END-_xlpm.START)),IFERROR(VALUE(_xlpm.Result),_xlpm.Result))</f>
        <v>6840601</v>
      </c>
      <c r="C899" s="176" t="str">
        <f t="shared" ref="C899:C962" si="86">_xlfn.LET(_xlpm.START,FIND("{",H899)+1,_xlpm.END,FIND("}",H899),TRIM(MID(H899,_xlpm.START,_xlpm.END-_xlpm.START)))</f>
        <v>422</v>
      </c>
      <c r="D899" s="176" t="str">
        <f t="shared" ref="D899:D962" si="87">_xlfn.LET(_xlpm.START,FIND("арт. ",H899)+13,_xlpm.END,FIND("(",H899),TRIM(MID(H899,_xlpm.START,_xlpm.END-_xlpm.START)))</f>
        <v>HATTERAS DONEGAL</v>
      </c>
      <c r="E899" s="176" t="str">
        <f t="shared" ref="E899:E962" si="88">_xlfn.LET(_xlpm.START,1,_xlpm.END,FIND(MID($S$1,1,1),H899),TRIM(MID(H899,_xlpm.START,_xlpm.END-_xlpm.START)))</f>
        <v>Кепка</v>
      </c>
      <c r="F899" s="177" t="str">
        <f t="shared" ref="F899:F962" si="89">VLOOKUP(E899,O:P,2,0)</f>
        <v>Кепки</v>
      </c>
      <c r="G899" s="172" t="s">
        <v>2018</v>
      </c>
      <c r="H899" s="173" t="s">
        <v>939</v>
      </c>
      <c r="I899" s="173" t="s">
        <v>72</v>
      </c>
      <c r="J899" s="173" t="s">
        <v>2730</v>
      </c>
      <c r="K899" s="173">
        <v>2</v>
      </c>
      <c r="L899" s="173" t="s">
        <v>2841</v>
      </c>
      <c r="M899" s="173"/>
      <c r="N899" s="173">
        <v>2</v>
      </c>
    </row>
    <row r="900" spans="1:14" x14ac:dyDescent="0.25">
      <c r="A900" s="176" t="str">
        <f t="shared" si="84"/>
        <v>6840601422</v>
      </c>
      <c r="B900" s="176">
        <f t="shared" si="85"/>
        <v>6840601</v>
      </c>
      <c r="C900" s="176" t="str">
        <f t="shared" si="86"/>
        <v>422</v>
      </c>
      <c r="D900" s="176" t="str">
        <f t="shared" si="87"/>
        <v>HATTERAS DONEGAL</v>
      </c>
      <c r="E900" s="176" t="str">
        <f t="shared" si="88"/>
        <v>Кепка</v>
      </c>
      <c r="F900" s="177" t="str">
        <f t="shared" si="89"/>
        <v>Кепки</v>
      </c>
      <c r="G900" s="172" t="s">
        <v>2016</v>
      </c>
      <c r="H900" s="173" t="s">
        <v>939</v>
      </c>
      <c r="I900" s="173" t="s">
        <v>61</v>
      </c>
      <c r="J900" s="173" t="s">
        <v>2730</v>
      </c>
      <c r="K900" s="173">
        <v>10</v>
      </c>
      <c r="L900" s="173" t="s">
        <v>3603</v>
      </c>
      <c r="M900" s="173"/>
      <c r="N900" s="173">
        <v>10</v>
      </c>
    </row>
    <row r="901" spans="1:14" x14ac:dyDescent="0.25">
      <c r="A901" s="176" t="str">
        <f t="shared" si="84"/>
        <v>6840601422</v>
      </c>
      <c r="B901" s="176">
        <f t="shared" si="85"/>
        <v>6840601</v>
      </c>
      <c r="C901" s="176" t="str">
        <f t="shared" si="86"/>
        <v>422</v>
      </c>
      <c r="D901" s="176" t="str">
        <f t="shared" si="87"/>
        <v>HATTERAS DONEGAL</v>
      </c>
      <c r="E901" s="176" t="str">
        <f t="shared" si="88"/>
        <v>Кепка</v>
      </c>
      <c r="F901" s="177" t="str">
        <f t="shared" si="89"/>
        <v>Кепки</v>
      </c>
      <c r="G901" s="172" t="s">
        <v>2015</v>
      </c>
      <c r="H901" s="173" t="s">
        <v>939</v>
      </c>
      <c r="I901" s="173" t="s">
        <v>60</v>
      </c>
      <c r="J901" s="173" t="s">
        <v>2730</v>
      </c>
      <c r="K901" s="173">
        <v>8</v>
      </c>
      <c r="L901" s="173" t="s">
        <v>3604</v>
      </c>
      <c r="M901" s="173"/>
      <c r="N901" s="173">
        <v>8</v>
      </c>
    </row>
    <row r="902" spans="1:14" x14ac:dyDescent="0.25">
      <c r="A902" s="176" t="str">
        <f t="shared" si="84"/>
        <v>6840601422</v>
      </c>
      <c r="B902" s="176">
        <f t="shared" si="85"/>
        <v>6840601</v>
      </c>
      <c r="C902" s="176" t="str">
        <f t="shared" si="86"/>
        <v>422</v>
      </c>
      <c r="D902" s="176" t="str">
        <f t="shared" si="87"/>
        <v>HATTERAS DONEGAL</v>
      </c>
      <c r="E902" s="176" t="str">
        <f t="shared" si="88"/>
        <v>Кепка</v>
      </c>
      <c r="F902" s="177" t="str">
        <f t="shared" si="89"/>
        <v>Кепки</v>
      </c>
      <c r="G902" s="172" t="s">
        <v>2013</v>
      </c>
      <c r="H902" s="173" t="s">
        <v>939</v>
      </c>
      <c r="I902" s="173" t="s">
        <v>64</v>
      </c>
      <c r="J902" s="173" t="s">
        <v>2730</v>
      </c>
      <c r="K902" s="173">
        <v>8</v>
      </c>
      <c r="L902" s="173" t="s">
        <v>3604</v>
      </c>
      <c r="M902" s="173"/>
      <c r="N902" s="173">
        <v>8</v>
      </c>
    </row>
    <row r="903" spans="1:14" x14ac:dyDescent="0.25">
      <c r="A903" s="176" t="str">
        <f t="shared" si="84"/>
        <v>6840601422</v>
      </c>
      <c r="B903" s="176">
        <f t="shared" si="85"/>
        <v>6840601</v>
      </c>
      <c r="C903" s="176" t="str">
        <f t="shared" si="86"/>
        <v>422</v>
      </c>
      <c r="D903" s="176" t="str">
        <f t="shared" si="87"/>
        <v>HATTERAS DONEGAL</v>
      </c>
      <c r="E903" s="176" t="str">
        <f t="shared" si="88"/>
        <v>Кепка</v>
      </c>
      <c r="F903" s="177" t="str">
        <f t="shared" si="89"/>
        <v>Кепки</v>
      </c>
      <c r="G903" s="172" t="s">
        <v>2012</v>
      </c>
      <c r="H903" s="173" t="s">
        <v>939</v>
      </c>
      <c r="I903" s="173" t="s">
        <v>70</v>
      </c>
      <c r="J903" s="173" t="s">
        <v>2730</v>
      </c>
      <c r="K903" s="173">
        <v>1</v>
      </c>
      <c r="L903" s="173" t="s">
        <v>2730</v>
      </c>
      <c r="M903" s="173"/>
      <c r="N903" s="173">
        <v>1</v>
      </c>
    </row>
    <row r="904" spans="1:14" x14ac:dyDescent="0.25">
      <c r="A904" s="176" t="str">
        <f t="shared" si="84"/>
        <v>6840601471</v>
      </c>
      <c r="B904" s="176">
        <f t="shared" si="85"/>
        <v>6840601</v>
      </c>
      <c r="C904" s="176" t="str">
        <f t="shared" si="86"/>
        <v>471</v>
      </c>
      <c r="D904" s="176" t="str">
        <f t="shared" si="87"/>
        <v>HATTERAS DONEGAL</v>
      </c>
      <c r="E904" s="176" t="str">
        <f t="shared" si="88"/>
        <v>Кепка</v>
      </c>
      <c r="F904" s="177" t="str">
        <f t="shared" si="89"/>
        <v>Кепки</v>
      </c>
      <c r="G904" s="172" t="s">
        <v>2030</v>
      </c>
      <c r="H904" s="173" t="s">
        <v>946</v>
      </c>
      <c r="I904" s="173" t="s">
        <v>66</v>
      </c>
      <c r="J904" s="173" t="s">
        <v>2804</v>
      </c>
      <c r="K904" s="173">
        <v>2</v>
      </c>
      <c r="L904" s="173" t="s">
        <v>2805</v>
      </c>
      <c r="M904" s="173"/>
      <c r="N904" s="173">
        <v>2</v>
      </c>
    </row>
    <row r="905" spans="1:14" x14ac:dyDescent="0.25">
      <c r="A905" s="176" t="str">
        <f t="shared" si="84"/>
        <v>6840601471</v>
      </c>
      <c r="B905" s="176">
        <f t="shared" si="85"/>
        <v>6840601</v>
      </c>
      <c r="C905" s="176" t="str">
        <f t="shared" si="86"/>
        <v>471</v>
      </c>
      <c r="D905" s="176" t="str">
        <f t="shared" si="87"/>
        <v>HATTERAS DONEGAL</v>
      </c>
      <c r="E905" s="176" t="str">
        <f t="shared" si="88"/>
        <v>Кепка</v>
      </c>
      <c r="F905" s="177" t="str">
        <f t="shared" si="89"/>
        <v>Кепки</v>
      </c>
      <c r="G905" s="172" t="s">
        <v>2028</v>
      </c>
      <c r="H905" s="173" t="s">
        <v>946</v>
      </c>
      <c r="I905" s="173" t="s">
        <v>72</v>
      </c>
      <c r="J905" s="173" t="s">
        <v>2762</v>
      </c>
      <c r="K905" s="173">
        <v>3</v>
      </c>
      <c r="L905" s="173" t="s">
        <v>2837</v>
      </c>
      <c r="M905" s="173"/>
      <c r="N905" s="173">
        <v>3</v>
      </c>
    </row>
    <row r="906" spans="1:14" x14ac:dyDescent="0.25">
      <c r="A906" s="176" t="str">
        <f t="shared" si="84"/>
        <v>6840601471</v>
      </c>
      <c r="B906" s="176">
        <f t="shared" si="85"/>
        <v>6840601</v>
      </c>
      <c r="C906" s="176" t="str">
        <f t="shared" si="86"/>
        <v>471</v>
      </c>
      <c r="D906" s="176" t="str">
        <f t="shared" si="87"/>
        <v>HATTERAS DONEGAL</v>
      </c>
      <c r="E906" s="176" t="str">
        <f t="shared" si="88"/>
        <v>Кепка</v>
      </c>
      <c r="F906" s="177" t="str">
        <f t="shared" si="89"/>
        <v>Кепки</v>
      </c>
      <c r="G906" s="172" t="s">
        <v>2027</v>
      </c>
      <c r="H906" s="173" t="s">
        <v>946</v>
      </c>
      <c r="I906" s="173" t="s">
        <v>61</v>
      </c>
      <c r="J906" s="173" t="s">
        <v>2806</v>
      </c>
      <c r="K906" s="173">
        <v>14</v>
      </c>
      <c r="L906" s="173" t="s">
        <v>2842</v>
      </c>
      <c r="M906" s="173"/>
      <c r="N906" s="173">
        <v>14</v>
      </c>
    </row>
    <row r="907" spans="1:14" x14ac:dyDescent="0.25">
      <c r="A907" s="176" t="str">
        <f t="shared" si="84"/>
        <v>6840601471</v>
      </c>
      <c r="B907" s="176">
        <f t="shared" si="85"/>
        <v>6840601</v>
      </c>
      <c r="C907" s="176" t="str">
        <f t="shared" si="86"/>
        <v>471</v>
      </c>
      <c r="D907" s="176" t="str">
        <f t="shared" si="87"/>
        <v>HATTERAS DONEGAL</v>
      </c>
      <c r="E907" s="176" t="str">
        <f t="shared" si="88"/>
        <v>Кепка</v>
      </c>
      <c r="F907" s="177" t="str">
        <f t="shared" si="89"/>
        <v>Кепки</v>
      </c>
      <c r="G907" s="172" t="s">
        <v>2026</v>
      </c>
      <c r="H907" s="173" t="s">
        <v>946</v>
      </c>
      <c r="I907" s="173" t="s">
        <v>62</v>
      </c>
      <c r="J907" s="173" t="s">
        <v>2762</v>
      </c>
      <c r="K907" s="173">
        <v>1</v>
      </c>
      <c r="L907" s="173" t="s">
        <v>2762</v>
      </c>
      <c r="M907" s="173"/>
      <c r="N907" s="173">
        <v>1</v>
      </c>
    </row>
    <row r="908" spans="1:14" x14ac:dyDescent="0.25">
      <c r="A908" s="176" t="str">
        <f t="shared" si="84"/>
        <v>6840601471</v>
      </c>
      <c r="B908" s="176">
        <f t="shared" si="85"/>
        <v>6840601</v>
      </c>
      <c r="C908" s="176" t="str">
        <f t="shared" si="86"/>
        <v>471</v>
      </c>
      <c r="D908" s="176" t="str">
        <f t="shared" si="87"/>
        <v>HATTERAS DONEGAL</v>
      </c>
      <c r="E908" s="176" t="str">
        <f t="shared" si="88"/>
        <v>Кепка</v>
      </c>
      <c r="F908" s="177" t="str">
        <f t="shared" si="89"/>
        <v>Кепки</v>
      </c>
      <c r="G908" s="172" t="s">
        <v>2025</v>
      </c>
      <c r="H908" s="173" t="s">
        <v>946</v>
      </c>
      <c r="I908" s="173" t="s">
        <v>60</v>
      </c>
      <c r="J908" s="173" t="s">
        <v>2806</v>
      </c>
      <c r="K908" s="173">
        <v>14</v>
      </c>
      <c r="L908" s="173" t="s">
        <v>2842</v>
      </c>
      <c r="M908" s="173"/>
      <c r="N908" s="173">
        <v>14</v>
      </c>
    </row>
    <row r="909" spans="1:14" x14ac:dyDescent="0.25">
      <c r="A909" s="176" t="str">
        <f t="shared" si="84"/>
        <v>6840601471</v>
      </c>
      <c r="B909" s="176">
        <f t="shared" si="85"/>
        <v>6840601</v>
      </c>
      <c r="C909" s="176" t="str">
        <f t="shared" si="86"/>
        <v>471</v>
      </c>
      <c r="D909" s="176" t="str">
        <f t="shared" si="87"/>
        <v>HATTERAS DONEGAL</v>
      </c>
      <c r="E909" s="176" t="str">
        <f t="shared" si="88"/>
        <v>Кепка</v>
      </c>
      <c r="F909" s="177" t="str">
        <f t="shared" si="89"/>
        <v>Кепки</v>
      </c>
      <c r="G909" s="172" t="s">
        <v>2023</v>
      </c>
      <c r="H909" s="173" t="s">
        <v>946</v>
      </c>
      <c r="I909" s="173" t="s">
        <v>63</v>
      </c>
      <c r="J909" s="173" t="s">
        <v>2533</v>
      </c>
      <c r="K909" s="173">
        <v>3</v>
      </c>
      <c r="L909" s="173" t="s">
        <v>2843</v>
      </c>
      <c r="M909" s="173"/>
      <c r="N909" s="173">
        <v>3</v>
      </c>
    </row>
    <row r="910" spans="1:14" x14ac:dyDescent="0.25">
      <c r="A910" s="176" t="str">
        <f t="shared" si="84"/>
        <v>6840601471</v>
      </c>
      <c r="B910" s="176">
        <f t="shared" si="85"/>
        <v>6840601</v>
      </c>
      <c r="C910" s="176" t="str">
        <f t="shared" si="86"/>
        <v>471</v>
      </c>
      <c r="D910" s="176" t="str">
        <f t="shared" si="87"/>
        <v>HATTERAS DONEGAL</v>
      </c>
      <c r="E910" s="176" t="str">
        <f t="shared" si="88"/>
        <v>Кепка</v>
      </c>
      <c r="F910" s="177" t="str">
        <f t="shared" si="89"/>
        <v>Кепки</v>
      </c>
      <c r="G910" s="172" t="s">
        <v>2022</v>
      </c>
      <c r="H910" s="173" t="s">
        <v>946</v>
      </c>
      <c r="I910" s="173" t="s">
        <v>64</v>
      </c>
      <c r="J910" s="173" t="s">
        <v>2806</v>
      </c>
      <c r="K910" s="173">
        <v>10</v>
      </c>
      <c r="L910" s="173" t="s">
        <v>2836</v>
      </c>
      <c r="M910" s="173"/>
      <c r="N910" s="173">
        <v>10</v>
      </c>
    </row>
    <row r="911" spans="1:14" x14ac:dyDescent="0.25">
      <c r="A911" s="176" t="str">
        <f t="shared" si="84"/>
        <v>6840601471</v>
      </c>
      <c r="B911" s="176">
        <f t="shared" si="85"/>
        <v>6840601</v>
      </c>
      <c r="C911" s="176" t="str">
        <f t="shared" si="86"/>
        <v>471</v>
      </c>
      <c r="D911" s="176" t="str">
        <f t="shared" si="87"/>
        <v>HATTERAS DONEGAL</v>
      </c>
      <c r="E911" s="176" t="str">
        <f t="shared" si="88"/>
        <v>Кепка</v>
      </c>
      <c r="F911" s="177" t="str">
        <f t="shared" si="89"/>
        <v>Кепки</v>
      </c>
      <c r="G911" s="172" t="s">
        <v>2021</v>
      </c>
      <c r="H911" s="173" t="s">
        <v>946</v>
      </c>
      <c r="I911" s="173" t="s">
        <v>70</v>
      </c>
      <c r="J911" s="173" t="s">
        <v>2762</v>
      </c>
      <c r="K911" s="173">
        <v>1</v>
      </c>
      <c r="L911" s="173" t="s">
        <v>2762</v>
      </c>
      <c r="M911" s="173"/>
      <c r="N911" s="173">
        <v>1</v>
      </c>
    </row>
    <row r="912" spans="1:14" x14ac:dyDescent="0.25">
      <c r="A912" s="176" t="str">
        <f t="shared" si="84"/>
        <v>6840606474</v>
      </c>
      <c r="B912" s="176">
        <f t="shared" si="85"/>
        <v>6840606</v>
      </c>
      <c r="C912" s="176" t="str">
        <f t="shared" si="86"/>
        <v>474</v>
      </c>
      <c r="D912" s="176" t="str">
        <f t="shared" si="87"/>
        <v>HATTERAS DONEGAL EF</v>
      </c>
      <c r="E912" s="176" t="str">
        <f t="shared" si="88"/>
        <v>Кепка</v>
      </c>
      <c r="F912" s="177" t="str">
        <f t="shared" si="89"/>
        <v>Кепки</v>
      </c>
      <c r="G912" s="172" t="s">
        <v>1961</v>
      </c>
      <c r="H912" s="173" t="s">
        <v>956</v>
      </c>
      <c r="I912" s="173" t="s">
        <v>64</v>
      </c>
      <c r="J912" s="173" t="s">
        <v>2826</v>
      </c>
      <c r="K912" s="173">
        <v>1</v>
      </c>
      <c r="L912" s="173" t="s">
        <v>2826</v>
      </c>
      <c r="M912" s="173"/>
      <c r="N912" s="173">
        <v>1</v>
      </c>
    </row>
    <row r="913" spans="1:14" x14ac:dyDescent="0.25">
      <c r="A913" s="176" t="str">
        <f t="shared" si="84"/>
        <v>6840606415</v>
      </c>
      <c r="B913" s="176">
        <f t="shared" si="85"/>
        <v>6840606</v>
      </c>
      <c r="C913" s="176" t="str">
        <f t="shared" si="86"/>
        <v>415</v>
      </c>
      <c r="D913" s="176" t="str">
        <f t="shared" si="87"/>
        <v>HATTERAS DONEGAL EF</v>
      </c>
      <c r="E913" s="176" t="str">
        <f t="shared" si="88"/>
        <v>Кепка</v>
      </c>
      <c r="F913" s="177" t="str">
        <f t="shared" si="89"/>
        <v>Кепки</v>
      </c>
      <c r="G913" s="172" t="s">
        <v>1971</v>
      </c>
      <c r="H913" s="173" t="s">
        <v>958</v>
      </c>
      <c r="I913" s="173" t="s">
        <v>72</v>
      </c>
      <c r="J913" s="173" t="s">
        <v>2826</v>
      </c>
      <c r="K913" s="173">
        <v>1</v>
      </c>
      <c r="L913" s="173" t="s">
        <v>2826</v>
      </c>
      <c r="M913" s="173"/>
      <c r="N913" s="173">
        <v>1</v>
      </c>
    </row>
    <row r="914" spans="1:14" x14ac:dyDescent="0.25">
      <c r="A914" s="176" t="str">
        <f t="shared" si="84"/>
        <v>6840606427</v>
      </c>
      <c r="B914" s="176">
        <f t="shared" si="85"/>
        <v>6840606</v>
      </c>
      <c r="C914" s="176" t="str">
        <f t="shared" si="86"/>
        <v>427</v>
      </c>
      <c r="D914" s="176" t="str">
        <f t="shared" si="87"/>
        <v>HATTERAS DONEGAL EF</v>
      </c>
      <c r="E914" s="176" t="str">
        <f t="shared" si="88"/>
        <v>Кепка</v>
      </c>
      <c r="F914" s="177" t="str">
        <f t="shared" si="89"/>
        <v>Кепки</v>
      </c>
      <c r="G914" s="172" t="s">
        <v>1983</v>
      </c>
      <c r="H914" s="173" t="s">
        <v>960</v>
      </c>
      <c r="I914" s="173" t="s">
        <v>66</v>
      </c>
      <c r="J914" s="173" t="s">
        <v>2826</v>
      </c>
      <c r="K914" s="173">
        <v>2</v>
      </c>
      <c r="L914" s="173" t="s">
        <v>2827</v>
      </c>
      <c r="M914" s="173"/>
      <c r="N914" s="173">
        <v>2</v>
      </c>
    </row>
    <row r="915" spans="1:14" x14ac:dyDescent="0.25">
      <c r="A915" s="176" t="str">
        <f t="shared" si="84"/>
        <v>6840606427</v>
      </c>
      <c r="B915" s="176">
        <f t="shared" si="85"/>
        <v>6840606</v>
      </c>
      <c r="C915" s="176" t="str">
        <f t="shared" si="86"/>
        <v>427</v>
      </c>
      <c r="D915" s="176" t="str">
        <f t="shared" si="87"/>
        <v>HATTERAS DONEGAL EF</v>
      </c>
      <c r="E915" s="176" t="str">
        <f t="shared" si="88"/>
        <v>Кепка</v>
      </c>
      <c r="F915" s="177" t="str">
        <f t="shared" si="89"/>
        <v>Кепки</v>
      </c>
      <c r="G915" s="172" t="s">
        <v>1981</v>
      </c>
      <c r="H915" s="173" t="s">
        <v>960</v>
      </c>
      <c r="I915" s="173" t="s">
        <v>72</v>
      </c>
      <c r="J915" s="173" t="s">
        <v>2750</v>
      </c>
      <c r="K915" s="173">
        <v>1</v>
      </c>
      <c r="L915" s="173" t="s">
        <v>2750</v>
      </c>
      <c r="M915" s="173"/>
      <c r="N915" s="173">
        <v>1</v>
      </c>
    </row>
    <row r="916" spans="1:14" x14ac:dyDescent="0.25">
      <c r="A916" s="176" t="str">
        <f t="shared" si="84"/>
        <v>6840606427</v>
      </c>
      <c r="B916" s="176">
        <f t="shared" si="85"/>
        <v>6840606</v>
      </c>
      <c r="C916" s="176" t="str">
        <f t="shared" si="86"/>
        <v>427</v>
      </c>
      <c r="D916" s="176" t="str">
        <f t="shared" si="87"/>
        <v>HATTERAS DONEGAL EF</v>
      </c>
      <c r="E916" s="176" t="str">
        <f t="shared" si="88"/>
        <v>Кепка</v>
      </c>
      <c r="F916" s="177" t="str">
        <f t="shared" si="89"/>
        <v>Кепки</v>
      </c>
      <c r="G916" s="172" t="s">
        <v>1979</v>
      </c>
      <c r="H916" s="173" t="s">
        <v>960</v>
      </c>
      <c r="I916" s="173" t="s">
        <v>61</v>
      </c>
      <c r="J916" s="173" t="s">
        <v>2752</v>
      </c>
      <c r="K916" s="173">
        <v>4</v>
      </c>
      <c r="L916" s="173" t="s">
        <v>2753</v>
      </c>
      <c r="M916" s="173"/>
      <c r="N916" s="173">
        <v>4</v>
      </c>
    </row>
    <row r="917" spans="1:14" x14ac:dyDescent="0.25">
      <c r="A917" s="176" t="str">
        <f t="shared" si="84"/>
        <v>6840606427</v>
      </c>
      <c r="B917" s="176">
        <f t="shared" si="85"/>
        <v>6840606</v>
      </c>
      <c r="C917" s="176" t="str">
        <f t="shared" si="86"/>
        <v>427</v>
      </c>
      <c r="D917" s="176" t="str">
        <f t="shared" si="87"/>
        <v>HATTERAS DONEGAL EF</v>
      </c>
      <c r="E917" s="176" t="str">
        <f t="shared" si="88"/>
        <v>Кепка</v>
      </c>
      <c r="F917" s="177" t="str">
        <f t="shared" si="89"/>
        <v>Кепки</v>
      </c>
      <c r="G917" s="172" t="s">
        <v>1977</v>
      </c>
      <c r="H917" s="173" t="s">
        <v>960</v>
      </c>
      <c r="I917" s="173" t="s">
        <v>62</v>
      </c>
      <c r="J917" s="173" t="s">
        <v>2750</v>
      </c>
      <c r="K917" s="173">
        <v>2</v>
      </c>
      <c r="L917" s="173" t="s">
        <v>3605</v>
      </c>
      <c r="M917" s="173"/>
      <c r="N917" s="173">
        <v>2</v>
      </c>
    </row>
    <row r="918" spans="1:14" x14ac:dyDescent="0.25">
      <c r="A918" s="176" t="str">
        <f t="shared" si="84"/>
        <v>6840606427</v>
      </c>
      <c r="B918" s="176">
        <f t="shared" si="85"/>
        <v>6840606</v>
      </c>
      <c r="C918" s="176" t="str">
        <f t="shared" si="86"/>
        <v>427</v>
      </c>
      <c r="D918" s="176" t="str">
        <f t="shared" si="87"/>
        <v>HATTERAS DONEGAL EF</v>
      </c>
      <c r="E918" s="176" t="str">
        <f t="shared" si="88"/>
        <v>Кепка</v>
      </c>
      <c r="F918" s="177" t="str">
        <f t="shared" si="89"/>
        <v>Кепки</v>
      </c>
      <c r="G918" s="172" t="s">
        <v>1976</v>
      </c>
      <c r="H918" s="173" t="s">
        <v>960</v>
      </c>
      <c r="I918" s="173" t="s">
        <v>60</v>
      </c>
      <c r="J918" s="173" t="s">
        <v>2752</v>
      </c>
      <c r="K918" s="173">
        <v>8</v>
      </c>
      <c r="L918" s="173" t="s">
        <v>2846</v>
      </c>
      <c r="M918" s="173"/>
      <c r="N918" s="173">
        <v>8</v>
      </c>
    </row>
    <row r="919" spans="1:14" x14ac:dyDescent="0.25">
      <c r="A919" s="176" t="str">
        <f t="shared" si="84"/>
        <v>6840606427</v>
      </c>
      <c r="B919" s="176">
        <f t="shared" si="85"/>
        <v>6840606</v>
      </c>
      <c r="C919" s="176" t="str">
        <f t="shared" si="86"/>
        <v>427</v>
      </c>
      <c r="D919" s="176" t="str">
        <f t="shared" si="87"/>
        <v>HATTERAS DONEGAL EF</v>
      </c>
      <c r="E919" s="176" t="str">
        <f t="shared" si="88"/>
        <v>Кепка</v>
      </c>
      <c r="F919" s="177" t="str">
        <f t="shared" si="89"/>
        <v>Кепки</v>
      </c>
      <c r="G919" s="172" t="s">
        <v>1975</v>
      </c>
      <c r="H919" s="173" t="s">
        <v>960</v>
      </c>
      <c r="I919" s="173" t="s">
        <v>64</v>
      </c>
      <c r="J919" s="173" t="s">
        <v>2752</v>
      </c>
      <c r="K919" s="173">
        <v>4</v>
      </c>
      <c r="L919" s="173" t="s">
        <v>2753</v>
      </c>
      <c r="M919" s="173"/>
      <c r="N919" s="173">
        <v>4</v>
      </c>
    </row>
    <row r="920" spans="1:14" x14ac:dyDescent="0.25">
      <c r="A920" s="176" t="str">
        <f t="shared" si="84"/>
        <v>6840606427</v>
      </c>
      <c r="B920" s="176">
        <f t="shared" si="85"/>
        <v>6840606</v>
      </c>
      <c r="C920" s="176" t="str">
        <f t="shared" si="86"/>
        <v>427</v>
      </c>
      <c r="D920" s="176" t="str">
        <f t="shared" si="87"/>
        <v>HATTERAS DONEGAL EF</v>
      </c>
      <c r="E920" s="176" t="str">
        <f t="shared" si="88"/>
        <v>Кепка</v>
      </c>
      <c r="F920" s="177" t="str">
        <f t="shared" si="89"/>
        <v>Кепки</v>
      </c>
      <c r="G920" s="172" t="s">
        <v>1974</v>
      </c>
      <c r="H920" s="173" t="s">
        <v>960</v>
      </c>
      <c r="I920" s="173" t="s">
        <v>71</v>
      </c>
      <c r="J920" s="173" t="s">
        <v>2826</v>
      </c>
      <c r="K920" s="173">
        <v>1</v>
      </c>
      <c r="L920" s="173" t="s">
        <v>2826</v>
      </c>
      <c r="M920" s="173"/>
      <c r="N920" s="173">
        <v>1</v>
      </c>
    </row>
    <row r="921" spans="1:14" x14ac:dyDescent="0.25">
      <c r="A921" s="176" t="str">
        <f t="shared" si="84"/>
        <v>6840606427</v>
      </c>
      <c r="B921" s="176">
        <f t="shared" si="85"/>
        <v>6840606</v>
      </c>
      <c r="C921" s="176" t="str">
        <f t="shared" si="86"/>
        <v>427</v>
      </c>
      <c r="D921" s="176" t="str">
        <f t="shared" si="87"/>
        <v>HATTERAS DONEGAL EF</v>
      </c>
      <c r="E921" s="176" t="str">
        <f t="shared" si="88"/>
        <v>Кепка</v>
      </c>
      <c r="F921" s="177" t="str">
        <f t="shared" si="89"/>
        <v>Кепки</v>
      </c>
      <c r="G921" s="172" t="s">
        <v>1973</v>
      </c>
      <c r="H921" s="173" t="s">
        <v>960</v>
      </c>
      <c r="I921" s="173" t="s">
        <v>70</v>
      </c>
      <c r="J921" s="173" t="s">
        <v>2750</v>
      </c>
      <c r="K921" s="173">
        <v>1</v>
      </c>
      <c r="L921" s="173" t="s">
        <v>2750</v>
      </c>
      <c r="M921" s="173"/>
      <c r="N921" s="173">
        <v>1</v>
      </c>
    </row>
    <row r="922" spans="1:14" x14ac:dyDescent="0.25">
      <c r="A922" s="176" t="str">
        <f t="shared" si="84"/>
        <v>6840606433</v>
      </c>
      <c r="B922" s="176">
        <f t="shared" si="85"/>
        <v>6840606</v>
      </c>
      <c r="C922" s="176" t="str">
        <f t="shared" si="86"/>
        <v>433</v>
      </c>
      <c r="D922" s="176" t="str">
        <f t="shared" si="87"/>
        <v>HATTERAS DONEGAL EF</v>
      </c>
      <c r="E922" s="176" t="str">
        <f t="shared" si="88"/>
        <v>Кепка</v>
      </c>
      <c r="F922" s="177" t="str">
        <f t="shared" si="89"/>
        <v>Кепки</v>
      </c>
      <c r="G922" s="172" t="s">
        <v>3210</v>
      </c>
      <c r="H922" s="173" t="s">
        <v>969</v>
      </c>
      <c r="I922" s="173" t="s">
        <v>66</v>
      </c>
      <c r="J922" s="173" t="s">
        <v>2746</v>
      </c>
      <c r="K922" s="173">
        <v>1</v>
      </c>
      <c r="L922" s="173" t="s">
        <v>2746</v>
      </c>
      <c r="M922" s="173"/>
      <c r="N922" s="173">
        <v>1</v>
      </c>
    </row>
    <row r="923" spans="1:14" x14ac:dyDescent="0.25">
      <c r="A923" s="176" t="str">
        <f t="shared" si="84"/>
        <v>6840606433</v>
      </c>
      <c r="B923" s="176">
        <f t="shared" si="85"/>
        <v>6840606</v>
      </c>
      <c r="C923" s="176" t="str">
        <f t="shared" si="86"/>
        <v>433</v>
      </c>
      <c r="D923" s="176" t="str">
        <f t="shared" si="87"/>
        <v>HATTERAS DONEGAL EF</v>
      </c>
      <c r="E923" s="176" t="str">
        <f t="shared" si="88"/>
        <v>Кепка</v>
      </c>
      <c r="F923" s="177" t="str">
        <f t="shared" si="89"/>
        <v>Кепки</v>
      </c>
      <c r="G923" s="172" t="s">
        <v>1969</v>
      </c>
      <c r="H923" s="173" t="s">
        <v>969</v>
      </c>
      <c r="I923" s="173" t="s">
        <v>72</v>
      </c>
      <c r="J923" s="173" t="s">
        <v>2847</v>
      </c>
      <c r="K923" s="173">
        <v>3</v>
      </c>
      <c r="L923" s="173" t="s">
        <v>3606</v>
      </c>
      <c r="M923" s="173"/>
      <c r="N923" s="173">
        <v>3</v>
      </c>
    </row>
    <row r="924" spans="1:14" x14ac:dyDescent="0.25">
      <c r="A924" s="176" t="str">
        <f t="shared" si="84"/>
        <v>6840606433</v>
      </c>
      <c r="B924" s="176">
        <f t="shared" si="85"/>
        <v>6840606</v>
      </c>
      <c r="C924" s="176" t="str">
        <f t="shared" si="86"/>
        <v>433</v>
      </c>
      <c r="D924" s="176" t="str">
        <f t="shared" si="87"/>
        <v>HATTERAS DONEGAL EF</v>
      </c>
      <c r="E924" s="176" t="str">
        <f t="shared" si="88"/>
        <v>Кепка</v>
      </c>
      <c r="F924" s="177" t="str">
        <f t="shared" si="89"/>
        <v>Кепки</v>
      </c>
      <c r="G924" s="172" t="s">
        <v>1967</v>
      </c>
      <c r="H924" s="173" t="s">
        <v>969</v>
      </c>
      <c r="I924" s="173" t="s">
        <v>61</v>
      </c>
      <c r="J924" s="173" t="s">
        <v>2746</v>
      </c>
      <c r="K924" s="173">
        <v>8</v>
      </c>
      <c r="L924" s="173" t="s">
        <v>3607</v>
      </c>
      <c r="M924" s="173"/>
      <c r="N924" s="173">
        <v>8</v>
      </c>
    </row>
    <row r="925" spans="1:14" x14ac:dyDescent="0.25">
      <c r="A925" s="176" t="str">
        <f t="shared" si="84"/>
        <v>6840606433</v>
      </c>
      <c r="B925" s="176">
        <f t="shared" si="85"/>
        <v>6840606</v>
      </c>
      <c r="C925" s="176" t="str">
        <f t="shared" si="86"/>
        <v>433</v>
      </c>
      <c r="D925" s="176" t="str">
        <f t="shared" si="87"/>
        <v>HATTERAS DONEGAL EF</v>
      </c>
      <c r="E925" s="176" t="str">
        <f t="shared" si="88"/>
        <v>Кепка</v>
      </c>
      <c r="F925" s="177" t="str">
        <f t="shared" si="89"/>
        <v>Кепки</v>
      </c>
      <c r="G925" s="172" t="s">
        <v>1966</v>
      </c>
      <c r="H925" s="173" t="s">
        <v>969</v>
      </c>
      <c r="I925" s="173" t="s">
        <v>62</v>
      </c>
      <c r="J925" s="173" t="s">
        <v>2848</v>
      </c>
      <c r="K925" s="173">
        <v>5</v>
      </c>
      <c r="L925" s="173" t="s">
        <v>2849</v>
      </c>
      <c r="M925" s="173"/>
      <c r="N925" s="173">
        <v>5</v>
      </c>
    </row>
    <row r="926" spans="1:14" x14ac:dyDescent="0.25">
      <c r="A926" s="176" t="str">
        <f t="shared" si="84"/>
        <v>6840606433</v>
      </c>
      <c r="B926" s="176">
        <f t="shared" si="85"/>
        <v>6840606</v>
      </c>
      <c r="C926" s="176" t="str">
        <f t="shared" si="86"/>
        <v>433</v>
      </c>
      <c r="D926" s="176" t="str">
        <f t="shared" si="87"/>
        <v>HATTERAS DONEGAL EF</v>
      </c>
      <c r="E926" s="176" t="str">
        <f t="shared" si="88"/>
        <v>Кепка</v>
      </c>
      <c r="F926" s="177" t="str">
        <f t="shared" si="89"/>
        <v>Кепки</v>
      </c>
      <c r="G926" s="172" t="s">
        <v>1964</v>
      </c>
      <c r="H926" s="173" t="s">
        <v>969</v>
      </c>
      <c r="I926" s="173" t="s">
        <v>60</v>
      </c>
      <c r="J926" s="173" t="s">
        <v>2848</v>
      </c>
      <c r="K926" s="173">
        <v>10</v>
      </c>
      <c r="L926" s="173" t="s">
        <v>3608</v>
      </c>
      <c r="M926" s="173"/>
      <c r="N926" s="173">
        <v>10</v>
      </c>
    </row>
    <row r="927" spans="1:14" x14ac:dyDescent="0.25">
      <c r="A927" s="176" t="str">
        <f t="shared" si="84"/>
        <v>6840606433</v>
      </c>
      <c r="B927" s="176">
        <f t="shared" si="85"/>
        <v>6840606</v>
      </c>
      <c r="C927" s="176" t="str">
        <f t="shared" si="86"/>
        <v>433</v>
      </c>
      <c r="D927" s="176" t="str">
        <f t="shared" si="87"/>
        <v>HATTERAS DONEGAL EF</v>
      </c>
      <c r="E927" s="176" t="str">
        <f t="shared" si="88"/>
        <v>Кепка</v>
      </c>
      <c r="F927" s="177" t="str">
        <f t="shared" si="89"/>
        <v>Кепки</v>
      </c>
      <c r="G927" s="172" t="s">
        <v>1963</v>
      </c>
      <c r="H927" s="173" t="s">
        <v>969</v>
      </c>
      <c r="I927" s="173" t="s">
        <v>64</v>
      </c>
      <c r="J927" s="173" t="s">
        <v>2746</v>
      </c>
      <c r="K927" s="173">
        <v>4</v>
      </c>
      <c r="L927" s="173" t="s">
        <v>2748</v>
      </c>
      <c r="M927" s="173"/>
      <c r="N927" s="173">
        <v>4</v>
      </c>
    </row>
    <row r="928" spans="1:14" x14ac:dyDescent="0.25">
      <c r="A928" s="176" t="str">
        <f t="shared" si="84"/>
        <v>6840606433</v>
      </c>
      <c r="B928" s="176">
        <f t="shared" si="85"/>
        <v>6840606</v>
      </c>
      <c r="C928" s="176" t="str">
        <f t="shared" si="86"/>
        <v>433</v>
      </c>
      <c r="D928" s="176" t="str">
        <f t="shared" si="87"/>
        <v>HATTERAS DONEGAL EF</v>
      </c>
      <c r="E928" s="176" t="str">
        <f t="shared" si="88"/>
        <v>Кепка</v>
      </c>
      <c r="F928" s="177" t="str">
        <f t="shared" si="89"/>
        <v>Кепки</v>
      </c>
      <c r="G928" s="172" t="s">
        <v>3211</v>
      </c>
      <c r="H928" s="173" t="s">
        <v>969</v>
      </c>
      <c r="I928" s="173" t="s">
        <v>71</v>
      </c>
      <c r="J928" s="173" t="s">
        <v>3609</v>
      </c>
      <c r="K928" s="173">
        <v>1</v>
      </c>
      <c r="L928" s="173" t="s">
        <v>3610</v>
      </c>
      <c r="M928" s="173"/>
      <c r="N928" s="173">
        <v>1</v>
      </c>
    </row>
    <row r="929" spans="1:14" x14ac:dyDescent="0.25">
      <c r="A929" s="176" t="str">
        <f t="shared" si="84"/>
        <v>6840606433</v>
      </c>
      <c r="B929" s="176">
        <f t="shared" si="85"/>
        <v>6840606</v>
      </c>
      <c r="C929" s="176" t="str">
        <f t="shared" si="86"/>
        <v>433</v>
      </c>
      <c r="D929" s="176" t="str">
        <f t="shared" si="87"/>
        <v>HATTERAS DONEGAL EF</v>
      </c>
      <c r="E929" s="176" t="str">
        <f t="shared" si="88"/>
        <v>Кепка</v>
      </c>
      <c r="F929" s="177" t="str">
        <f t="shared" si="89"/>
        <v>Кепки</v>
      </c>
      <c r="G929" s="172" t="s">
        <v>1962</v>
      </c>
      <c r="H929" s="173" t="s">
        <v>969</v>
      </c>
      <c r="I929" s="173" t="s">
        <v>70</v>
      </c>
      <c r="J929" s="173" t="s">
        <v>2746</v>
      </c>
      <c r="K929" s="173">
        <v>2</v>
      </c>
      <c r="L929" s="173" t="s">
        <v>2850</v>
      </c>
      <c r="M929" s="173"/>
      <c r="N929" s="173">
        <v>2</v>
      </c>
    </row>
    <row r="930" spans="1:14" x14ac:dyDescent="0.25">
      <c r="A930" s="176" t="str">
        <f t="shared" si="84"/>
        <v>6840606432</v>
      </c>
      <c r="B930" s="176">
        <f t="shared" si="85"/>
        <v>6840606</v>
      </c>
      <c r="C930" s="176" t="str">
        <f t="shared" si="86"/>
        <v>432</v>
      </c>
      <c r="D930" s="176" t="str">
        <f t="shared" si="87"/>
        <v>HATTERAS DONEGAL EF</v>
      </c>
      <c r="E930" s="176" t="str">
        <f t="shared" si="88"/>
        <v>Кепка</v>
      </c>
      <c r="F930" s="177" t="str">
        <f t="shared" si="89"/>
        <v>Кепки</v>
      </c>
      <c r="G930" s="172" t="s">
        <v>1960</v>
      </c>
      <c r="H930" s="173" t="s">
        <v>977</v>
      </c>
      <c r="I930" s="173" t="s">
        <v>61</v>
      </c>
      <c r="J930" s="173" t="s">
        <v>2826</v>
      </c>
      <c r="K930" s="173">
        <v>1</v>
      </c>
      <c r="L930" s="173" t="s">
        <v>2826</v>
      </c>
      <c r="M930" s="173"/>
      <c r="N930" s="173">
        <v>1</v>
      </c>
    </row>
    <row r="931" spans="1:14" x14ac:dyDescent="0.25">
      <c r="A931" s="176" t="str">
        <f t="shared" si="84"/>
        <v>684090326</v>
      </c>
      <c r="B931" s="176">
        <f t="shared" si="85"/>
        <v>6840903</v>
      </c>
      <c r="C931" s="176" t="str">
        <f t="shared" si="86"/>
        <v>26</v>
      </c>
      <c r="D931" s="176" t="str">
        <f t="shared" si="87"/>
        <v>HATTERAS PATCHWORK</v>
      </c>
      <c r="E931" s="176" t="str">
        <f t="shared" si="88"/>
        <v>Кепка</v>
      </c>
      <c r="F931" s="177" t="str">
        <f t="shared" si="89"/>
        <v>Кепки</v>
      </c>
      <c r="G931" s="172" t="s">
        <v>1470</v>
      </c>
      <c r="H931" s="173" t="s">
        <v>979</v>
      </c>
      <c r="I931" s="173" t="s">
        <v>66</v>
      </c>
      <c r="J931" s="173" t="s">
        <v>2643</v>
      </c>
      <c r="K931" s="173">
        <v>1</v>
      </c>
      <c r="L931" s="173" t="s">
        <v>2644</v>
      </c>
      <c r="M931" s="173"/>
      <c r="N931" s="173">
        <v>1</v>
      </c>
    </row>
    <row r="932" spans="1:14" x14ac:dyDescent="0.25">
      <c r="A932" s="176" t="str">
        <f t="shared" si="84"/>
        <v>684090762</v>
      </c>
      <c r="B932" s="176">
        <f t="shared" si="85"/>
        <v>6840907</v>
      </c>
      <c r="C932" s="176" t="str">
        <f t="shared" si="86"/>
        <v>62</v>
      </c>
      <c r="D932" s="176" t="str">
        <f t="shared" si="87"/>
        <v>HATTERAS PATCHWORK</v>
      </c>
      <c r="E932" s="176" t="str">
        <f t="shared" si="88"/>
        <v>Кепка</v>
      </c>
      <c r="F932" s="177" t="str">
        <f t="shared" si="89"/>
        <v>Кепки</v>
      </c>
      <c r="G932" s="172" t="s">
        <v>434</v>
      </c>
      <c r="H932" s="173" t="s">
        <v>981</v>
      </c>
      <c r="I932" s="173" t="s">
        <v>61</v>
      </c>
      <c r="J932" s="173" t="s">
        <v>2851</v>
      </c>
      <c r="K932" s="173">
        <v>9</v>
      </c>
      <c r="L932" s="173" t="s">
        <v>2852</v>
      </c>
      <c r="M932" s="173"/>
      <c r="N932" s="173">
        <v>9</v>
      </c>
    </row>
    <row r="933" spans="1:14" x14ac:dyDescent="0.25">
      <c r="A933" s="176" t="str">
        <f t="shared" si="84"/>
        <v>684090762</v>
      </c>
      <c r="B933" s="176">
        <f t="shared" si="85"/>
        <v>6840907</v>
      </c>
      <c r="C933" s="176" t="str">
        <f t="shared" si="86"/>
        <v>62</v>
      </c>
      <c r="D933" s="176" t="str">
        <f t="shared" si="87"/>
        <v>HATTERAS PATCHWORK</v>
      </c>
      <c r="E933" s="176" t="str">
        <f t="shared" si="88"/>
        <v>Кепка</v>
      </c>
      <c r="F933" s="177" t="str">
        <f t="shared" si="89"/>
        <v>Кепки</v>
      </c>
      <c r="G933" s="172" t="s">
        <v>433</v>
      </c>
      <c r="H933" s="173" t="s">
        <v>981</v>
      </c>
      <c r="I933" s="173" t="s">
        <v>60</v>
      </c>
      <c r="J933" s="173" t="s">
        <v>2851</v>
      </c>
      <c r="K933" s="173">
        <v>11</v>
      </c>
      <c r="L933" s="173" t="s">
        <v>2853</v>
      </c>
      <c r="M933" s="173"/>
      <c r="N933" s="173">
        <v>11</v>
      </c>
    </row>
    <row r="934" spans="1:14" x14ac:dyDescent="0.25">
      <c r="A934" s="176" t="str">
        <f t="shared" si="84"/>
        <v>684090762</v>
      </c>
      <c r="B934" s="176">
        <f t="shared" si="85"/>
        <v>6840907</v>
      </c>
      <c r="C934" s="176" t="str">
        <f t="shared" si="86"/>
        <v>62</v>
      </c>
      <c r="D934" s="176" t="str">
        <f t="shared" si="87"/>
        <v>HATTERAS PATCHWORK</v>
      </c>
      <c r="E934" s="176" t="str">
        <f t="shared" si="88"/>
        <v>Кепка</v>
      </c>
      <c r="F934" s="177" t="str">
        <f t="shared" si="89"/>
        <v>Кепки</v>
      </c>
      <c r="G934" s="172" t="s">
        <v>432</v>
      </c>
      <c r="H934" s="173" t="s">
        <v>981</v>
      </c>
      <c r="I934" s="173" t="s">
        <v>64</v>
      </c>
      <c r="J934" s="173" t="s">
        <v>2851</v>
      </c>
      <c r="K934" s="173">
        <v>4</v>
      </c>
      <c r="L934" s="173" t="s">
        <v>3611</v>
      </c>
      <c r="M934" s="173"/>
      <c r="N934" s="173">
        <v>4</v>
      </c>
    </row>
    <row r="935" spans="1:14" x14ac:dyDescent="0.25">
      <c r="A935" s="176" t="str">
        <f t="shared" si="84"/>
        <v>684090762</v>
      </c>
      <c r="B935" s="176">
        <f t="shared" si="85"/>
        <v>6840907</v>
      </c>
      <c r="C935" s="176" t="str">
        <f t="shared" si="86"/>
        <v>62</v>
      </c>
      <c r="D935" s="176" t="str">
        <f t="shared" si="87"/>
        <v>HATTERAS PATCHWORK</v>
      </c>
      <c r="E935" s="176" t="str">
        <f t="shared" si="88"/>
        <v>Кепка</v>
      </c>
      <c r="F935" s="177" t="str">
        <f t="shared" si="89"/>
        <v>Кепки</v>
      </c>
      <c r="G935" s="172" t="s">
        <v>430</v>
      </c>
      <c r="H935" s="173" t="s">
        <v>981</v>
      </c>
      <c r="I935" s="173" t="s">
        <v>70</v>
      </c>
      <c r="J935" s="173" t="s">
        <v>2851</v>
      </c>
      <c r="K935" s="173">
        <v>2</v>
      </c>
      <c r="L935" s="173" t="s">
        <v>3612</v>
      </c>
      <c r="M935" s="173"/>
      <c r="N935" s="173">
        <v>2</v>
      </c>
    </row>
    <row r="936" spans="1:14" x14ac:dyDescent="0.25">
      <c r="A936" s="176" t="str">
        <f t="shared" si="84"/>
        <v>68411033</v>
      </c>
      <c r="B936" s="176">
        <f t="shared" si="85"/>
        <v>6841103</v>
      </c>
      <c r="C936" s="176" t="str">
        <f t="shared" si="86"/>
        <v>3</v>
      </c>
      <c r="D936" s="176" t="str">
        <f t="shared" si="87"/>
        <v>HATTERAS WAXED COTTON</v>
      </c>
      <c r="E936" s="176" t="str">
        <f t="shared" si="88"/>
        <v>Кепка</v>
      </c>
      <c r="F936" s="177" t="str">
        <f t="shared" si="89"/>
        <v>Кепки</v>
      </c>
      <c r="G936" s="172" t="s">
        <v>1349</v>
      </c>
      <c r="H936" s="173" t="s">
        <v>988</v>
      </c>
      <c r="I936" s="173" t="s">
        <v>61</v>
      </c>
      <c r="J936" s="173" t="s">
        <v>2564</v>
      </c>
      <c r="K936" s="173">
        <v>2</v>
      </c>
      <c r="L936" s="173" t="s">
        <v>2565</v>
      </c>
      <c r="M936" s="173"/>
      <c r="N936" s="173">
        <v>2</v>
      </c>
    </row>
    <row r="937" spans="1:14" x14ac:dyDescent="0.25">
      <c r="A937" s="176" t="str">
        <f t="shared" si="84"/>
        <v>68411033</v>
      </c>
      <c r="B937" s="176">
        <f t="shared" si="85"/>
        <v>6841103</v>
      </c>
      <c r="C937" s="176" t="str">
        <f t="shared" si="86"/>
        <v>3</v>
      </c>
      <c r="D937" s="176" t="str">
        <f t="shared" si="87"/>
        <v>HATTERAS WAXED COTTON</v>
      </c>
      <c r="E937" s="176" t="str">
        <f t="shared" si="88"/>
        <v>Кепка</v>
      </c>
      <c r="F937" s="177" t="str">
        <f t="shared" si="89"/>
        <v>Кепки</v>
      </c>
      <c r="G937" s="172" t="s">
        <v>1348</v>
      </c>
      <c r="H937" s="173" t="s">
        <v>988</v>
      </c>
      <c r="I937" s="173" t="s">
        <v>60</v>
      </c>
      <c r="J937" s="173" t="s">
        <v>2856</v>
      </c>
      <c r="K937" s="173">
        <v>2</v>
      </c>
      <c r="L937" s="173" t="s">
        <v>3613</v>
      </c>
      <c r="M937" s="173"/>
      <c r="N937" s="173">
        <v>2</v>
      </c>
    </row>
    <row r="938" spans="1:14" x14ac:dyDescent="0.25">
      <c r="A938" s="176" t="str">
        <f t="shared" si="84"/>
        <v>68411033</v>
      </c>
      <c r="B938" s="176">
        <f t="shared" si="85"/>
        <v>6841103</v>
      </c>
      <c r="C938" s="176" t="str">
        <f t="shared" si="86"/>
        <v>3</v>
      </c>
      <c r="D938" s="176" t="str">
        <f t="shared" si="87"/>
        <v>HATTERAS WAXED COTTON</v>
      </c>
      <c r="E938" s="176" t="str">
        <f t="shared" si="88"/>
        <v>Кепка</v>
      </c>
      <c r="F938" s="177" t="str">
        <f t="shared" si="89"/>
        <v>Кепки</v>
      </c>
      <c r="G938" s="172" t="s">
        <v>1347</v>
      </c>
      <c r="H938" s="173" t="s">
        <v>988</v>
      </c>
      <c r="I938" s="173" t="s">
        <v>64</v>
      </c>
      <c r="J938" s="173" t="s">
        <v>2564</v>
      </c>
      <c r="K938" s="173">
        <v>2</v>
      </c>
      <c r="L938" s="173" t="s">
        <v>2565</v>
      </c>
      <c r="M938" s="173"/>
      <c r="N938" s="173">
        <v>2</v>
      </c>
    </row>
    <row r="939" spans="1:14" x14ac:dyDescent="0.25">
      <c r="A939" s="176" t="str">
        <f t="shared" si="84"/>
        <v>68411033</v>
      </c>
      <c r="B939" s="176">
        <f t="shared" si="85"/>
        <v>6841103</v>
      </c>
      <c r="C939" s="176" t="str">
        <f t="shared" si="86"/>
        <v>3</v>
      </c>
      <c r="D939" s="176" t="str">
        <f t="shared" si="87"/>
        <v>HATTERAS WAXED COTTON</v>
      </c>
      <c r="E939" s="176" t="str">
        <f t="shared" si="88"/>
        <v>Кепка</v>
      </c>
      <c r="F939" s="177" t="str">
        <f t="shared" si="89"/>
        <v>Кепки</v>
      </c>
      <c r="G939" s="172" t="s">
        <v>1346</v>
      </c>
      <c r="H939" s="173" t="s">
        <v>988</v>
      </c>
      <c r="I939" s="173" t="s">
        <v>70</v>
      </c>
      <c r="J939" s="173" t="s">
        <v>2857</v>
      </c>
      <c r="K939" s="173">
        <v>1</v>
      </c>
      <c r="L939" s="173" t="s">
        <v>2858</v>
      </c>
      <c r="M939" s="173"/>
      <c r="N939" s="173">
        <v>1</v>
      </c>
    </row>
    <row r="940" spans="1:14" x14ac:dyDescent="0.25">
      <c r="A940" s="176" t="str">
        <f t="shared" si="84"/>
        <v>68411062</v>
      </c>
      <c r="B940" s="176">
        <f t="shared" si="85"/>
        <v>6841106</v>
      </c>
      <c r="C940" s="176" t="str">
        <f t="shared" si="86"/>
        <v>2</v>
      </c>
      <c r="D940" s="176" t="str">
        <f t="shared" si="87"/>
        <v>HATTERAS DELAVE</v>
      </c>
      <c r="E940" s="176" t="str">
        <f t="shared" si="88"/>
        <v>Кепка</v>
      </c>
      <c r="F940" s="177" t="str">
        <f t="shared" si="89"/>
        <v>Кепки</v>
      </c>
      <c r="G940" s="172" t="s">
        <v>1341</v>
      </c>
      <c r="H940" s="173" t="s">
        <v>998</v>
      </c>
      <c r="I940" s="173" t="s">
        <v>66</v>
      </c>
      <c r="J940" s="173" t="s">
        <v>2487</v>
      </c>
      <c r="K940" s="173">
        <v>1</v>
      </c>
      <c r="L940" s="173" t="s">
        <v>2487</v>
      </c>
      <c r="M940" s="173"/>
      <c r="N940" s="173">
        <v>1</v>
      </c>
    </row>
    <row r="941" spans="1:14" x14ac:dyDescent="0.25">
      <c r="A941" s="176" t="str">
        <f t="shared" si="84"/>
        <v>68411062</v>
      </c>
      <c r="B941" s="176">
        <f t="shared" si="85"/>
        <v>6841106</v>
      </c>
      <c r="C941" s="176" t="str">
        <f t="shared" si="86"/>
        <v>2</v>
      </c>
      <c r="D941" s="176" t="str">
        <f t="shared" si="87"/>
        <v>HATTERAS DELAVE</v>
      </c>
      <c r="E941" s="176" t="str">
        <f t="shared" si="88"/>
        <v>Кепка</v>
      </c>
      <c r="F941" s="177" t="str">
        <f t="shared" si="89"/>
        <v>Кепки</v>
      </c>
      <c r="G941" s="172" t="s">
        <v>1340</v>
      </c>
      <c r="H941" s="173" t="s">
        <v>998</v>
      </c>
      <c r="I941" s="173" t="s">
        <v>61</v>
      </c>
      <c r="J941" s="173" t="s">
        <v>2487</v>
      </c>
      <c r="K941" s="173">
        <v>1</v>
      </c>
      <c r="L941" s="173" t="s">
        <v>2487</v>
      </c>
      <c r="M941" s="173"/>
      <c r="N941" s="173">
        <v>1</v>
      </c>
    </row>
    <row r="942" spans="1:14" x14ac:dyDescent="0.25">
      <c r="A942" s="176" t="str">
        <f t="shared" si="84"/>
        <v>68411062</v>
      </c>
      <c r="B942" s="176">
        <f t="shared" si="85"/>
        <v>6841106</v>
      </c>
      <c r="C942" s="176" t="str">
        <f t="shared" si="86"/>
        <v>2</v>
      </c>
      <c r="D942" s="176" t="str">
        <f t="shared" si="87"/>
        <v>HATTERAS DELAVE</v>
      </c>
      <c r="E942" s="176" t="str">
        <f t="shared" si="88"/>
        <v>Кепка</v>
      </c>
      <c r="F942" s="177" t="str">
        <f t="shared" si="89"/>
        <v>Кепки</v>
      </c>
      <c r="G942" s="172" t="s">
        <v>1339</v>
      </c>
      <c r="H942" s="173" t="s">
        <v>998</v>
      </c>
      <c r="I942" s="173" t="s">
        <v>64</v>
      </c>
      <c r="J942" s="173" t="s">
        <v>2487</v>
      </c>
      <c r="K942" s="173">
        <v>1</v>
      </c>
      <c r="L942" s="173" t="s">
        <v>2487</v>
      </c>
      <c r="M942" s="173"/>
      <c r="N942" s="173">
        <v>1</v>
      </c>
    </row>
    <row r="943" spans="1:14" x14ac:dyDescent="0.25">
      <c r="A943" s="176" t="str">
        <f t="shared" si="84"/>
        <v>68411061</v>
      </c>
      <c r="B943" s="176">
        <f t="shared" si="85"/>
        <v>6841106</v>
      </c>
      <c r="C943" s="176" t="str">
        <f t="shared" si="86"/>
        <v>1</v>
      </c>
      <c r="D943" s="176" t="str">
        <f t="shared" si="87"/>
        <v>HATTERAS DELAVE</v>
      </c>
      <c r="E943" s="176" t="str">
        <f t="shared" si="88"/>
        <v>Кепка</v>
      </c>
      <c r="F943" s="177" t="str">
        <f t="shared" si="89"/>
        <v>Кепки</v>
      </c>
      <c r="G943" s="172" t="s">
        <v>1345</v>
      </c>
      <c r="H943" s="173" t="s">
        <v>1004</v>
      </c>
      <c r="I943" s="173" t="s">
        <v>66</v>
      </c>
      <c r="J943" s="173" t="s">
        <v>2487</v>
      </c>
      <c r="K943" s="173">
        <v>1</v>
      </c>
      <c r="L943" s="173" t="s">
        <v>2487</v>
      </c>
      <c r="M943" s="173"/>
      <c r="N943" s="173">
        <v>1</v>
      </c>
    </row>
    <row r="944" spans="1:14" x14ac:dyDescent="0.25">
      <c r="A944" s="176" t="str">
        <f t="shared" si="84"/>
        <v>68411061</v>
      </c>
      <c r="B944" s="176">
        <f t="shared" si="85"/>
        <v>6841106</v>
      </c>
      <c r="C944" s="176" t="str">
        <f t="shared" si="86"/>
        <v>1</v>
      </c>
      <c r="D944" s="176" t="str">
        <f t="shared" si="87"/>
        <v>HATTERAS DELAVE</v>
      </c>
      <c r="E944" s="176" t="str">
        <f t="shared" si="88"/>
        <v>Кепка</v>
      </c>
      <c r="F944" s="177" t="str">
        <f t="shared" si="89"/>
        <v>Кепки</v>
      </c>
      <c r="G944" s="172" t="s">
        <v>1344</v>
      </c>
      <c r="H944" s="173" t="s">
        <v>1004</v>
      </c>
      <c r="I944" s="173" t="s">
        <v>61</v>
      </c>
      <c r="J944" s="173" t="s">
        <v>2487</v>
      </c>
      <c r="K944" s="173">
        <v>2</v>
      </c>
      <c r="L944" s="173" t="s">
        <v>2859</v>
      </c>
      <c r="M944" s="173"/>
      <c r="N944" s="173">
        <v>2</v>
      </c>
    </row>
    <row r="945" spans="1:14" x14ac:dyDescent="0.25">
      <c r="A945" s="176" t="str">
        <f t="shared" si="84"/>
        <v>68411061</v>
      </c>
      <c r="B945" s="176">
        <f t="shared" si="85"/>
        <v>6841106</v>
      </c>
      <c r="C945" s="176" t="str">
        <f t="shared" si="86"/>
        <v>1</v>
      </c>
      <c r="D945" s="176" t="str">
        <f t="shared" si="87"/>
        <v>HATTERAS DELAVE</v>
      </c>
      <c r="E945" s="176" t="str">
        <f t="shared" si="88"/>
        <v>Кепка</v>
      </c>
      <c r="F945" s="177" t="str">
        <f t="shared" si="89"/>
        <v>Кепки</v>
      </c>
      <c r="G945" s="172" t="s">
        <v>1343</v>
      </c>
      <c r="H945" s="173" t="s">
        <v>1004</v>
      </c>
      <c r="I945" s="173" t="s">
        <v>64</v>
      </c>
      <c r="J945" s="173" t="s">
        <v>2487</v>
      </c>
      <c r="K945" s="173">
        <v>1</v>
      </c>
      <c r="L945" s="173" t="s">
        <v>2487</v>
      </c>
      <c r="M945" s="173"/>
      <c r="N945" s="173">
        <v>1</v>
      </c>
    </row>
    <row r="946" spans="1:14" x14ac:dyDescent="0.25">
      <c r="A946" s="176" t="str">
        <f t="shared" si="84"/>
        <v>68411061</v>
      </c>
      <c r="B946" s="176">
        <f t="shared" si="85"/>
        <v>6841106</v>
      </c>
      <c r="C946" s="176" t="str">
        <f t="shared" si="86"/>
        <v>1</v>
      </c>
      <c r="D946" s="176" t="str">
        <f t="shared" si="87"/>
        <v>HATTERAS DELAVE</v>
      </c>
      <c r="E946" s="176" t="str">
        <f t="shared" si="88"/>
        <v>Кепка</v>
      </c>
      <c r="F946" s="177" t="str">
        <f t="shared" si="89"/>
        <v>Кепки</v>
      </c>
      <c r="G946" s="172" t="s">
        <v>1342</v>
      </c>
      <c r="H946" s="173" t="s">
        <v>1004</v>
      </c>
      <c r="I946" s="173" t="s">
        <v>70</v>
      </c>
      <c r="J946" s="173" t="s">
        <v>2691</v>
      </c>
      <c r="K946" s="173">
        <v>2</v>
      </c>
      <c r="L946" s="173" t="s">
        <v>2692</v>
      </c>
      <c r="M946" s="173"/>
      <c r="N946" s="173">
        <v>2</v>
      </c>
    </row>
    <row r="947" spans="1:14" x14ac:dyDescent="0.25">
      <c r="A947" s="176" t="str">
        <f t="shared" si="84"/>
        <v>68411077</v>
      </c>
      <c r="B947" s="176">
        <f t="shared" si="85"/>
        <v>6841107</v>
      </c>
      <c r="C947" s="176" t="str">
        <f t="shared" si="86"/>
        <v>7</v>
      </c>
      <c r="D947" s="176" t="str">
        <f t="shared" si="87"/>
        <v>HATTERAS</v>
      </c>
      <c r="E947" s="176" t="str">
        <f t="shared" si="88"/>
        <v>Кепка</v>
      </c>
      <c r="F947" s="177" t="str">
        <f t="shared" si="89"/>
        <v>Кепки</v>
      </c>
      <c r="G947" s="172" t="s">
        <v>1872</v>
      </c>
      <c r="H947" s="173" t="s">
        <v>1009</v>
      </c>
      <c r="I947" s="173" t="s">
        <v>61</v>
      </c>
      <c r="J947" s="173" t="s">
        <v>2861</v>
      </c>
      <c r="K947" s="173">
        <v>2</v>
      </c>
      <c r="L947" s="173" t="s">
        <v>3614</v>
      </c>
      <c r="M947" s="173"/>
      <c r="N947" s="173">
        <v>2</v>
      </c>
    </row>
    <row r="948" spans="1:14" x14ac:dyDescent="0.25">
      <c r="A948" s="176" t="str">
        <f t="shared" si="84"/>
        <v>68411077</v>
      </c>
      <c r="B948" s="176">
        <f t="shared" si="85"/>
        <v>6841107</v>
      </c>
      <c r="C948" s="176" t="str">
        <f t="shared" si="86"/>
        <v>7</v>
      </c>
      <c r="D948" s="176" t="str">
        <f t="shared" si="87"/>
        <v>HATTERAS</v>
      </c>
      <c r="E948" s="176" t="str">
        <f t="shared" si="88"/>
        <v>Кепка</v>
      </c>
      <c r="F948" s="177" t="str">
        <f t="shared" si="89"/>
        <v>Кепки</v>
      </c>
      <c r="G948" s="172" t="s">
        <v>1870</v>
      </c>
      <c r="H948" s="173" t="s">
        <v>1009</v>
      </c>
      <c r="I948" s="173" t="s">
        <v>70</v>
      </c>
      <c r="J948" s="173" t="s">
        <v>2593</v>
      </c>
      <c r="K948" s="173">
        <v>2</v>
      </c>
      <c r="L948" s="173" t="s">
        <v>2645</v>
      </c>
      <c r="M948" s="173"/>
      <c r="N948" s="173">
        <v>2</v>
      </c>
    </row>
    <row r="949" spans="1:14" x14ac:dyDescent="0.25">
      <c r="A949" s="176" t="str">
        <f t="shared" si="84"/>
        <v>68411078</v>
      </c>
      <c r="B949" s="176">
        <f t="shared" si="85"/>
        <v>6841107</v>
      </c>
      <c r="C949" s="176" t="str">
        <f t="shared" si="86"/>
        <v>8</v>
      </c>
      <c r="D949" s="176" t="str">
        <f t="shared" si="87"/>
        <v>HATTERAS</v>
      </c>
      <c r="E949" s="176" t="str">
        <f t="shared" si="88"/>
        <v>Кепка</v>
      </c>
      <c r="F949" s="177" t="str">
        <f t="shared" si="89"/>
        <v>Кепки</v>
      </c>
      <c r="G949" s="172" t="s">
        <v>1853</v>
      </c>
      <c r="H949" s="173" t="s">
        <v>1014</v>
      </c>
      <c r="I949" s="173" t="s">
        <v>61</v>
      </c>
      <c r="J949" s="173" t="s">
        <v>2863</v>
      </c>
      <c r="K949" s="173">
        <v>1</v>
      </c>
      <c r="L949" s="173" t="s">
        <v>2863</v>
      </c>
      <c r="M949" s="173"/>
      <c r="N949" s="173">
        <v>1</v>
      </c>
    </row>
    <row r="950" spans="1:14" x14ac:dyDescent="0.25">
      <c r="A950" s="176" t="str">
        <f t="shared" si="84"/>
        <v>68411078</v>
      </c>
      <c r="B950" s="176">
        <f t="shared" si="85"/>
        <v>6841107</v>
      </c>
      <c r="C950" s="176" t="str">
        <f t="shared" si="86"/>
        <v>8</v>
      </c>
      <c r="D950" s="176" t="str">
        <f t="shared" si="87"/>
        <v>HATTERAS</v>
      </c>
      <c r="E950" s="176" t="str">
        <f t="shared" si="88"/>
        <v>Кепка</v>
      </c>
      <c r="F950" s="177" t="str">
        <f t="shared" si="89"/>
        <v>Кепки</v>
      </c>
      <c r="G950" s="172" t="s">
        <v>1852</v>
      </c>
      <c r="H950" s="173" t="s">
        <v>1014</v>
      </c>
      <c r="I950" s="173" t="s">
        <v>71</v>
      </c>
      <c r="J950" s="173" t="s">
        <v>2863</v>
      </c>
      <c r="K950" s="173">
        <v>2</v>
      </c>
      <c r="L950" s="173" t="s">
        <v>3615</v>
      </c>
      <c r="M950" s="173"/>
      <c r="N950" s="173">
        <v>2</v>
      </c>
    </row>
    <row r="951" spans="1:14" x14ac:dyDescent="0.25">
      <c r="A951" s="176" t="str">
        <f t="shared" si="84"/>
        <v>68411078</v>
      </c>
      <c r="B951" s="176">
        <f t="shared" si="85"/>
        <v>6841107</v>
      </c>
      <c r="C951" s="176" t="str">
        <f t="shared" si="86"/>
        <v>8</v>
      </c>
      <c r="D951" s="176" t="str">
        <f t="shared" si="87"/>
        <v>HATTERAS</v>
      </c>
      <c r="E951" s="176" t="str">
        <f t="shared" si="88"/>
        <v>Кепка</v>
      </c>
      <c r="F951" s="177" t="str">
        <f t="shared" si="89"/>
        <v>Кепки</v>
      </c>
      <c r="G951" s="172" t="s">
        <v>1851</v>
      </c>
      <c r="H951" s="173" t="s">
        <v>1014</v>
      </c>
      <c r="I951" s="173" t="s">
        <v>70</v>
      </c>
      <c r="J951" s="173" t="s">
        <v>2863</v>
      </c>
      <c r="K951" s="173">
        <v>1</v>
      </c>
      <c r="L951" s="173" t="s">
        <v>2863</v>
      </c>
      <c r="M951" s="173"/>
      <c r="N951" s="173">
        <v>1</v>
      </c>
    </row>
    <row r="952" spans="1:14" x14ac:dyDescent="0.25">
      <c r="A952" s="176" t="str">
        <f t="shared" si="84"/>
        <v>68411074</v>
      </c>
      <c r="B952" s="176">
        <f t="shared" si="85"/>
        <v>6841107</v>
      </c>
      <c r="C952" s="176" t="str">
        <f t="shared" si="86"/>
        <v>4</v>
      </c>
      <c r="D952" s="176" t="str">
        <f t="shared" si="87"/>
        <v>HATTERAS</v>
      </c>
      <c r="E952" s="176" t="str">
        <f t="shared" si="88"/>
        <v>Кепка</v>
      </c>
      <c r="F952" s="177" t="str">
        <f t="shared" si="89"/>
        <v>Кепки</v>
      </c>
      <c r="G952" s="172" t="s">
        <v>1869</v>
      </c>
      <c r="H952" s="173" t="s">
        <v>1017</v>
      </c>
      <c r="I952" s="173" t="s">
        <v>72</v>
      </c>
      <c r="J952" s="173" t="s">
        <v>2449</v>
      </c>
      <c r="K952" s="173">
        <v>2</v>
      </c>
      <c r="L952" s="173" t="s">
        <v>2712</v>
      </c>
      <c r="M952" s="173"/>
      <c r="N952" s="173">
        <v>2</v>
      </c>
    </row>
    <row r="953" spans="1:14" x14ac:dyDescent="0.25">
      <c r="A953" s="176" t="str">
        <f t="shared" si="84"/>
        <v>68411074</v>
      </c>
      <c r="B953" s="176">
        <f t="shared" si="85"/>
        <v>6841107</v>
      </c>
      <c r="C953" s="176" t="str">
        <f t="shared" si="86"/>
        <v>4</v>
      </c>
      <c r="D953" s="176" t="str">
        <f t="shared" si="87"/>
        <v>HATTERAS</v>
      </c>
      <c r="E953" s="176" t="str">
        <f t="shared" si="88"/>
        <v>Кепка</v>
      </c>
      <c r="F953" s="177" t="str">
        <f t="shared" si="89"/>
        <v>Кепки</v>
      </c>
      <c r="G953" s="172" t="s">
        <v>1868</v>
      </c>
      <c r="H953" s="173" t="s">
        <v>1017</v>
      </c>
      <c r="I953" s="173" t="s">
        <v>61</v>
      </c>
      <c r="J953" s="173" t="s">
        <v>2449</v>
      </c>
      <c r="K953" s="173">
        <v>5</v>
      </c>
      <c r="L953" s="173" t="s">
        <v>3579</v>
      </c>
      <c r="M953" s="173"/>
      <c r="N953" s="173">
        <v>5</v>
      </c>
    </row>
    <row r="954" spans="1:14" x14ac:dyDescent="0.25">
      <c r="A954" s="176" t="str">
        <f t="shared" si="84"/>
        <v>68411074</v>
      </c>
      <c r="B954" s="176">
        <f t="shared" si="85"/>
        <v>6841107</v>
      </c>
      <c r="C954" s="176" t="str">
        <f t="shared" si="86"/>
        <v>4</v>
      </c>
      <c r="D954" s="176" t="str">
        <f t="shared" si="87"/>
        <v>HATTERAS</v>
      </c>
      <c r="E954" s="176" t="str">
        <f t="shared" si="88"/>
        <v>Кепка</v>
      </c>
      <c r="F954" s="177" t="str">
        <f t="shared" si="89"/>
        <v>Кепки</v>
      </c>
      <c r="G954" s="172" t="s">
        <v>1867</v>
      </c>
      <c r="H954" s="173" t="s">
        <v>1017</v>
      </c>
      <c r="I954" s="173" t="s">
        <v>62</v>
      </c>
      <c r="J954" s="173" t="s">
        <v>2449</v>
      </c>
      <c r="K954" s="173">
        <v>1</v>
      </c>
      <c r="L954" s="173" t="s">
        <v>2451</v>
      </c>
      <c r="M954" s="173"/>
      <c r="N954" s="173">
        <v>1</v>
      </c>
    </row>
    <row r="955" spans="1:14" x14ac:dyDescent="0.25">
      <c r="A955" s="176" t="str">
        <f t="shared" si="84"/>
        <v>68411074</v>
      </c>
      <c r="B955" s="176">
        <f t="shared" si="85"/>
        <v>6841107</v>
      </c>
      <c r="C955" s="176" t="str">
        <f t="shared" si="86"/>
        <v>4</v>
      </c>
      <c r="D955" s="176" t="str">
        <f t="shared" si="87"/>
        <v>HATTERAS</v>
      </c>
      <c r="E955" s="176" t="str">
        <f t="shared" si="88"/>
        <v>Кепка</v>
      </c>
      <c r="F955" s="177" t="str">
        <f t="shared" si="89"/>
        <v>Кепки</v>
      </c>
      <c r="G955" s="172" t="s">
        <v>1865</v>
      </c>
      <c r="H955" s="173" t="s">
        <v>1017</v>
      </c>
      <c r="I955" s="173" t="s">
        <v>60</v>
      </c>
      <c r="J955" s="173" t="s">
        <v>2449</v>
      </c>
      <c r="K955" s="173">
        <v>11</v>
      </c>
      <c r="L955" s="173" t="s">
        <v>2996</v>
      </c>
      <c r="M955" s="173"/>
      <c r="N955" s="173">
        <v>11</v>
      </c>
    </row>
    <row r="956" spans="1:14" x14ac:dyDescent="0.25">
      <c r="A956" s="176" t="str">
        <f t="shared" si="84"/>
        <v>68411074</v>
      </c>
      <c r="B956" s="176">
        <f t="shared" si="85"/>
        <v>6841107</v>
      </c>
      <c r="C956" s="176" t="str">
        <f t="shared" si="86"/>
        <v>4</v>
      </c>
      <c r="D956" s="176" t="str">
        <f t="shared" si="87"/>
        <v>HATTERAS</v>
      </c>
      <c r="E956" s="176" t="str">
        <f t="shared" si="88"/>
        <v>Кепка</v>
      </c>
      <c r="F956" s="177" t="str">
        <f t="shared" si="89"/>
        <v>Кепки</v>
      </c>
      <c r="G956" s="172" t="s">
        <v>1864</v>
      </c>
      <c r="H956" s="173" t="s">
        <v>1017</v>
      </c>
      <c r="I956" s="173" t="s">
        <v>63</v>
      </c>
      <c r="J956" s="173" t="s">
        <v>2449</v>
      </c>
      <c r="K956" s="173">
        <v>3</v>
      </c>
      <c r="L956" s="173" t="s">
        <v>2714</v>
      </c>
      <c r="M956" s="173"/>
      <c r="N956" s="173">
        <v>3</v>
      </c>
    </row>
    <row r="957" spans="1:14" x14ac:dyDescent="0.25">
      <c r="A957" s="176" t="str">
        <f t="shared" si="84"/>
        <v>68411074</v>
      </c>
      <c r="B957" s="176">
        <f t="shared" si="85"/>
        <v>6841107</v>
      </c>
      <c r="C957" s="176" t="str">
        <f t="shared" si="86"/>
        <v>4</v>
      </c>
      <c r="D957" s="176" t="str">
        <f t="shared" si="87"/>
        <v>HATTERAS</v>
      </c>
      <c r="E957" s="176" t="str">
        <f t="shared" si="88"/>
        <v>Кепка</v>
      </c>
      <c r="F957" s="177" t="str">
        <f t="shared" si="89"/>
        <v>Кепки</v>
      </c>
      <c r="G957" s="172" t="s">
        <v>1863</v>
      </c>
      <c r="H957" s="173" t="s">
        <v>1017</v>
      </c>
      <c r="I957" s="173" t="s">
        <v>64</v>
      </c>
      <c r="J957" s="173" t="s">
        <v>2449</v>
      </c>
      <c r="K957" s="173">
        <v>3</v>
      </c>
      <c r="L957" s="173" t="s">
        <v>2714</v>
      </c>
      <c r="M957" s="173"/>
      <c r="N957" s="173">
        <v>3</v>
      </c>
    </row>
    <row r="958" spans="1:14" x14ac:dyDescent="0.25">
      <c r="A958" s="176" t="str">
        <f t="shared" si="84"/>
        <v>68411074</v>
      </c>
      <c r="B958" s="176">
        <f t="shared" si="85"/>
        <v>6841107</v>
      </c>
      <c r="C958" s="176" t="str">
        <f t="shared" si="86"/>
        <v>4</v>
      </c>
      <c r="D958" s="176" t="str">
        <f t="shared" si="87"/>
        <v>HATTERAS</v>
      </c>
      <c r="E958" s="176" t="str">
        <f t="shared" si="88"/>
        <v>Кепка</v>
      </c>
      <c r="F958" s="177" t="str">
        <f t="shared" si="89"/>
        <v>Кепки</v>
      </c>
      <c r="G958" s="172" t="s">
        <v>1862</v>
      </c>
      <c r="H958" s="173" t="s">
        <v>1017</v>
      </c>
      <c r="I958" s="173" t="s">
        <v>71</v>
      </c>
      <c r="J958" s="173" t="s">
        <v>2449</v>
      </c>
      <c r="K958" s="173">
        <v>2</v>
      </c>
      <c r="L958" s="173" t="s">
        <v>2712</v>
      </c>
      <c r="M958" s="173"/>
      <c r="N958" s="173">
        <v>2</v>
      </c>
    </row>
    <row r="959" spans="1:14" x14ac:dyDescent="0.25">
      <c r="A959" s="176" t="str">
        <f t="shared" si="84"/>
        <v>68411074</v>
      </c>
      <c r="B959" s="176">
        <f t="shared" si="85"/>
        <v>6841107</v>
      </c>
      <c r="C959" s="176" t="str">
        <f t="shared" si="86"/>
        <v>4</v>
      </c>
      <c r="D959" s="176" t="str">
        <f t="shared" si="87"/>
        <v>HATTERAS</v>
      </c>
      <c r="E959" s="176" t="str">
        <f t="shared" si="88"/>
        <v>Кепка</v>
      </c>
      <c r="F959" s="177" t="str">
        <f t="shared" si="89"/>
        <v>Кепки</v>
      </c>
      <c r="G959" s="172" t="s">
        <v>1861</v>
      </c>
      <c r="H959" s="173" t="s">
        <v>1017</v>
      </c>
      <c r="I959" s="173" t="s">
        <v>70</v>
      </c>
      <c r="J959" s="173" t="s">
        <v>2449</v>
      </c>
      <c r="K959" s="173">
        <v>3</v>
      </c>
      <c r="L959" s="173" t="s">
        <v>2714</v>
      </c>
      <c r="M959" s="173"/>
      <c r="N959" s="173">
        <v>3</v>
      </c>
    </row>
    <row r="960" spans="1:14" x14ac:dyDescent="0.25">
      <c r="A960" s="176" t="str">
        <f t="shared" si="84"/>
        <v>68411072</v>
      </c>
      <c r="B960" s="176">
        <f t="shared" si="85"/>
        <v>6841107</v>
      </c>
      <c r="C960" s="176" t="str">
        <f t="shared" si="86"/>
        <v>2</v>
      </c>
      <c r="D960" s="176" t="str">
        <f t="shared" si="87"/>
        <v>HATTERAS</v>
      </c>
      <c r="E960" s="176" t="str">
        <f t="shared" si="88"/>
        <v>Кепка</v>
      </c>
      <c r="F960" s="177" t="str">
        <f t="shared" si="89"/>
        <v>Кепки</v>
      </c>
      <c r="G960" s="172" t="s">
        <v>1859</v>
      </c>
      <c r="H960" s="173" t="s">
        <v>1025</v>
      </c>
      <c r="I960" s="173" t="s">
        <v>66</v>
      </c>
      <c r="J960" s="173" t="s">
        <v>2854</v>
      </c>
      <c r="K960" s="173">
        <v>1</v>
      </c>
      <c r="L960" s="173" t="s">
        <v>2854</v>
      </c>
      <c r="M960" s="173"/>
      <c r="N960" s="173">
        <v>1</v>
      </c>
    </row>
    <row r="961" spans="1:14" x14ac:dyDescent="0.25">
      <c r="A961" s="176" t="str">
        <f t="shared" si="84"/>
        <v>68411072</v>
      </c>
      <c r="B961" s="176">
        <f t="shared" si="85"/>
        <v>6841107</v>
      </c>
      <c r="C961" s="176" t="str">
        <f t="shared" si="86"/>
        <v>2</v>
      </c>
      <c r="D961" s="176" t="str">
        <f t="shared" si="87"/>
        <v>HATTERAS</v>
      </c>
      <c r="E961" s="176" t="str">
        <f t="shared" si="88"/>
        <v>Кепка</v>
      </c>
      <c r="F961" s="177" t="str">
        <f t="shared" si="89"/>
        <v>Кепки</v>
      </c>
      <c r="G961" s="172" t="s">
        <v>1858</v>
      </c>
      <c r="H961" s="173" t="s">
        <v>1025</v>
      </c>
      <c r="I961" s="173" t="s">
        <v>72</v>
      </c>
      <c r="J961" s="173" t="s">
        <v>2854</v>
      </c>
      <c r="K961" s="173">
        <v>3</v>
      </c>
      <c r="L961" s="173" t="s">
        <v>2865</v>
      </c>
      <c r="M961" s="173"/>
      <c r="N961" s="173">
        <v>3</v>
      </c>
    </row>
    <row r="962" spans="1:14" x14ac:dyDescent="0.25">
      <c r="A962" s="176" t="str">
        <f t="shared" si="84"/>
        <v>68411072</v>
      </c>
      <c r="B962" s="176">
        <f t="shared" si="85"/>
        <v>6841107</v>
      </c>
      <c r="C962" s="176" t="str">
        <f t="shared" si="86"/>
        <v>2</v>
      </c>
      <c r="D962" s="176" t="str">
        <f t="shared" si="87"/>
        <v>HATTERAS</v>
      </c>
      <c r="E962" s="176" t="str">
        <f t="shared" si="88"/>
        <v>Кепка</v>
      </c>
      <c r="F962" s="177" t="str">
        <f t="shared" si="89"/>
        <v>Кепки</v>
      </c>
      <c r="G962" s="172" t="s">
        <v>1857</v>
      </c>
      <c r="H962" s="173" t="s">
        <v>1025</v>
      </c>
      <c r="I962" s="173" t="s">
        <v>61</v>
      </c>
      <c r="J962" s="173" t="s">
        <v>2593</v>
      </c>
      <c r="K962" s="173">
        <v>2</v>
      </c>
      <c r="L962" s="173" t="s">
        <v>2645</v>
      </c>
      <c r="M962" s="173"/>
      <c r="N962" s="173">
        <v>2</v>
      </c>
    </row>
    <row r="963" spans="1:14" x14ac:dyDescent="0.25">
      <c r="A963" s="176" t="str">
        <f t="shared" ref="A963:A1026" si="90">B963&amp;C963</f>
        <v>68411072</v>
      </c>
      <c r="B963" s="176">
        <f t="shared" ref="B963:B1026" si="91">_xlfn.LET(_xlpm.START,FIND("арт. ",H963)+5,_xlpm.END,FIND(" ",H963,_xlpm.START),_xlpm.Result,TRIM(MID(H963,_xlpm.START,_xlpm.END-_xlpm.START)),IFERROR(VALUE(_xlpm.Result),_xlpm.Result))</f>
        <v>6841107</v>
      </c>
      <c r="C963" s="176" t="str">
        <f t="shared" ref="C963:C1026" si="92">_xlfn.LET(_xlpm.START,FIND("{",H963)+1,_xlpm.END,FIND("}",H963),TRIM(MID(H963,_xlpm.START,_xlpm.END-_xlpm.START)))</f>
        <v>2</v>
      </c>
      <c r="D963" s="176" t="str">
        <f t="shared" ref="D963:D1026" si="93">_xlfn.LET(_xlpm.START,FIND("арт. ",H963)+13,_xlpm.END,FIND("(",H963),TRIM(MID(H963,_xlpm.START,_xlpm.END-_xlpm.START)))</f>
        <v>HATTERAS</v>
      </c>
      <c r="E963" s="176" t="str">
        <f t="shared" ref="E963:E1026" si="94">_xlfn.LET(_xlpm.START,1,_xlpm.END,FIND(MID($S$1,1,1),H963),TRIM(MID(H963,_xlpm.START,_xlpm.END-_xlpm.START)))</f>
        <v>Кепка</v>
      </c>
      <c r="F963" s="177" t="str">
        <f t="shared" ref="F963:F1026" si="95">VLOOKUP(E963,O:P,2,0)</f>
        <v>Кепки</v>
      </c>
      <c r="G963" s="172" t="s">
        <v>1856</v>
      </c>
      <c r="H963" s="173" t="s">
        <v>1025</v>
      </c>
      <c r="I963" s="173" t="s">
        <v>62</v>
      </c>
      <c r="J963" s="173" t="s">
        <v>2854</v>
      </c>
      <c r="K963" s="173">
        <v>1</v>
      </c>
      <c r="L963" s="173" t="s">
        <v>2854</v>
      </c>
      <c r="M963" s="173"/>
      <c r="N963" s="173">
        <v>1</v>
      </c>
    </row>
    <row r="964" spans="1:14" x14ac:dyDescent="0.25">
      <c r="A964" s="176" t="str">
        <f t="shared" si="90"/>
        <v>68411072</v>
      </c>
      <c r="B964" s="176">
        <f t="shared" si="91"/>
        <v>6841107</v>
      </c>
      <c r="C964" s="176" t="str">
        <f t="shared" si="92"/>
        <v>2</v>
      </c>
      <c r="D964" s="176" t="str">
        <f t="shared" si="93"/>
        <v>HATTERAS</v>
      </c>
      <c r="E964" s="176" t="str">
        <f t="shared" si="94"/>
        <v>Кепка</v>
      </c>
      <c r="F964" s="177" t="str">
        <f t="shared" si="95"/>
        <v>Кепки</v>
      </c>
      <c r="G964" s="172" t="s">
        <v>1855</v>
      </c>
      <c r="H964" s="173" t="s">
        <v>1025</v>
      </c>
      <c r="I964" s="173" t="s">
        <v>60</v>
      </c>
      <c r="J964" s="173" t="s">
        <v>2593</v>
      </c>
      <c r="K964" s="173">
        <v>1</v>
      </c>
      <c r="L964" s="173" t="s">
        <v>2593</v>
      </c>
      <c r="M964" s="173"/>
      <c r="N964" s="173">
        <v>1</v>
      </c>
    </row>
    <row r="965" spans="1:14" x14ac:dyDescent="0.25">
      <c r="A965" s="176" t="str">
        <f t="shared" si="90"/>
        <v>684110781</v>
      </c>
      <c r="B965" s="176">
        <f t="shared" si="91"/>
        <v>6841107</v>
      </c>
      <c r="C965" s="176" t="str">
        <f t="shared" si="92"/>
        <v>81</v>
      </c>
      <c r="D965" s="176" t="str">
        <f t="shared" si="93"/>
        <v>HATTERAS</v>
      </c>
      <c r="E965" s="176" t="str">
        <f t="shared" si="94"/>
        <v>Кепка</v>
      </c>
      <c r="F965" s="177" t="str">
        <f t="shared" si="95"/>
        <v>Кепки</v>
      </c>
      <c r="G965" s="172" t="s">
        <v>1850</v>
      </c>
      <c r="H965" s="173" t="s">
        <v>1032</v>
      </c>
      <c r="I965" s="173" t="s">
        <v>61</v>
      </c>
      <c r="J965" s="173" t="s">
        <v>2449</v>
      </c>
      <c r="K965" s="173">
        <v>2</v>
      </c>
      <c r="L965" s="173" t="s">
        <v>2712</v>
      </c>
      <c r="M965" s="173"/>
      <c r="N965" s="173">
        <v>2</v>
      </c>
    </row>
    <row r="966" spans="1:14" x14ac:dyDescent="0.25">
      <c r="A966" s="176" t="str">
        <f t="shared" si="90"/>
        <v>684110781</v>
      </c>
      <c r="B966" s="176">
        <f t="shared" si="91"/>
        <v>6841107</v>
      </c>
      <c r="C966" s="176" t="str">
        <f t="shared" si="92"/>
        <v>81</v>
      </c>
      <c r="D966" s="176" t="str">
        <f t="shared" si="93"/>
        <v>HATTERAS</v>
      </c>
      <c r="E966" s="176" t="str">
        <f t="shared" si="94"/>
        <v>Кепка</v>
      </c>
      <c r="F966" s="177" t="str">
        <f t="shared" si="95"/>
        <v>Кепки</v>
      </c>
      <c r="G966" s="172" t="s">
        <v>1848</v>
      </c>
      <c r="H966" s="173" t="s">
        <v>1032</v>
      </c>
      <c r="I966" s="173" t="s">
        <v>60</v>
      </c>
      <c r="J966" s="173" t="s">
        <v>2449</v>
      </c>
      <c r="K966" s="173">
        <v>1</v>
      </c>
      <c r="L966" s="173" t="s">
        <v>2451</v>
      </c>
      <c r="M966" s="173"/>
      <c r="N966" s="173">
        <v>1</v>
      </c>
    </row>
    <row r="967" spans="1:14" x14ac:dyDescent="0.25">
      <c r="A967" s="176" t="str">
        <f t="shared" si="90"/>
        <v>68411207</v>
      </c>
      <c r="B967" s="176">
        <f t="shared" si="91"/>
        <v>6841120</v>
      </c>
      <c r="C967" s="176" t="str">
        <f t="shared" si="92"/>
        <v>7</v>
      </c>
      <c r="D967" s="176" t="str">
        <f t="shared" si="93"/>
        <v>HATTERAS COTTON LINEN</v>
      </c>
      <c r="E967" s="176" t="str">
        <f t="shared" si="94"/>
        <v>Кепка</v>
      </c>
      <c r="F967" s="177" t="str">
        <f t="shared" si="95"/>
        <v>Кепки</v>
      </c>
      <c r="G967" s="172" t="s">
        <v>1338</v>
      </c>
      <c r="H967" s="173" t="s">
        <v>1036</v>
      </c>
      <c r="I967" s="173" t="s">
        <v>70</v>
      </c>
      <c r="J967" s="173" t="s">
        <v>2420</v>
      </c>
      <c r="K967" s="173">
        <v>1</v>
      </c>
      <c r="L967" s="173" t="s">
        <v>2581</v>
      </c>
      <c r="M967" s="173"/>
      <c r="N967" s="173">
        <v>1</v>
      </c>
    </row>
    <row r="968" spans="1:14" x14ac:dyDescent="0.25">
      <c r="A968" s="176" t="str">
        <f t="shared" si="90"/>
        <v>68411222</v>
      </c>
      <c r="B968" s="176">
        <f t="shared" si="91"/>
        <v>6841122</v>
      </c>
      <c r="C968" s="176" t="str">
        <f t="shared" si="92"/>
        <v>2</v>
      </c>
      <c r="D968" s="176" t="str">
        <f t="shared" si="93"/>
        <v>HATTERAS DENIM</v>
      </c>
      <c r="E968" s="176" t="str">
        <f t="shared" si="94"/>
        <v>Кепка</v>
      </c>
      <c r="F968" s="177" t="str">
        <f t="shared" si="95"/>
        <v>Кепки</v>
      </c>
      <c r="G968" s="172" t="s">
        <v>1337</v>
      </c>
      <c r="H968" s="173" t="s">
        <v>1041</v>
      </c>
      <c r="I968" s="173" t="s">
        <v>66</v>
      </c>
      <c r="J968" s="173" t="s">
        <v>2487</v>
      </c>
      <c r="K968" s="173">
        <v>2</v>
      </c>
      <c r="L968" s="173" t="s">
        <v>2859</v>
      </c>
      <c r="M968" s="173"/>
      <c r="N968" s="173">
        <v>2</v>
      </c>
    </row>
    <row r="969" spans="1:14" x14ac:dyDescent="0.25">
      <c r="A969" s="176" t="str">
        <f t="shared" si="90"/>
        <v>68411222</v>
      </c>
      <c r="B969" s="176">
        <f t="shared" si="91"/>
        <v>6841122</v>
      </c>
      <c r="C969" s="176" t="str">
        <f t="shared" si="92"/>
        <v>2</v>
      </c>
      <c r="D969" s="176" t="str">
        <f t="shared" si="93"/>
        <v>HATTERAS DENIM</v>
      </c>
      <c r="E969" s="176" t="str">
        <f t="shared" si="94"/>
        <v>Кепка</v>
      </c>
      <c r="F969" s="177" t="str">
        <f t="shared" si="95"/>
        <v>Кепки</v>
      </c>
      <c r="G969" s="172" t="s">
        <v>1336</v>
      </c>
      <c r="H969" s="173" t="s">
        <v>1041</v>
      </c>
      <c r="I969" s="173" t="s">
        <v>61</v>
      </c>
      <c r="J969" s="173" t="s">
        <v>2487</v>
      </c>
      <c r="K969" s="173">
        <v>4</v>
      </c>
      <c r="L969" s="173" t="s">
        <v>2690</v>
      </c>
      <c r="M969" s="173"/>
      <c r="N969" s="173">
        <v>4</v>
      </c>
    </row>
    <row r="970" spans="1:14" x14ac:dyDescent="0.25">
      <c r="A970" s="176" t="str">
        <f t="shared" si="90"/>
        <v>68411222</v>
      </c>
      <c r="B970" s="176">
        <f t="shared" si="91"/>
        <v>6841122</v>
      </c>
      <c r="C970" s="176" t="str">
        <f t="shared" si="92"/>
        <v>2</v>
      </c>
      <c r="D970" s="176" t="str">
        <f t="shared" si="93"/>
        <v>HATTERAS DENIM</v>
      </c>
      <c r="E970" s="176" t="str">
        <f t="shared" si="94"/>
        <v>Кепка</v>
      </c>
      <c r="F970" s="177" t="str">
        <f t="shared" si="95"/>
        <v>Кепки</v>
      </c>
      <c r="G970" s="172" t="s">
        <v>1334</v>
      </c>
      <c r="H970" s="173" t="s">
        <v>1041</v>
      </c>
      <c r="I970" s="173" t="s">
        <v>60</v>
      </c>
      <c r="J970" s="173" t="s">
        <v>2487</v>
      </c>
      <c r="K970" s="173">
        <v>3</v>
      </c>
      <c r="L970" s="173" t="s">
        <v>2617</v>
      </c>
      <c r="M970" s="173"/>
      <c r="N970" s="173">
        <v>3</v>
      </c>
    </row>
    <row r="971" spans="1:14" x14ac:dyDescent="0.25">
      <c r="A971" s="176" t="str">
        <f t="shared" si="90"/>
        <v>68411251</v>
      </c>
      <c r="B971" s="176">
        <f t="shared" si="91"/>
        <v>6841125</v>
      </c>
      <c r="C971" s="176" t="str">
        <f t="shared" si="92"/>
        <v>1</v>
      </c>
      <c r="D971" s="176" t="str">
        <f t="shared" si="93"/>
        <v>HATTERAS CANVAS</v>
      </c>
      <c r="E971" s="176" t="str">
        <f t="shared" si="94"/>
        <v>Кепка</v>
      </c>
      <c r="F971" s="177" t="str">
        <f t="shared" si="95"/>
        <v>Кепки</v>
      </c>
      <c r="G971" s="172" t="s">
        <v>1712</v>
      </c>
      <c r="H971" s="173" t="s">
        <v>1046</v>
      </c>
      <c r="I971" s="173" t="s">
        <v>61</v>
      </c>
      <c r="J971" s="173" t="s">
        <v>2464</v>
      </c>
      <c r="K971" s="173">
        <v>1</v>
      </c>
      <c r="L971" s="173" t="s">
        <v>2465</v>
      </c>
      <c r="M971" s="173"/>
      <c r="N971" s="173">
        <v>1</v>
      </c>
    </row>
    <row r="972" spans="1:14" x14ac:dyDescent="0.25">
      <c r="A972" s="176" t="str">
        <f t="shared" si="90"/>
        <v>68411251</v>
      </c>
      <c r="B972" s="176">
        <f t="shared" si="91"/>
        <v>6841125</v>
      </c>
      <c r="C972" s="176" t="str">
        <f t="shared" si="92"/>
        <v>1</v>
      </c>
      <c r="D972" s="176" t="str">
        <f t="shared" si="93"/>
        <v>HATTERAS CANVAS</v>
      </c>
      <c r="E972" s="176" t="str">
        <f t="shared" si="94"/>
        <v>Кепка</v>
      </c>
      <c r="F972" s="177" t="str">
        <f t="shared" si="95"/>
        <v>Кепки</v>
      </c>
      <c r="G972" s="172" t="s">
        <v>1711</v>
      </c>
      <c r="H972" s="173" t="s">
        <v>1046</v>
      </c>
      <c r="I972" s="173" t="s">
        <v>64</v>
      </c>
      <c r="J972" s="173" t="s">
        <v>2464</v>
      </c>
      <c r="K972" s="173">
        <v>1</v>
      </c>
      <c r="L972" s="173" t="s">
        <v>2465</v>
      </c>
      <c r="M972" s="173"/>
      <c r="N972" s="173">
        <v>1</v>
      </c>
    </row>
    <row r="973" spans="1:14" x14ac:dyDescent="0.25">
      <c r="A973" s="176" t="str">
        <f t="shared" si="90"/>
        <v>68411251</v>
      </c>
      <c r="B973" s="176">
        <f t="shared" si="91"/>
        <v>6841125</v>
      </c>
      <c r="C973" s="176" t="str">
        <f t="shared" si="92"/>
        <v>1</v>
      </c>
      <c r="D973" s="176" t="str">
        <f t="shared" si="93"/>
        <v>HATTERAS CANVAS</v>
      </c>
      <c r="E973" s="176" t="str">
        <f t="shared" si="94"/>
        <v>Кепка</v>
      </c>
      <c r="F973" s="177" t="str">
        <f t="shared" si="95"/>
        <v>Кепки</v>
      </c>
      <c r="G973" s="172" t="s">
        <v>1710</v>
      </c>
      <c r="H973" s="173" t="s">
        <v>1046</v>
      </c>
      <c r="I973" s="173" t="s">
        <v>70</v>
      </c>
      <c r="J973" s="173" t="s">
        <v>2463</v>
      </c>
      <c r="K973" s="173">
        <v>1</v>
      </c>
      <c r="L973" s="173" t="s">
        <v>2463</v>
      </c>
      <c r="M973" s="173"/>
      <c r="N973" s="173">
        <v>1</v>
      </c>
    </row>
    <row r="974" spans="1:14" x14ac:dyDescent="0.25">
      <c r="A974" s="176" t="str">
        <f t="shared" si="90"/>
        <v>684113026</v>
      </c>
      <c r="B974" s="176">
        <f t="shared" si="91"/>
        <v>6841130</v>
      </c>
      <c r="C974" s="176" t="str">
        <f t="shared" si="92"/>
        <v>26</v>
      </c>
      <c r="D974" s="176" t="str">
        <f t="shared" si="93"/>
        <v>HATTERAS DENIM</v>
      </c>
      <c r="E974" s="176" t="str">
        <f t="shared" si="94"/>
        <v>Кепка</v>
      </c>
      <c r="F974" s="177" t="str">
        <f t="shared" si="95"/>
        <v>Кепки</v>
      </c>
      <c r="G974" s="172" t="s">
        <v>950</v>
      </c>
      <c r="H974" s="173" t="s">
        <v>1049</v>
      </c>
      <c r="I974" s="173" t="s">
        <v>66</v>
      </c>
      <c r="J974" s="173" t="s">
        <v>2612</v>
      </c>
      <c r="K974" s="173">
        <v>2</v>
      </c>
      <c r="L974" s="173" t="s">
        <v>2613</v>
      </c>
      <c r="M974" s="173"/>
      <c r="N974" s="173">
        <v>2</v>
      </c>
    </row>
    <row r="975" spans="1:14" x14ac:dyDescent="0.25">
      <c r="A975" s="176" t="str">
        <f t="shared" si="90"/>
        <v>684113026</v>
      </c>
      <c r="B975" s="176">
        <f t="shared" si="91"/>
        <v>6841130</v>
      </c>
      <c r="C975" s="176" t="str">
        <f t="shared" si="92"/>
        <v>26</v>
      </c>
      <c r="D975" s="176" t="str">
        <f t="shared" si="93"/>
        <v>HATTERAS DENIM</v>
      </c>
      <c r="E975" s="176" t="str">
        <f t="shared" si="94"/>
        <v>Кепка</v>
      </c>
      <c r="F975" s="177" t="str">
        <f t="shared" si="95"/>
        <v>Кепки</v>
      </c>
      <c r="G975" s="172" t="s">
        <v>949</v>
      </c>
      <c r="H975" s="173" t="s">
        <v>1049</v>
      </c>
      <c r="I975" s="173" t="s">
        <v>61</v>
      </c>
      <c r="J975" s="173" t="s">
        <v>2612</v>
      </c>
      <c r="K975" s="173">
        <v>1</v>
      </c>
      <c r="L975" s="173" t="s">
        <v>2612</v>
      </c>
      <c r="M975" s="173"/>
      <c r="N975" s="173">
        <v>1</v>
      </c>
    </row>
    <row r="976" spans="1:14" x14ac:dyDescent="0.25">
      <c r="A976" s="176" t="str">
        <f t="shared" si="90"/>
        <v>684113026</v>
      </c>
      <c r="B976" s="176">
        <f t="shared" si="91"/>
        <v>6841130</v>
      </c>
      <c r="C976" s="176" t="str">
        <f t="shared" si="92"/>
        <v>26</v>
      </c>
      <c r="D976" s="176" t="str">
        <f t="shared" si="93"/>
        <v>HATTERAS DENIM</v>
      </c>
      <c r="E976" s="176" t="str">
        <f t="shared" si="94"/>
        <v>Кепка</v>
      </c>
      <c r="F976" s="177" t="str">
        <f t="shared" si="95"/>
        <v>Кепки</v>
      </c>
      <c r="G976" s="172" t="s">
        <v>948</v>
      </c>
      <c r="H976" s="173" t="s">
        <v>1049</v>
      </c>
      <c r="I976" s="173" t="s">
        <v>60</v>
      </c>
      <c r="J976" s="173" t="s">
        <v>2612</v>
      </c>
      <c r="K976" s="173">
        <v>3</v>
      </c>
      <c r="L976" s="173" t="s">
        <v>2614</v>
      </c>
      <c r="M976" s="173"/>
      <c r="N976" s="173">
        <v>3</v>
      </c>
    </row>
    <row r="977" spans="1:14" x14ac:dyDescent="0.25">
      <c r="A977" s="176" t="str">
        <f t="shared" si="90"/>
        <v>6841504310</v>
      </c>
      <c r="B977" s="176">
        <f t="shared" si="91"/>
        <v>6841504</v>
      </c>
      <c r="C977" s="176" t="str">
        <f t="shared" si="92"/>
        <v>310</v>
      </c>
      <c r="D977" s="176" t="str">
        <f t="shared" si="93"/>
        <v>HATTERAS COTTON LINEN</v>
      </c>
      <c r="E977" s="176" t="str">
        <f t="shared" si="94"/>
        <v>Кепка</v>
      </c>
      <c r="F977" s="177" t="str">
        <f t="shared" si="95"/>
        <v>Кепки</v>
      </c>
      <c r="G977" s="172" t="s">
        <v>1332</v>
      </c>
      <c r="H977" s="173" t="s">
        <v>1052</v>
      </c>
      <c r="I977" s="173" t="s">
        <v>70</v>
      </c>
      <c r="J977" s="173" t="s">
        <v>2869</v>
      </c>
      <c r="K977" s="173">
        <v>1</v>
      </c>
      <c r="L977" s="173" t="s">
        <v>2869</v>
      </c>
      <c r="M977" s="173"/>
      <c r="N977" s="173">
        <v>1</v>
      </c>
    </row>
    <row r="978" spans="1:14" x14ac:dyDescent="0.25">
      <c r="A978" s="176" t="str">
        <f t="shared" si="90"/>
        <v>6842202157</v>
      </c>
      <c r="B978" s="176">
        <f t="shared" si="91"/>
        <v>6842202</v>
      </c>
      <c r="C978" s="176" t="str">
        <f t="shared" si="92"/>
        <v>157</v>
      </c>
      <c r="D978" s="176" t="str">
        <f t="shared" si="93"/>
        <v>HATTERAS SILK LINEN</v>
      </c>
      <c r="E978" s="176" t="str">
        <f t="shared" si="94"/>
        <v>Кепка</v>
      </c>
      <c r="F978" s="177" t="str">
        <f t="shared" si="95"/>
        <v>Кепки</v>
      </c>
      <c r="G978" s="172" t="s">
        <v>1331</v>
      </c>
      <c r="H978" s="173" t="s">
        <v>1056</v>
      </c>
      <c r="I978" s="173" t="s">
        <v>61</v>
      </c>
      <c r="J978" s="173" t="s">
        <v>2871</v>
      </c>
      <c r="K978" s="173">
        <v>1</v>
      </c>
      <c r="L978" s="173" t="s">
        <v>2871</v>
      </c>
      <c r="M978" s="173"/>
      <c r="N978" s="173">
        <v>1</v>
      </c>
    </row>
    <row r="979" spans="1:14" x14ac:dyDescent="0.25">
      <c r="A979" s="176" t="str">
        <f t="shared" si="90"/>
        <v>6842202157</v>
      </c>
      <c r="B979" s="176">
        <f t="shared" si="91"/>
        <v>6842202</v>
      </c>
      <c r="C979" s="176" t="str">
        <f t="shared" si="92"/>
        <v>157</v>
      </c>
      <c r="D979" s="176" t="str">
        <f t="shared" si="93"/>
        <v>HATTERAS SILK LINEN</v>
      </c>
      <c r="E979" s="176" t="str">
        <f t="shared" si="94"/>
        <v>Кепка</v>
      </c>
      <c r="F979" s="177" t="str">
        <f t="shared" si="95"/>
        <v>Кепки</v>
      </c>
      <c r="G979" s="172" t="s">
        <v>1330</v>
      </c>
      <c r="H979" s="173" t="s">
        <v>1056</v>
      </c>
      <c r="I979" s="173" t="s">
        <v>60</v>
      </c>
      <c r="J979" s="173" t="s">
        <v>2871</v>
      </c>
      <c r="K979" s="173">
        <v>1</v>
      </c>
      <c r="L979" s="173" t="s">
        <v>2871</v>
      </c>
      <c r="M979" s="173"/>
      <c r="N979" s="173">
        <v>1</v>
      </c>
    </row>
    <row r="980" spans="1:14" x14ac:dyDescent="0.25">
      <c r="A980" s="176" t="str">
        <f t="shared" si="90"/>
        <v>6842501310</v>
      </c>
      <c r="B980" s="176">
        <f t="shared" si="91"/>
        <v>6842501</v>
      </c>
      <c r="C980" s="176" t="str">
        <f t="shared" si="92"/>
        <v>310</v>
      </c>
      <c r="D980" s="176" t="str">
        <f t="shared" si="93"/>
        <v>HATTERAS SILK</v>
      </c>
      <c r="E980" s="176" t="str">
        <f t="shared" si="94"/>
        <v>Кепка</v>
      </c>
      <c r="F980" s="177" t="str">
        <f t="shared" si="95"/>
        <v>Кепки</v>
      </c>
      <c r="G980" s="172" t="s">
        <v>1328</v>
      </c>
      <c r="H980" s="173" t="s">
        <v>1059</v>
      </c>
      <c r="I980" s="173" t="s">
        <v>61</v>
      </c>
      <c r="J980" s="173" t="s">
        <v>2737</v>
      </c>
      <c r="K980" s="173">
        <v>1</v>
      </c>
      <c r="L980" s="173" t="s">
        <v>2737</v>
      </c>
      <c r="M980" s="173"/>
      <c r="N980" s="173">
        <v>1</v>
      </c>
    </row>
    <row r="981" spans="1:14" x14ac:dyDescent="0.25">
      <c r="A981" s="176" t="str">
        <f t="shared" si="90"/>
        <v>6842504322</v>
      </c>
      <c r="B981" s="176">
        <f t="shared" si="91"/>
        <v>6842504</v>
      </c>
      <c r="C981" s="176" t="str">
        <f t="shared" si="92"/>
        <v>322</v>
      </c>
      <c r="D981" s="176" t="str">
        <f t="shared" si="93"/>
        <v>HATTERAS WOOL SILK</v>
      </c>
      <c r="E981" s="176" t="str">
        <f t="shared" si="94"/>
        <v>Кепка</v>
      </c>
      <c r="F981" s="177" t="str">
        <f t="shared" si="95"/>
        <v>Кепки</v>
      </c>
      <c r="G981" s="172" t="s">
        <v>3318</v>
      </c>
      <c r="H981" s="173" t="s">
        <v>3441</v>
      </c>
      <c r="I981" s="173" t="s">
        <v>61</v>
      </c>
      <c r="J981" s="173" t="s">
        <v>3550</v>
      </c>
      <c r="K981" s="173">
        <v>2</v>
      </c>
      <c r="L981" s="173" t="s">
        <v>3551</v>
      </c>
      <c r="M981" s="173"/>
      <c r="N981" s="173">
        <v>2</v>
      </c>
    </row>
    <row r="982" spans="1:14" x14ac:dyDescent="0.25">
      <c r="A982" s="176" t="str">
        <f t="shared" si="90"/>
        <v>6842504322</v>
      </c>
      <c r="B982" s="176">
        <f t="shared" si="91"/>
        <v>6842504</v>
      </c>
      <c r="C982" s="176" t="str">
        <f t="shared" si="92"/>
        <v>322</v>
      </c>
      <c r="D982" s="176" t="str">
        <f t="shared" si="93"/>
        <v>HATTERAS WOOL SILK</v>
      </c>
      <c r="E982" s="176" t="str">
        <f t="shared" si="94"/>
        <v>Кепка</v>
      </c>
      <c r="F982" s="177" t="str">
        <f t="shared" si="95"/>
        <v>Кепки</v>
      </c>
      <c r="G982" s="172" t="s">
        <v>3319</v>
      </c>
      <c r="H982" s="173" t="s">
        <v>3441</v>
      </c>
      <c r="I982" s="173" t="s">
        <v>60</v>
      </c>
      <c r="J982" s="173" t="s">
        <v>3550</v>
      </c>
      <c r="K982" s="173">
        <v>2</v>
      </c>
      <c r="L982" s="173" t="s">
        <v>3551</v>
      </c>
      <c r="M982" s="173"/>
      <c r="N982" s="173">
        <v>2</v>
      </c>
    </row>
    <row r="983" spans="1:14" x14ac:dyDescent="0.25">
      <c r="A983" s="176" t="str">
        <f t="shared" si="90"/>
        <v>6842504322</v>
      </c>
      <c r="B983" s="176">
        <f t="shared" si="91"/>
        <v>6842504</v>
      </c>
      <c r="C983" s="176" t="str">
        <f t="shared" si="92"/>
        <v>322</v>
      </c>
      <c r="D983" s="176" t="str">
        <f t="shared" si="93"/>
        <v>HATTERAS WOOL SILK</v>
      </c>
      <c r="E983" s="176" t="str">
        <f t="shared" si="94"/>
        <v>Кепка</v>
      </c>
      <c r="F983" s="177" t="str">
        <f t="shared" si="95"/>
        <v>Кепки</v>
      </c>
      <c r="G983" s="172" t="s">
        <v>3320</v>
      </c>
      <c r="H983" s="173" t="s">
        <v>3441</v>
      </c>
      <c r="I983" s="173" t="s">
        <v>64</v>
      </c>
      <c r="J983" s="173" t="s">
        <v>3550</v>
      </c>
      <c r="K983" s="173">
        <v>1</v>
      </c>
      <c r="L983" s="173" t="s">
        <v>3550</v>
      </c>
      <c r="M983" s="173"/>
      <c r="N983" s="173">
        <v>1</v>
      </c>
    </row>
    <row r="984" spans="1:14" x14ac:dyDescent="0.25">
      <c r="A984" s="176" t="str">
        <f t="shared" si="90"/>
        <v>68431013</v>
      </c>
      <c r="B984" s="176">
        <f t="shared" si="91"/>
        <v>6843101</v>
      </c>
      <c r="C984" s="176" t="str">
        <f t="shared" si="92"/>
        <v>3</v>
      </c>
      <c r="D984" s="176" t="str">
        <f t="shared" si="93"/>
        <v>HATTERAS LINEN</v>
      </c>
      <c r="E984" s="176" t="str">
        <f t="shared" si="94"/>
        <v>Кепка</v>
      </c>
      <c r="F984" s="177" t="str">
        <f t="shared" si="95"/>
        <v>Кепки</v>
      </c>
      <c r="G984" s="172" t="s">
        <v>1709</v>
      </c>
      <c r="H984" s="173" t="s">
        <v>1062</v>
      </c>
      <c r="I984" s="173" t="s">
        <v>61</v>
      </c>
      <c r="J984" s="173" t="s">
        <v>2872</v>
      </c>
      <c r="K984" s="173">
        <v>3</v>
      </c>
      <c r="L984" s="173" t="s">
        <v>2873</v>
      </c>
      <c r="M984" s="173"/>
      <c r="N984" s="173">
        <v>3</v>
      </c>
    </row>
    <row r="985" spans="1:14" x14ac:dyDescent="0.25">
      <c r="A985" s="176" t="str">
        <f t="shared" si="90"/>
        <v>68431162</v>
      </c>
      <c r="B985" s="176">
        <f t="shared" si="91"/>
        <v>6843116</v>
      </c>
      <c r="C985" s="176" t="str">
        <f t="shared" si="92"/>
        <v>2</v>
      </c>
      <c r="D985" s="176" t="str">
        <f t="shared" si="93"/>
        <v>HATTERAS LINEN</v>
      </c>
      <c r="E985" s="176" t="str">
        <f t="shared" si="94"/>
        <v>Кепка</v>
      </c>
      <c r="F985" s="177" t="str">
        <f t="shared" si="95"/>
        <v>Кепки</v>
      </c>
      <c r="G985" s="172" t="s">
        <v>3273</v>
      </c>
      <c r="H985" s="173" t="s">
        <v>3417</v>
      </c>
      <c r="I985" s="173" t="s">
        <v>70</v>
      </c>
      <c r="J985" s="173" t="s">
        <v>3616</v>
      </c>
      <c r="K985" s="173">
        <v>2</v>
      </c>
      <c r="L985" s="173" t="s">
        <v>3617</v>
      </c>
      <c r="M985" s="173"/>
      <c r="N985" s="173">
        <v>2</v>
      </c>
    </row>
    <row r="986" spans="1:14" x14ac:dyDescent="0.25">
      <c r="A986" s="176" t="str">
        <f t="shared" si="90"/>
        <v>6843309221</v>
      </c>
      <c r="B986" s="176">
        <f t="shared" si="91"/>
        <v>6843309</v>
      </c>
      <c r="C986" s="176" t="str">
        <f t="shared" si="92"/>
        <v>221</v>
      </c>
      <c r="D986" s="176" t="str">
        <f t="shared" si="93"/>
        <v>HATTERAS LINEN COTTON</v>
      </c>
      <c r="E986" s="176" t="str">
        <f t="shared" si="94"/>
        <v>Кепка</v>
      </c>
      <c r="F986" s="177" t="str">
        <f t="shared" si="95"/>
        <v>Кепки</v>
      </c>
      <c r="G986" s="172" t="s">
        <v>767</v>
      </c>
      <c r="H986" s="173" t="s">
        <v>1067</v>
      </c>
      <c r="I986" s="173" t="s">
        <v>61</v>
      </c>
      <c r="J986" s="173" t="s">
        <v>2874</v>
      </c>
      <c r="K986" s="173">
        <v>3</v>
      </c>
      <c r="L986" s="173" t="s">
        <v>3063</v>
      </c>
      <c r="M986" s="173"/>
      <c r="N986" s="173">
        <v>3</v>
      </c>
    </row>
    <row r="987" spans="1:14" x14ac:dyDescent="0.25">
      <c r="A987" s="176" t="str">
        <f t="shared" si="90"/>
        <v>6843309221</v>
      </c>
      <c r="B987" s="176">
        <f t="shared" si="91"/>
        <v>6843309</v>
      </c>
      <c r="C987" s="176" t="str">
        <f t="shared" si="92"/>
        <v>221</v>
      </c>
      <c r="D987" s="176" t="str">
        <f t="shared" si="93"/>
        <v>HATTERAS LINEN COTTON</v>
      </c>
      <c r="E987" s="176" t="str">
        <f t="shared" si="94"/>
        <v>Кепка</v>
      </c>
      <c r="F987" s="177" t="str">
        <f t="shared" si="95"/>
        <v>Кепки</v>
      </c>
      <c r="G987" s="172" t="s">
        <v>766</v>
      </c>
      <c r="H987" s="173" t="s">
        <v>1067</v>
      </c>
      <c r="I987" s="173" t="s">
        <v>60</v>
      </c>
      <c r="J987" s="173" t="s">
        <v>2874</v>
      </c>
      <c r="K987" s="173">
        <v>1</v>
      </c>
      <c r="L987" s="173" t="s">
        <v>2874</v>
      </c>
      <c r="M987" s="173"/>
      <c r="N987" s="173">
        <v>1</v>
      </c>
    </row>
    <row r="988" spans="1:14" x14ac:dyDescent="0.25">
      <c r="A988" s="176" t="str">
        <f t="shared" si="90"/>
        <v>6843309221</v>
      </c>
      <c r="B988" s="176">
        <f t="shared" si="91"/>
        <v>6843309</v>
      </c>
      <c r="C988" s="176" t="str">
        <f t="shared" si="92"/>
        <v>221</v>
      </c>
      <c r="D988" s="176" t="str">
        <f t="shared" si="93"/>
        <v>HATTERAS LINEN COTTON</v>
      </c>
      <c r="E988" s="176" t="str">
        <f t="shared" si="94"/>
        <v>Кепка</v>
      </c>
      <c r="F988" s="177" t="str">
        <f t="shared" si="95"/>
        <v>Кепки</v>
      </c>
      <c r="G988" s="172" t="s">
        <v>764</v>
      </c>
      <c r="H988" s="173" t="s">
        <v>1067</v>
      </c>
      <c r="I988" s="173" t="s">
        <v>64</v>
      </c>
      <c r="J988" s="173" t="s">
        <v>2874</v>
      </c>
      <c r="K988" s="173">
        <v>3</v>
      </c>
      <c r="L988" s="173" t="s">
        <v>3063</v>
      </c>
      <c r="M988" s="173"/>
      <c r="N988" s="173">
        <v>3</v>
      </c>
    </row>
    <row r="989" spans="1:14" x14ac:dyDescent="0.25">
      <c r="A989" s="176" t="str">
        <f t="shared" si="90"/>
        <v>6843309221</v>
      </c>
      <c r="B989" s="176">
        <f t="shared" si="91"/>
        <v>6843309</v>
      </c>
      <c r="C989" s="176" t="str">
        <f t="shared" si="92"/>
        <v>221</v>
      </c>
      <c r="D989" s="176" t="str">
        <f t="shared" si="93"/>
        <v>HATTERAS LINEN COTTON</v>
      </c>
      <c r="E989" s="176" t="str">
        <f t="shared" si="94"/>
        <v>Кепка</v>
      </c>
      <c r="F989" s="177" t="str">
        <f t="shared" si="95"/>
        <v>Кепки</v>
      </c>
      <c r="G989" s="172" t="s">
        <v>763</v>
      </c>
      <c r="H989" s="173" t="s">
        <v>1067</v>
      </c>
      <c r="I989" s="173" t="s">
        <v>70</v>
      </c>
      <c r="J989" s="173" t="s">
        <v>2874</v>
      </c>
      <c r="K989" s="173">
        <v>1</v>
      </c>
      <c r="L989" s="173" t="s">
        <v>2874</v>
      </c>
      <c r="M989" s="173"/>
      <c r="N989" s="173">
        <v>1</v>
      </c>
    </row>
    <row r="990" spans="1:14" x14ac:dyDescent="0.25">
      <c r="A990" s="176" t="str">
        <f t="shared" si="90"/>
        <v>684390528</v>
      </c>
      <c r="B990" s="176">
        <f t="shared" si="91"/>
        <v>6843905</v>
      </c>
      <c r="C990" s="176" t="str">
        <f t="shared" si="92"/>
        <v>28</v>
      </c>
      <c r="D990" s="176" t="str">
        <f t="shared" si="93"/>
        <v>HATTERAS PATCHWORK</v>
      </c>
      <c r="E990" s="176" t="str">
        <f t="shared" si="94"/>
        <v>Кепка</v>
      </c>
      <c r="F990" s="177" t="str">
        <f t="shared" si="95"/>
        <v>Кепки</v>
      </c>
      <c r="G990" s="172" t="s">
        <v>3352</v>
      </c>
      <c r="H990" s="173" t="s">
        <v>3452</v>
      </c>
      <c r="I990" s="173" t="s">
        <v>66</v>
      </c>
      <c r="J990" s="173" t="s">
        <v>3616</v>
      </c>
      <c r="K990" s="173">
        <v>2</v>
      </c>
      <c r="L990" s="173" t="s">
        <v>3617</v>
      </c>
      <c r="M990" s="173"/>
      <c r="N990" s="173">
        <v>2</v>
      </c>
    </row>
    <row r="991" spans="1:14" x14ac:dyDescent="0.25">
      <c r="A991" s="176" t="str">
        <f t="shared" si="90"/>
        <v>684390528</v>
      </c>
      <c r="B991" s="176">
        <f t="shared" si="91"/>
        <v>6843905</v>
      </c>
      <c r="C991" s="176" t="str">
        <f t="shared" si="92"/>
        <v>28</v>
      </c>
      <c r="D991" s="176" t="str">
        <f t="shared" si="93"/>
        <v>HATTERAS PATCHWORK</v>
      </c>
      <c r="E991" s="176" t="str">
        <f t="shared" si="94"/>
        <v>Кепка</v>
      </c>
      <c r="F991" s="177" t="str">
        <f t="shared" si="95"/>
        <v>Кепки</v>
      </c>
      <c r="G991" s="172" t="s">
        <v>3351</v>
      </c>
      <c r="H991" s="173" t="s">
        <v>3452</v>
      </c>
      <c r="I991" s="173" t="s">
        <v>61</v>
      </c>
      <c r="J991" s="173" t="s">
        <v>3616</v>
      </c>
      <c r="K991" s="173">
        <v>3</v>
      </c>
      <c r="L991" s="173" t="s">
        <v>3618</v>
      </c>
      <c r="M991" s="173"/>
      <c r="N991" s="173">
        <v>3</v>
      </c>
    </row>
    <row r="992" spans="1:14" x14ac:dyDescent="0.25">
      <c r="A992" s="176" t="str">
        <f t="shared" si="90"/>
        <v>684390528</v>
      </c>
      <c r="B992" s="176">
        <f t="shared" si="91"/>
        <v>6843905</v>
      </c>
      <c r="C992" s="176" t="str">
        <f t="shared" si="92"/>
        <v>28</v>
      </c>
      <c r="D992" s="176" t="str">
        <f t="shared" si="93"/>
        <v>HATTERAS PATCHWORK</v>
      </c>
      <c r="E992" s="176" t="str">
        <f t="shared" si="94"/>
        <v>Кепка</v>
      </c>
      <c r="F992" s="177" t="str">
        <f t="shared" si="95"/>
        <v>Кепки</v>
      </c>
      <c r="G992" s="172" t="s">
        <v>3350</v>
      </c>
      <c r="H992" s="173" t="s">
        <v>3452</v>
      </c>
      <c r="I992" s="173" t="s">
        <v>60</v>
      </c>
      <c r="J992" s="173" t="s">
        <v>3616</v>
      </c>
      <c r="K992" s="173">
        <v>4</v>
      </c>
      <c r="L992" s="173" t="s">
        <v>3619</v>
      </c>
      <c r="M992" s="173"/>
      <c r="N992" s="173">
        <v>4</v>
      </c>
    </row>
    <row r="993" spans="1:14" x14ac:dyDescent="0.25">
      <c r="A993" s="176" t="str">
        <f t="shared" si="90"/>
        <v>684390528</v>
      </c>
      <c r="B993" s="176">
        <f t="shared" si="91"/>
        <v>6843905</v>
      </c>
      <c r="C993" s="176" t="str">
        <f t="shared" si="92"/>
        <v>28</v>
      </c>
      <c r="D993" s="176" t="str">
        <f t="shared" si="93"/>
        <v>HATTERAS PATCHWORK</v>
      </c>
      <c r="E993" s="176" t="str">
        <f t="shared" si="94"/>
        <v>Кепка</v>
      </c>
      <c r="F993" s="177" t="str">
        <f t="shared" si="95"/>
        <v>Кепки</v>
      </c>
      <c r="G993" s="172" t="s">
        <v>3349</v>
      </c>
      <c r="H993" s="173" t="s">
        <v>3452</v>
      </c>
      <c r="I993" s="173" t="s">
        <v>64</v>
      </c>
      <c r="J993" s="173" t="s">
        <v>3616</v>
      </c>
      <c r="K993" s="173">
        <v>2</v>
      </c>
      <c r="L993" s="173" t="s">
        <v>3617</v>
      </c>
      <c r="M993" s="173"/>
      <c r="N993" s="173">
        <v>2</v>
      </c>
    </row>
    <row r="994" spans="1:14" x14ac:dyDescent="0.25">
      <c r="A994" s="176" t="str">
        <f t="shared" si="90"/>
        <v>684390528</v>
      </c>
      <c r="B994" s="176">
        <f t="shared" si="91"/>
        <v>6843905</v>
      </c>
      <c r="C994" s="176" t="str">
        <f t="shared" si="92"/>
        <v>28</v>
      </c>
      <c r="D994" s="176" t="str">
        <f t="shared" si="93"/>
        <v>HATTERAS PATCHWORK</v>
      </c>
      <c r="E994" s="176" t="str">
        <f t="shared" si="94"/>
        <v>Кепка</v>
      </c>
      <c r="F994" s="177" t="str">
        <f t="shared" si="95"/>
        <v>Кепки</v>
      </c>
      <c r="G994" s="172" t="s">
        <v>3348</v>
      </c>
      <c r="H994" s="173" t="s">
        <v>3452</v>
      </c>
      <c r="I994" s="173" t="s">
        <v>70</v>
      </c>
      <c r="J994" s="173" t="s">
        <v>3616</v>
      </c>
      <c r="K994" s="173">
        <v>2</v>
      </c>
      <c r="L994" s="173" t="s">
        <v>3617</v>
      </c>
      <c r="M994" s="173"/>
      <c r="N994" s="173">
        <v>2</v>
      </c>
    </row>
    <row r="995" spans="1:14" x14ac:dyDescent="0.25">
      <c r="A995" s="176" t="str">
        <f t="shared" si="90"/>
        <v>6844401267</v>
      </c>
      <c r="B995" s="176">
        <f t="shared" si="91"/>
        <v>6844401</v>
      </c>
      <c r="C995" s="176" t="str">
        <f t="shared" si="92"/>
        <v>267</v>
      </c>
      <c r="D995" s="176" t="str">
        <f t="shared" si="93"/>
        <v>HATTERAS CASHMERE</v>
      </c>
      <c r="E995" s="176" t="str">
        <f t="shared" si="94"/>
        <v>Кепка</v>
      </c>
      <c r="F995" s="177" t="str">
        <f t="shared" si="95"/>
        <v>Кепки</v>
      </c>
      <c r="G995" s="172" t="s">
        <v>947</v>
      </c>
      <c r="H995" s="173" t="s">
        <v>1071</v>
      </c>
      <c r="I995" s="173" t="s">
        <v>61</v>
      </c>
      <c r="J995" s="173" t="s">
        <v>2876</v>
      </c>
      <c r="K995" s="173">
        <v>1</v>
      </c>
      <c r="L995" s="173" t="s">
        <v>2876</v>
      </c>
      <c r="M995" s="173"/>
      <c r="N995" s="173">
        <v>1</v>
      </c>
    </row>
    <row r="996" spans="1:14" x14ac:dyDescent="0.25">
      <c r="A996" s="176" t="str">
        <f t="shared" si="90"/>
        <v>6844401267</v>
      </c>
      <c r="B996" s="176">
        <f t="shared" si="91"/>
        <v>6844401</v>
      </c>
      <c r="C996" s="176" t="str">
        <f t="shared" si="92"/>
        <v>267</v>
      </c>
      <c r="D996" s="176" t="str">
        <f t="shared" si="93"/>
        <v>HATTERAS CASHMERE</v>
      </c>
      <c r="E996" s="176" t="str">
        <f t="shared" si="94"/>
        <v>Кепка</v>
      </c>
      <c r="F996" s="177" t="str">
        <f t="shared" si="95"/>
        <v>Кепки</v>
      </c>
      <c r="G996" s="172" t="s">
        <v>945</v>
      </c>
      <c r="H996" s="173" t="s">
        <v>1071</v>
      </c>
      <c r="I996" s="173" t="s">
        <v>60</v>
      </c>
      <c r="J996" s="173" t="s">
        <v>2876</v>
      </c>
      <c r="K996" s="173">
        <v>1</v>
      </c>
      <c r="L996" s="173" t="s">
        <v>2876</v>
      </c>
      <c r="M996" s="173"/>
      <c r="N996" s="173">
        <v>1</v>
      </c>
    </row>
    <row r="997" spans="1:14" x14ac:dyDescent="0.25">
      <c r="A997" s="176" t="str">
        <f t="shared" si="90"/>
        <v>6845302281</v>
      </c>
      <c r="B997" s="176">
        <f t="shared" si="91"/>
        <v>6845302</v>
      </c>
      <c r="C997" s="176" t="str">
        <f t="shared" si="92"/>
        <v>281</v>
      </c>
      <c r="D997" s="176" t="str">
        <f t="shared" si="93"/>
        <v>HATTERAS CHECK/DENIM</v>
      </c>
      <c r="E997" s="176" t="str">
        <f t="shared" si="94"/>
        <v>Кепка</v>
      </c>
      <c r="F997" s="177" t="str">
        <f t="shared" si="95"/>
        <v>Кепки</v>
      </c>
      <c r="G997" s="172" t="s">
        <v>296</v>
      </c>
      <c r="H997" s="173" t="s">
        <v>1074</v>
      </c>
      <c r="I997" s="173" t="s">
        <v>72</v>
      </c>
      <c r="J997" s="173" t="s">
        <v>2449</v>
      </c>
      <c r="K997" s="173">
        <v>3</v>
      </c>
      <c r="L997" s="173" t="s">
        <v>2714</v>
      </c>
      <c r="M997" s="173"/>
      <c r="N997" s="173">
        <v>3</v>
      </c>
    </row>
    <row r="998" spans="1:14" x14ac:dyDescent="0.25">
      <c r="A998" s="176" t="str">
        <f t="shared" si="90"/>
        <v>6845302281</v>
      </c>
      <c r="B998" s="176">
        <f t="shared" si="91"/>
        <v>6845302</v>
      </c>
      <c r="C998" s="176" t="str">
        <f t="shared" si="92"/>
        <v>281</v>
      </c>
      <c r="D998" s="176" t="str">
        <f t="shared" si="93"/>
        <v>HATTERAS CHECK/DENIM</v>
      </c>
      <c r="E998" s="176" t="str">
        <f t="shared" si="94"/>
        <v>Кепка</v>
      </c>
      <c r="F998" s="177" t="str">
        <f t="shared" si="95"/>
        <v>Кепки</v>
      </c>
      <c r="G998" s="172" t="s">
        <v>295</v>
      </c>
      <c r="H998" s="173" t="s">
        <v>1074</v>
      </c>
      <c r="I998" s="173" t="s">
        <v>61</v>
      </c>
      <c r="J998" s="173" t="s">
        <v>2449</v>
      </c>
      <c r="K998" s="173">
        <v>13</v>
      </c>
      <c r="L998" s="173" t="s">
        <v>2721</v>
      </c>
      <c r="M998" s="173"/>
      <c r="N998" s="173">
        <v>13</v>
      </c>
    </row>
    <row r="999" spans="1:14" x14ac:dyDescent="0.25">
      <c r="A999" s="176" t="str">
        <f t="shared" si="90"/>
        <v>6845302281</v>
      </c>
      <c r="B999" s="176">
        <f t="shared" si="91"/>
        <v>6845302</v>
      </c>
      <c r="C999" s="176" t="str">
        <f t="shared" si="92"/>
        <v>281</v>
      </c>
      <c r="D999" s="176" t="str">
        <f t="shared" si="93"/>
        <v>HATTERAS CHECK/DENIM</v>
      </c>
      <c r="E999" s="176" t="str">
        <f t="shared" si="94"/>
        <v>Кепка</v>
      </c>
      <c r="F999" s="177" t="str">
        <f t="shared" si="95"/>
        <v>Кепки</v>
      </c>
      <c r="G999" s="172" t="s">
        <v>294</v>
      </c>
      <c r="H999" s="173" t="s">
        <v>1074</v>
      </c>
      <c r="I999" s="173" t="s">
        <v>62</v>
      </c>
      <c r="J999" s="173" t="s">
        <v>2449</v>
      </c>
      <c r="K999" s="173">
        <v>6</v>
      </c>
      <c r="L999" s="173" t="s">
        <v>2877</v>
      </c>
      <c r="M999" s="173"/>
      <c r="N999" s="173">
        <v>6</v>
      </c>
    </row>
    <row r="1000" spans="1:14" x14ac:dyDescent="0.25">
      <c r="A1000" s="176" t="str">
        <f t="shared" si="90"/>
        <v>6845302281</v>
      </c>
      <c r="B1000" s="176">
        <f t="shared" si="91"/>
        <v>6845302</v>
      </c>
      <c r="C1000" s="176" t="str">
        <f t="shared" si="92"/>
        <v>281</v>
      </c>
      <c r="D1000" s="176" t="str">
        <f t="shared" si="93"/>
        <v>HATTERAS CHECK/DENIM</v>
      </c>
      <c r="E1000" s="176" t="str">
        <f t="shared" si="94"/>
        <v>Кепка</v>
      </c>
      <c r="F1000" s="177" t="str">
        <f t="shared" si="95"/>
        <v>Кепки</v>
      </c>
      <c r="G1000" s="172" t="s">
        <v>293</v>
      </c>
      <c r="H1000" s="173" t="s">
        <v>1074</v>
      </c>
      <c r="I1000" s="173" t="s">
        <v>60</v>
      </c>
      <c r="J1000" s="173" t="s">
        <v>2449</v>
      </c>
      <c r="K1000" s="173">
        <v>22</v>
      </c>
      <c r="L1000" s="173" t="s">
        <v>2878</v>
      </c>
      <c r="M1000" s="173"/>
      <c r="N1000" s="173">
        <v>22</v>
      </c>
    </row>
    <row r="1001" spans="1:14" x14ac:dyDescent="0.25">
      <c r="A1001" s="176" t="str">
        <f t="shared" si="90"/>
        <v>6845302281</v>
      </c>
      <c r="B1001" s="176">
        <f t="shared" si="91"/>
        <v>6845302</v>
      </c>
      <c r="C1001" s="176" t="str">
        <f t="shared" si="92"/>
        <v>281</v>
      </c>
      <c r="D1001" s="176" t="str">
        <f t="shared" si="93"/>
        <v>HATTERAS CHECK/DENIM</v>
      </c>
      <c r="E1001" s="176" t="str">
        <f t="shared" si="94"/>
        <v>Кепка</v>
      </c>
      <c r="F1001" s="177" t="str">
        <f t="shared" si="95"/>
        <v>Кепки</v>
      </c>
      <c r="G1001" s="172" t="s">
        <v>291</v>
      </c>
      <c r="H1001" s="173" t="s">
        <v>1074</v>
      </c>
      <c r="I1001" s="173" t="s">
        <v>63</v>
      </c>
      <c r="J1001" s="173" t="s">
        <v>2449</v>
      </c>
      <c r="K1001" s="173">
        <v>6</v>
      </c>
      <c r="L1001" s="173" t="s">
        <v>2877</v>
      </c>
      <c r="M1001" s="173"/>
      <c r="N1001" s="173">
        <v>6</v>
      </c>
    </row>
    <row r="1002" spans="1:14" x14ac:dyDescent="0.25">
      <c r="A1002" s="176" t="str">
        <f t="shared" si="90"/>
        <v>6845302281</v>
      </c>
      <c r="B1002" s="176">
        <f t="shared" si="91"/>
        <v>6845302</v>
      </c>
      <c r="C1002" s="176" t="str">
        <f t="shared" si="92"/>
        <v>281</v>
      </c>
      <c r="D1002" s="176" t="str">
        <f t="shared" si="93"/>
        <v>HATTERAS CHECK/DENIM</v>
      </c>
      <c r="E1002" s="176" t="str">
        <f t="shared" si="94"/>
        <v>Кепка</v>
      </c>
      <c r="F1002" s="177" t="str">
        <f t="shared" si="95"/>
        <v>Кепки</v>
      </c>
      <c r="G1002" s="172" t="s">
        <v>290</v>
      </c>
      <c r="H1002" s="173" t="s">
        <v>1074</v>
      </c>
      <c r="I1002" s="173" t="s">
        <v>64</v>
      </c>
      <c r="J1002" s="173" t="s">
        <v>2449</v>
      </c>
      <c r="K1002" s="173">
        <v>12</v>
      </c>
      <c r="L1002" s="173" t="s">
        <v>2879</v>
      </c>
      <c r="M1002" s="173"/>
      <c r="N1002" s="173">
        <v>12</v>
      </c>
    </row>
    <row r="1003" spans="1:14" x14ac:dyDescent="0.25">
      <c r="A1003" s="176" t="str">
        <f t="shared" si="90"/>
        <v>6845302281</v>
      </c>
      <c r="B1003" s="176">
        <f t="shared" si="91"/>
        <v>6845302</v>
      </c>
      <c r="C1003" s="176" t="str">
        <f t="shared" si="92"/>
        <v>281</v>
      </c>
      <c r="D1003" s="176" t="str">
        <f t="shared" si="93"/>
        <v>HATTERAS CHECK/DENIM</v>
      </c>
      <c r="E1003" s="176" t="str">
        <f t="shared" si="94"/>
        <v>Кепка</v>
      </c>
      <c r="F1003" s="177" t="str">
        <f t="shared" si="95"/>
        <v>Кепки</v>
      </c>
      <c r="G1003" s="172" t="s">
        <v>289</v>
      </c>
      <c r="H1003" s="173" t="s">
        <v>1074</v>
      </c>
      <c r="I1003" s="173" t="s">
        <v>71</v>
      </c>
      <c r="J1003" s="173" t="s">
        <v>2449</v>
      </c>
      <c r="K1003" s="173">
        <v>2</v>
      </c>
      <c r="L1003" s="173" t="s">
        <v>2712</v>
      </c>
      <c r="M1003" s="173"/>
      <c r="N1003" s="173">
        <v>2</v>
      </c>
    </row>
    <row r="1004" spans="1:14" x14ac:dyDescent="0.25">
      <c r="A1004" s="176" t="str">
        <f t="shared" si="90"/>
        <v>6845302281</v>
      </c>
      <c r="B1004" s="176">
        <f t="shared" si="91"/>
        <v>6845302</v>
      </c>
      <c r="C1004" s="176" t="str">
        <f t="shared" si="92"/>
        <v>281</v>
      </c>
      <c r="D1004" s="176" t="str">
        <f t="shared" si="93"/>
        <v>HATTERAS CHECK/DENIM</v>
      </c>
      <c r="E1004" s="176" t="str">
        <f t="shared" si="94"/>
        <v>Кепка</v>
      </c>
      <c r="F1004" s="177" t="str">
        <f t="shared" si="95"/>
        <v>Кепки</v>
      </c>
      <c r="G1004" s="172" t="s">
        <v>288</v>
      </c>
      <c r="H1004" s="173" t="s">
        <v>1074</v>
      </c>
      <c r="I1004" s="173" t="s">
        <v>70</v>
      </c>
      <c r="J1004" s="173" t="s">
        <v>2449</v>
      </c>
      <c r="K1004" s="173">
        <v>2</v>
      </c>
      <c r="L1004" s="173" t="s">
        <v>2712</v>
      </c>
      <c r="M1004" s="173"/>
      <c r="N1004" s="173">
        <v>2</v>
      </c>
    </row>
    <row r="1005" spans="1:14" x14ac:dyDescent="0.25">
      <c r="A1005" s="176" t="str">
        <f t="shared" si="90"/>
        <v>684580215</v>
      </c>
      <c r="B1005" s="176">
        <f t="shared" si="91"/>
        <v>6845802</v>
      </c>
      <c r="C1005" s="176" t="str">
        <f t="shared" si="92"/>
        <v>15</v>
      </c>
      <c r="D1005" s="176" t="str">
        <f t="shared" si="93"/>
        <v>HATTERAS OUTDOOR WR</v>
      </c>
      <c r="E1005" s="176" t="str">
        <f t="shared" si="94"/>
        <v>Кепка</v>
      </c>
      <c r="F1005" s="177" t="str">
        <f t="shared" si="95"/>
        <v>Кепки</v>
      </c>
      <c r="G1005" s="172" t="s">
        <v>3335</v>
      </c>
      <c r="H1005" s="173" t="s">
        <v>3448</v>
      </c>
      <c r="I1005" s="173" t="s">
        <v>61</v>
      </c>
      <c r="J1005" s="173" t="s">
        <v>3620</v>
      </c>
      <c r="K1005" s="173">
        <v>2</v>
      </c>
      <c r="L1005" s="173" t="s">
        <v>3621</v>
      </c>
      <c r="M1005" s="173"/>
      <c r="N1005" s="173">
        <v>2</v>
      </c>
    </row>
    <row r="1006" spans="1:14" x14ac:dyDescent="0.25">
      <c r="A1006" s="176" t="str">
        <f t="shared" si="90"/>
        <v>68471023</v>
      </c>
      <c r="B1006" s="176">
        <f t="shared" si="91"/>
        <v>6847102</v>
      </c>
      <c r="C1006" s="176" t="str">
        <f t="shared" si="92"/>
        <v>3</v>
      </c>
      <c r="D1006" s="176" t="str">
        <f t="shared" si="93"/>
        <v>HATTERAS PIGSKIN</v>
      </c>
      <c r="E1006" s="176" t="str">
        <f t="shared" si="94"/>
        <v>Кепка</v>
      </c>
      <c r="F1006" s="177" t="str">
        <f t="shared" si="95"/>
        <v>Кепки</v>
      </c>
      <c r="G1006" s="172" t="s">
        <v>2333</v>
      </c>
      <c r="H1006" s="173" t="s">
        <v>1087</v>
      </c>
      <c r="I1006" s="173" t="s">
        <v>64</v>
      </c>
      <c r="J1006" s="173" t="s">
        <v>2726</v>
      </c>
      <c r="K1006" s="173">
        <v>2</v>
      </c>
      <c r="L1006" s="173" t="s">
        <v>2731</v>
      </c>
      <c r="M1006" s="173"/>
      <c r="N1006" s="173">
        <v>2</v>
      </c>
    </row>
    <row r="1007" spans="1:14" x14ac:dyDescent="0.25">
      <c r="A1007" s="176" t="str">
        <f t="shared" si="90"/>
        <v>684710263</v>
      </c>
      <c r="B1007" s="176">
        <f t="shared" si="91"/>
        <v>6847102</v>
      </c>
      <c r="C1007" s="176" t="str">
        <f t="shared" si="92"/>
        <v>63</v>
      </c>
      <c r="D1007" s="176" t="str">
        <f t="shared" si="93"/>
        <v>HATTERAS PIGSKIN</v>
      </c>
      <c r="E1007" s="176" t="str">
        <f t="shared" si="94"/>
        <v>Кепка</v>
      </c>
      <c r="F1007" s="177" t="str">
        <f t="shared" si="95"/>
        <v>Кепки</v>
      </c>
      <c r="G1007" s="172" t="s">
        <v>3167</v>
      </c>
      <c r="H1007" s="173" t="s">
        <v>3374</v>
      </c>
      <c r="I1007" s="173" t="s">
        <v>72</v>
      </c>
      <c r="J1007" s="173" t="s">
        <v>2746</v>
      </c>
      <c r="K1007" s="173">
        <v>2</v>
      </c>
      <c r="L1007" s="173" t="s">
        <v>2850</v>
      </c>
      <c r="M1007" s="173"/>
      <c r="N1007" s="173">
        <v>2</v>
      </c>
    </row>
    <row r="1008" spans="1:14" x14ac:dyDescent="0.25">
      <c r="A1008" s="176" t="str">
        <f t="shared" si="90"/>
        <v>684710263</v>
      </c>
      <c r="B1008" s="176">
        <f t="shared" si="91"/>
        <v>6847102</v>
      </c>
      <c r="C1008" s="176" t="str">
        <f t="shared" si="92"/>
        <v>63</v>
      </c>
      <c r="D1008" s="176" t="str">
        <f t="shared" si="93"/>
        <v>HATTERAS PIGSKIN</v>
      </c>
      <c r="E1008" s="176" t="str">
        <f t="shared" si="94"/>
        <v>Кепка</v>
      </c>
      <c r="F1008" s="177" t="str">
        <f t="shared" si="95"/>
        <v>Кепки</v>
      </c>
      <c r="G1008" s="172" t="s">
        <v>2327</v>
      </c>
      <c r="H1008" s="173" t="s">
        <v>3374</v>
      </c>
      <c r="I1008" s="173" t="s">
        <v>61</v>
      </c>
      <c r="J1008" s="173" t="s">
        <v>2752</v>
      </c>
      <c r="K1008" s="173">
        <v>3</v>
      </c>
      <c r="L1008" s="173" t="s">
        <v>2880</v>
      </c>
      <c r="M1008" s="173"/>
      <c r="N1008" s="173">
        <v>3</v>
      </c>
    </row>
    <row r="1009" spans="1:14" x14ac:dyDescent="0.25">
      <c r="A1009" s="176" t="str">
        <f t="shared" si="90"/>
        <v>684710263</v>
      </c>
      <c r="B1009" s="176">
        <f t="shared" si="91"/>
        <v>6847102</v>
      </c>
      <c r="C1009" s="176" t="str">
        <f t="shared" si="92"/>
        <v>63</v>
      </c>
      <c r="D1009" s="176" t="str">
        <f t="shared" si="93"/>
        <v>HATTERAS PIGSKIN</v>
      </c>
      <c r="E1009" s="176" t="str">
        <f t="shared" si="94"/>
        <v>Кепка</v>
      </c>
      <c r="F1009" s="177" t="str">
        <f t="shared" si="95"/>
        <v>Кепки</v>
      </c>
      <c r="G1009" s="172" t="s">
        <v>2326</v>
      </c>
      <c r="H1009" s="173" t="s">
        <v>3374</v>
      </c>
      <c r="I1009" s="173" t="s">
        <v>60</v>
      </c>
      <c r="J1009" s="173" t="s">
        <v>2746</v>
      </c>
      <c r="K1009" s="173">
        <v>2</v>
      </c>
      <c r="L1009" s="173" t="s">
        <v>2850</v>
      </c>
      <c r="M1009" s="173"/>
      <c r="N1009" s="173">
        <v>2</v>
      </c>
    </row>
    <row r="1010" spans="1:14" x14ac:dyDescent="0.25">
      <c r="A1010" s="176" t="str">
        <f t="shared" si="90"/>
        <v>684710263</v>
      </c>
      <c r="B1010" s="176">
        <f t="shared" si="91"/>
        <v>6847102</v>
      </c>
      <c r="C1010" s="176" t="str">
        <f t="shared" si="92"/>
        <v>63</v>
      </c>
      <c r="D1010" s="176" t="str">
        <f t="shared" si="93"/>
        <v>HATTERAS PIGSKIN</v>
      </c>
      <c r="E1010" s="176" t="str">
        <f t="shared" si="94"/>
        <v>Кепка</v>
      </c>
      <c r="F1010" s="177" t="str">
        <f t="shared" si="95"/>
        <v>Кепки</v>
      </c>
      <c r="G1010" s="172" t="s">
        <v>2324</v>
      </c>
      <c r="H1010" s="173" t="s">
        <v>3374</v>
      </c>
      <c r="I1010" s="173" t="s">
        <v>64</v>
      </c>
      <c r="J1010" s="173" t="s">
        <v>2746</v>
      </c>
      <c r="K1010" s="173">
        <v>1</v>
      </c>
      <c r="L1010" s="173" t="s">
        <v>2746</v>
      </c>
      <c r="M1010" s="173"/>
      <c r="N1010" s="173">
        <v>1</v>
      </c>
    </row>
    <row r="1011" spans="1:14" x14ac:dyDescent="0.25">
      <c r="A1011" s="176" t="str">
        <f t="shared" si="90"/>
        <v>684710263</v>
      </c>
      <c r="B1011" s="176">
        <f t="shared" si="91"/>
        <v>6847102</v>
      </c>
      <c r="C1011" s="176" t="str">
        <f t="shared" si="92"/>
        <v>63</v>
      </c>
      <c r="D1011" s="176" t="str">
        <f t="shared" si="93"/>
        <v>HATTERAS PIGSKIN</v>
      </c>
      <c r="E1011" s="176" t="str">
        <f t="shared" si="94"/>
        <v>Кепка</v>
      </c>
      <c r="F1011" s="177" t="str">
        <f t="shared" si="95"/>
        <v>Кепки</v>
      </c>
      <c r="G1011" s="172" t="s">
        <v>2323</v>
      </c>
      <c r="H1011" s="173" t="s">
        <v>3374</v>
      </c>
      <c r="I1011" s="173" t="s">
        <v>70</v>
      </c>
      <c r="J1011" s="173" t="s">
        <v>2746</v>
      </c>
      <c r="K1011" s="173">
        <v>2</v>
      </c>
      <c r="L1011" s="173" t="s">
        <v>2850</v>
      </c>
      <c r="M1011" s="173"/>
      <c r="N1011" s="173">
        <v>2</v>
      </c>
    </row>
    <row r="1012" spans="1:14" x14ac:dyDescent="0.25">
      <c r="A1012" s="176" t="str">
        <f t="shared" si="90"/>
        <v>68471021</v>
      </c>
      <c r="B1012" s="176">
        <f t="shared" si="91"/>
        <v>6847102</v>
      </c>
      <c r="C1012" s="176" t="str">
        <f t="shared" si="92"/>
        <v>1</v>
      </c>
      <c r="D1012" s="176" t="str">
        <f t="shared" si="93"/>
        <v>HATTERAS PIGSKIN</v>
      </c>
      <c r="E1012" s="176" t="str">
        <f t="shared" si="94"/>
        <v>Кепка</v>
      </c>
      <c r="F1012" s="177" t="str">
        <f t="shared" si="95"/>
        <v>Кепки</v>
      </c>
      <c r="G1012" s="172" t="s">
        <v>2332</v>
      </c>
      <c r="H1012" s="173" t="s">
        <v>3378</v>
      </c>
      <c r="I1012" s="173" t="s">
        <v>66</v>
      </c>
      <c r="J1012" s="173" t="s">
        <v>2881</v>
      </c>
      <c r="K1012" s="173">
        <v>1</v>
      </c>
      <c r="L1012" s="173" t="s">
        <v>2881</v>
      </c>
      <c r="M1012" s="173"/>
      <c r="N1012" s="173">
        <v>1</v>
      </c>
    </row>
    <row r="1013" spans="1:14" x14ac:dyDescent="0.25">
      <c r="A1013" s="176" t="str">
        <f t="shared" si="90"/>
        <v>68471021</v>
      </c>
      <c r="B1013" s="176">
        <f t="shared" si="91"/>
        <v>6847102</v>
      </c>
      <c r="C1013" s="176" t="str">
        <f t="shared" si="92"/>
        <v>1</v>
      </c>
      <c r="D1013" s="176" t="str">
        <f t="shared" si="93"/>
        <v>HATTERAS PIGSKIN</v>
      </c>
      <c r="E1013" s="176" t="str">
        <f t="shared" si="94"/>
        <v>Кепка</v>
      </c>
      <c r="F1013" s="177" t="str">
        <f t="shared" si="95"/>
        <v>Кепки</v>
      </c>
      <c r="G1013" s="172" t="s">
        <v>2331</v>
      </c>
      <c r="H1013" s="173" t="s">
        <v>3378</v>
      </c>
      <c r="I1013" s="173" t="s">
        <v>61</v>
      </c>
      <c r="J1013" s="173" t="s">
        <v>2881</v>
      </c>
      <c r="K1013" s="173">
        <v>5</v>
      </c>
      <c r="L1013" s="173" t="s">
        <v>3149</v>
      </c>
      <c r="M1013" s="173"/>
      <c r="N1013" s="173">
        <v>5</v>
      </c>
    </row>
    <row r="1014" spans="1:14" x14ac:dyDescent="0.25">
      <c r="A1014" s="176" t="str">
        <f t="shared" si="90"/>
        <v>68471021</v>
      </c>
      <c r="B1014" s="176">
        <f t="shared" si="91"/>
        <v>6847102</v>
      </c>
      <c r="C1014" s="176" t="str">
        <f t="shared" si="92"/>
        <v>1</v>
      </c>
      <c r="D1014" s="176" t="str">
        <f t="shared" si="93"/>
        <v>HATTERAS PIGSKIN</v>
      </c>
      <c r="E1014" s="176" t="str">
        <f t="shared" si="94"/>
        <v>Кепка</v>
      </c>
      <c r="F1014" s="177" t="str">
        <f t="shared" si="95"/>
        <v>Кепки</v>
      </c>
      <c r="G1014" s="172" t="s">
        <v>2329</v>
      </c>
      <c r="H1014" s="173" t="s">
        <v>3378</v>
      </c>
      <c r="I1014" s="173" t="s">
        <v>60</v>
      </c>
      <c r="J1014" s="173" t="s">
        <v>2745</v>
      </c>
      <c r="K1014" s="173">
        <v>3</v>
      </c>
      <c r="L1014" s="173" t="s">
        <v>3622</v>
      </c>
      <c r="M1014" s="173"/>
      <c r="N1014" s="173">
        <v>3</v>
      </c>
    </row>
    <row r="1015" spans="1:14" x14ac:dyDescent="0.25">
      <c r="A1015" s="176" t="str">
        <f t="shared" si="90"/>
        <v>68471021</v>
      </c>
      <c r="B1015" s="176">
        <f t="shared" si="91"/>
        <v>6847102</v>
      </c>
      <c r="C1015" s="176" t="str">
        <f t="shared" si="92"/>
        <v>1</v>
      </c>
      <c r="D1015" s="176" t="str">
        <f t="shared" si="93"/>
        <v>HATTERAS PIGSKIN</v>
      </c>
      <c r="E1015" s="176" t="str">
        <f t="shared" si="94"/>
        <v>Кепка</v>
      </c>
      <c r="F1015" s="177" t="str">
        <f t="shared" si="95"/>
        <v>Кепки</v>
      </c>
      <c r="G1015" s="172" t="s">
        <v>2328</v>
      </c>
      <c r="H1015" s="173" t="s">
        <v>3378</v>
      </c>
      <c r="I1015" s="173" t="s">
        <v>64</v>
      </c>
      <c r="J1015" s="173" t="s">
        <v>2745</v>
      </c>
      <c r="K1015" s="173">
        <v>3</v>
      </c>
      <c r="L1015" s="173" t="s">
        <v>3622</v>
      </c>
      <c r="M1015" s="173"/>
      <c r="N1015" s="173">
        <v>3</v>
      </c>
    </row>
    <row r="1016" spans="1:14" x14ac:dyDescent="0.25">
      <c r="A1016" s="176" t="str">
        <f t="shared" si="90"/>
        <v>68473057</v>
      </c>
      <c r="B1016" s="176">
        <f t="shared" si="91"/>
        <v>6847305</v>
      </c>
      <c r="C1016" s="176" t="str">
        <f t="shared" si="92"/>
        <v>7</v>
      </c>
      <c r="D1016" s="176" t="str">
        <f t="shared" si="93"/>
        <v>HATTERAS CALF LEATHER</v>
      </c>
      <c r="E1016" s="176" t="str">
        <f t="shared" si="94"/>
        <v>Кепка</v>
      </c>
      <c r="F1016" s="177" t="str">
        <f t="shared" si="95"/>
        <v>Кепки</v>
      </c>
      <c r="G1016" s="172" t="s">
        <v>762</v>
      </c>
      <c r="H1016" s="173" t="s">
        <v>1089</v>
      </c>
      <c r="I1016" s="173" t="s">
        <v>66</v>
      </c>
      <c r="J1016" s="173" t="s">
        <v>2882</v>
      </c>
      <c r="K1016" s="173">
        <v>1</v>
      </c>
      <c r="L1016" s="173" t="s">
        <v>2882</v>
      </c>
      <c r="M1016" s="173"/>
      <c r="N1016" s="173">
        <v>1</v>
      </c>
    </row>
    <row r="1017" spans="1:14" x14ac:dyDescent="0.25">
      <c r="A1017" s="176" t="str">
        <f t="shared" si="90"/>
        <v>68473057</v>
      </c>
      <c r="B1017" s="176">
        <f t="shared" si="91"/>
        <v>6847305</v>
      </c>
      <c r="C1017" s="176" t="str">
        <f t="shared" si="92"/>
        <v>7</v>
      </c>
      <c r="D1017" s="176" t="str">
        <f t="shared" si="93"/>
        <v>HATTERAS CALF LEATHER</v>
      </c>
      <c r="E1017" s="176" t="str">
        <f t="shared" si="94"/>
        <v>Кепка</v>
      </c>
      <c r="F1017" s="177" t="str">
        <f t="shared" si="95"/>
        <v>Кепки</v>
      </c>
      <c r="G1017" s="172" t="s">
        <v>761</v>
      </c>
      <c r="H1017" s="173" t="s">
        <v>1089</v>
      </c>
      <c r="I1017" s="173" t="s">
        <v>61</v>
      </c>
      <c r="J1017" s="173" t="s">
        <v>2882</v>
      </c>
      <c r="K1017" s="173">
        <v>3</v>
      </c>
      <c r="L1017" s="173" t="s">
        <v>2883</v>
      </c>
      <c r="M1017" s="173"/>
      <c r="N1017" s="173">
        <v>3</v>
      </c>
    </row>
    <row r="1018" spans="1:14" x14ac:dyDescent="0.25">
      <c r="A1018" s="176" t="str">
        <f t="shared" si="90"/>
        <v>68473057</v>
      </c>
      <c r="B1018" s="176">
        <f t="shared" si="91"/>
        <v>6847305</v>
      </c>
      <c r="C1018" s="176" t="str">
        <f t="shared" si="92"/>
        <v>7</v>
      </c>
      <c r="D1018" s="176" t="str">
        <f t="shared" si="93"/>
        <v>HATTERAS CALF LEATHER</v>
      </c>
      <c r="E1018" s="176" t="str">
        <f t="shared" si="94"/>
        <v>Кепка</v>
      </c>
      <c r="F1018" s="177" t="str">
        <f t="shared" si="95"/>
        <v>Кепки</v>
      </c>
      <c r="G1018" s="170" t="s">
        <v>759</v>
      </c>
      <c r="H1018" s="155" t="s">
        <v>1089</v>
      </c>
      <c r="I1018" s="156" t="s">
        <v>60</v>
      </c>
      <c r="J1018" s="157" t="s">
        <v>2882</v>
      </c>
      <c r="K1018" s="159">
        <v>3</v>
      </c>
      <c r="L1018" s="157" t="s">
        <v>2883</v>
      </c>
      <c r="M1018" s="169"/>
      <c r="N1018" s="162">
        <v>3</v>
      </c>
    </row>
    <row r="1019" spans="1:14" x14ac:dyDescent="0.25">
      <c r="A1019" s="176" t="str">
        <f t="shared" si="90"/>
        <v>68473057</v>
      </c>
      <c r="B1019" s="176">
        <f t="shared" si="91"/>
        <v>6847305</v>
      </c>
      <c r="C1019" s="176" t="str">
        <f t="shared" si="92"/>
        <v>7</v>
      </c>
      <c r="D1019" s="176" t="str">
        <f t="shared" si="93"/>
        <v>HATTERAS CALF LEATHER</v>
      </c>
      <c r="E1019" s="176" t="str">
        <f t="shared" si="94"/>
        <v>Кепка</v>
      </c>
      <c r="F1019" s="177" t="str">
        <f t="shared" si="95"/>
        <v>Кепки</v>
      </c>
      <c r="G1019" s="170" t="s">
        <v>758</v>
      </c>
      <c r="H1019" s="155" t="s">
        <v>1089</v>
      </c>
      <c r="I1019" s="156" t="s">
        <v>64</v>
      </c>
      <c r="J1019" s="157" t="s">
        <v>2882</v>
      </c>
      <c r="K1019" s="159">
        <v>2</v>
      </c>
      <c r="L1019" s="157" t="s">
        <v>2884</v>
      </c>
      <c r="M1019" s="169"/>
      <c r="N1019" s="162">
        <v>2</v>
      </c>
    </row>
    <row r="1020" spans="1:14" x14ac:dyDescent="0.25">
      <c r="A1020" s="176" t="str">
        <f t="shared" si="90"/>
        <v>68473057</v>
      </c>
      <c r="B1020" s="176">
        <f t="shared" si="91"/>
        <v>6847305</v>
      </c>
      <c r="C1020" s="176" t="str">
        <f t="shared" si="92"/>
        <v>7</v>
      </c>
      <c r="D1020" s="176" t="str">
        <f t="shared" si="93"/>
        <v>HATTERAS CALF LEATHER</v>
      </c>
      <c r="E1020" s="176" t="str">
        <f t="shared" si="94"/>
        <v>Кепка</v>
      </c>
      <c r="F1020" s="177" t="str">
        <f t="shared" si="95"/>
        <v>Кепки</v>
      </c>
      <c r="G1020" s="170" t="s">
        <v>756</v>
      </c>
      <c r="H1020" s="155" t="s">
        <v>1089</v>
      </c>
      <c r="I1020" s="156" t="s">
        <v>70</v>
      </c>
      <c r="J1020" s="157" t="s">
        <v>2882</v>
      </c>
      <c r="K1020" s="159">
        <v>2</v>
      </c>
      <c r="L1020" s="157" t="s">
        <v>2884</v>
      </c>
      <c r="M1020" s="169"/>
      <c r="N1020" s="162">
        <v>2</v>
      </c>
    </row>
    <row r="1021" spans="1:14" x14ac:dyDescent="0.25">
      <c r="A1021" s="176" t="str">
        <f t="shared" si="90"/>
        <v>68473066</v>
      </c>
      <c r="B1021" s="176">
        <f t="shared" si="91"/>
        <v>6847306</v>
      </c>
      <c r="C1021" s="176" t="str">
        <f t="shared" si="92"/>
        <v>6</v>
      </c>
      <c r="D1021" s="176" t="str">
        <f t="shared" si="93"/>
        <v>HATTERAS CALF SPLIT</v>
      </c>
      <c r="E1021" s="176" t="str">
        <f t="shared" si="94"/>
        <v>Кепка</v>
      </c>
      <c r="F1021" s="177" t="str">
        <f t="shared" si="95"/>
        <v>Кепки</v>
      </c>
      <c r="G1021" s="172" t="s">
        <v>192</v>
      </c>
      <c r="H1021" s="173" t="s">
        <v>1095</v>
      </c>
      <c r="I1021" s="173" t="s">
        <v>61</v>
      </c>
      <c r="J1021" s="173" t="s">
        <v>2885</v>
      </c>
      <c r="K1021" s="173">
        <v>3</v>
      </c>
      <c r="L1021" s="173" t="s">
        <v>3623</v>
      </c>
      <c r="M1021" s="173"/>
      <c r="N1021" s="173">
        <v>3</v>
      </c>
    </row>
    <row r="1022" spans="1:14" x14ac:dyDescent="0.25">
      <c r="A1022" s="176" t="str">
        <f t="shared" si="90"/>
        <v>68473066</v>
      </c>
      <c r="B1022" s="176">
        <f t="shared" si="91"/>
        <v>6847306</v>
      </c>
      <c r="C1022" s="176" t="str">
        <f t="shared" si="92"/>
        <v>6</v>
      </c>
      <c r="D1022" s="176" t="str">
        <f t="shared" si="93"/>
        <v>HATTERAS CALF SPLIT</v>
      </c>
      <c r="E1022" s="176" t="str">
        <f t="shared" si="94"/>
        <v>Кепка</v>
      </c>
      <c r="F1022" s="177" t="str">
        <f t="shared" si="95"/>
        <v>Кепки</v>
      </c>
      <c r="G1022" s="172" t="s">
        <v>191</v>
      </c>
      <c r="H1022" s="173" t="s">
        <v>1095</v>
      </c>
      <c r="I1022" s="173" t="s">
        <v>60</v>
      </c>
      <c r="J1022" s="173" t="s">
        <v>2885</v>
      </c>
      <c r="K1022" s="173">
        <v>2</v>
      </c>
      <c r="L1022" s="173" t="s">
        <v>3148</v>
      </c>
      <c r="M1022" s="173"/>
      <c r="N1022" s="173">
        <v>2</v>
      </c>
    </row>
    <row r="1023" spans="1:14" x14ac:dyDescent="0.25">
      <c r="A1023" s="176" t="str">
        <f t="shared" si="90"/>
        <v>68473066</v>
      </c>
      <c r="B1023" s="176">
        <f t="shared" si="91"/>
        <v>6847306</v>
      </c>
      <c r="C1023" s="176" t="str">
        <f t="shared" si="92"/>
        <v>6</v>
      </c>
      <c r="D1023" s="176" t="str">
        <f t="shared" si="93"/>
        <v>HATTERAS CALF SPLIT</v>
      </c>
      <c r="E1023" s="176" t="str">
        <f t="shared" si="94"/>
        <v>Кепка</v>
      </c>
      <c r="F1023" s="177" t="str">
        <f t="shared" si="95"/>
        <v>Кепки</v>
      </c>
      <c r="G1023" s="172" t="s">
        <v>190</v>
      </c>
      <c r="H1023" s="173" t="s">
        <v>1095</v>
      </c>
      <c r="I1023" s="173" t="s">
        <v>64</v>
      </c>
      <c r="J1023" s="173" t="s">
        <v>2885</v>
      </c>
      <c r="K1023" s="173">
        <v>2</v>
      </c>
      <c r="L1023" s="173" t="s">
        <v>3148</v>
      </c>
      <c r="M1023" s="173"/>
      <c r="N1023" s="173">
        <v>2</v>
      </c>
    </row>
    <row r="1024" spans="1:14" x14ac:dyDescent="0.25">
      <c r="A1024" s="176" t="str">
        <f t="shared" si="90"/>
        <v>68473066</v>
      </c>
      <c r="B1024" s="176">
        <f t="shared" si="91"/>
        <v>6847306</v>
      </c>
      <c r="C1024" s="176" t="str">
        <f t="shared" si="92"/>
        <v>6</v>
      </c>
      <c r="D1024" s="176" t="str">
        <f t="shared" si="93"/>
        <v>HATTERAS CALF SPLIT</v>
      </c>
      <c r="E1024" s="176" t="str">
        <f t="shared" si="94"/>
        <v>Кепка</v>
      </c>
      <c r="F1024" s="177" t="str">
        <f t="shared" si="95"/>
        <v>Кепки</v>
      </c>
      <c r="G1024" s="172" t="s">
        <v>189</v>
      </c>
      <c r="H1024" s="173" t="s">
        <v>1095</v>
      </c>
      <c r="I1024" s="173" t="s">
        <v>70</v>
      </c>
      <c r="J1024" s="173" t="s">
        <v>2885</v>
      </c>
      <c r="K1024" s="173">
        <v>1</v>
      </c>
      <c r="L1024" s="173" t="s">
        <v>2885</v>
      </c>
      <c r="M1024" s="173"/>
      <c r="N1024" s="173">
        <v>1</v>
      </c>
    </row>
    <row r="1025" spans="1:14" x14ac:dyDescent="0.25">
      <c r="A1025" s="176" t="str">
        <f t="shared" si="90"/>
        <v>68479016</v>
      </c>
      <c r="B1025" s="176">
        <f t="shared" si="91"/>
        <v>6847901</v>
      </c>
      <c r="C1025" s="176" t="str">
        <f t="shared" si="92"/>
        <v>6</v>
      </c>
      <c r="D1025" s="176" t="str">
        <f t="shared" si="93"/>
        <v>HATTERAS EEL LEATHER</v>
      </c>
      <c r="E1025" s="176" t="str">
        <f t="shared" si="94"/>
        <v>Кепка</v>
      </c>
      <c r="F1025" s="177" t="str">
        <f t="shared" si="95"/>
        <v>Кепки</v>
      </c>
      <c r="G1025" s="172" t="s">
        <v>286</v>
      </c>
      <c r="H1025" s="173" t="s">
        <v>1100</v>
      </c>
      <c r="I1025" s="173" t="s">
        <v>61</v>
      </c>
      <c r="J1025" s="173" t="s">
        <v>2886</v>
      </c>
      <c r="K1025" s="173">
        <v>2</v>
      </c>
      <c r="L1025" s="173" t="s">
        <v>2887</v>
      </c>
      <c r="M1025" s="173"/>
      <c r="N1025" s="173">
        <v>2</v>
      </c>
    </row>
    <row r="1026" spans="1:14" x14ac:dyDescent="0.25">
      <c r="A1026" s="176" t="str">
        <f t="shared" si="90"/>
        <v>68479016</v>
      </c>
      <c r="B1026" s="176">
        <f t="shared" si="91"/>
        <v>6847901</v>
      </c>
      <c r="C1026" s="176" t="str">
        <f t="shared" si="92"/>
        <v>6</v>
      </c>
      <c r="D1026" s="176" t="str">
        <f t="shared" si="93"/>
        <v>HATTERAS EEL LEATHER</v>
      </c>
      <c r="E1026" s="176" t="str">
        <f t="shared" si="94"/>
        <v>Кепка</v>
      </c>
      <c r="F1026" s="177" t="str">
        <f t="shared" si="95"/>
        <v>Кепки</v>
      </c>
      <c r="G1026" s="172" t="s">
        <v>285</v>
      </c>
      <c r="H1026" s="173" t="s">
        <v>1100</v>
      </c>
      <c r="I1026" s="173" t="s">
        <v>62</v>
      </c>
      <c r="J1026" s="173" t="s">
        <v>2886</v>
      </c>
      <c r="K1026" s="173">
        <v>1</v>
      </c>
      <c r="L1026" s="173" t="s">
        <v>2886</v>
      </c>
      <c r="M1026" s="173"/>
      <c r="N1026" s="173">
        <v>1</v>
      </c>
    </row>
    <row r="1027" spans="1:14" x14ac:dyDescent="0.25">
      <c r="A1027" s="176" t="str">
        <f t="shared" ref="A1027:A1090" si="96">B1027&amp;C1027</f>
        <v>68479016</v>
      </c>
      <c r="B1027" s="176">
        <f t="shared" ref="B1027:B1090" si="97">_xlfn.LET(_xlpm.START,FIND("арт. ",H1027)+5,_xlpm.END,FIND(" ",H1027,_xlpm.START),_xlpm.Result,TRIM(MID(H1027,_xlpm.START,_xlpm.END-_xlpm.START)),IFERROR(VALUE(_xlpm.Result),_xlpm.Result))</f>
        <v>6847901</v>
      </c>
      <c r="C1027" s="176" t="str">
        <f t="shared" ref="C1027:C1090" si="98">_xlfn.LET(_xlpm.START,FIND("{",H1027)+1,_xlpm.END,FIND("}",H1027),TRIM(MID(H1027,_xlpm.START,_xlpm.END-_xlpm.START)))</f>
        <v>6</v>
      </c>
      <c r="D1027" s="176" t="str">
        <f t="shared" ref="D1027:D1090" si="99">_xlfn.LET(_xlpm.START,FIND("арт. ",H1027)+13,_xlpm.END,FIND("(",H1027),TRIM(MID(H1027,_xlpm.START,_xlpm.END-_xlpm.START)))</f>
        <v>HATTERAS EEL LEATHER</v>
      </c>
      <c r="E1027" s="176" t="str">
        <f t="shared" ref="E1027:E1090" si="100">_xlfn.LET(_xlpm.START,1,_xlpm.END,FIND(MID($S$1,1,1),H1027),TRIM(MID(H1027,_xlpm.START,_xlpm.END-_xlpm.START)))</f>
        <v>Кепка</v>
      </c>
      <c r="F1027" s="177" t="str">
        <f t="shared" ref="F1027:F1090" si="101">VLOOKUP(E1027,O:P,2,0)</f>
        <v>Кепки</v>
      </c>
      <c r="G1027" s="172" t="s">
        <v>283</v>
      </c>
      <c r="H1027" s="173" t="s">
        <v>1100</v>
      </c>
      <c r="I1027" s="173" t="s">
        <v>60</v>
      </c>
      <c r="J1027" s="173" t="s">
        <v>2886</v>
      </c>
      <c r="K1027" s="173">
        <v>3</v>
      </c>
      <c r="L1027" s="173" t="s">
        <v>3624</v>
      </c>
      <c r="M1027" s="173"/>
      <c r="N1027" s="173">
        <v>3</v>
      </c>
    </row>
    <row r="1028" spans="1:14" x14ac:dyDescent="0.25">
      <c r="A1028" s="176" t="str">
        <f t="shared" si="96"/>
        <v>68479016</v>
      </c>
      <c r="B1028" s="176">
        <f t="shared" si="97"/>
        <v>6847901</v>
      </c>
      <c r="C1028" s="176" t="str">
        <f t="shared" si="98"/>
        <v>6</v>
      </c>
      <c r="D1028" s="176" t="str">
        <f t="shared" si="99"/>
        <v>HATTERAS EEL LEATHER</v>
      </c>
      <c r="E1028" s="176" t="str">
        <f t="shared" si="100"/>
        <v>Кепка</v>
      </c>
      <c r="F1028" s="177" t="str">
        <f t="shared" si="101"/>
        <v>Кепки</v>
      </c>
      <c r="G1028" s="172" t="s">
        <v>282</v>
      </c>
      <c r="H1028" s="173" t="s">
        <v>1100</v>
      </c>
      <c r="I1028" s="173" t="s">
        <v>63</v>
      </c>
      <c r="J1028" s="173" t="s">
        <v>2886</v>
      </c>
      <c r="K1028" s="173">
        <v>2</v>
      </c>
      <c r="L1028" s="173" t="s">
        <v>2887</v>
      </c>
      <c r="M1028" s="173"/>
      <c r="N1028" s="173">
        <v>2</v>
      </c>
    </row>
    <row r="1029" spans="1:14" x14ac:dyDescent="0.25">
      <c r="A1029" s="176" t="str">
        <f t="shared" si="96"/>
        <v>68611017</v>
      </c>
      <c r="B1029" s="176">
        <f t="shared" si="97"/>
        <v>6861101</v>
      </c>
      <c r="C1029" s="176" t="str">
        <f t="shared" si="98"/>
        <v>7</v>
      </c>
      <c r="D1029" s="176" t="str">
        <f t="shared" si="99"/>
        <v>8-PANEL CAP CORD</v>
      </c>
      <c r="E1029" s="176" t="str">
        <f t="shared" si="100"/>
        <v>Кепка</v>
      </c>
      <c r="F1029" s="177" t="str">
        <f t="shared" si="101"/>
        <v>Кепки</v>
      </c>
      <c r="G1029" s="172" t="s">
        <v>1202</v>
      </c>
      <c r="H1029" s="173" t="s">
        <v>1105</v>
      </c>
      <c r="I1029" s="173" t="s">
        <v>66</v>
      </c>
      <c r="J1029" s="173" t="s">
        <v>2634</v>
      </c>
      <c r="K1029" s="173">
        <v>2</v>
      </c>
      <c r="L1029" s="173" t="s">
        <v>2635</v>
      </c>
      <c r="M1029" s="173"/>
      <c r="N1029" s="173">
        <v>2</v>
      </c>
    </row>
    <row r="1030" spans="1:14" x14ac:dyDescent="0.25">
      <c r="A1030" s="176" t="str">
        <f t="shared" si="96"/>
        <v>68611017</v>
      </c>
      <c r="B1030" s="176">
        <f t="shared" si="97"/>
        <v>6861101</v>
      </c>
      <c r="C1030" s="176" t="str">
        <f t="shared" si="98"/>
        <v>7</v>
      </c>
      <c r="D1030" s="176" t="str">
        <f t="shared" si="99"/>
        <v>8-PANEL CAP CORD</v>
      </c>
      <c r="E1030" s="176" t="str">
        <f t="shared" si="100"/>
        <v>Кепка</v>
      </c>
      <c r="F1030" s="177" t="str">
        <f t="shared" si="101"/>
        <v>Кепки</v>
      </c>
      <c r="G1030" s="172" t="s">
        <v>1201</v>
      </c>
      <c r="H1030" s="173" t="s">
        <v>1105</v>
      </c>
      <c r="I1030" s="173" t="s">
        <v>72</v>
      </c>
      <c r="J1030" s="173" t="s">
        <v>2634</v>
      </c>
      <c r="K1030" s="173">
        <v>1</v>
      </c>
      <c r="L1030" s="173" t="s">
        <v>2634</v>
      </c>
      <c r="M1030" s="173"/>
      <c r="N1030" s="173">
        <v>1</v>
      </c>
    </row>
    <row r="1031" spans="1:14" x14ac:dyDescent="0.25">
      <c r="A1031" s="176" t="str">
        <f t="shared" si="96"/>
        <v>68611017</v>
      </c>
      <c r="B1031" s="176">
        <f t="shared" si="97"/>
        <v>6861101</v>
      </c>
      <c r="C1031" s="176" t="str">
        <f t="shared" si="98"/>
        <v>7</v>
      </c>
      <c r="D1031" s="176" t="str">
        <f t="shared" si="99"/>
        <v>8-PANEL CAP CORD</v>
      </c>
      <c r="E1031" s="176" t="str">
        <f t="shared" si="100"/>
        <v>Кепка</v>
      </c>
      <c r="F1031" s="177" t="str">
        <f t="shared" si="101"/>
        <v>Кепки</v>
      </c>
      <c r="G1031" s="172" t="s">
        <v>1199</v>
      </c>
      <c r="H1031" s="173" t="s">
        <v>1105</v>
      </c>
      <c r="I1031" s="173" t="s">
        <v>61</v>
      </c>
      <c r="J1031" s="173" t="s">
        <v>2634</v>
      </c>
      <c r="K1031" s="173">
        <v>1</v>
      </c>
      <c r="L1031" s="173" t="s">
        <v>2634</v>
      </c>
      <c r="M1031" s="173"/>
      <c r="N1031" s="173">
        <v>1</v>
      </c>
    </row>
    <row r="1032" spans="1:14" x14ac:dyDescent="0.25">
      <c r="A1032" s="176" t="str">
        <f t="shared" si="96"/>
        <v>68611017</v>
      </c>
      <c r="B1032" s="176">
        <f t="shared" si="97"/>
        <v>6861101</v>
      </c>
      <c r="C1032" s="176" t="str">
        <f t="shared" si="98"/>
        <v>7</v>
      </c>
      <c r="D1032" s="176" t="str">
        <f t="shared" si="99"/>
        <v>8-PANEL CAP CORD</v>
      </c>
      <c r="E1032" s="176" t="str">
        <f t="shared" si="100"/>
        <v>Кепка</v>
      </c>
      <c r="F1032" s="177" t="str">
        <f t="shared" si="101"/>
        <v>Кепки</v>
      </c>
      <c r="G1032" s="172" t="s">
        <v>1198</v>
      </c>
      <c r="H1032" s="173" t="s">
        <v>1105</v>
      </c>
      <c r="I1032" s="173" t="s">
        <v>62</v>
      </c>
      <c r="J1032" s="173" t="s">
        <v>2634</v>
      </c>
      <c r="K1032" s="173">
        <v>1</v>
      </c>
      <c r="L1032" s="173" t="s">
        <v>2634</v>
      </c>
      <c r="M1032" s="173"/>
      <c r="N1032" s="173">
        <v>1</v>
      </c>
    </row>
    <row r="1033" spans="1:14" x14ac:dyDescent="0.25">
      <c r="A1033" s="176" t="str">
        <f t="shared" si="96"/>
        <v>68611017</v>
      </c>
      <c r="B1033" s="176">
        <f t="shared" si="97"/>
        <v>6861101</v>
      </c>
      <c r="C1033" s="176" t="str">
        <f t="shared" si="98"/>
        <v>7</v>
      </c>
      <c r="D1033" s="176" t="str">
        <f t="shared" si="99"/>
        <v>8-PANEL CAP CORD</v>
      </c>
      <c r="E1033" s="176" t="str">
        <f t="shared" si="100"/>
        <v>Кепка</v>
      </c>
      <c r="F1033" s="177" t="str">
        <f t="shared" si="101"/>
        <v>Кепки</v>
      </c>
      <c r="G1033" s="172" t="s">
        <v>1196</v>
      </c>
      <c r="H1033" s="173" t="s">
        <v>1105</v>
      </c>
      <c r="I1033" s="173" t="s">
        <v>64</v>
      </c>
      <c r="J1033" s="173" t="s">
        <v>2634</v>
      </c>
      <c r="K1033" s="173">
        <v>2</v>
      </c>
      <c r="L1033" s="173" t="s">
        <v>2635</v>
      </c>
      <c r="M1033" s="173"/>
      <c r="N1033" s="173">
        <v>2</v>
      </c>
    </row>
    <row r="1034" spans="1:14" x14ac:dyDescent="0.25">
      <c r="A1034" s="176" t="str">
        <f t="shared" si="96"/>
        <v>68611017</v>
      </c>
      <c r="B1034" s="176">
        <f t="shared" si="97"/>
        <v>6861101</v>
      </c>
      <c r="C1034" s="176" t="str">
        <f t="shared" si="98"/>
        <v>7</v>
      </c>
      <c r="D1034" s="176" t="str">
        <f t="shared" si="99"/>
        <v>8-PANEL CAP CORD</v>
      </c>
      <c r="E1034" s="176" t="str">
        <f t="shared" si="100"/>
        <v>Кепка</v>
      </c>
      <c r="F1034" s="177" t="str">
        <f t="shared" si="101"/>
        <v>Кепки</v>
      </c>
      <c r="G1034" s="172" t="s">
        <v>1195</v>
      </c>
      <c r="H1034" s="173" t="s">
        <v>1105</v>
      </c>
      <c r="I1034" s="173" t="s">
        <v>71</v>
      </c>
      <c r="J1034" s="173" t="s">
        <v>2593</v>
      </c>
      <c r="K1034" s="173">
        <v>2</v>
      </c>
      <c r="L1034" s="173" t="s">
        <v>2645</v>
      </c>
      <c r="M1034" s="173"/>
      <c r="N1034" s="173">
        <v>2</v>
      </c>
    </row>
    <row r="1035" spans="1:14" x14ac:dyDescent="0.25">
      <c r="A1035" s="176" t="str">
        <f t="shared" si="96"/>
        <v>68611017</v>
      </c>
      <c r="B1035" s="176">
        <f t="shared" si="97"/>
        <v>6861101</v>
      </c>
      <c r="C1035" s="176" t="str">
        <f t="shared" si="98"/>
        <v>7</v>
      </c>
      <c r="D1035" s="176" t="str">
        <f t="shared" si="99"/>
        <v>8-PANEL CAP CORD</v>
      </c>
      <c r="E1035" s="176" t="str">
        <f t="shared" si="100"/>
        <v>Кепка</v>
      </c>
      <c r="F1035" s="177" t="str">
        <f t="shared" si="101"/>
        <v>Кепки</v>
      </c>
      <c r="G1035" s="172" t="s">
        <v>1194</v>
      </c>
      <c r="H1035" s="173" t="s">
        <v>1105</v>
      </c>
      <c r="I1035" s="173" t="s">
        <v>70</v>
      </c>
      <c r="J1035" s="173" t="s">
        <v>2634</v>
      </c>
      <c r="K1035" s="173">
        <v>1</v>
      </c>
      <c r="L1035" s="173" t="s">
        <v>2634</v>
      </c>
      <c r="M1035" s="173"/>
      <c r="N1035" s="173">
        <v>1</v>
      </c>
    </row>
    <row r="1036" spans="1:14" x14ac:dyDescent="0.25">
      <c r="A1036" s="176" t="str">
        <f t="shared" si="96"/>
        <v>68611018</v>
      </c>
      <c r="B1036" s="176">
        <f t="shared" si="97"/>
        <v>6861101</v>
      </c>
      <c r="C1036" s="176" t="str">
        <f t="shared" si="98"/>
        <v>8</v>
      </c>
      <c r="D1036" s="176" t="str">
        <f t="shared" si="99"/>
        <v>8-Panel Cap Cord</v>
      </c>
      <c r="E1036" s="176" t="str">
        <f t="shared" si="100"/>
        <v>Кепка</v>
      </c>
      <c r="F1036" s="177" t="str">
        <f t="shared" si="101"/>
        <v>Кепки</v>
      </c>
      <c r="G1036" s="172" t="s">
        <v>1192</v>
      </c>
      <c r="H1036" s="173" t="s">
        <v>1112</v>
      </c>
      <c r="I1036" s="173" t="s">
        <v>60</v>
      </c>
      <c r="J1036" s="173" t="s">
        <v>2634</v>
      </c>
      <c r="K1036" s="173">
        <v>2</v>
      </c>
      <c r="L1036" s="173" t="s">
        <v>2635</v>
      </c>
      <c r="M1036" s="173"/>
      <c r="N1036" s="173">
        <v>2</v>
      </c>
    </row>
    <row r="1037" spans="1:14" x14ac:dyDescent="0.25">
      <c r="A1037" s="176" t="str">
        <f t="shared" si="96"/>
        <v>68611012</v>
      </c>
      <c r="B1037" s="176">
        <f t="shared" si="97"/>
        <v>6861101</v>
      </c>
      <c r="C1037" s="176" t="str">
        <f t="shared" si="98"/>
        <v>2</v>
      </c>
      <c r="D1037" s="176" t="str">
        <f t="shared" si="99"/>
        <v>8-Panel Cap Cord</v>
      </c>
      <c r="E1037" s="176" t="str">
        <f t="shared" si="100"/>
        <v>Кепка</v>
      </c>
      <c r="F1037" s="177" t="str">
        <f t="shared" si="101"/>
        <v>Кепки</v>
      </c>
      <c r="G1037" s="172" t="s">
        <v>1193</v>
      </c>
      <c r="H1037" s="173" t="s">
        <v>1114</v>
      </c>
      <c r="I1037" s="173" t="s">
        <v>60</v>
      </c>
      <c r="J1037" s="173" t="s">
        <v>2634</v>
      </c>
      <c r="K1037" s="173">
        <v>3</v>
      </c>
      <c r="L1037" s="173" t="s">
        <v>2637</v>
      </c>
      <c r="M1037" s="173"/>
      <c r="N1037" s="173">
        <v>3</v>
      </c>
    </row>
    <row r="1038" spans="1:14" x14ac:dyDescent="0.25">
      <c r="A1038" s="176" t="str">
        <f t="shared" si="96"/>
        <v>687080237</v>
      </c>
      <c r="B1038" s="176">
        <f t="shared" si="97"/>
        <v>6870802</v>
      </c>
      <c r="C1038" s="176" t="str">
        <f t="shared" si="98"/>
        <v>37</v>
      </c>
      <c r="D1038" s="176" t="str">
        <f t="shared" si="99"/>
        <v>HATTERAS VIRGIN WOOL</v>
      </c>
      <c r="E1038" s="176" t="str">
        <f t="shared" si="100"/>
        <v>Кепка</v>
      </c>
      <c r="F1038" s="177" t="str">
        <f t="shared" si="101"/>
        <v>Кепки</v>
      </c>
      <c r="G1038" s="172" t="s">
        <v>429</v>
      </c>
      <c r="H1038" s="173" t="s">
        <v>1118</v>
      </c>
      <c r="I1038" s="173" t="s">
        <v>72</v>
      </c>
      <c r="J1038" s="173" t="s">
        <v>2733</v>
      </c>
      <c r="K1038" s="173">
        <v>2</v>
      </c>
      <c r="L1038" s="173" t="s">
        <v>2734</v>
      </c>
      <c r="M1038" s="173"/>
      <c r="N1038" s="173">
        <v>2</v>
      </c>
    </row>
    <row r="1039" spans="1:14" x14ac:dyDescent="0.25">
      <c r="A1039" s="176" t="str">
        <f t="shared" si="96"/>
        <v>687080237</v>
      </c>
      <c r="B1039" s="176">
        <f t="shared" si="97"/>
        <v>6870802</v>
      </c>
      <c r="C1039" s="176" t="str">
        <f t="shared" si="98"/>
        <v>37</v>
      </c>
      <c r="D1039" s="176" t="str">
        <f t="shared" si="99"/>
        <v>HATTERAS VIRGIN WOOL</v>
      </c>
      <c r="E1039" s="176" t="str">
        <f t="shared" si="100"/>
        <v>Кепка</v>
      </c>
      <c r="F1039" s="177" t="str">
        <f t="shared" si="101"/>
        <v>Кепки</v>
      </c>
      <c r="G1039" s="172" t="s">
        <v>428</v>
      </c>
      <c r="H1039" s="173" t="s">
        <v>1118</v>
      </c>
      <c r="I1039" s="173" t="s">
        <v>61</v>
      </c>
      <c r="J1039" s="173" t="s">
        <v>2639</v>
      </c>
      <c r="K1039" s="173">
        <v>3</v>
      </c>
      <c r="L1039" s="173" t="s">
        <v>2640</v>
      </c>
      <c r="M1039" s="173"/>
      <c r="N1039" s="173">
        <v>3</v>
      </c>
    </row>
    <row r="1040" spans="1:14" x14ac:dyDescent="0.25">
      <c r="A1040" s="176" t="str">
        <f t="shared" si="96"/>
        <v>687080237</v>
      </c>
      <c r="B1040" s="176">
        <f t="shared" si="97"/>
        <v>6870802</v>
      </c>
      <c r="C1040" s="176" t="str">
        <f t="shared" si="98"/>
        <v>37</v>
      </c>
      <c r="D1040" s="176" t="str">
        <f t="shared" si="99"/>
        <v>HATTERAS VIRGIN WOOL</v>
      </c>
      <c r="E1040" s="176" t="str">
        <f t="shared" si="100"/>
        <v>Кепка</v>
      </c>
      <c r="F1040" s="177" t="str">
        <f t="shared" si="101"/>
        <v>Кепки</v>
      </c>
      <c r="G1040" s="172" t="s">
        <v>427</v>
      </c>
      <c r="H1040" s="173" t="s">
        <v>1118</v>
      </c>
      <c r="I1040" s="173" t="s">
        <v>60</v>
      </c>
      <c r="J1040" s="173" t="s">
        <v>2813</v>
      </c>
      <c r="K1040" s="173">
        <v>4</v>
      </c>
      <c r="L1040" s="173" t="s">
        <v>3625</v>
      </c>
      <c r="M1040" s="173"/>
      <c r="N1040" s="173">
        <v>4</v>
      </c>
    </row>
    <row r="1041" spans="1:14" x14ac:dyDescent="0.25">
      <c r="A1041" s="176" t="str">
        <f t="shared" si="96"/>
        <v>687080237</v>
      </c>
      <c r="B1041" s="176">
        <f t="shared" si="97"/>
        <v>6870802</v>
      </c>
      <c r="C1041" s="176" t="str">
        <f t="shared" si="98"/>
        <v>37</v>
      </c>
      <c r="D1041" s="176" t="str">
        <f t="shared" si="99"/>
        <v>HATTERAS VIRGIN WOOL</v>
      </c>
      <c r="E1041" s="176" t="str">
        <f t="shared" si="100"/>
        <v>Кепка</v>
      </c>
      <c r="F1041" s="177" t="str">
        <f t="shared" si="101"/>
        <v>Кепки</v>
      </c>
      <c r="G1041" s="172" t="s">
        <v>426</v>
      </c>
      <c r="H1041" s="173" t="s">
        <v>1118</v>
      </c>
      <c r="I1041" s="173" t="s">
        <v>64</v>
      </c>
      <c r="J1041" s="173" t="s">
        <v>2639</v>
      </c>
      <c r="K1041" s="173">
        <v>3</v>
      </c>
      <c r="L1041" s="173" t="s">
        <v>2640</v>
      </c>
      <c r="M1041" s="173"/>
      <c r="N1041" s="173">
        <v>3</v>
      </c>
    </row>
    <row r="1042" spans="1:14" x14ac:dyDescent="0.25">
      <c r="A1042" s="176" t="str">
        <f t="shared" si="96"/>
        <v>687080237</v>
      </c>
      <c r="B1042" s="176">
        <f t="shared" si="97"/>
        <v>6870802</v>
      </c>
      <c r="C1042" s="176" t="str">
        <f t="shared" si="98"/>
        <v>37</v>
      </c>
      <c r="D1042" s="176" t="str">
        <f t="shared" si="99"/>
        <v>HATTERAS VIRGIN WOOL</v>
      </c>
      <c r="E1042" s="176" t="str">
        <f t="shared" si="100"/>
        <v>Кепка</v>
      </c>
      <c r="F1042" s="177" t="str">
        <f t="shared" si="101"/>
        <v>Кепки</v>
      </c>
      <c r="G1042" s="172" t="s">
        <v>424</v>
      </c>
      <c r="H1042" s="173" t="s">
        <v>1118</v>
      </c>
      <c r="I1042" s="173" t="s">
        <v>71</v>
      </c>
      <c r="J1042" s="173" t="s">
        <v>2733</v>
      </c>
      <c r="K1042" s="173">
        <v>2</v>
      </c>
      <c r="L1042" s="173" t="s">
        <v>2734</v>
      </c>
      <c r="M1042" s="173"/>
      <c r="N1042" s="173">
        <v>2</v>
      </c>
    </row>
    <row r="1043" spans="1:14" x14ac:dyDescent="0.25">
      <c r="A1043" s="176" t="str">
        <f t="shared" si="96"/>
        <v>687080237</v>
      </c>
      <c r="B1043" s="176">
        <f t="shared" si="97"/>
        <v>6870802</v>
      </c>
      <c r="C1043" s="176" t="str">
        <f t="shared" si="98"/>
        <v>37</v>
      </c>
      <c r="D1043" s="176" t="str">
        <f t="shared" si="99"/>
        <v>HATTERAS VIRGIN WOOL</v>
      </c>
      <c r="E1043" s="176" t="str">
        <f t="shared" si="100"/>
        <v>Кепка</v>
      </c>
      <c r="F1043" s="177" t="str">
        <f t="shared" si="101"/>
        <v>Кепки</v>
      </c>
      <c r="G1043" s="172" t="s">
        <v>423</v>
      </c>
      <c r="H1043" s="173" t="s">
        <v>1118</v>
      </c>
      <c r="I1043" s="173" t="s">
        <v>70</v>
      </c>
      <c r="J1043" s="173" t="s">
        <v>2639</v>
      </c>
      <c r="K1043" s="173">
        <v>3</v>
      </c>
      <c r="L1043" s="173" t="s">
        <v>2640</v>
      </c>
      <c r="M1043" s="173"/>
      <c r="N1043" s="173">
        <v>3</v>
      </c>
    </row>
    <row r="1044" spans="1:14" x14ac:dyDescent="0.25">
      <c r="A1044" s="176" t="str">
        <f t="shared" si="96"/>
        <v>68711022</v>
      </c>
      <c r="B1044" s="176">
        <f t="shared" si="97"/>
        <v>6871102</v>
      </c>
      <c r="C1044" s="176" t="str">
        <f t="shared" si="98"/>
        <v>2</v>
      </c>
      <c r="D1044" s="176" t="str">
        <f t="shared" si="99"/>
        <v>HATTERAS CORD</v>
      </c>
      <c r="E1044" s="176" t="str">
        <f t="shared" si="100"/>
        <v>Кепка</v>
      </c>
      <c r="F1044" s="177" t="str">
        <f t="shared" si="101"/>
        <v>Кепки</v>
      </c>
      <c r="G1044" s="172" t="s">
        <v>595</v>
      </c>
      <c r="H1044" s="173" t="s">
        <v>1128</v>
      </c>
      <c r="I1044" s="173" t="s">
        <v>72</v>
      </c>
      <c r="J1044" s="173" t="s">
        <v>2889</v>
      </c>
      <c r="K1044" s="173">
        <v>1</v>
      </c>
      <c r="L1044" s="173" t="s">
        <v>2889</v>
      </c>
      <c r="M1044" s="173"/>
      <c r="N1044" s="173">
        <v>1</v>
      </c>
    </row>
    <row r="1045" spans="1:14" x14ac:dyDescent="0.25">
      <c r="A1045" s="176" t="str">
        <f t="shared" si="96"/>
        <v>68711022</v>
      </c>
      <c r="B1045" s="176">
        <f t="shared" si="97"/>
        <v>6871102</v>
      </c>
      <c r="C1045" s="176" t="str">
        <f t="shared" si="98"/>
        <v>2</v>
      </c>
      <c r="D1045" s="176" t="str">
        <f t="shared" si="99"/>
        <v>HATTERAS CORD</v>
      </c>
      <c r="E1045" s="176" t="str">
        <f t="shared" si="100"/>
        <v>Кепка</v>
      </c>
      <c r="F1045" s="177" t="str">
        <f t="shared" si="101"/>
        <v>Кепки</v>
      </c>
      <c r="G1045" s="172" t="s">
        <v>593</v>
      </c>
      <c r="H1045" s="173" t="s">
        <v>1128</v>
      </c>
      <c r="I1045" s="173" t="s">
        <v>61</v>
      </c>
      <c r="J1045" s="173" t="s">
        <v>2889</v>
      </c>
      <c r="K1045" s="173">
        <v>3</v>
      </c>
      <c r="L1045" s="173" t="s">
        <v>2894</v>
      </c>
      <c r="M1045" s="173"/>
      <c r="N1045" s="173">
        <v>3</v>
      </c>
    </row>
    <row r="1046" spans="1:14" x14ac:dyDescent="0.25">
      <c r="A1046" s="176" t="str">
        <f t="shared" si="96"/>
        <v>68711022</v>
      </c>
      <c r="B1046" s="176">
        <f t="shared" si="97"/>
        <v>6871102</v>
      </c>
      <c r="C1046" s="176" t="str">
        <f t="shared" si="98"/>
        <v>2</v>
      </c>
      <c r="D1046" s="176" t="str">
        <f t="shared" si="99"/>
        <v>HATTERAS CORD</v>
      </c>
      <c r="E1046" s="176" t="str">
        <f t="shared" si="100"/>
        <v>Кепка</v>
      </c>
      <c r="F1046" s="177" t="str">
        <f t="shared" si="101"/>
        <v>Кепки</v>
      </c>
      <c r="G1046" s="172" t="s">
        <v>591</v>
      </c>
      <c r="H1046" s="173" t="s">
        <v>1128</v>
      </c>
      <c r="I1046" s="173" t="s">
        <v>62</v>
      </c>
      <c r="J1046" s="173" t="s">
        <v>2889</v>
      </c>
      <c r="K1046" s="173">
        <v>1</v>
      </c>
      <c r="L1046" s="173" t="s">
        <v>2889</v>
      </c>
      <c r="M1046" s="173"/>
      <c r="N1046" s="173">
        <v>1</v>
      </c>
    </row>
    <row r="1047" spans="1:14" x14ac:dyDescent="0.25">
      <c r="A1047" s="176" t="str">
        <f t="shared" si="96"/>
        <v>68711022</v>
      </c>
      <c r="B1047" s="176">
        <f t="shared" si="97"/>
        <v>6871102</v>
      </c>
      <c r="C1047" s="176" t="str">
        <f t="shared" si="98"/>
        <v>2</v>
      </c>
      <c r="D1047" s="176" t="str">
        <f t="shared" si="99"/>
        <v>HATTERAS CORD</v>
      </c>
      <c r="E1047" s="176" t="str">
        <f t="shared" si="100"/>
        <v>Кепка</v>
      </c>
      <c r="F1047" s="177" t="str">
        <f t="shared" si="101"/>
        <v>Кепки</v>
      </c>
      <c r="G1047" s="172" t="s">
        <v>590</v>
      </c>
      <c r="H1047" s="173" t="s">
        <v>1128</v>
      </c>
      <c r="I1047" s="173" t="s">
        <v>60</v>
      </c>
      <c r="J1047" s="173" t="s">
        <v>2889</v>
      </c>
      <c r="K1047" s="173">
        <v>8</v>
      </c>
      <c r="L1047" s="173" t="s">
        <v>2891</v>
      </c>
      <c r="M1047" s="173"/>
      <c r="N1047" s="173">
        <v>8</v>
      </c>
    </row>
    <row r="1048" spans="1:14" x14ac:dyDescent="0.25">
      <c r="A1048" s="176" t="str">
        <f t="shared" si="96"/>
        <v>68711022</v>
      </c>
      <c r="B1048" s="176">
        <f t="shared" si="97"/>
        <v>6871102</v>
      </c>
      <c r="C1048" s="176" t="str">
        <f t="shared" si="98"/>
        <v>2</v>
      </c>
      <c r="D1048" s="176" t="str">
        <f t="shared" si="99"/>
        <v>HATTERAS CORD</v>
      </c>
      <c r="E1048" s="176" t="str">
        <f t="shared" si="100"/>
        <v>Кепка</v>
      </c>
      <c r="F1048" s="177" t="str">
        <f t="shared" si="101"/>
        <v>Кепки</v>
      </c>
      <c r="G1048" s="172" t="s">
        <v>589</v>
      </c>
      <c r="H1048" s="173" t="s">
        <v>1128</v>
      </c>
      <c r="I1048" s="173" t="s">
        <v>64</v>
      </c>
      <c r="J1048" s="173" t="s">
        <v>2889</v>
      </c>
      <c r="K1048" s="173">
        <v>1</v>
      </c>
      <c r="L1048" s="173" t="s">
        <v>2889</v>
      </c>
      <c r="M1048" s="173"/>
      <c r="N1048" s="173">
        <v>1</v>
      </c>
    </row>
    <row r="1049" spans="1:14" x14ac:dyDescent="0.25">
      <c r="A1049" s="176" t="str">
        <f t="shared" si="96"/>
        <v>68711022</v>
      </c>
      <c r="B1049" s="176">
        <f t="shared" si="97"/>
        <v>6871102</v>
      </c>
      <c r="C1049" s="176" t="str">
        <f t="shared" si="98"/>
        <v>2</v>
      </c>
      <c r="D1049" s="176" t="str">
        <f t="shared" si="99"/>
        <v>HATTERAS CORD</v>
      </c>
      <c r="E1049" s="176" t="str">
        <f t="shared" si="100"/>
        <v>Кепка</v>
      </c>
      <c r="F1049" s="177" t="str">
        <f t="shared" si="101"/>
        <v>Кепки</v>
      </c>
      <c r="G1049" s="172" t="s">
        <v>588</v>
      </c>
      <c r="H1049" s="173" t="s">
        <v>1128</v>
      </c>
      <c r="I1049" s="173" t="s">
        <v>71</v>
      </c>
      <c r="J1049" s="173" t="s">
        <v>2889</v>
      </c>
      <c r="K1049" s="173">
        <v>1</v>
      </c>
      <c r="L1049" s="173" t="s">
        <v>2889</v>
      </c>
      <c r="M1049" s="173"/>
      <c r="N1049" s="173">
        <v>1</v>
      </c>
    </row>
    <row r="1050" spans="1:14" x14ac:dyDescent="0.25">
      <c r="A1050" s="176" t="str">
        <f t="shared" si="96"/>
        <v>68711022</v>
      </c>
      <c r="B1050" s="176">
        <f t="shared" si="97"/>
        <v>6871102</v>
      </c>
      <c r="C1050" s="176" t="str">
        <f t="shared" si="98"/>
        <v>2</v>
      </c>
      <c r="D1050" s="176" t="str">
        <f t="shared" si="99"/>
        <v>HATTERAS CORD</v>
      </c>
      <c r="E1050" s="176" t="str">
        <f t="shared" si="100"/>
        <v>Кепка</v>
      </c>
      <c r="F1050" s="177" t="str">
        <f t="shared" si="101"/>
        <v>Кепки</v>
      </c>
      <c r="G1050" s="172" t="s">
        <v>587</v>
      </c>
      <c r="H1050" s="173" t="s">
        <v>1128</v>
      </c>
      <c r="I1050" s="173" t="s">
        <v>70</v>
      </c>
      <c r="J1050" s="173" t="s">
        <v>2889</v>
      </c>
      <c r="K1050" s="173">
        <v>2</v>
      </c>
      <c r="L1050" s="173" t="s">
        <v>2890</v>
      </c>
      <c r="M1050" s="173"/>
      <c r="N1050" s="173">
        <v>2</v>
      </c>
    </row>
    <row r="1051" spans="1:14" x14ac:dyDescent="0.25">
      <c r="A1051" s="176" t="str">
        <f t="shared" si="96"/>
        <v>68971016</v>
      </c>
      <c r="B1051" s="176">
        <f t="shared" si="97"/>
        <v>6897101</v>
      </c>
      <c r="C1051" s="176" t="str">
        <f t="shared" si="98"/>
        <v>6</v>
      </c>
      <c r="D1051" s="176" t="str">
        <f t="shared" si="99"/>
        <v>8-PANEL PIGSKIN</v>
      </c>
      <c r="E1051" s="176" t="str">
        <f t="shared" si="100"/>
        <v>Кепка</v>
      </c>
      <c r="F1051" s="177" t="str">
        <f t="shared" si="101"/>
        <v>Кепки</v>
      </c>
      <c r="G1051" s="172" t="s">
        <v>1233</v>
      </c>
      <c r="H1051" s="173" t="s">
        <v>1146</v>
      </c>
      <c r="I1051" s="173" t="s">
        <v>61</v>
      </c>
      <c r="J1051" s="173" t="s">
        <v>2745</v>
      </c>
      <c r="K1051" s="173">
        <v>1</v>
      </c>
      <c r="L1051" s="173" t="s">
        <v>2745</v>
      </c>
      <c r="M1051" s="173"/>
      <c r="N1051" s="173">
        <v>1</v>
      </c>
    </row>
    <row r="1052" spans="1:14" x14ac:dyDescent="0.25">
      <c r="A1052" s="176" t="str">
        <f t="shared" si="96"/>
        <v>68971016</v>
      </c>
      <c r="B1052" s="176">
        <f t="shared" si="97"/>
        <v>6897101</v>
      </c>
      <c r="C1052" s="176" t="str">
        <f t="shared" si="98"/>
        <v>6</v>
      </c>
      <c r="D1052" s="176" t="str">
        <f t="shared" si="99"/>
        <v>8-PANEL PIGSKIN</v>
      </c>
      <c r="E1052" s="176" t="str">
        <f t="shared" si="100"/>
        <v>Кепка</v>
      </c>
      <c r="F1052" s="177" t="str">
        <f t="shared" si="101"/>
        <v>Кепки</v>
      </c>
      <c r="G1052" s="172" t="s">
        <v>1232</v>
      </c>
      <c r="H1052" s="173" t="s">
        <v>1146</v>
      </c>
      <c r="I1052" s="173" t="s">
        <v>60</v>
      </c>
      <c r="J1052" s="173" t="s">
        <v>2745</v>
      </c>
      <c r="K1052" s="173">
        <v>2</v>
      </c>
      <c r="L1052" s="173" t="s">
        <v>2754</v>
      </c>
      <c r="M1052" s="173"/>
      <c r="N1052" s="173">
        <v>2</v>
      </c>
    </row>
    <row r="1053" spans="1:14" x14ac:dyDescent="0.25">
      <c r="A1053" s="176" t="str">
        <f t="shared" si="96"/>
        <v>743110155</v>
      </c>
      <c r="B1053" s="176">
        <f t="shared" si="97"/>
        <v>7431101</v>
      </c>
      <c r="C1053" s="176" t="str">
        <f t="shared" si="98"/>
        <v>55</v>
      </c>
      <c r="D1053" s="176" t="str">
        <f t="shared" si="99"/>
        <v>ARMY CAP COTTON</v>
      </c>
      <c r="E1053" s="176" t="str">
        <f t="shared" si="100"/>
        <v>Кепка</v>
      </c>
      <c r="F1053" s="177" t="str">
        <f t="shared" si="101"/>
        <v>Кепки</v>
      </c>
      <c r="G1053" s="172" t="s">
        <v>3315</v>
      </c>
      <c r="H1053" s="173" t="s">
        <v>3438</v>
      </c>
      <c r="I1053" s="173" t="s">
        <v>61</v>
      </c>
      <c r="J1053" s="173">
        <v>978.57</v>
      </c>
      <c r="K1053" s="173">
        <v>2</v>
      </c>
      <c r="L1053" s="173" t="s">
        <v>3626</v>
      </c>
      <c r="M1053" s="173"/>
      <c r="N1053" s="173">
        <v>2</v>
      </c>
    </row>
    <row r="1054" spans="1:14" x14ac:dyDescent="0.25">
      <c r="A1054" s="176" t="str">
        <f t="shared" si="96"/>
        <v>743110155</v>
      </c>
      <c r="B1054" s="176">
        <f t="shared" si="97"/>
        <v>7431101</v>
      </c>
      <c r="C1054" s="176" t="str">
        <f t="shared" si="98"/>
        <v>55</v>
      </c>
      <c r="D1054" s="176" t="str">
        <f t="shared" si="99"/>
        <v>ARMY CAP COTTON</v>
      </c>
      <c r="E1054" s="176" t="str">
        <f t="shared" si="100"/>
        <v>Кепка</v>
      </c>
      <c r="F1054" s="177" t="str">
        <f t="shared" si="101"/>
        <v>Кепки</v>
      </c>
      <c r="G1054" s="172" t="s">
        <v>3314</v>
      </c>
      <c r="H1054" s="173" t="s">
        <v>3438</v>
      </c>
      <c r="I1054" s="173" t="s">
        <v>60</v>
      </c>
      <c r="J1054" s="173">
        <v>978.57</v>
      </c>
      <c r="K1054" s="173">
        <v>5</v>
      </c>
      <c r="L1054" s="173" t="s">
        <v>3540</v>
      </c>
      <c r="M1054" s="173"/>
      <c r="N1054" s="173">
        <v>5</v>
      </c>
    </row>
    <row r="1055" spans="1:14" x14ac:dyDescent="0.25">
      <c r="A1055" s="176" t="str">
        <f t="shared" si="96"/>
        <v>743110155</v>
      </c>
      <c r="B1055" s="176">
        <f t="shared" si="97"/>
        <v>7431101</v>
      </c>
      <c r="C1055" s="176" t="str">
        <f t="shared" si="98"/>
        <v>55</v>
      </c>
      <c r="D1055" s="176" t="str">
        <f t="shared" si="99"/>
        <v>ARMY CAP COTTON</v>
      </c>
      <c r="E1055" s="176" t="str">
        <f t="shared" si="100"/>
        <v>Кепка</v>
      </c>
      <c r="F1055" s="177" t="str">
        <f t="shared" si="101"/>
        <v>Кепки</v>
      </c>
      <c r="G1055" s="172" t="s">
        <v>3313</v>
      </c>
      <c r="H1055" s="173" t="s">
        <v>3438</v>
      </c>
      <c r="I1055" s="173" t="s">
        <v>64</v>
      </c>
      <c r="J1055" s="173">
        <v>978.57</v>
      </c>
      <c r="K1055" s="173">
        <v>3</v>
      </c>
      <c r="L1055" s="173" t="s">
        <v>3627</v>
      </c>
      <c r="M1055" s="173"/>
      <c r="N1055" s="173">
        <v>3</v>
      </c>
    </row>
    <row r="1056" spans="1:14" x14ac:dyDescent="0.25">
      <c r="A1056" s="176" t="str">
        <f t="shared" si="96"/>
        <v>74311011</v>
      </c>
      <c r="B1056" s="176">
        <f t="shared" si="97"/>
        <v>7431101</v>
      </c>
      <c r="C1056" s="176" t="str">
        <f t="shared" si="98"/>
        <v>1</v>
      </c>
      <c r="D1056" s="176" t="str">
        <f t="shared" si="99"/>
        <v>ARMY CAP COTTON</v>
      </c>
      <c r="E1056" s="176" t="str">
        <f t="shared" si="100"/>
        <v>Кепка</v>
      </c>
      <c r="F1056" s="177" t="str">
        <f t="shared" si="101"/>
        <v>Кепки</v>
      </c>
      <c r="G1056" s="172" t="s">
        <v>3256</v>
      </c>
      <c r="H1056" s="173" t="s">
        <v>1149</v>
      </c>
      <c r="I1056" s="173" t="s">
        <v>66</v>
      </c>
      <c r="J1056" s="173" t="s">
        <v>2399</v>
      </c>
      <c r="K1056" s="173">
        <v>1</v>
      </c>
      <c r="L1056" s="173" t="s">
        <v>2399</v>
      </c>
      <c r="M1056" s="173"/>
      <c r="N1056" s="173">
        <v>1</v>
      </c>
    </row>
    <row r="1057" spans="1:14" x14ac:dyDescent="0.25">
      <c r="A1057" s="176" t="str">
        <f t="shared" si="96"/>
        <v>74311011</v>
      </c>
      <c r="B1057" s="176">
        <f t="shared" si="97"/>
        <v>7431101</v>
      </c>
      <c r="C1057" s="176" t="str">
        <f t="shared" si="98"/>
        <v>1</v>
      </c>
      <c r="D1057" s="176" t="str">
        <f t="shared" si="99"/>
        <v>ARMY CAP COTTON</v>
      </c>
      <c r="E1057" s="176" t="str">
        <f t="shared" si="100"/>
        <v>Кепка</v>
      </c>
      <c r="F1057" s="177" t="str">
        <f t="shared" si="101"/>
        <v>Кепки</v>
      </c>
      <c r="G1057" s="172" t="s">
        <v>3257</v>
      </c>
      <c r="H1057" s="173" t="s">
        <v>1149</v>
      </c>
      <c r="I1057" s="173" t="s">
        <v>61</v>
      </c>
      <c r="J1057" s="173" t="s">
        <v>2399</v>
      </c>
      <c r="K1057" s="173">
        <v>2</v>
      </c>
      <c r="L1057" s="173" t="s">
        <v>2406</v>
      </c>
      <c r="M1057" s="173"/>
      <c r="N1057" s="173">
        <v>2</v>
      </c>
    </row>
    <row r="1058" spans="1:14" x14ac:dyDescent="0.25">
      <c r="A1058" s="176" t="str">
        <f t="shared" si="96"/>
        <v>74311011</v>
      </c>
      <c r="B1058" s="176">
        <f t="shared" si="97"/>
        <v>7431101</v>
      </c>
      <c r="C1058" s="176" t="str">
        <f t="shared" si="98"/>
        <v>1</v>
      </c>
      <c r="D1058" s="176" t="str">
        <f t="shared" si="99"/>
        <v>ARMY CAP COTTON</v>
      </c>
      <c r="E1058" s="176" t="str">
        <f t="shared" si="100"/>
        <v>Кепка</v>
      </c>
      <c r="F1058" s="177" t="str">
        <f t="shared" si="101"/>
        <v>Кепки</v>
      </c>
      <c r="G1058" s="172" t="s">
        <v>3258</v>
      </c>
      <c r="H1058" s="173" t="s">
        <v>1149</v>
      </c>
      <c r="I1058" s="173" t="s">
        <v>60</v>
      </c>
      <c r="J1058" s="173" t="s">
        <v>2399</v>
      </c>
      <c r="K1058" s="173">
        <v>6</v>
      </c>
      <c r="L1058" s="173" t="s">
        <v>3628</v>
      </c>
      <c r="M1058" s="173"/>
      <c r="N1058" s="173">
        <v>6</v>
      </c>
    </row>
    <row r="1059" spans="1:14" x14ac:dyDescent="0.25">
      <c r="A1059" s="176" t="str">
        <f t="shared" si="96"/>
        <v>74311011</v>
      </c>
      <c r="B1059" s="176">
        <f t="shared" si="97"/>
        <v>7431101</v>
      </c>
      <c r="C1059" s="176" t="str">
        <f t="shared" si="98"/>
        <v>1</v>
      </c>
      <c r="D1059" s="176" t="str">
        <f t="shared" si="99"/>
        <v>ARMY CAP COTTON</v>
      </c>
      <c r="E1059" s="176" t="str">
        <f t="shared" si="100"/>
        <v>Кепка</v>
      </c>
      <c r="F1059" s="177" t="str">
        <f t="shared" si="101"/>
        <v>Кепки</v>
      </c>
      <c r="G1059" s="172" t="s">
        <v>844</v>
      </c>
      <c r="H1059" s="173" t="s">
        <v>1149</v>
      </c>
      <c r="I1059" s="173" t="s">
        <v>64</v>
      </c>
      <c r="J1059" s="173" t="s">
        <v>2399</v>
      </c>
      <c r="K1059" s="173">
        <v>2</v>
      </c>
      <c r="L1059" s="173" t="s">
        <v>2406</v>
      </c>
      <c r="M1059" s="173"/>
      <c r="N1059" s="173">
        <v>2</v>
      </c>
    </row>
    <row r="1060" spans="1:14" x14ac:dyDescent="0.25">
      <c r="A1060" s="176" t="str">
        <f t="shared" si="96"/>
        <v>74311011</v>
      </c>
      <c r="B1060" s="176">
        <f t="shared" si="97"/>
        <v>7431101</v>
      </c>
      <c r="C1060" s="176" t="str">
        <f t="shared" si="98"/>
        <v>1</v>
      </c>
      <c r="D1060" s="176" t="str">
        <f t="shared" si="99"/>
        <v>ARMY CAP COTTON</v>
      </c>
      <c r="E1060" s="176" t="str">
        <f t="shared" si="100"/>
        <v>Кепка</v>
      </c>
      <c r="F1060" s="177" t="str">
        <f t="shared" si="101"/>
        <v>Кепки</v>
      </c>
      <c r="G1060" s="172" t="s">
        <v>3259</v>
      </c>
      <c r="H1060" s="173" t="s">
        <v>1149</v>
      </c>
      <c r="I1060" s="173" t="s">
        <v>70</v>
      </c>
      <c r="J1060" s="173" t="s">
        <v>2399</v>
      </c>
      <c r="K1060" s="173">
        <v>3</v>
      </c>
      <c r="L1060" s="173" t="s">
        <v>2400</v>
      </c>
      <c r="M1060" s="173"/>
      <c r="N1060" s="173">
        <v>3</v>
      </c>
    </row>
    <row r="1061" spans="1:14" x14ac:dyDescent="0.25">
      <c r="A1061" s="176" t="str">
        <f t="shared" si="96"/>
        <v>7435701628</v>
      </c>
      <c r="B1061" s="176">
        <f t="shared" si="97"/>
        <v>7435701</v>
      </c>
      <c r="C1061" s="176" t="str">
        <f t="shared" si="98"/>
        <v>628</v>
      </c>
      <c r="D1061" s="176" t="str">
        <f t="shared" si="99"/>
        <v>ARMY CAP STRIPES</v>
      </c>
      <c r="E1061" s="176" t="str">
        <f t="shared" si="100"/>
        <v>Кепка</v>
      </c>
      <c r="F1061" s="177" t="str">
        <f t="shared" si="101"/>
        <v>Кепки</v>
      </c>
      <c r="G1061" s="172" t="s">
        <v>1326</v>
      </c>
      <c r="H1061" s="173" t="s">
        <v>1151</v>
      </c>
      <c r="I1061" s="173" t="s">
        <v>61</v>
      </c>
      <c r="J1061" s="173">
        <v>666.87</v>
      </c>
      <c r="K1061" s="173">
        <v>2</v>
      </c>
      <c r="L1061" s="173" t="s">
        <v>3629</v>
      </c>
      <c r="M1061" s="173"/>
      <c r="N1061" s="173">
        <v>2</v>
      </c>
    </row>
    <row r="1062" spans="1:14" x14ac:dyDescent="0.25">
      <c r="A1062" s="176" t="str">
        <f t="shared" si="96"/>
        <v>7435701628</v>
      </c>
      <c r="B1062" s="176">
        <f t="shared" si="97"/>
        <v>7435701</v>
      </c>
      <c r="C1062" s="176" t="str">
        <f t="shared" si="98"/>
        <v>628</v>
      </c>
      <c r="D1062" s="176" t="str">
        <f t="shared" si="99"/>
        <v>ARMY CAP STRIPES</v>
      </c>
      <c r="E1062" s="176" t="str">
        <f t="shared" si="100"/>
        <v>Кепка</v>
      </c>
      <c r="F1062" s="177" t="str">
        <f t="shared" si="101"/>
        <v>Кепки</v>
      </c>
      <c r="G1062" s="172" t="s">
        <v>1324</v>
      </c>
      <c r="H1062" s="173" t="s">
        <v>1151</v>
      </c>
      <c r="I1062" s="173" t="s">
        <v>60</v>
      </c>
      <c r="J1062" s="173">
        <v>666.87</v>
      </c>
      <c r="K1062" s="173">
        <v>1</v>
      </c>
      <c r="L1062" s="173">
        <v>666.87</v>
      </c>
      <c r="M1062" s="173"/>
      <c r="N1062" s="173">
        <v>1</v>
      </c>
    </row>
    <row r="1063" spans="1:14" x14ac:dyDescent="0.25">
      <c r="A1063" s="176" t="str">
        <f t="shared" si="96"/>
        <v>74371015</v>
      </c>
      <c r="B1063" s="176">
        <f t="shared" si="97"/>
        <v>7437101</v>
      </c>
      <c r="C1063" s="176" t="str">
        <f t="shared" si="98"/>
        <v>5</v>
      </c>
      <c r="D1063" s="176" t="str">
        <f t="shared" si="99"/>
        <v>ARMY CAP PIGSKIN</v>
      </c>
      <c r="E1063" s="176" t="str">
        <f t="shared" si="100"/>
        <v>Кепка</v>
      </c>
      <c r="F1063" s="177" t="str">
        <f t="shared" si="101"/>
        <v>Кепки</v>
      </c>
      <c r="G1063" s="172" t="s">
        <v>1628</v>
      </c>
      <c r="H1063" s="173" t="s">
        <v>1154</v>
      </c>
      <c r="I1063" s="173" t="s">
        <v>60</v>
      </c>
      <c r="J1063" s="173" t="s">
        <v>2895</v>
      </c>
      <c r="K1063" s="173">
        <v>2</v>
      </c>
      <c r="L1063" s="173" t="s">
        <v>3630</v>
      </c>
      <c r="M1063" s="173"/>
      <c r="N1063" s="173">
        <v>2</v>
      </c>
    </row>
    <row r="1064" spans="1:14" x14ac:dyDescent="0.25">
      <c r="A1064" s="176" t="str">
        <f t="shared" si="96"/>
        <v>74371015</v>
      </c>
      <c r="B1064" s="176">
        <f t="shared" si="97"/>
        <v>7437101</v>
      </c>
      <c r="C1064" s="176" t="str">
        <f t="shared" si="98"/>
        <v>5</v>
      </c>
      <c r="D1064" s="176" t="str">
        <f t="shared" si="99"/>
        <v>ARMY CAP PIGSKIN</v>
      </c>
      <c r="E1064" s="176" t="str">
        <f t="shared" si="100"/>
        <v>Кепка</v>
      </c>
      <c r="F1064" s="177" t="str">
        <f t="shared" si="101"/>
        <v>Кепки</v>
      </c>
      <c r="G1064" s="172" t="s">
        <v>1626</v>
      </c>
      <c r="H1064" s="173" t="s">
        <v>1154</v>
      </c>
      <c r="I1064" s="173" t="s">
        <v>64</v>
      </c>
      <c r="J1064" s="173" t="s">
        <v>2895</v>
      </c>
      <c r="K1064" s="173">
        <v>1</v>
      </c>
      <c r="L1064" s="173" t="s">
        <v>2895</v>
      </c>
      <c r="M1064" s="173"/>
      <c r="N1064" s="173">
        <v>1</v>
      </c>
    </row>
    <row r="1065" spans="1:14" x14ac:dyDescent="0.25">
      <c r="A1065" s="176" t="str">
        <f t="shared" si="96"/>
        <v>74911016</v>
      </c>
      <c r="B1065" s="176">
        <f t="shared" si="97"/>
        <v>7491101</v>
      </c>
      <c r="C1065" s="176" t="str">
        <f t="shared" si="98"/>
        <v>6</v>
      </c>
      <c r="D1065" s="176" t="str">
        <f t="shared" si="99"/>
        <v>ARMY CAP COTTON</v>
      </c>
      <c r="E1065" s="176" t="str">
        <f t="shared" si="100"/>
        <v>Кепка</v>
      </c>
      <c r="F1065" s="177" t="str">
        <f t="shared" si="101"/>
        <v>Кепки</v>
      </c>
      <c r="G1065" s="172" t="s">
        <v>1708</v>
      </c>
      <c r="H1065" s="173" t="s">
        <v>1157</v>
      </c>
      <c r="I1065" s="173" t="s">
        <v>61</v>
      </c>
      <c r="J1065" s="173" t="s">
        <v>2402</v>
      </c>
      <c r="K1065" s="173">
        <v>1</v>
      </c>
      <c r="L1065" s="173" t="s">
        <v>2402</v>
      </c>
      <c r="M1065" s="173"/>
      <c r="N1065" s="173">
        <v>1</v>
      </c>
    </row>
    <row r="1066" spans="1:14" x14ac:dyDescent="0.25">
      <c r="A1066" s="176" t="str">
        <f t="shared" si="96"/>
        <v>74911016</v>
      </c>
      <c r="B1066" s="176">
        <f t="shared" si="97"/>
        <v>7491101</v>
      </c>
      <c r="C1066" s="176" t="str">
        <f t="shared" si="98"/>
        <v>6</v>
      </c>
      <c r="D1066" s="176" t="str">
        <f t="shared" si="99"/>
        <v>ARMY CAP COTTON</v>
      </c>
      <c r="E1066" s="176" t="str">
        <f t="shared" si="100"/>
        <v>Кепка</v>
      </c>
      <c r="F1066" s="177" t="str">
        <f t="shared" si="101"/>
        <v>Кепки</v>
      </c>
      <c r="G1066" s="172" t="s">
        <v>3197</v>
      </c>
      <c r="H1066" s="173" t="s">
        <v>1157</v>
      </c>
      <c r="I1066" s="173" t="s">
        <v>60</v>
      </c>
      <c r="J1066" s="173" t="s">
        <v>2402</v>
      </c>
      <c r="K1066" s="173">
        <v>3</v>
      </c>
      <c r="L1066" s="173" t="s">
        <v>2896</v>
      </c>
      <c r="M1066" s="173"/>
      <c r="N1066" s="173">
        <v>3</v>
      </c>
    </row>
    <row r="1067" spans="1:14" x14ac:dyDescent="0.25">
      <c r="A1067" s="176" t="str">
        <f t="shared" si="96"/>
        <v>74911016</v>
      </c>
      <c r="B1067" s="176">
        <f t="shared" si="97"/>
        <v>7491101</v>
      </c>
      <c r="C1067" s="176" t="str">
        <f t="shared" si="98"/>
        <v>6</v>
      </c>
      <c r="D1067" s="176" t="str">
        <f t="shared" si="99"/>
        <v>ARMY CAP COTTON</v>
      </c>
      <c r="E1067" s="176" t="str">
        <f t="shared" si="100"/>
        <v>Кепка</v>
      </c>
      <c r="F1067" s="177" t="str">
        <f t="shared" si="101"/>
        <v>Кепки</v>
      </c>
      <c r="G1067" s="172" t="s">
        <v>1707</v>
      </c>
      <c r="H1067" s="173" t="s">
        <v>1157</v>
      </c>
      <c r="I1067" s="173" t="s">
        <v>64</v>
      </c>
      <c r="J1067" s="173" t="s">
        <v>2402</v>
      </c>
      <c r="K1067" s="173">
        <v>6</v>
      </c>
      <c r="L1067" s="173" t="s">
        <v>2404</v>
      </c>
      <c r="M1067" s="173"/>
      <c r="N1067" s="173">
        <v>6</v>
      </c>
    </row>
    <row r="1068" spans="1:14" x14ac:dyDescent="0.25">
      <c r="A1068" s="176" t="str">
        <f t="shared" si="96"/>
        <v>749110121</v>
      </c>
      <c r="B1068" s="176">
        <f t="shared" si="97"/>
        <v>7491101</v>
      </c>
      <c r="C1068" s="176" t="str">
        <f t="shared" si="98"/>
        <v>21</v>
      </c>
      <c r="D1068" s="176" t="str">
        <f t="shared" si="99"/>
        <v>ARMY CAP COTTON</v>
      </c>
      <c r="E1068" s="176" t="str">
        <f t="shared" si="100"/>
        <v>Кепка</v>
      </c>
      <c r="F1068" s="177" t="str">
        <f t="shared" si="101"/>
        <v>Кепки</v>
      </c>
      <c r="G1068" s="172" t="s">
        <v>1706</v>
      </c>
      <c r="H1068" s="173" t="s">
        <v>1161</v>
      </c>
      <c r="I1068" s="173" t="s">
        <v>60</v>
      </c>
      <c r="J1068" s="173" t="s">
        <v>2475</v>
      </c>
      <c r="K1068" s="173">
        <v>2</v>
      </c>
      <c r="L1068" s="173" t="s">
        <v>3631</v>
      </c>
      <c r="M1068" s="173"/>
      <c r="N1068" s="173">
        <v>2</v>
      </c>
    </row>
    <row r="1069" spans="1:14" x14ac:dyDescent="0.25">
      <c r="A1069" s="176" t="str">
        <f t="shared" si="96"/>
        <v>749110121</v>
      </c>
      <c r="B1069" s="176">
        <f t="shared" si="97"/>
        <v>7491101</v>
      </c>
      <c r="C1069" s="176" t="str">
        <f t="shared" si="98"/>
        <v>21</v>
      </c>
      <c r="D1069" s="176" t="str">
        <f t="shared" si="99"/>
        <v>ARMY CAP COTTON</v>
      </c>
      <c r="E1069" s="176" t="str">
        <f t="shared" si="100"/>
        <v>Кепка</v>
      </c>
      <c r="F1069" s="177" t="str">
        <f t="shared" si="101"/>
        <v>Кепки</v>
      </c>
      <c r="G1069" s="172" t="s">
        <v>1705</v>
      </c>
      <c r="H1069" s="173" t="s">
        <v>1161</v>
      </c>
      <c r="I1069" s="173" t="s">
        <v>64</v>
      </c>
      <c r="J1069" s="173" t="s">
        <v>2475</v>
      </c>
      <c r="K1069" s="173">
        <v>2</v>
      </c>
      <c r="L1069" s="173" t="s">
        <v>3631</v>
      </c>
      <c r="M1069" s="173"/>
      <c r="N1069" s="173">
        <v>2</v>
      </c>
    </row>
    <row r="1070" spans="1:14" x14ac:dyDescent="0.25">
      <c r="A1070" s="176" t="str">
        <f t="shared" si="96"/>
        <v>74911026</v>
      </c>
      <c r="B1070" s="176">
        <f t="shared" si="97"/>
        <v>7491102</v>
      </c>
      <c r="C1070" s="176" t="str">
        <f t="shared" si="98"/>
        <v>6</v>
      </c>
      <c r="D1070" s="176" t="str">
        <f t="shared" si="99"/>
        <v>ARMY CAP</v>
      </c>
      <c r="E1070" s="176" t="str">
        <f t="shared" si="100"/>
        <v>Кепка</v>
      </c>
      <c r="F1070" s="177" t="str">
        <f t="shared" si="101"/>
        <v>Кепки</v>
      </c>
      <c r="G1070" s="172" t="s">
        <v>1320</v>
      </c>
      <c r="H1070" s="173" t="s">
        <v>3412</v>
      </c>
      <c r="I1070" s="173" t="s">
        <v>60</v>
      </c>
      <c r="J1070" s="173" t="s">
        <v>2897</v>
      </c>
      <c r="K1070" s="173">
        <v>1</v>
      </c>
      <c r="L1070" s="173" t="s">
        <v>2897</v>
      </c>
      <c r="M1070" s="173"/>
      <c r="N1070" s="173">
        <v>1</v>
      </c>
    </row>
    <row r="1071" spans="1:14" x14ac:dyDescent="0.25">
      <c r="A1071" s="176" t="str">
        <f t="shared" si="96"/>
        <v>74911021</v>
      </c>
      <c r="B1071" s="176">
        <f t="shared" si="97"/>
        <v>7491102</v>
      </c>
      <c r="C1071" s="176" t="str">
        <f t="shared" si="98"/>
        <v>1</v>
      </c>
      <c r="D1071" s="176" t="str">
        <f t="shared" si="99"/>
        <v>ARMY CAP</v>
      </c>
      <c r="E1071" s="176" t="str">
        <f t="shared" si="100"/>
        <v>Кепка</v>
      </c>
      <c r="F1071" s="177" t="str">
        <f t="shared" si="101"/>
        <v>Кепки</v>
      </c>
      <c r="G1071" s="172" t="s">
        <v>1322</v>
      </c>
      <c r="H1071" s="173" t="s">
        <v>1164</v>
      </c>
      <c r="I1071" s="173" t="s">
        <v>64</v>
      </c>
      <c r="J1071" s="173" t="s">
        <v>2402</v>
      </c>
      <c r="K1071" s="173">
        <v>2</v>
      </c>
      <c r="L1071" s="173" t="s">
        <v>3632</v>
      </c>
      <c r="M1071" s="173"/>
      <c r="N1071" s="173">
        <v>2</v>
      </c>
    </row>
    <row r="1072" spans="1:14" x14ac:dyDescent="0.25">
      <c r="A1072" s="176" t="str">
        <f t="shared" si="96"/>
        <v>74911072</v>
      </c>
      <c r="B1072" s="176">
        <f t="shared" si="97"/>
        <v>7491107</v>
      </c>
      <c r="C1072" s="176" t="str">
        <f t="shared" si="98"/>
        <v>2</v>
      </c>
      <c r="D1072" s="176" t="str">
        <f t="shared" si="99"/>
        <v>ARMY CAP DENIM</v>
      </c>
      <c r="E1072" s="176" t="str">
        <f t="shared" si="100"/>
        <v>Кепка</v>
      </c>
      <c r="F1072" s="177" t="str">
        <f t="shared" si="101"/>
        <v>Кепки</v>
      </c>
      <c r="G1072" s="172" t="s">
        <v>3353</v>
      </c>
      <c r="H1072" s="173" t="s">
        <v>3453</v>
      </c>
      <c r="I1072" s="173" t="s">
        <v>66</v>
      </c>
      <c r="J1072" s="173" t="s">
        <v>3565</v>
      </c>
      <c r="K1072" s="173">
        <v>1</v>
      </c>
      <c r="L1072" s="173" t="s">
        <v>3565</v>
      </c>
      <c r="M1072" s="173"/>
      <c r="N1072" s="173">
        <v>1</v>
      </c>
    </row>
    <row r="1073" spans="1:14" x14ac:dyDescent="0.25">
      <c r="A1073" s="176" t="str">
        <f t="shared" si="96"/>
        <v>74911072</v>
      </c>
      <c r="B1073" s="176">
        <f t="shared" si="97"/>
        <v>7491107</v>
      </c>
      <c r="C1073" s="176" t="str">
        <f t="shared" si="98"/>
        <v>2</v>
      </c>
      <c r="D1073" s="176" t="str">
        <f t="shared" si="99"/>
        <v>ARMY CAP DENIM</v>
      </c>
      <c r="E1073" s="176" t="str">
        <f t="shared" si="100"/>
        <v>Кепка</v>
      </c>
      <c r="F1073" s="177" t="str">
        <f t="shared" si="101"/>
        <v>Кепки</v>
      </c>
      <c r="G1073" s="172" t="s">
        <v>3354</v>
      </c>
      <c r="H1073" s="173" t="s">
        <v>3453</v>
      </c>
      <c r="I1073" s="173" t="s">
        <v>61</v>
      </c>
      <c r="J1073" s="173" t="s">
        <v>3565</v>
      </c>
      <c r="K1073" s="173">
        <v>2</v>
      </c>
      <c r="L1073" s="173" t="s">
        <v>3568</v>
      </c>
      <c r="M1073" s="173"/>
      <c r="N1073" s="173">
        <v>2</v>
      </c>
    </row>
    <row r="1074" spans="1:14" x14ac:dyDescent="0.25">
      <c r="A1074" s="176" t="str">
        <f t="shared" si="96"/>
        <v>74911072</v>
      </c>
      <c r="B1074" s="176">
        <f t="shared" si="97"/>
        <v>7491107</v>
      </c>
      <c r="C1074" s="176" t="str">
        <f t="shared" si="98"/>
        <v>2</v>
      </c>
      <c r="D1074" s="176" t="str">
        <f t="shared" si="99"/>
        <v>ARMY CAP DENIM</v>
      </c>
      <c r="E1074" s="176" t="str">
        <f t="shared" si="100"/>
        <v>Кепка</v>
      </c>
      <c r="F1074" s="177" t="str">
        <f t="shared" si="101"/>
        <v>Кепки</v>
      </c>
      <c r="G1074" s="172" t="s">
        <v>3355</v>
      </c>
      <c r="H1074" s="173" t="s">
        <v>3453</v>
      </c>
      <c r="I1074" s="173" t="s">
        <v>60</v>
      </c>
      <c r="J1074" s="173" t="s">
        <v>3565</v>
      </c>
      <c r="K1074" s="173">
        <v>4</v>
      </c>
      <c r="L1074" s="173" t="s">
        <v>3566</v>
      </c>
      <c r="M1074" s="173"/>
      <c r="N1074" s="173">
        <v>4</v>
      </c>
    </row>
    <row r="1075" spans="1:14" x14ac:dyDescent="0.25">
      <c r="A1075" s="176" t="str">
        <f t="shared" si="96"/>
        <v>74911072</v>
      </c>
      <c r="B1075" s="176">
        <f t="shared" si="97"/>
        <v>7491107</v>
      </c>
      <c r="C1075" s="176" t="str">
        <f t="shared" si="98"/>
        <v>2</v>
      </c>
      <c r="D1075" s="176" t="str">
        <f t="shared" si="99"/>
        <v>ARMY CAP DENIM</v>
      </c>
      <c r="E1075" s="176" t="str">
        <f t="shared" si="100"/>
        <v>Кепка</v>
      </c>
      <c r="F1075" s="177" t="str">
        <f t="shared" si="101"/>
        <v>Кепки</v>
      </c>
      <c r="G1075" s="172" t="s">
        <v>3356</v>
      </c>
      <c r="H1075" s="173" t="s">
        <v>3453</v>
      </c>
      <c r="I1075" s="173" t="s">
        <v>64</v>
      </c>
      <c r="J1075" s="173" t="s">
        <v>3565</v>
      </c>
      <c r="K1075" s="173">
        <v>3</v>
      </c>
      <c r="L1075" s="173" t="s">
        <v>3633</v>
      </c>
      <c r="M1075" s="173"/>
      <c r="N1075" s="173">
        <v>3</v>
      </c>
    </row>
    <row r="1076" spans="1:14" x14ac:dyDescent="0.25">
      <c r="A1076" s="176" t="str">
        <f t="shared" si="96"/>
        <v>74911072</v>
      </c>
      <c r="B1076" s="176">
        <f t="shared" si="97"/>
        <v>7491107</v>
      </c>
      <c r="C1076" s="176" t="str">
        <f t="shared" si="98"/>
        <v>2</v>
      </c>
      <c r="D1076" s="176" t="str">
        <f t="shared" si="99"/>
        <v>ARMY CAP DENIM</v>
      </c>
      <c r="E1076" s="176" t="str">
        <f t="shared" si="100"/>
        <v>Кепка</v>
      </c>
      <c r="F1076" s="177" t="str">
        <f t="shared" si="101"/>
        <v>Кепки</v>
      </c>
      <c r="G1076" s="170" t="s">
        <v>3357</v>
      </c>
      <c r="H1076" s="155" t="s">
        <v>3453</v>
      </c>
      <c r="I1076" s="156" t="s">
        <v>70</v>
      </c>
      <c r="J1076" s="157" t="s">
        <v>3565</v>
      </c>
      <c r="K1076" s="159">
        <v>2</v>
      </c>
      <c r="L1076" s="160" t="s">
        <v>3568</v>
      </c>
      <c r="M1076" s="169"/>
      <c r="N1076" s="162">
        <v>2</v>
      </c>
    </row>
    <row r="1077" spans="1:14" x14ac:dyDescent="0.25">
      <c r="A1077" s="176" t="str">
        <f t="shared" si="96"/>
        <v>7491301262</v>
      </c>
      <c r="B1077" s="176">
        <f t="shared" si="97"/>
        <v>7491301</v>
      </c>
      <c r="C1077" s="176" t="str">
        <f t="shared" si="98"/>
        <v>262</v>
      </c>
      <c r="D1077" s="176" t="str">
        <f t="shared" si="99"/>
        <v>ARMY CAP PRINTED BABYCORD</v>
      </c>
      <c r="E1077" s="176" t="str">
        <f t="shared" si="100"/>
        <v>Кепка</v>
      </c>
      <c r="F1077" s="177" t="str">
        <f t="shared" si="101"/>
        <v>Кепки</v>
      </c>
      <c r="G1077" s="170" t="s">
        <v>586</v>
      </c>
      <c r="H1077" s="155" t="s">
        <v>1171</v>
      </c>
      <c r="I1077" s="156" t="s">
        <v>61</v>
      </c>
      <c r="J1077" s="157">
        <v>657.91</v>
      </c>
      <c r="K1077" s="159">
        <v>1</v>
      </c>
      <c r="L1077" s="160">
        <v>657.91</v>
      </c>
      <c r="M1077" s="169"/>
      <c r="N1077" s="162">
        <v>1</v>
      </c>
    </row>
    <row r="1078" spans="1:14" x14ac:dyDescent="0.25">
      <c r="A1078" s="176" t="str">
        <f t="shared" si="96"/>
        <v>7491301262</v>
      </c>
      <c r="B1078" s="176">
        <f t="shared" si="97"/>
        <v>7491301</v>
      </c>
      <c r="C1078" s="176" t="str">
        <f t="shared" si="98"/>
        <v>262</v>
      </c>
      <c r="D1078" s="176" t="str">
        <f t="shared" si="99"/>
        <v>ARMY CAP PRINTED BABYCORD</v>
      </c>
      <c r="E1078" s="176" t="str">
        <f t="shared" si="100"/>
        <v>Кепка</v>
      </c>
      <c r="F1078" s="177" t="str">
        <f t="shared" si="101"/>
        <v>Кепки</v>
      </c>
      <c r="G1078" s="170" t="s">
        <v>585</v>
      </c>
      <c r="H1078" s="155" t="s">
        <v>1171</v>
      </c>
      <c r="I1078" s="156" t="s">
        <v>60</v>
      </c>
      <c r="J1078" s="157">
        <v>657.91</v>
      </c>
      <c r="K1078" s="159">
        <v>3</v>
      </c>
      <c r="L1078" s="160" t="s">
        <v>3634</v>
      </c>
      <c r="M1078" s="169"/>
      <c r="N1078" s="162">
        <v>3</v>
      </c>
    </row>
    <row r="1079" spans="1:14" x14ac:dyDescent="0.25">
      <c r="A1079" s="176" t="str">
        <f t="shared" si="96"/>
        <v>749710562</v>
      </c>
      <c r="B1079" s="176">
        <f t="shared" si="97"/>
        <v>7497105</v>
      </c>
      <c r="C1079" s="176" t="str">
        <f t="shared" si="98"/>
        <v>62</v>
      </c>
      <c r="D1079" s="176" t="str">
        <f t="shared" si="99"/>
        <v>ARMY CAP PIGSKIN</v>
      </c>
      <c r="E1079" s="176" t="str">
        <f t="shared" si="100"/>
        <v>Кепка</v>
      </c>
      <c r="F1079" s="177" t="str">
        <f t="shared" si="101"/>
        <v>Кепки</v>
      </c>
      <c r="G1079" s="170" t="s">
        <v>1957</v>
      </c>
      <c r="H1079" s="155" t="s">
        <v>1174</v>
      </c>
      <c r="I1079" s="156" t="s">
        <v>65</v>
      </c>
      <c r="J1079" s="157" t="s">
        <v>2764</v>
      </c>
      <c r="K1079" s="159">
        <v>18</v>
      </c>
      <c r="L1079" s="157" t="s">
        <v>3635</v>
      </c>
      <c r="M1079" s="169"/>
      <c r="N1079" s="162">
        <v>18</v>
      </c>
    </row>
    <row r="1080" spans="1:14" x14ac:dyDescent="0.25">
      <c r="A1080" s="176" t="str">
        <f t="shared" si="96"/>
        <v>74971051</v>
      </c>
      <c r="B1080" s="176">
        <f t="shared" si="97"/>
        <v>7497105</v>
      </c>
      <c r="C1080" s="176" t="str">
        <f t="shared" si="98"/>
        <v>1</v>
      </c>
      <c r="D1080" s="176" t="str">
        <f t="shared" si="99"/>
        <v>ARMY CAP PIGSKIN</v>
      </c>
      <c r="E1080" s="176" t="str">
        <f t="shared" si="100"/>
        <v>Кепка</v>
      </c>
      <c r="F1080" s="177" t="str">
        <f t="shared" si="101"/>
        <v>Кепки</v>
      </c>
      <c r="G1080" s="170" t="s">
        <v>1958</v>
      </c>
      <c r="H1080" s="155" t="s">
        <v>1176</v>
      </c>
      <c r="I1080" s="156" t="s">
        <v>65</v>
      </c>
      <c r="J1080" s="157" t="s">
        <v>2764</v>
      </c>
      <c r="K1080" s="159">
        <v>6</v>
      </c>
      <c r="L1080" s="157" t="s">
        <v>3636</v>
      </c>
      <c r="M1080" s="169"/>
      <c r="N1080" s="162">
        <v>6</v>
      </c>
    </row>
    <row r="1081" spans="1:14" x14ac:dyDescent="0.25">
      <c r="A1081" s="176" t="str">
        <f t="shared" si="96"/>
        <v>181010132</v>
      </c>
      <c r="B1081" s="176">
        <f t="shared" si="97"/>
        <v>1810101</v>
      </c>
      <c r="C1081" s="176" t="str">
        <f t="shared" si="98"/>
        <v>32</v>
      </c>
      <c r="D1081" s="176" t="str">
        <f t="shared" si="99"/>
        <v>BUCKET CASHMERE EF</v>
      </c>
      <c r="E1081" s="176" t="str">
        <f t="shared" si="100"/>
        <v>Панама</v>
      </c>
      <c r="F1081" s="177" t="str">
        <f t="shared" si="101"/>
        <v>Панамы</v>
      </c>
      <c r="G1081" s="170" t="s">
        <v>1069</v>
      </c>
      <c r="H1081" s="155" t="s">
        <v>1197</v>
      </c>
      <c r="I1081" s="156" t="s">
        <v>61</v>
      </c>
      <c r="J1081" s="157" t="s">
        <v>2889</v>
      </c>
      <c r="K1081" s="159">
        <v>2</v>
      </c>
      <c r="L1081" s="157" t="s">
        <v>2890</v>
      </c>
      <c r="M1081" s="169"/>
      <c r="N1081" s="162">
        <v>2</v>
      </c>
    </row>
    <row r="1082" spans="1:14" x14ac:dyDescent="0.25">
      <c r="A1082" s="176" t="str">
        <f t="shared" si="96"/>
        <v>181010132</v>
      </c>
      <c r="B1082" s="176">
        <f t="shared" si="97"/>
        <v>1810101</v>
      </c>
      <c r="C1082" s="176" t="str">
        <f t="shared" si="98"/>
        <v>32</v>
      </c>
      <c r="D1082" s="176" t="str">
        <f t="shared" si="99"/>
        <v>BUCKET CASHMERE EF</v>
      </c>
      <c r="E1082" s="176" t="str">
        <f t="shared" si="100"/>
        <v>Панама</v>
      </c>
      <c r="F1082" s="177" t="str">
        <f t="shared" si="101"/>
        <v>Панамы</v>
      </c>
      <c r="G1082" s="170" t="s">
        <v>1068</v>
      </c>
      <c r="H1082" s="155" t="s">
        <v>1197</v>
      </c>
      <c r="I1082" s="156" t="s">
        <v>60</v>
      </c>
      <c r="J1082" s="157" t="s">
        <v>2889</v>
      </c>
      <c r="K1082" s="159">
        <v>1</v>
      </c>
      <c r="L1082" s="157" t="s">
        <v>2889</v>
      </c>
      <c r="M1082" s="169"/>
      <c r="N1082" s="162">
        <v>1</v>
      </c>
    </row>
    <row r="1083" spans="1:14" x14ac:dyDescent="0.25">
      <c r="A1083" s="176" t="str">
        <f t="shared" si="96"/>
        <v>18101011</v>
      </c>
      <c r="B1083" s="176">
        <f t="shared" si="97"/>
        <v>1810101</v>
      </c>
      <c r="C1083" s="176" t="str">
        <f t="shared" si="98"/>
        <v>1</v>
      </c>
      <c r="D1083" s="176" t="str">
        <f t="shared" si="99"/>
        <v>BUCKET CASHMERE EF</v>
      </c>
      <c r="E1083" s="176" t="str">
        <f t="shared" si="100"/>
        <v>Панама</v>
      </c>
      <c r="F1083" s="177" t="str">
        <f t="shared" si="101"/>
        <v>Панамы</v>
      </c>
      <c r="G1083" s="170" t="s">
        <v>1066</v>
      </c>
      <c r="H1083" s="155" t="s">
        <v>1200</v>
      </c>
      <c r="I1083" s="156" t="s">
        <v>61</v>
      </c>
      <c r="J1083" s="157" t="s">
        <v>2568</v>
      </c>
      <c r="K1083" s="159">
        <v>1</v>
      </c>
      <c r="L1083" s="160" t="s">
        <v>2568</v>
      </c>
      <c r="M1083" s="169"/>
      <c r="N1083" s="162">
        <v>1</v>
      </c>
    </row>
    <row r="1084" spans="1:14" x14ac:dyDescent="0.25">
      <c r="A1084" s="176" t="str">
        <f t="shared" si="96"/>
        <v>18101011</v>
      </c>
      <c r="B1084" s="176">
        <f t="shared" si="97"/>
        <v>1810101</v>
      </c>
      <c r="C1084" s="176" t="str">
        <f t="shared" si="98"/>
        <v>1</v>
      </c>
      <c r="D1084" s="176" t="str">
        <f t="shared" si="99"/>
        <v>BUCKET CASHMERE EF</v>
      </c>
      <c r="E1084" s="176" t="str">
        <f t="shared" si="100"/>
        <v>Панама</v>
      </c>
      <c r="F1084" s="177" t="str">
        <f t="shared" si="101"/>
        <v>Панамы</v>
      </c>
      <c r="G1084" s="170" t="s">
        <v>1065</v>
      </c>
      <c r="H1084" s="155" t="s">
        <v>1200</v>
      </c>
      <c r="I1084" s="156" t="s">
        <v>60</v>
      </c>
      <c r="J1084" s="157" t="s">
        <v>2568</v>
      </c>
      <c r="K1084" s="159">
        <v>1</v>
      </c>
      <c r="L1084" s="157" t="s">
        <v>2568</v>
      </c>
      <c r="M1084" s="169"/>
      <c r="N1084" s="162">
        <v>1</v>
      </c>
    </row>
    <row r="1085" spans="1:14" x14ac:dyDescent="0.25">
      <c r="A1085" s="176" t="str">
        <f t="shared" si="96"/>
        <v>1810201268</v>
      </c>
      <c r="B1085" s="176">
        <f t="shared" si="97"/>
        <v>1810201</v>
      </c>
      <c r="C1085" s="176" t="str">
        <f t="shared" si="98"/>
        <v>268</v>
      </c>
      <c r="D1085" s="176" t="str">
        <f t="shared" si="99"/>
        <v>BUCKET CHECK</v>
      </c>
      <c r="E1085" s="176" t="str">
        <f t="shared" si="100"/>
        <v>Панама</v>
      </c>
      <c r="F1085" s="177" t="str">
        <f t="shared" si="101"/>
        <v>Панамы</v>
      </c>
      <c r="G1085" s="170" t="s">
        <v>1064</v>
      </c>
      <c r="H1085" s="155" t="s">
        <v>1203</v>
      </c>
      <c r="I1085" s="156" t="s">
        <v>61</v>
      </c>
      <c r="J1085" s="157" t="s">
        <v>2568</v>
      </c>
      <c r="K1085" s="159">
        <v>1</v>
      </c>
      <c r="L1085" s="157" t="s">
        <v>2568</v>
      </c>
      <c r="M1085" s="169"/>
      <c r="N1085" s="162">
        <v>1</v>
      </c>
    </row>
    <row r="1086" spans="1:14" x14ac:dyDescent="0.25">
      <c r="A1086" s="176" t="str">
        <f t="shared" si="96"/>
        <v>1810201268</v>
      </c>
      <c r="B1086" s="176">
        <f t="shared" si="97"/>
        <v>1810201</v>
      </c>
      <c r="C1086" s="176" t="str">
        <f t="shared" si="98"/>
        <v>268</v>
      </c>
      <c r="D1086" s="176" t="str">
        <f t="shared" si="99"/>
        <v>BUCKET CHECK</v>
      </c>
      <c r="E1086" s="176" t="str">
        <f t="shared" si="100"/>
        <v>Панама</v>
      </c>
      <c r="F1086" s="177" t="str">
        <f t="shared" si="101"/>
        <v>Панамы</v>
      </c>
      <c r="G1086" s="170" t="s">
        <v>1063</v>
      </c>
      <c r="H1086" s="155" t="s">
        <v>1203</v>
      </c>
      <c r="I1086" s="156" t="s">
        <v>60</v>
      </c>
      <c r="J1086" s="157" t="s">
        <v>2568</v>
      </c>
      <c r="K1086" s="159">
        <v>1</v>
      </c>
      <c r="L1086" s="157" t="s">
        <v>2568</v>
      </c>
      <c r="M1086" s="169"/>
      <c r="N1086" s="162">
        <v>1</v>
      </c>
    </row>
    <row r="1087" spans="1:14" x14ac:dyDescent="0.25">
      <c r="A1087" s="176" t="str">
        <f t="shared" si="96"/>
        <v>181110171</v>
      </c>
      <c r="B1087" s="176">
        <f t="shared" si="97"/>
        <v>1811101</v>
      </c>
      <c r="C1087" s="176" t="str">
        <f t="shared" si="98"/>
        <v>71</v>
      </c>
      <c r="D1087" s="176" t="str">
        <f t="shared" si="99"/>
        <v>BUCKET DELAVE</v>
      </c>
      <c r="E1087" s="176" t="str">
        <f t="shared" si="100"/>
        <v>Панама</v>
      </c>
      <c r="F1087" s="177" t="str">
        <f t="shared" si="101"/>
        <v>Панамы</v>
      </c>
      <c r="G1087" s="170" t="s">
        <v>1804</v>
      </c>
      <c r="H1087" s="155" t="s">
        <v>1206</v>
      </c>
      <c r="I1087" s="156" t="s">
        <v>66</v>
      </c>
      <c r="J1087" s="157" t="s">
        <v>2420</v>
      </c>
      <c r="K1087" s="159">
        <v>2</v>
      </c>
      <c r="L1087" s="157" t="s">
        <v>2421</v>
      </c>
      <c r="M1087" s="169"/>
      <c r="N1087" s="162">
        <v>2</v>
      </c>
    </row>
    <row r="1088" spans="1:14" x14ac:dyDescent="0.25">
      <c r="A1088" s="176" t="str">
        <f t="shared" si="96"/>
        <v>181110171</v>
      </c>
      <c r="B1088" s="176">
        <f t="shared" si="97"/>
        <v>1811101</v>
      </c>
      <c r="C1088" s="176" t="str">
        <f t="shared" si="98"/>
        <v>71</v>
      </c>
      <c r="D1088" s="176" t="str">
        <f t="shared" si="99"/>
        <v>BUCKET DELAVE</v>
      </c>
      <c r="E1088" s="176" t="str">
        <f t="shared" si="100"/>
        <v>Панама</v>
      </c>
      <c r="F1088" s="177" t="str">
        <f t="shared" si="101"/>
        <v>Панамы</v>
      </c>
      <c r="G1088" s="172" t="s">
        <v>1803</v>
      </c>
      <c r="H1088" s="173" t="s">
        <v>1206</v>
      </c>
      <c r="I1088" s="173" t="s">
        <v>61</v>
      </c>
      <c r="J1088" s="173" t="s">
        <v>2420</v>
      </c>
      <c r="K1088" s="173">
        <v>4</v>
      </c>
      <c r="L1088" s="173" t="s">
        <v>2738</v>
      </c>
      <c r="M1088" s="173"/>
      <c r="N1088" s="173">
        <v>4</v>
      </c>
    </row>
    <row r="1089" spans="1:14" x14ac:dyDescent="0.25">
      <c r="A1089" s="176" t="str">
        <f t="shared" si="96"/>
        <v>181110171</v>
      </c>
      <c r="B1089" s="176">
        <f t="shared" si="97"/>
        <v>1811101</v>
      </c>
      <c r="C1089" s="176" t="str">
        <f t="shared" si="98"/>
        <v>71</v>
      </c>
      <c r="D1089" s="176" t="str">
        <f t="shared" si="99"/>
        <v>BUCKET DELAVE</v>
      </c>
      <c r="E1089" s="176" t="str">
        <f t="shared" si="100"/>
        <v>Панама</v>
      </c>
      <c r="F1089" s="177" t="str">
        <f t="shared" si="101"/>
        <v>Панамы</v>
      </c>
      <c r="G1089" s="172" t="s">
        <v>1802</v>
      </c>
      <c r="H1089" s="173" t="s">
        <v>1206</v>
      </c>
      <c r="I1089" s="173" t="s">
        <v>60</v>
      </c>
      <c r="J1089" s="173" t="s">
        <v>2420</v>
      </c>
      <c r="K1089" s="173">
        <v>4</v>
      </c>
      <c r="L1089" s="173" t="s">
        <v>2738</v>
      </c>
      <c r="M1089" s="173"/>
      <c r="N1089" s="173">
        <v>4</v>
      </c>
    </row>
    <row r="1090" spans="1:14" x14ac:dyDescent="0.25">
      <c r="A1090" s="176" t="str">
        <f t="shared" si="96"/>
        <v>181110171</v>
      </c>
      <c r="B1090" s="176">
        <f t="shared" si="97"/>
        <v>1811101</v>
      </c>
      <c r="C1090" s="176" t="str">
        <f t="shared" si="98"/>
        <v>71</v>
      </c>
      <c r="D1090" s="176" t="str">
        <f t="shared" si="99"/>
        <v>BUCKET DELAVE</v>
      </c>
      <c r="E1090" s="176" t="str">
        <f t="shared" si="100"/>
        <v>Панама</v>
      </c>
      <c r="F1090" s="177" t="str">
        <f t="shared" si="101"/>
        <v>Панамы</v>
      </c>
      <c r="G1090" s="172" t="s">
        <v>1801</v>
      </c>
      <c r="H1090" s="173" t="s">
        <v>1206</v>
      </c>
      <c r="I1090" s="173" t="s">
        <v>64</v>
      </c>
      <c r="J1090" s="173" t="s">
        <v>2420</v>
      </c>
      <c r="K1090" s="173">
        <v>1</v>
      </c>
      <c r="L1090" s="173" t="s">
        <v>2581</v>
      </c>
      <c r="M1090" s="173"/>
      <c r="N1090" s="173">
        <v>1</v>
      </c>
    </row>
    <row r="1091" spans="1:14" x14ac:dyDescent="0.25">
      <c r="A1091" s="176" t="str">
        <f t="shared" ref="A1091:A1154" si="102">B1091&amp;C1091</f>
        <v>18111012</v>
      </c>
      <c r="B1091" s="176">
        <f t="shared" ref="B1091:B1154" si="103">_xlfn.LET(_xlpm.START,FIND("арт. ",H1091)+5,_xlpm.END,FIND(" ",H1091,_xlpm.START),_xlpm.Result,TRIM(MID(H1091,_xlpm.START,_xlpm.END-_xlpm.START)),IFERROR(VALUE(_xlpm.Result),_xlpm.Result))</f>
        <v>1811101</v>
      </c>
      <c r="C1091" s="176" t="str">
        <f t="shared" ref="C1091:C1154" si="104">_xlfn.LET(_xlpm.START,FIND("{",H1091)+1,_xlpm.END,FIND("}",H1091),TRIM(MID(H1091,_xlpm.START,_xlpm.END-_xlpm.START)))</f>
        <v>2</v>
      </c>
      <c r="D1091" s="176" t="str">
        <f t="shared" ref="D1091:D1154" si="105">_xlfn.LET(_xlpm.START,FIND("арт. ",H1091)+13,_xlpm.END,FIND("(",H1091),TRIM(MID(H1091,_xlpm.START,_xlpm.END-_xlpm.START)))</f>
        <v>BUCKET DELAVE</v>
      </c>
      <c r="E1091" s="176" t="str">
        <f t="shared" ref="E1091:E1154" si="106">_xlfn.LET(_xlpm.START,1,_xlpm.END,FIND(MID($S$1,1,1),H1091),TRIM(MID(H1091,_xlpm.START,_xlpm.END-_xlpm.START)))</f>
        <v>Панама</v>
      </c>
      <c r="F1091" s="177" t="str">
        <f t="shared" ref="F1091:F1154" si="107">VLOOKUP(E1091,O:P,2,0)</f>
        <v>Панамы</v>
      </c>
      <c r="G1091" s="172" t="s">
        <v>1807</v>
      </c>
      <c r="H1091" s="173" t="s">
        <v>1211</v>
      </c>
      <c r="I1091" s="173" t="s">
        <v>61</v>
      </c>
      <c r="J1091" s="173" t="s">
        <v>2420</v>
      </c>
      <c r="K1091" s="173">
        <v>5</v>
      </c>
      <c r="L1091" s="173" t="s">
        <v>2582</v>
      </c>
      <c r="M1091" s="173"/>
      <c r="N1091" s="173">
        <v>5</v>
      </c>
    </row>
    <row r="1092" spans="1:14" x14ac:dyDescent="0.25">
      <c r="A1092" s="176" t="str">
        <f t="shared" si="102"/>
        <v>18111012</v>
      </c>
      <c r="B1092" s="176">
        <f t="shared" si="103"/>
        <v>1811101</v>
      </c>
      <c r="C1092" s="176" t="str">
        <f t="shared" si="104"/>
        <v>2</v>
      </c>
      <c r="D1092" s="176" t="str">
        <f t="shared" si="105"/>
        <v>BUCKET DELAVE</v>
      </c>
      <c r="E1092" s="176" t="str">
        <f t="shared" si="106"/>
        <v>Панама</v>
      </c>
      <c r="F1092" s="177" t="str">
        <f t="shared" si="107"/>
        <v>Панамы</v>
      </c>
      <c r="G1092" s="172" t="s">
        <v>1806</v>
      </c>
      <c r="H1092" s="173" t="s">
        <v>1211</v>
      </c>
      <c r="I1092" s="173" t="s">
        <v>60</v>
      </c>
      <c r="J1092" s="173" t="s">
        <v>2420</v>
      </c>
      <c r="K1092" s="173">
        <v>4</v>
      </c>
      <c r="L1092" s="173" t="s">
        <v>2738</v>
      </c>
      <c r="M1092" s="173"/>
      <c r="N1092" s="173">
        <v>4</v>
      </c>
    </row>
    <row r="1093" spans="1:14" x14ac:dyDescent="0.25">
      <c r="A1093" s="176" t="str">
        <f t="shared" si="102"/>
        <v>18111108</v>
      </c>
      <c r="B1093" s="176">
        <f t="shared" si="103"/>
        <v>1811110</v>
      </c>
      <c r="C1093" s="176" t="str">
        <f t="shared" si="104"/>
        <v>8</v>
      </c>
      <c r="D1093" s="176" t="str">
        <f t="shared" si="105"/>
        <v>BUCKET COTTON TWILL</v>
      </c>
      <c r="E1093" s="176" t="str">
        <f t="shared" si="106"/>
        <v>Панама</v>
      </c>
      <c r="F1093" s="177" t="str">
        <f t="shared" si="107"/>
        <v>Панамы</v>
      </c>
      <c r="G1093" s="172" t="s">
        <v>1302</v>
      </c>
      <c r="H1093" s="173" t="s">
        <v>1219</v>
      </c>
      <c r="I1093" s="173" t="s">
        <v>66</v>
      </c>
      <c r="J1093" s="173" t="s">
        <v>2485</v>
      </c>
      <c r="K1093" s="173">
        <v>2</v>
      </c>
      <c r="L1093" s="173" t="s">
        <v>2898</v>
      </c>
      <c r="M1093" s="173"/>
      <c r="N1093" s="173">
        <v>2</v>
      </c>
    </row>
    <row r="1094" spans="1:14" x14ac:dyDescent="0.25">
      <c r="A1094" s="176" t="str">
        <f t="shared" si="102"/>
        <v>18111108</v>
      </c>
      <c r="B1094" s="176">
        <f t="shared" si="103"/>
        <v>1811110</v>
      </c>
      <c r="C1094" s="176" t="str">
        <f t="shared" si="104"/>
        <v>8</v>
      </c>
      <c r="D1094" s="176" t="str">
        <f t="shared" si="105"/>
        <v>BUCKET COTTON TWILL</v>
      </c>
      <c r="E1094" s="176" t="str">
        <f t="shared" si="106"/>
        <v>Панама</v>
      </c>
      <c r="F1094" s="177" t="str">
        <f t="shared" si="107"/>
        <v>Панамы</v>
      </c>
      <c r="G1094" s="172" t="s">
        <v>1300</v>
      </c>
      <c r="H1094" s="173" t="s">
        <v>1219</v>
      </c>
      <c r="I1094" s="173" t="s">
        <v>61</v>
      </c>
      <c r="J1094" s="173" t="s">
        <v>2899</v>
      </c>
      <c r="K1094" s="173">
        <v>1</v>
      </c>
      <c r="L1094" s="173" t="s">
        <v>2899</v>
      </c>
      <c r="M1094" s="173"/>
      <c r="N1094" s="173">
        <v>1</v>
      </c>
    </row>
    <row r="1095" spans="1:14" x14ac:dyDescent="0.25">
      <c r="A1095" s="176" t="str">
        <f t="shared" si="102"/>
        <v>181111023</v>
      </c>
      <c r="B1095" s="176">
        <f t="shared" si="103"/>
        <v>1811110</v>
      </c>
      <c r="C1095" s="176" t="str">
        <f t="shared" si="104"/>
        <v>23</v>
      </c>
      <c r="D1095" s="176" t="str">
        <f t="shared" si="105"/>
        <v>BUCKET COTTON TWILL</v>
      </c>
      <c r="E1095" s="176" t="str">
        <f t="shared" si="106"/>
        <v>Панама</v>
      </c>
      <c r="F1095" s="177" t="str">
        <f t="shared" si="107"/>
        <v>Панамы</v>
      </c>
      <c r="G1095" s="172" t="s">
        <v>1312</v>
      </c>
      <c r="H1095" s="173" t="s">
        <v>1224</v>
      </c>
      <c r="I1095" s="173" t="s">
        <v>61</v>
      </c>
      <c r="J1095" s="173" t="s">
        <v>2485</v>
      </c>
      <c r="K1095" s="173">
        <v>2</v>
      </c>
      <c r="L1095" s="173" t="s">
        <v>2898</v>
      </c>
      <c r="M1095" s="173"/>
      <c r="N1095" s="173">
        <v>2</v>
      </c>
    </row>
    <row r="1096" spans="1:14" x14ac:dyDescent="0.25">
      <c r="A1096" s="176" t="str">
        <f t="shared" si="102"/>
        <v>181111032</v>
      </c>
      <c r="B1096" s="176">
        <f t="shared" si="103"/>
        <v>1811110</v>
      </c>
      <c r="C1096" s="176" t="str">
        <f t="shared" si="104"/>
        <v>32</v>
      </c>
      <c r="D1096" s="176" t="str">
        <f t="shared" si="105"/>
        <v>BUCKET COTTON TWILL</v>
      </c>
      <c r="E1096" s="176" t="str">
        <f t="shared" si="106"/>
        <v>Панама</v>
      </c>
      <c r="F1096" s="177" t="str">
        <f t="shared" si="107"/>
        <v>Панамы</v>
      </c>
      <c r="G1096" s="172" t="s">
        <v>1318</v>
      </c>
      <c r="H1096" s="173" t="s">
        <v>1227</v>
      </c>
      <c r="I1096" s="173" t="s">
        <v>66</v>
      </c>
      <c r="J1096" s="173" t="s">
        <v>2682</v>
      </c>
      <c r="K1096" s="173">
        <v>1</v>
      </c>
      <c r="L1096" s="173" t="s">
        <v>2682</v>
      </c>
      <c r="M1096" s="173"/>
      <c r="N1096" s="173">
        <v>1</v>
      </c>
    </row>
    <row r="1097" spans="1:14" x14ac:dyDescent="0.25">
      <c r="A1097" s="176" t="str">
        <f t="shared" si="102"/>
        <v>181111032</v>
      </c>
      <c r="B1097" s="176">
        <f t="shared" si="103"/>
        <v>1811110</v>
      </c>
      <c r="C1097" s="176" t="str">
        <f t="shared" si="104"/>
        <v>32</v>
      </c>
      <c r="D1097" s="176" t="str">
        <f t="shared" si="105"/>
        <v>BUCKET COTTON TWILL</v>
      </c>
      <c r="E1097" s="176" t="str">
        <f t="shared" si="106"/>
        <v>Панама</v>
      </c>
      <c r="F1097" s="177" t="str">
        <f t="shared" si="107"/>
        <v>Панамы</v>
      </c>
      <c r="G1097" s="172" t="s">
        <v>1316</v>
      </c>
      <c r="H1097" s="173" t="s">
        <v>1227</v>
      </c>
      <c r="I1097" s="173" t="s">
        <v>61</v>
      </c>
      <c r="J1097" s="173" t="s">
        <v>2682</v>
      </c>
      <c r="K1097" s="173">
        <v>3</v>
      </c>
      <c r="L1097" s="173" t="s">
        <v>2683</v>
      </c>
      <c r="M1097" s="173"/>
      <c r="N1097" s="173">
        <v>3</v>
      </c>
    </row>
    <row r="1098" spans="1:14" x14ac:dyDescent="0.25">
      <c r="A1098" s="176" t="str">
        <f t="shared" si="102"/>
        <v>181111032</v>
      </c>
      <c r="B1098" s="176">
        <f t="shared" si="103"/>
        <v>1811110</v>
      </c>
      <c r="C1098" s="176" t="str">
        <f t="shared" si="104"/>
        <v>32</v>
      </c>
      <c r="D1098" s="176" t="str">
        <f t="shared" si="105"/>
        <v>BUCKET COTTON TWILL</v>
      </c>
      <c r="E1098" s="176" t="str">
        <f t="shared" si="106"/>
        <v>Панама</v>
      </c>
      <c r="F1098" s="177" t="str">
        <f t="shared" si="107"/>
        <v>Панамы</v>
      </c>
      <c r="G1098" s="172" t="s">
        <v>1315</v>
      </c>
      <c r="H1098" s="173" t="s">
        <v>1227</v>
      </c>
      <c r="I1098" s="173" t="s">
        <v>60</v>
      </c>
      <c r="J1098" s="173" t="s">
        <v>2682</v>
      </c>
      <c r="K1098" s="173">
        <v>4</v>
      </c>
      <c r="L1098" s="173" t="s">
        <v>2684</v>
      </c>
      <c r="M1098" s="173"/>
      <c r="N1098" s="173">
        <v>4</v>
      </c>
    </row>
    <row r="1099" spans="1:14" x14ac:dyDescent="0.25">
      <c r="A1099" s="176" t="str">
        <f t="shared" si="102"/>
        <v>18111102</v>
      </c>
      <c r="B1099" s="176">
        <f t="shared" si="103"/>
        <v>1811110</v>
      </c>
      <c r="C1099" s="176" t="str">
        <f t="shared" si="104"/>
        <v>2</v>
      </c>
      <c r="D1099" s="176" t="str">
        <f t="shared" si="105"/>
        <v>BUCKET COTTON TWILL</v>
      </c>
      <c r="E1099" s="176" t="str">
        <f t="shared" si="106"/>
        <v>Панама</v>
      </c>
      <c r="F1099" s="177" t="str">
        <f t="shared" si="107"/>
        <v>Панамы</v>
      </c>
      <c r="G1099" s="172" t="s">
        <v>1306</v>
      </c>
      <c r="H1099" s="173" t="s">
        <v>1231</v>
      </c>
      <c r="I1099" s="173" t="s">
        <v>61</v>
      </c>
      <c r="J1099" s="173" t="s">
        <v>2682</v>
      </c>
      <c r="K1099" s="173">
        <v>5</v>
      </c>
      <c r="L1099" s="173" t="s">
        <v>2901</v>
      </c>
      <c r="M1099" s="173"/>
      <c r="N1099" s="173">
        <v>5</v>
      </c>
    </row>
    <row r="1100" spans="1:14" x14ac:dyDescent="0.25">
      <c r="A1100" s="176" t="str">
        <f t="shared" si="102"/>
        <v>18111102</v>
      </c>
      <c r="B1100" s="176">
        <f t="shared" si="103"/>
        <v>1811110</v>
      </c>
      <c r="C1100" s="176" t="str">
        <f t="shared" si="104"/>
        <v>2</v>
      </c>
      <c r="D1100" s="176" t="str">
        <f t="shared" si="105"/>
        <v>BUCKET COTTON TWILL</v>
      </c>
      <c r="E1100" s="176" t="str">
        <f t="shared" si="106"/>
        <v>Панама</v>
      </c>
      <c r="F1100" s="177" t="str">
        <f t="shared" si="107"/>
        <v>Панамы</v>
      </c>
      <c r="G1100" s="172" t="s">
        <v>1305</v>
      </c>
      <c r="H1100" s="173" t="s">
        <v>1231</v>
      </c>
      <c r="I1100" s="173" t="s">
        <v>60</v>
      </c>
      <c r="J1100" s="173" t="s">
        <v>2682</v>
      </c>
      <c r="K1100" s="173">
        <v>4</v>
      </c>
      <c r="L1100" s="173" t="s">
        <v>2684</v>
      </c>
      <c r="M1100" s="173"/>
      <c r="N1100" s="173">
        <v>4</v>
      </c>
    </row>
    <row r="1101" spans="1:14" x14ac:dyDescent="0.25">
      <c r="A1101" s="176" t="str">
        <f t="shared" si="102"/>
        <v>18111102</v>
      </c>
      <c r="B1101" s="176">
        <f t="shared" si="103"/>
        <v>1811110</v>
      </c>
      <c r="C1101" s="176" t="str">
        <f t="shared" si="104"/>
        <v>2</v>
      </c>
      <c r="D1101" s="176" t="str">
        <f t="shared" si="105"/>
        <v>BUCKET COTTON TWILL</v>
      </c>
      <c r="E1101" s="176" t="str">
        <f t="shared" si="106"/>
        <v>Панама</v>
      </c>
      <c r="F1101" s="177" t="str">
        <f t="shared" si="107"/>
        <v>Панамы</v>
      </c>
      <c r="G1101" s="172" t="s">
        <v>1303</v>
      </c>
      <c r="H1101" s="173" t="s">
        <v>1231</v>
      </c>
      <c r="I1101" s="173" t="s">
        <v>64</v>
      </c>
      <c r="J1101" s="173" t="s">
        <v>2682</v>
      </c>
      <c r="K1101" s="173">
        <v>4</v>
      </c>
      <c r="L1101" s="173" t="s">
        <v>2684</v>
      </c>
      <c r="M1101" s="173"/>
      <c r="N1101" s="173">
        <v>4</v>
      </c>
    </row>
    <row r="1102" spans="1:14" x14ac:dyDescent="0.25">
      <c r="A1102" s="176" t="str">
        <f t="shared" si="102"/>
        <v>18111101</v>
      </c>
      <c r="B1102" s="176">
        <f t="shared" si="103"/>
        <v>1811110</v>
      </c>
      <c r="C1102" s="176" t="str">
        <f t="shared" si="104"/>
        <v>1</v>
      </c>
      <c r="D1102" s="176" t="str">
        <f t="shared" si="105"/>
        <v>BUCKET COTTON TWILL</v>
      </c>
      <c r="E1102" s="176" t="str">
        <f t="shared" si="106"/>
        <v>Панама</v>
      </c>
      <c r="F1102" s="177" t="str">
        <f t="shared" si="107"/>
        <v>Панамы</v>
      </c>
      <c r="G1102" s="172" t="s">
        <v>1310</v>
      </c>
      <c r="H1102" s="173" t="s">
        <v>1234</v>
      </c>
      <c r="I1102" s="173" t="s">
        <v>66</v>
      </c>
      <c r="J1102" s="173" t="s">
        <v>2688</v>
      </c>
      <c r="K1102" s="173">
        <v>1</v>
      </c>
      <c r="L1102" s="173" t="s">
        <v>2688</v>
      </c>
      <c r="M1102" s="173"/>
      <c r="N1102" s="173">
        <v>1</v>
      </c>
    </row>
    <row r="1103" spans="1:14" x14ac:dyDescent="0.25">
      <c r="A1103" s="176" t="str">
        <f t="shared" si="102"/>
        <v>18111101</v>
      </c>
      <c r="B1103" s="176">
        <f t="shared" si="103"/>
        <v>1811110</v>
      </c>
      <c r="C1103" s="176" t="str">
        <f t="shared" si="104"/>
        <v>1</v>
      </c>
      <c r="D1103" s="176" t="str">
        <f t="shared" si="105"/>
        <v>BUCKET COTTON TWILL</v>
      </c>
      <c r="E1103" s="176" t="str">
        <f t="shared" si="106"/>
        <v>Панама</v>
      </c>
      <c r="F1103" s="177" t="str">
        <f t="shared" si="107"/>
        <v>Панамы</v>
      </c>
      <c r="G1103" s="172" t="s">
        <v>1309</v>
      </c>
      <c r="H1103" s="173" t="s">
        <v>1234</v>
      </c>
      <c r="I1103" s="173" t="s">
        <v>61</v>
      </c>
      <c r="J1103" s="173" t="s">
        <v>2902</v>
      </c>
      <c r="K1103" s="173">
        <v>4</v>
      </c>
      <c r="L1103" s="173" t="s">
        <v>2903</v>
      </c>
      <c r="M1103" s="173"/>
      <c r="N1103" s="173">
        <v>4</v>
      </c>
    </row>
    <row r="1104" spans="1:14" x14ac:dyDescent="0.25">
      <c r="A1104" s="176" t="str">
        <f t="shared" si="102"/>
        <v>18111101</v>
      </c>
      <c r="B1104" s="176">
        <f t="shared" si="103"/>
        <v>1811110</v>
      </c>
      <c r="C1104" s="176" t="str">
        <f t="shared" si="104"/>
        <v>1</v>
      </c>
      <c r="D1104" s="176" t="str">
        <f t="shared" si="105"/>
        <v>BUCKET COTTON TWILL</v>
      </c>
      <c r="E1104" s="176" t="str">
        <f t="shared" si="106"/>
        <v>Панама</v>
      </c>
      <c r="F1104" s="177" t="str">
        <f t="shared" si="107"/>
        <v>Панамы</v>
      </c>
      <c r="G1104" s="172" t="s">
        <v>1308</v>
      </c>
      <c r="H1104" s="173" t="s">
        <v>1234</v>
      </c>
      <c r="I1104" s="173" t="s">
        <v>64</v>
      </c>
      <c r="J1104" s="173" t="s">
        <v>2902</v>
      </c>
      <c r="K1104" s="173">
        <v>1</v>
      </c>
      <c r="L1104" s="173" t="s">
        <v>2902</v>
      </c>
      <c r="M1104" s="173"/>
      <c r="N1104" s="173">
        <v>1</v>
      </c>
    </row>
    <row r="1105" spans="1:14" x14ac:dyDescent="0.25">
      <c r="A1105" s="176" t="str">
        <f t="shared" si="102"/>
        <v>181111167</v>
      </c>
      <c r="B1105" s="176">
        <f t="shared" si="103"/>
        <v>1811111</v>
      </c>
      <c r="C1105" s="176" t="str">
        <f t="shared" si="104"/>
        <v>67</v>
      </c>
      <c r="D1105" s="176" t="str">
        <f t="shared" si="105"/>
        <v>BUCKET COTTON</v>
      </c>
      <c r="E1105" s="176" t="str">
        <f t="shared" si="106"/>
        <v>Панама</v>
      </c>
      <c r="F1105" s="177" t="str">
        <f t="shared" si="107"/>
        <v>Панамы</v>
      </c>
      <c r="G1105" s="172" t="s">
        <v>754</v>
      </c>
      <c r="H1105" s="173" t="s">
        <v>1237</v>
      </c>
      <c r="I1105" s="173" t="s">
        <v>66</v>
      </c>
      <c r="J1105" s="173" t="s">
        <v>2682</v>
      </c>
      <c r="K1105" s="173">
        <v>4</v>
      </c>
      <c r="L1105" s="173" t="s">
        <v>2684</v>
      </c>
      <c r="M1105" s="173"/>
      <c r="N1105" s="173">
        <v>4</v>
      </c>
    </row>
    <row r="1106" spans="1:14" x14ac:dyDescent="0.25">
      <c r="A1106" s="176" t="str">
        <f t="shared" si="102"/>
        <v>181111167</v>
      </c>
      <c r="B1106" s="176">
        <f t="shared" si="103"/>
        <v>1811111</v>
      </c>
      <c r="C1106" s="176" t="str">
        <f t="shared" si="104"/>
        <v>67</v>
      </c>
      <c r="D1106" s="176" t="str">
        <f t="shared" si="105"/>
        <v>BUCKET COTTON</v>
      </c>
      <c r="E1106" s="176" t="str">
        <f t="shared" si="106"/>
        <v>Панама</v>
      </c>
      <c r="F1106" s="177" t="str">
        <f t="shared" si="107"/>
        <v>Панамы</v>
      </c>
      <c r="G1106" s="172" t="s">
        <v>753</v>
      </c>
      <c r="H1106" s="173" t="s">
        <v>1237</v>
      </c>
      <c r="I1106" s="173" t="s">
        <v>61</v>
      </c>
      <c r="J1106" s="173" t="s">
        <v>2682</v>
      </c>
      <c r="K1106" s="173">
        <v>3</v>
      </c>
      <c r="L1106" s="173" t="s">
        <v>2683</v>
      </c>
      <c r="M1106" s="173"/>
      <c r="N1106" s="173">
        <v>3</v>
      </c>
    </row>
    <row r="1107" spans="1:14" x14ac:dyDescent="0.25">
      <c r="A1107" s="176" t="str">
        <f t="shared" si="102"/>
        <v>181111167</v>
      </c>
      <c r="B1107" s="176">
        <f t="shared" si="103"/>
        <v>1811111</v>
      </c>
      <c r="C1107" s="176" t="str">
        <f t="shared" si="104"/>
        <v>67</v>
      </c>
      <c r="D1107" s="176" t="str">
        <f t="shared" si="105"/>
        <v>BUCKET COTTON</v>
      </c>
      <c r="E1107" s="176" t="str">
        <f t="shared" si="106"/>
        <v>Панама</v>
      </c>
      <c r="F1107" s="177" t="str">
        <f t="shared" si="107"/>
        <v>Панамы</v>
      </c>
      <c r="G1107" s="172" t="s">
        <v>752</v>
      </c>
      <c r="H1107" s="173" t="s">
        <v>1237</v>
      </c>
      <c r="I1107" s="173" t="s">
        <v>60</v>
      </c>
      <c r="J1107" s="173" t="s">
        <v>2682</v>
      </c>
      <c r="K1107" s="173">
        <v>4</v>
      </c>
      <c r="L1107" s="173" t="s">
        <v>2684</v>
      </c>
      <c r="M1107" s="173"/>
      <c r="N1107" s="173">
        <v>4</v>
      </c>
    </row>
    <row r="1108" spans="1:14" x14ac:dyDescent="0.25">
      <c r="A1108" s="176" t="str">
        <f t="shared" si="102"/>
        <v>181111326</v>
      </c>
      <c r="B1108" s="176">
        <f t="shared" si="103"/>
        <v>1811113</v>
      </c>
      <c r="C1108" s="176" t="str">
        <f t="shared" si="104"/>
        <v>26</v>
      </c>
      <c r="D1108" s="176" t="str">
        <f t="shared" si="105"/>
        <v>BUCKET DELAVE ORGANIC COTTON</v>
      </c>
      <c r="E1108" s="176" t="str">
        <f t="shared" si="106"/>
        <v>Панама</v>
      </c>
      <c r="F1108" s="177" t="str">
        <f t="shared" si="107"/>
        <v>Панамы</v>
      </c>
      <c r="G1108" s="172" t="s">
        <v>842</v>
      </c>
      <c r="H1108" s="173" t="s">
        <v>1240</v>
      </c>
      <c r="I1108" s="173" t="s">
        <v>61</v>
      </c>
      <c r="J1108" s="173" t="s">
        <v>2904</v>
      </c>
      <c r="K1108" s="173">
        <v>1</v>
      </c>
      <c r="L1108" s="173" t="s">
        <v>2904</v>
      </c>
      <c r="M1108" s="173"/>
      <c r="N1108" s="173">
        <v>1</v>
      </c>
    </row>
    <row r="1109" spans="1:14" x14ac:dyDescent="0.25">
      <c r="A1109" s="176" t="str">
        <f t="shared" si="102"/>
        <v>181111326</v>
      </c>
      <c r="B1109" s="176">
        <f t="shared" si="103"/>
        <v>1811113</v>
      </c>
      <c r="C1109" s="176" t="str">
        <f t="shared" si="104"/>
        <v>26</v>
      </c>
      <c r="D1109" s="176" t="str">
        <f t="shared" si="105"/>
        <v>BUCKET DELAVE ORGANIC COTTON</v>
      </c>
      <c r="E1109" s="176" t="str">
        <f t="shared" si="106"/>
        <v>Панама</v>
      </c>
      <c r="F1109" s="177" t="str">
        <f t="shared" si="107"/>
        <v>Панамы</v>
      </c>
      <c r="G1109" s="172" t="s">
        <v>840</v>
      </c>
      <c r="H1109" s="173" t="s">
        <v>1240</v>
      </c>
      <c r="I1109" s="173" t="s">
        <v>60</v>
      </c>
      <c r="J1109" s="173" t="s">
        <v>2904</v>
      </c>
      <c r="K1109" s="173">
        <v>1</v>
      </c>
      <c r="L1109" s="173" t="s">
        <v>2904</v>
      </c>
      <c r="M1109" s="173"/>
      <c r="N1109" s="173">
        <v>1</v>
      </c>
    </row>
    <row r="1110" spans="1:14" x14ac:dyDescent="0.25">
      <c r="A1110" s="176" t="str">
        <f t="shared" si="102"/>
        <v>181191299</v>
      </c>
      <c r="B1110" s="176">
        <f t="shared" si="103"/>
        <v>1811912</v>
      </c>
      <c r="C1110" s="176" t="str">
        <f t="shared" si="104"/>
        <v>99</v>
      </c>
      <c r="D1110" s="176" t="str">
        <f t="shared" si="105"/>
        <v>BUCKET DOUBLE SIDED COTTON</v>
      </c>
      <c r="E1110" s="176" t="str">
        <f t="shared" si="106"/>
        <v>Панама</v>
      </c>
      <c r="F1110" s="177" t="str">
        <f t="shared" si="107"/>
        <v>Панамы</v>
      </c>
      <c r="G1110" s="172" t="s">
        <v>751</v>
      </c>
      <c r="H1110" s="173" t="s">
        <v>1242</v>
      </c>
      <c r="I1110" s="173" t="s">
        <v>61</v>
      </c>
      <c r="J1110" s="173" t="s">
        <v>2739</v>
      </c>
      <c r="K1110" s="173">
        <v>4</v>
      </c>
      <c r="L1110" s="173" t="s">
        <v>2742</v>
      </c>
      <c r="M1110" s="173"/>
      <c r="N1110" s="173">
        <v>4</v>
      </c>
    </row>
    <row r="1111" spans="1:14" x14ac:dyDescent="0.25">
      <c r="A1111" s="176" t="str">
        <f t="shared" si="102"/>
        <v>181390229</v>
      </c>
      <c r="B1111" s="176">
        <f t="shared" si="103"/>
        <v>1813902</v>
      </c>
      <c r="C1111" s="176" t="str">
        <f t="shared" si="104"/>
        <v>29</v>
      </c>
      <c r="D1111" s="176" t="str">
        <f t="shared" si="105"/>
        <v>BUCKET LINEN</v>
      </c>
      <c r="E1111" s="176" t="str">
        <f t="shared" si="106"/>
        <v>Панама</v>
      </c>
      <c r="F1111" s="177" t="str">
        <f t="shared" si="107"/>
        <v>Панамы</v>
      </c>
      <c r="G1111" s="172" t="s">
        <v>1298</v>
      </c>
      <c r="H1111" s="173" t="s">
        <v>1244</v>
      </c>
      <c r="I1111" s="173" t="s">
        <v>60</v>
      </c>
      <c r="J1111" s="173" t="s">
        <v>2625</v>
      </c>
      <c r="K1111" s="173">
        <v>1</v>
      </c>
      <c r="L1111" s="173" t="s">
        <v>2625</v>
      </c>
      <c r="M1111" s="173"/>
      <c r="N1111" s="173">
        <v>1</v>
      </c>
    </row>
    <row r="1112" spans="1:14" x14ac:dyDescent="0.25">
      <c r="A1112" s="176" t="str">
        <f t="shared" si="102"/>
        <v>181390399</v>
      </c>
      <c r="B1112" s="176">
        <f t="shared" si="103"/>
        <v>1813903</v>
      </c>
      <c r="C1112" s="176" t="str">
        <f t="shared" si="104"/>
        <v>99</v>
      </c>
      <c r="D1112" s="176" t="str">
        <f t="shared" si="105"/>
        <v>BUCKET BEACH</v>
      </c>
      <c r="E1112" s="176" t="str">
        <f t="shared" si="106"/>
        <v>Панама</v>
      </c>
      <c r="F1112" s="177" t="str">
        <f t="shared" si="107"/>
        <v>Панамы</v>
      </c>
      <c r="G1112" s="172" t="s">
        <v>838</v>
      </c>
      <c r="H1112" s="173" t="s">
        <v>1245</v>
      </c>
      <c r="I1112" s="173" t="s">
        <v>66</v>
      </c>
      <c r="J1112" s="173" t="s">
        <v>2427</v>
      </c>
      <c r="K1112" s="173">
        <v>2</v>
      </c>
      <c r="L1112" s="173" t="s">
        <v>2574</v>
      </c>
      <c r="M1112" s="173"/>
      <c r="N1112" s="173">
        <v>2</v>
      </c>
    </row>
    <row r="1113" spans="1:14" x14ac:dyDescent="0.25">
      <c r="A1113" s="176" t="str">
        <f t="shared" si="102"/>
        <v>181390399</v>
      </c>
      <c r="B1113" s="176">
        <f t="shared" si="103"/>
        <v>1813903</v>
      </c>
      <c r="C1113" s="176" t="str">
        <f t="shared" si="104"/>
        <v>99</v>
      </c>
      <c r="D1113" s="176" t="str">
        <f t="shared" si="105"/>
        <v>BUCKET BEACH</v>
      </c>
      <c r="E1113" s="176" t="str">
        <f t="shared" si="106"/>
        <v>Панама</v>
      </c>
      <c r="F1113" s="177" t="str">
        <f t="shared" si="107"/>
        <v>Панамы</v>
      </c>
      <c r="G1113" s="172" t="s">
        <v>837</v>
      </c>
      <c r="H1113" s="173" t="s">
        <v>1245</v>
      </c>
      <c r="I1113" s="173" t="s">
        <v>61</v>
      </c>
      <c r="J1113" s="173" t="s">
        <v>2427</v>
      </c>
      <c r="K1113" s="173">
        <v>4</v>
      </c>
      <c r="L1113" s="173" t="s">
        <v>2626</v>
      </c>
      <c r="M1113" s="173"/>
      <c r="N1113" s="173">
        <v>4</v>
      </c>
    </row>
    <row r="1114" spans="1:14" x14ac:dyDescent="0.25">
      <c r="A1114" s="176" t="str">
        <f t="shared" si="102"/>
        <v>181390399</v>
      </c>
      <c r="B1114" s="176">
        <f t="shared" si="103"/>
        <v>1813903</v>
      </c>
      <c r="C1114" s="176" t="str">
        <f t="shared" si="104"/>
        <v>99</v>
      </c>
      <c r="D1114" s="176" t="str">
        <f t="shared" si="105"/>
        <v>BUCKET BEACH</v>
      </c>
      <c r="E1114" s="176" t="str">
        <f t="shared" si="106"/>
        <v>Панама</v>
      </c>
      <c r="F1114" s="177" t="str">
        <f t="shared" si="107"/>
        <v>Панамы</v>
      </c>
      <c r="G1114" s="172" t="s">
        <v>835</v>
      </c>
      <c r="H1114" s="173" t="s">
        <v>1245</v>
      </c>
      <c r="I1114" s="173" t="s">
        <v>64</v>
      </c>
      <c r="J1114" s="173" t="s">
        <v>2427</v>
      </c>
      <c r="K1114" s="173">
        <v>1</v>
      </c>
      <c r="L1114" s="173" t="s">
        <v>2427</v>
      </c>
      <c r="M1114" s="173"/>
      <c r="N1114" s="173">
        <v>1</v>
      </c>
    </row>
    <row r="1115" spans="1:14" x14ac:dyDescent="0.25">
      <c r="A1115" s="176" t="str">
        <f t="shared" si="102"/>
        <v>181390499</v>
      </c>
      <c r="B1115" s="176">
        <f t="shared" si="103"/>
        <v>1813904</v>
      </c>
      <c r="C1115" s="176" t="str">
        <f t="shared" si="104"/>
        <v>99</v>
      </c>
      <c r="D1115" s="176" t="str">
        <f t="shared" si="105"/>
        <v>BUCKET LINEN</v>
      </c>
      <c r="E1115" s="176" t="str">
        <f t="shared" si="106"/>
        <v>Панама</v>
      </c>
      <c r="F1115" s="177" t="str">
        <f t="shared" si="107"/>
        <v>Панамы</v>
      </c>
      <c r="G1115" s="172" t="s">
        <v>3287</v>
      </c>
      <c r="H1115" s="173" t="s">
        <v>3425</v>
      </c>
      <c r="I1115" s="173" t="s">
        <v>61</v>
      </c>
      <c r="J1115" s="173" t="s">
        <v>3545</v>
      </c>
      <c r="K1115" s="173">
        <v>2</v>
      </c>
      <c r="L1115" s="173" t="s">
        <v>3546</v>
      </c>
      <c r="M1115" s="173"/>
      <c r="N1115" s="173">
        <v>2</v>
      </c>
    </row>
    <row r="1116" spans="1:14" x14ac:dyDescent="0.25">
      <c r="A1116" s="176" t="str">
        <f t="shared" si="102"/>
        <v>181390499</v>
      </c>
      <c r="B1116" s="176">
        <f t="shared" si="103"/>
        <v>1813904</v>
      </c>
      <c r="C1116" s="176" t="str">
        <f t="shared" si="104"/>
        <v>99</v>
      </c>
      <c r="D1116" s="176" t="str">
        <f t="shared" si="105"/>
        <v>BUCKET LINEN</v>
      </c>
      <c r="E1116" s="176" t="str">
        <f t="shared" si="106"/>
        <v>Панама</v>
      </c>
      <c r="F1116" s="177" t="str">
        <f t="shared" si="107"/>
        <v>Панамы</v>
      </c>
      <c r="G1116" s="172" t="s">
        <v>3288</v>
      </c>
      <c r="H1116" s="173" t="s">
        <v>3425</v>
      </c>
      <c r="I1116" s="173" t="s">
        <v>60</v>
      </c>
      <c r="J1116" s="173" t="s">
        <v>3547</v>
      </c>
      <c r="K1116" s="173">
        <v>3</v>
      </c>
      <c r="L1116" s="173" t="s">
        <v>3586</v>
      </c>
      <c r="M1116" s="173"/>
      <c r="N1116" s="173">
        <v>3</v>
      </c>
    </row>
    <row r="1117" spans="1:14" x14ac:dyDescent="0.25">
      <c r="A1117" s="176" t="str">
        <f t="shared" si="102"/>
        <v>181390499</v>
      </c>
      <c r="B1117" s="176">
        <f t="shared" si="103"/>
        <v>1813904</v>
      </c>
      <c r="C1117" s="176" t="str">
        <f t="shared" si="104"/>
        <v>99</v>
      </c>
      <c r="D1117" s="176" t="str">
        <f t="shared" si="105"/>
        <v>BUCKET LINEN</v>
      </c>
      <c r="E1117" s="176" t="str">
        <f t="shared" si="106"/>
        <v>Панама</v>
      </c>
      <c r="F1117" s="177" t="str">
        <f t="shared" si="107"/>
        <v>Панамы</v>
      </c>
      <c r="G1117" s="172" t="s">
        <v>3289</v>
      </c>
      <c r="H1117" s="173" t="s">
        <v>3425</v>
      </c>
      <c r="I1117" s="173" t="s">
        <v>64</v>
      </c>
      <c r="J1117" s="173" t="s">
        <v>3545</v>
      </c>
      <c r="K1117" s="173">
        <v>2</v>
      </c>
      <c r="L1117" s="173" t="s">
        <v>3546</v>
      </c>
      <c r="M1117" s="173"/>
      <c r="N1117" s="173">
        <v>2</v>
      </c>
    </row>
    <row r="1118" spans="1:14" x14ac:dyDescent="0.25">
      <c r="A1118" s="176" t="str">
        <f t="shared" si="102"/>
        <v>1815202127</v>
      </c>
      <c r="B1118" s="176">
        <f t="shared" si="103"/>
        <v>1815202</v>
      </c>
      <c r="C1118" s="176" t="str">
        <f t="shared" si="104"/>
        <v>127</v>
      </c>
      <c r="D1118" s="176" t="str">
        <f t="shared" si="105"/>
        <v>BUCKET CHECK</v>
      </c>
      <c r="E1118" s="176" t="str">
        <f t="shared" si="106"/>
        <v>Панама</v>
      </c>
      <c r="F1118" s="177" t="str">
        <f t="shared" si="107"/>
        <v>Панамы</v>
      </c>
      <c r="G1118" s="172" t="s">
        <v>834</v>
      </c>
      <c r="H1118" s="173" t="s">
        <v>1249</v>
      </c>
      <c r="I1118" s="173" t="s">
        <v>61</v>
      </c>
      <c r="J1118" s="173" t="s">
        <v>2904</v>
      </c>
      <c r="K1118" s="173">
        <v>3</v>
      </c>
      <c r="L1118" s="173" t="s">
        <v>2905</v>
      </c>
      <c r="M1118" s="173"/>
      <c r="N1118" s="173">
        <v>3</v>
      </c>
    </row>
    <row r="1119" spans="1:14" x14ac:dyDescent="0.25">
      <c r="A1119" s="176" t="str">
        <f t="shared" si="102"/>
        <v>1815202127</v>
      </c>
      <c r="B1119" s="176">
        <f t="shared" si="103"/>
        <v>1815202</v>
      </c>
      <c r="C1119" s="176" t="str">
        <f t="shared" si="104"/>
        <v>127</v>
      </c>
      <c r="D1119" s="176" t="str">
        <f t="shared" si="105"/>
        <v>BUCKET CHECK</v>
      </c>
      <c r="E1119" s="176" t="str">
        <f t="shared" si="106"/>
        <v>Панама</v>
      </c>
      <c r="F1119" s="177" t="str">
        <f t="shared" si="107"/>
        <v>Панамы</v>
      </c>
      <c r="G1119" s="172" t="s">
        <v>833</v>
      </c>
      <c r="H1119" s="173" t="s">
        <v>1249</v>
      </c>
      <c r="I1119" s="173" t="s">
        <v>60</v>
      </c>
      <c r="J1119" s="173" t="s">
        <v>2869</v>
      </c>
      <c r="K1119" s="173">
        <v>4</v>
      </c>
      <c r="L1119" s="173" t="s">
        <v>3637</v>
      </c>
      <c r="M1119" s="173"/>
      <c r="N1119" s="173">
        <v>4</v>
      </c>
    </row>
    <row r="1120" spans="1:14" x14ac:dyDescent="0.25">
      <c r="A1120" s="176" t="str">
        <f t="shared" si="102"/>
        <v>189110122</v>
      </c>
      <c r="B1120" s="176">
        <f t="shared" si="103"/>
        <v>1891101</v>
      </c>
      <c r="C1120" s="176" t="str">
        <f t="shared" si="104"/>
        <v>22</v>
      </c>
      <c r="D1120" s="176" t="str">
        <f t="shared" si="105"/>
        <v>BUCKET COTTON LINEN</v>
      </c>
      <c r="E1120" s="176" t="str">
        <f t="shared" si="106"/>
        <v>Панама</v>
      </c>
      <c r="F1120" s="177" t="str">
        <f t="shared" si="107"/>
        <v>Панамы</v>
      </c>
      <c r="G1120" s="172" t="s">
        <v>740</v>
      </c>
      <c r="H1120" s="173" t="s">
        <v>1252</v>
      </c>
      <c r="I1120" s="173" t="s">
        <v>66</v>
      </c>
      <c r="J1120" s="173" t="s">
        <v>2739</v>
      </c>
      <c r="K1120" s="173">
        <v>2</v>
      </c>
      <c r="L1120" s="173" t="s">
        <v>2743</v>
      </c>
      <c r="M1120" s="173"/>
      <c r="N1120" s="173">
        <v>2</v>
      </c>
    </row>
    <row r="1121" spans="1:14" x14ac:dyDescent="0.25">
      <c r="A1121" s="176" t="str">
        <f t="shared" si="102"/>
        <v>189110122</v>
      </c>
      <c r="B1121" s="176">
        <f t="shared" si="103"/>
        <v>1891101</v>
      </c>
      <c r="C1121" s="176" t="str">
        <f t="shared" si="104"/>
        <v>22</v>
      </c>
      <c r="D1121" s="176" t="str">
        <f t="shared" si="105"/>
        <v>BUCKET COTTON LINEN</v>
      </c>
      <c r="E1121" s="176" t="str">
        <f t="shared" si="106"/>
        <v>Панама</v>
      </c>
      <c r="F1121" s="177" t="str">
        <f t="shared" si="107"/>
        <v>Панамы</v>
      </c>
      <c r="G1121" s="172" t="s">
        <v>739</v>
      </c>
      <c r="H1121" s="173" t="s">
        <v>1252</v>
      </c>
      <c r="I1121" s="173" t="s">
        <v>61</v>
      </c>
      <c r="J1121" s="173" t="s">
        <v>2739</v>
      </c>
      <c r="K1121" s="173">
        <v>4</v>
      </c>
      <c r="L1121" s="173" t="s">
        <v>2742</v>
      </c>
      <c r="M1121" s="173"/>
      <c r="N1121" s="173">
        <v>4</v>
      </c>
    </row>
    <row r="1122" spans="1:14" x14ac:dyDescent="0.25">
      <c r="A1122" s="176" t="str">
        <f t="shared" si="102"/>
        <v>189110122</v>
      </c>
      <c r="B1122" s="176">
        <f t="shared" si="103"/>
        <v>1891101</v>
      </c>
      <c r="C1122" s="176" t="str">
        <f t="shared" si="104"/>
        <v>22</v>
      </c>
      <c r="D1122" s="176" t="str">
        <f t="shared" si="105"/>
        <v>BUCKET COTTON LINEN</v>
      </c>
      <c r="E1122" s="176" t="str">
        <f t="shared" si="106"/>
        <v>Панама</v>
      </c>
      <c r="F1122" s="177" t="str">
        <f t="shared" si="107"/>
        <v>Панамы</v>
      </c>
      <c r="G1122" s="172" t="s">
        <v>738</v>
      </c>
      <c r="H1122" s="173" t="s">
        <v>1252</v>
      </c>
      <c r="I1122" s="173" t="s">
        <v>60</v>
      </c>
      <c r="J1122" s="173" t="s">
        <v>2739</v>
      </c>
      <c r="K1122" s="173">
        <v>6</v>
      </c>
      <c r="L1122" s="173" t="s">
        <v>2741</v>
      </c>
      <c r="M1122" s="173"/>
      <c r="N1122" s="173">
        <v>6</v>
      </c>
    </row>
    <row r="1123" spans="1:14" x14ac:dyDescent="0.25">
      <c r="A1123" s="176" t="str">
        <f t="shared" si="102"/>
        <v>189110189</v>
      </c>
      <c r="B1123" s="176">
        <f t="shared" si="103"/>
        <v>1891101</v>
      </c>
      <c r="C1123" s="176" t="str">
        <f t="shared" si="104"/>
        <v>89</v>
      </c>
      <c r="D1123" s="176" t="str">
        <f t="shared" si="105"/>
        <v>BUCKET COTTON LINEN</v>
      </c>
      <c r="E1123" s="176" t="str">
        <f t="shared" si="106"/>
        <v>Панама</v>
      </c>
      <c r="F1123" s="177" t="str">
        <f t="shared" si="107"/>
        <v>Панамы</v>
      </c>
      <c r="G1123" s="172" t="s">
        <v>745</v>
      </c>
      <c r="H1123" s="173" t="s">
        <v>1256</v>
      </c>
      <c r="I1123" s="173" t="s">
        <v>66</v>
      </c>
      <c r="J1123" s="173" t="s">
        <v>2739</v>
      </c>
      <c r="K1123" s="173">
        <v>2</v>
      </c>
      <c r="L1123" s="173" t="s">
        <v>2743</v>
      </c>
      <c r="M1123" s="173"/>
      <c r="N1123" s="173">
        <v>2</v>
      </c>
    </row>
    <row r="1124" spans="1:14" x14ac:dyDescent="0.25">
      <c r="A1124" s="176" t="str">
        <f t="shared" si="102"/>
        <v>189110189</v>
      </c>
      <c r="B1124" s="176">
        <f t="shared" si="103"/>
        <v>1891101</v>
      </c>
      <c r="C1124" s="176" t="str">
        <f t="shared" si="104"/>
        <v>89</v>
      </c>
      <c r="D1124" s="176" t="str">
        <f t="shared" si="105"/>
        <v>BUCKET COTTON LINEN</v>
      </c>
      <c r="E1124" s="176" t="str">
        <f t="shared" si="106"/>
        <v>Панама</v>
      </c>
      <c r="F1124" s="177" t="str">
        <f t="shared" si="107"/>
        <v>Панамы</v>
      </c>
      <c r="G1124" s="172" t="s">
        <v>744</v>
      </c>
      <c r="H1124" s="173" t="s">
        <v>1256</v>
      </c>
      <c r="I1124" s="173" t="s">
        <v>61</v>
      </c>
      <c r="J1124" s="173" t="s">
        <v>2739</v>
      </c>
      <c r="K1124" s="173">
        <v>2</v>
      </c>
      <c r="L1124" s="173" t="s">
        <v>2743</v>
      </c>
      <c r="M1124" s="173"/>
      <c r="N1124" s="173">
        <v>2</v>
      </c>
    </row>
    <row r="1125" spans="1:14" x14ac:dyDescent="0.25">
      <c r="A1125" s="176" t="str">
        <f t="shared" si="102"/>
        <v>189110189</v>
      </c>
      <c r="B1125" s="176">
        <f t="shared" si="103"/>
        <v>1891101</v>
      </c>
      <c r="C1125" s="176" t="str">
        <f t="shared" si="104"/>
        <v>89</v>
      </c>
      <c r="D1125" s="176" t="str">
        <f t="shared" si="105"/>
        <v>BUCKET COTTON LINEN</v>
      </c>
      <c r="E1125" s="176" t="str">
        <f t="shared" si="106"/>
        <v>Панама</v>
      </c>
      <c r="F1125" s="177" t="str">
        <f t="shared" si="107"/>
        <v>Панамы</v>
      </c>
      <c r="G1125" s="172" t="s">
        <v>743</v>
      </c>
      <c r="H1125" s="173" t="s">
        <v>1256</v>
      </c>
      <c r="I1125" s="173" t="s">
        <v>60</v>
      </c>
      <c r="J1125" s="173" t="s">
        <v>2739</v>
      </c>
      <c r="K1125" s="173">
        <v>1</v>
      </c>
      <c r="L1125" s="173" t="s">
        <v>2739</v>
      </c>
      <c r="M1125" s="173"/>
      <c r="N1125" s="173">
        <v>1</v>
      </c>
    </row>
    <row r="1126" spans="1:14" x14ac:dyDescent="0.25">
      <c r="A1126" s="176" t="str">
        <f t="shared" si="102"/>
        <v>189110189</v>
      </c>
      <c r="B1126" s="176">
        <f t="shared" si="103"/>
        <v>1891101</v>
      </c>
      <c r="C1126" s="176" t="str">
        <f t="shared" si="104"/>
        <v>89</v>
      </c>
      <c r="D1126" s="176" t="str">
        <f t="shared" si="105"/>
        <v>BUCKET COTTON LINEN</v>
      </c>
      <c r="E1126" s="176" t="str">
        <f t="shared" si="106"/>
        <v>Панама</v>
      </c>
      <c r="F1126" s="177" t="str">
        <f t="shared" si="107"/>
        <v>Панамы</v>
      </c>
      <c r="G1126" s="172" t="s">
        <v>741</v>
      </c>
      <c r="H1126" s="173" t="s">
        <v>1256</v>
      </c>
      <c r="I1126" s="173" t="s">
        <v>64</v>
      </c>
      <c r="J1126" s="173" t="s">
        <v>2739</v>
      </c>
      <c r="K1126" s="173">
        <v>2</v>
      </c>
      <c r="L1126" s="173" t="s">
        <v>2743</v>
      </c>
      <c r="M1126" s="173"/>
      <c r="N1126" s="173">
        <v>2</v>
      </c>
    </row>
    <row r="1127" spans="1:14" x14ac:dyDescent="0.25">
      <c r="A1127" s="176" t="str">
        <f t="shared" si="102"/>
        <v>189110149</v>
      </c>
      <c r="B1127" s="176">
        <f t="shared" si="103"/>
        <v>1891101</v>
      </c>
      <c r="C1127" s="176" t="str">
        <f t="shared" si="104"/>
        <v>49</v>
      </c>
      <c r="D1127" s="176" t="str">
        <f t="shared" si="105"/>
        <v>BUCKET COTTON LINEN</v>
      </c>
      <c r="E1127" s="176" t="str">
        <f t="shared" si="106"/>
        <v>Панама</v>
      </c>
      <c r="F1127" s="177" t="str">
        <f t="shared" si="107"/>
        <v>Панамы</v>
      </c>
      <c r="G1127" s="172" t="s">
        <v>749</v>
      </c>
      <c r="H1127" s="173" t="s">
        <v>1259</v>
      </c>
      <c r="I1127" s="173" t="s">
        <v>66</v>
      </c>
      <c r="J1127" s="173" t="s">
        <v>2739</v>
      </c>
      <c r="K1127" s="173">
        <v>2</v>
      </c>
      <c r="L1127" s="173" t="s">
        <v>2743</v>
      </c>
      <c r="M1127" s="173"/>
      <c r="N1127" s="173">
        <v>2</v>
      </c>
    </row>
    <row r="1128" spans="1:14" x14ac:dyDescent="0.25">
      <c r="A1128" s="176" t="str">
        <f t="shared" si="102"/>
        <v>189110149</v>
      </c>
      <c r="B1128" s="176">
        <f t="shared" si="103"/>
        <v>1891101</v>
      </c>
      <c r="C1128" s="176" t="str">
        <f t="shared" si="104"/>
        <v>49</v>
      </c>
      <c r="D1128" s="176" t="str">
        <f t="shared" si="105"/>
        <v>BUCKET COTTON LINEN</v>
      </c>
      <c r="E1128" s="176" t="str">
        <f t="shared" si="106"/>
        <v>Панама</v>
      </c>
      <c r="F1128" s="177" t="str">
        <f t="shared" si="107"/>
        <v>Панамы</v>
      </c>
      <c r="G1128" s="172" t="s">
        <v>748</v>
      </c>
      <c r="H1128" s="173" t="s">
        <v>1259</v>
      </c>
      <c r="I1128" s="173" t="s">
        <v>61</v>
      </c>
      <c r="J1128" s="173" t="s">
        <v>2739</v>
      </c>
      <c r="K1128" s="173">
        <v>3</v>
      </c>
      <c r="L1128" s="173" t="s">
        <v>2906</v>
      </c>
      <c r="M1128" s="173"/>
      <c r="N1128" s="173">
        <v>3</v>
      </c>
    </row>
    <row r="1129" spans="1:14" x14ac:dyDescent="0.25">
      <c r="A1129" s="176" t="str">
        <f t="shared" si="102"/>
        <v>189110149</v>
      </c>
      <c r="B1129" s="176">
        <f t="shared" si="103"/>
        <v>1891101</v>
      </c>
      <c r="C1129" s="176" t="str">
        <f t="shared" si="104"/>
        <v>49</v>
      </c>
      <c r="D1129" s="176" t="str">
        <f t="shared" si="105"/>
        <v>BUCKET COTTON LINEN</v>
      </c>
      <c r="E1129" s="176" t="str">
        <f t="shared" si="106"/>
        <v>Панама</v>
      </c>
      <c r="F1129" s="177" t="str">
        <f t="shared" si="107"/>
        <v>Панамы</v>
      </c>
      <c r="G1129" s="172" t="s">
        <v>747</v>
      </c>
      <c r="H1129" s="173" t="s">
        <v>1259</v>
      </c>
      <c r="I1129" s="173" t="s">
        <v>60</v>
      </c>
      <c r="J1129" s="173" t="s">
        <v>2739</v>
      </c>
      <c r="K1129" s="173">
        <v>3</v>
      </c>
      <c r="L1129" s="173" t="s">
        <v>2906</v>
      </c>
      <c r="M1129" s="173"/>
      <c r="N1129" s="173">
        <v>3</v>
      </c>
    </row>
    <row r="1130" spans="1:14" x14ac:dyDescent="0.25">
      <c r="A1130" s="176" t="str">
        <f t="shared" si="102"/>
        <v>189110149</v>
      </c>
      <c r="B1130" s="176">
        <f t="shared" si="103"/>
        <v>1891101</v>
      </c>
      <c r="C1130" s="176" t="str">
        <f t="shared" si="104"/>
        <v>49</v>
      </c>
      <c r="D1130" s="176" t="str">
        <f t="shared" si="105"/>
        <v>BUCKET COTTON LINEN</v>
      </c>
      <c r="E1130" s="176" t="str">
        <f t="shared" si="106"/>
        <v>Панама</v>
      </c>
      <c r="F1130" s="177" t="str">
        <f t="shared" si="107"/>
        <v>Панамы</v>
      </c>
      <c r="G1130" s="172" t="s">
        <v>746</v>
      </c>
      <c r="H1130" s="173" t="s">
        <v>1259</v>
      </c>
      <c r="I1130" s="173" t="s">
        <v>64</v>
      </c>
      <c r="J1130" s="173" t="s">
        <v>2739</v>
      </c>
      <c r="K1130" s="173">
        <v>2</v>
      </c>
      <c r="L1130" s="173" t="s">
        <v>2743</v>
      </c>
      <c r="M1130" s="173"/>
      <c r="N1130" s="173">
        <v>2</v>
      </c>
    </row>
    <row r="1131" spans="1:14" x14ac:dyDescent="0.25">
      <c r="A1131" s="176" t="str">
        <f t="shared" si="102"/>
        <v>18911026</v>
      </c>
      <c r="B1131" s="176">
        <f t="shared" si="103"/>
        <v>1891102</v>
      </c>
      <c r="C1131" s="176" t="str">
        <f t="shared" si="104"/>
        <v>6</v>
      </c>
      <c r="D1131" s="176" t="str">
        <f t="shared" si="105"/>
        <v>BUCKET COTTON</v>
      </c>
      <c r="E1131" s="176" t="str">
        <f t="shared" si="106"/>
        <v>Панама</v>
      </c>
      <c r="F1131" s="177" t="str">
        <f t="shared" si="107"/>
        <v>Панамы</v>
      </c>
      <c r="G1131" s="172" t="s">
        <v>1297</v>
      </c>
      <c r="H1131" s="173" t="s">
        <v>1264</v>
      </c>
      <c r="I1131" s="173" t="s">
        <v>66</v>
      </c>
      <c r="J1131" s="173" t="s">
        <v>2682</v>
      </c>
      <c r="K1131" s="173">
        <v>2</v>
      </c>
      <c r="L1131" s="173" t="s">
        <v>2900</v>
      </c>
      <c r="M1131" s="173"/>
      <c r="N1131" s="173">
        <v>2</v>
      </c>
    </row>
    <row r="1132" spans="1:14" x14ac:dyDescent="0.25">
      <c r="A1132" s="176" t="str">
        <f t="shared" si="102"/>
        <v>18911026</v>
      </c>
      <c r="B1132" s="176">
        <f t="shared" si="103"/>
        <v>1891102</v>
      </c>
      <c r="C1132" s="176" t="str">
        <f t="shared" si="104"/>
        <v>6</v>
      </c>
      <c r="D1132" s="176" t="str">
        <f t="shared" si="105"/>
        <v>BUCKET COTTON</v>
      </c>
      <c r="E1132" s="176" t="str">
        <f t="shared" si="106"/>
        <v>Панама</v>
      </c>
      <c r="F1132" s="177" t="str">
        <f t="shared" si="107"/>
        <v>Панамы</v>
      </c>
      <c r="G1132" s="172" t="s">
        <v>1296</v>
      </c>
      <c r="H1132" s="173" t="s">
        <v>1264</v>
      </c>
      <c r="I1132" s="173" t="s">
        <v>61</v>
      </c>
      <c r="J1132" s="173" t="s">
        <v>2682</v>
      </c>
      <c r="K1132" s="173">
        <v>2</v>
      </c>
      <c r="L1132" s="173" t="s">
        <v>2900</v>
      </c>
      <c r="M1132" s="173"/>
      <c r="N1132" s="173">
        <v>2</v>
      </c>
    </row>
    <row r="1133" spans="1:14" x14ac:dyDescent="0.25">
      <c r="A1133" s="176" t="str">
        <f t="shared" si="102"/>
        <v>18911026</v>
      </c>
      <c r="B1133" s="176">
        <f t="shared" si="103"/>
        <v>1891102</v>
      </c>
      <c r="C1133" s="176" t="str">
        <f t="shared" si="104"/>
        <v>6</v>
      </c>
      <c r="D1133" s="176" t="str">
        <f t="shared" si="105"/>
        <v>BUCKET COTTON</v>
      </c>
      <c r="E1133" s="176" t="str">
        <f t="shared" si="106"/>
        <v>Панама</v>
      </c>
      <c r="F1133" s="177" t="str">
        <f t="shared" si="107"/>
        <v>Панамы</v>
      </c>
      <c r="G1133" s="172" t="s">
        <v>1294</v>
      </c>
      <c r="H1133" s="173" t="s">
        <v>1264</v>
      </c>
      <c r="I1133" s="173" t="s">
        <v>60</v>
      </c>
      <c r="J1133" s="173" t="s">
        <v>2682</v>
      </c>
      <c r="K1133" s="173">
        <v>1</v>
      </c>
      <c r="L1133" s="173" t="s">
        <v>2682</v>
      </c>
      <c r="M1133" s="173"/>
      <c r="N1133" s="173">
        <v>1</v>
      </c>
    </row>
    <row r="1134" spans="1:14" x14ac:dyDescent="0.25">
      <c r="A1134" s="176" t="str">
        <f t="shared" si="102"/>
        <v>189110478</v>
      </c>
      <c r="B1134" s="176">
        <f t="shared" si="103"/>
        <v>1891104</v>
      </c>
      <c r="C1134" s="176" t="str">
        <f t="shared" si="104"/>
        <v>78</v>
      </c>
      <c r="D1134" s="176" t="str">
        <f t="shared" si="105"/>
        <v>BUCKET CORD</v>
      </c>
      <c r="E1134" s="176" t="str">
        <f t="shared" si="106"/>
        <v>Панама</v>
      </c>
      <c r="F1134" s="177" t="str">
        <f t="shared" si="107"/>
        <v>Панамы</v>
      </c>
      <c r="G1134" s="172" t="s">
        <v>578</v>
      </c>
      <c r="H1134" s="173" t="s">
        <v>1268</v>
      </c>
      <c r="I1134" s="173" t="s">
        <v>60</v>
      </c>
      <c r="J1134" s="173" t="s">
        <v>2889</v>
      </c>
      <c r="K1134" s="173">
        <v>2</v>
      </c>
      <c r="L1134" s="173" t="s">
        <v>2890</v>
      </c>
      <c r="M1134" s="173"/>
      <c r="N1134" s="173">
        <v>2</v>
      </c>
    </row>
    <row r="1135" spans="1:14" x14ac:dyDescent="0.25">
      <c r="A1135" s="176" t="str">
        <f t="shared" si="102"/>
        <v>189110478</v>
      </c>
      <c r="B1135" s="176">
        <f t="shared" si="103"/>
        <v>1891104</v>
      </c>
      <c r="C1135" s="176" t="str">
        <f t="shared" si="104"/>
        <v>78</v>
      </c>
      <c r="D1135" s="176" t="str">
        <f t="shared" si="105"/>
        <v>BUCKET CORD</v>
      </c>
      <c r="E1135" s="176" t="str">
        <f t="shared" si="106"/>
        <v>Панама</v>
      </c>
      <c r="F1135" s="177" t="str">
        <f t="shared" si="107"/>
        <v>Панамы</v>
      </c>
      <c r="G1135" s="172" t="s">
        <v>577</v>
      </c>
      <c r="H1135" s="173" t="s">
        <v>1268</v>
      </c>
      <c r="I1135" s="173" t="s">
        <v>64</v>
      </c>
      <c r="J1135" s="173" t="s">
        <v>2889</v>
      </c>
      <c r="K1135" s="173">
        <v>2</v>
      </c>
      <c r="L1135" s="173" t="s">
        <v>2890</v>
      </c>
      <c r="M1135" s="173"/>
      <c r="N1135" s="173">
        <v>2</v>
      </c>
    </row>
    <row r="1136" spans="1:14" x14ac:dyDescent="0.25">
      <c r="A1136" s="176" t="str">
        <f t="shared" si="102"/>
        <v>18911042</v>
      </c>
      <c r="B1136" s="176">
        <f t="shared" si="103"/>
        <v>1891104</v>
      </c>
      <c r="C1136" s="176" t="str">
        <f t="shared" si="104"/>
        <v>2</v>
      </c>
      <c r="D1136" s="176" t="str">
        <f t="shared" si="105"/>
        <v>BUCKET CORD</v>
      </c>
      <c r="E1136" s="176" t="str">
        <f t="shared" si="106"/>
        <v>Панама</v>
      </c>
      <c r="F1136" s="177" t="str">
        <f t="shared" si="107"/>
        <v>Панамы</v>
      </c>
      <c r="G1136" s="172" t="s">
        <v>584</v>
      </c>
      <c r="H1136" s="173" t="s">
        <v>1273</v>
      </c>
      <c r="I1136" s="173" t="s">
        <v>66</v>
      </c>
      <c r="J1136" s="173" t="s">
        <v>2888</v>
      </c>
      <c r="K1136" s="173">
        <v>1</v>
      </c>
      <c r="L1136" s="173" t="s">
        <v>2888</v>
      </c>
      <c r="M1136" s="173"/>
      <c r="N1136" s="173">
        <v>1</v>
      </c>
    </row>
    <row r="1137" spans="1:14" x14ac:dyDescent="0.25">
      <c r="A1137" s="176" t="str">
        <f t="shared" si="102"/>
        <v>18911042</v>
      </c>
      <c r="B1137" s="176">
        <f t="shared" si="103"/>
        <v>1891104</v>
      </c>
      <c r="C1137" s="176" t="str">
        <f t="shared" si="104"/>
        <v>2</v>
      </c>
      <c r="D1137" s="176" t="str">
        <f t="shared" si="105"/>
        <v>BUCKET CORD</v>
      </c>
      <c r="E1137" s="176" t="str">
        <f t="shared" si="106"/>
        <v>Панама</v>
      </c>
      <c r="F1137" s="177" t="str">
        <f t="shared" si="107"/>
        <v>Панамы</v>
      </c>
      <c r="G1137" s="172" t="s">
        <v>582</v>
      </c>
      <c r="H1137" s="173" t="s">
        <v>1273</v>
      </c>
      <c r="I1137" s="173" t="s">
        <v>61</v>
      </c>
      <c r="J1137" s="173" t="s">
        <v>2888</v>
      </c>
      <c r="K1137" s="173">
        <v>6</v>
      </c>
      <c r="L1137" s="173" t="s">
        <v>3638</v>
      </c>
      <c r="M1137" s="173"/>
      <c r="N1137" s="173">
        <v>6</v>
      </c>
    </row>
    <row r="1138" spans="1:14" x14ac:dyDescent="0.25">
      <c r="A1138" s="176" t="str">
        <f t="shared" si="102"/>
        <v>18911042</v>
      </c>
      <c r="B1138" s="176">
        <f t="shared" si="103"/>
        <v>1891104</v>
      </c>
      <c r="C1138" s="176" t="str">
        <f t="shared" si="104"/>
        <v>2</v>
      </c>
      <c r="D1138" s="176" t="str">
        <f t="shared" si="105"/>
        <v>BUCKET CORD</v>
      </c>
      <c r="E1138" s="176" t="str">
        <f t="shared" si="106"/>
        <v>Панама</v>
      </c>
      <c r="F1138" s="177" t="str">
        <f t="shared" si="107"/>
        <v>Панамы</v>
      </c>
      <c r="G1138" s="172" t="s">
        <v>581</v>
      </c>
      <c r="H1138" s="173" t="s">
        <v>1273</v>
      </c>
      <c r="I1138" s="173" t="s">
        <v>60</v>
      </c>
      <c r="J1138" s="173" t="s">
        <v>2888</v>
      </c>
      <c r="K1138" s="173">
        <v>9</v>
      </c>
      <c r="L1138" s="173" t="s">
        <v>3639</v>
      </c>
      <c r="M1138" s="173"/>
      <c r="N1138" s="173">
        <v>9</v>
      </c>
    </row>
    <row r="1139" spans="1:14" x14ac:dyDescent="0.25">
      <c r="A1139" s="176" t="str">
        <f t="shared" si="102"/>
        <v>18911042</v>
      </c>
      <c r="B1139" s="176">
        <f t="shared" si="103"/>
        <v>1891104</v>
      </c>
      <c r="C1139" s="176" t="str">
        <f t="shared" si="104"/>
        <v>2</v>
      </c>
      <c r="D1139" s="176" t="str">
        <f t="shared" si="105"/>
        <v>BUCKET CORD</v>
      </c>
      <c r="E1139" s="176" t="str">
        <f t="shared" si="106"/>
        <v>Панама</v>
      </c>
      <c r="F1139" s="177" t="str">
        <f t="shared" si="107"/>
        <v>Панамы</v>
      </c>
      <c r="G1139" s="172" t="s">
        <v>580</v>
      </c>
      <c r="H1139" s="173" t="s">
        <v>1273</v>
      </c>
      <c r="I1139" s="173" t="s">
        <v>64</v>
      </c>
      <c r="J1139" s="173" t="s">
        <v>2888</v>
      </c>
      <c r="K1139" s="173">
        <v>3</v>
      </c>
      <c r="L1139" s="173" t="s">
        <v>3640</v>
      </c>
      <c r="M1139" s="173"/>
      <c r="N1139" s="173">
        <v>3</v>
      </c>
    </row>
    <row r="1140" spans="1:14" x14ac:dyDescent="0.25">
      <c r="A1140" s="176" t="str">
        <f t="shared" si="102"/>
        <v>189580115</v>
      </c>
      <c r="B1140" s="176">
        <f t="shared" si="103"/>
        <v>1895801</v>
      </c>
      <c r="C1140" s="176" t="str">
        <f t="shared" si="104"/>
        <v>15</v>
      </c>
      <c r="D1140" s="176" t="str">
        <f t="shared" si="105"/>
        <v>BUCKET DOUBLE SIDED</v>
      </c>
      <c r="E1140" s="176" t="str">
        <f t="shared" si="106"/>
        <v>Панама</v>
      </c>
      <c r="F1140" s="177" t="str">
        <f t="shared" si="107"/>
        <v>Панамы</v>
      </c>
      <c r="G1140" s="172" t="s">
        <v>367</v>
      </c>
      <c r="H1140" s="173" t="s">
        <v>1278</v>
      </c>
      <c r="I1140" s="173" t="s">
        <v>61</v>
      </c>
      <c r="J1140" s="173" t="s">
        <v>2797</v>
      </c>
      <c r="K1140" s="173">
        <v>2</v>
      </c>
      <c r="L1140" s="173" t="s">
        <v>2801</v>
      </c>
      <c r="M1140" s="173"/>
      <c r="N1140" s="173">
        <v>2</v>
      </c>
    </row>
    <row r="1141" spans="1:14" x14ac:dyDescent="0.25">
      <c r="A1141" s="176" t="str">
        <f t="shared" si="102"/>
        <v>189580115</v>
      </c>
      <c r="B1141" s="176">
        <f t="shared" si="103"/>
        <v>1895801</v>
      </c>
      <c r="C1141" s="176" t="str">
        <f t="shared" si="104"/>
        <v>15</v>
      </c>
      <c r="D1141" s="176" t="str">
        <f t="shared" si="105"/>
        <v>BUCKET DOUBLE SIDED</v>
      </c>
      <c r="E1141" s="176" t="str">
        <f t="shared" si="106"/>
        <v>Панама</v>
      </c>
      <c r="F1141" s="177" t="str">
        <f t="shared" si="107"/>
        <v>Панамы</v>
      </c>
      <c r="G1141" s="172" t="s">
        <v>366</v>
      </c>
      <c r="H1141" s="173" t="s">
        <v>1278</v>
      </c>
      <c r="I1141" s="173" t="s">
        <v>60</v>
      </c>
      <c r="J1141" s="173" t="s">
        <v>2797</v>
      </c>
      <c r="K1141" s="173">
        <v>2</v>
      </c>
      <c r="L1141" s="173" t="s">
        <v>2801</v>
      </c>
      <c r="M1141" s="173"/>
      <c r="N1141" s="173">
        <v>2</v>
      </c>
    </row>
    <row r="1142" spans="1:14" x14ac:dyDescent="0.25">
      <c r="A1142" s="176" t="str">
        <f t="shared" si="102"/>
        <v>189580115</v>
      </c>
      <c r="B1142" s="176">
        <f t="shared" si="103"/>
        <v>1895801</v>
      </c>
      <c r="C1142" s="176" t="str">
        <f t="shared" si="104"/>
        <v>15</v>
      </c>
      <c r="D1142" s="176" t="str">
        <f t="shared" si="105"/>
        <v>BUCKET DOUBLE SIDED</v>
      </c>
      <c r="E1142" s="176" t="str">
        <f t="shared" si="106"/>
        <v>Панама</v>
      </c>
      <c r="F1142" s="177" t="str">
        <f t="shared" si="107"/>
        <v>Панамы</v>
      </c>
      <c r="G1142" s="172" t="s">
        <v>365</v>
      </c>
      <c r="H1142" s="173" t="s">
        <v>1278</v>
      </c>
      <c r="I1142" s="173" t="s">
        <v>64</v>
      </c>
      <c r="J1142" s="173" t="s">
        <v>2797</v>
      </c>
      <c r="K1142" s="173">
        <v>2</v>
      </c>
      <c r="L1142" s="173" t="s">
        <v>2801</v>
      </c>
      <c r="M1142" s="173"/>
      <c r="N1142" s="173">
        <v>2</v>
      </c>
    </row>
    <row r="1143" spans="1:14" x14ac:dyDescent="0.25">
      <c r="A1143" s="176" t="str">
        <f t="shared" si="102"/>
        <v>28111016</v>
      </c>
      <c r="B1143" s="176">
        <f t="shared" si="103"/>
        <v>2811101</v>
      </c>
      <c r="C1143" s="176" t="str">
        <f t="shared" si="104"/>
        <v>6</v>
      </c>
      <c r="D1143" s="176" t="str">
        <f t="shared" si="105"/>
        <v>BUCKET DELAVE</v>
      </c>
      <c r="E1143" s="176" t="str">
        <f t="shared" si="106"/>
        <v>Панама</v>
      </c>
      <c r="F1143" s="177" t="str">
        <f t="shared" si="107"/>
        <v>Панамы</v>
      </c>
      <c r="G1143" s="172" t="s">
        <v>3322</v>
      </c>
      <c r="H1143" s="173" t="s">
        <v>3443</v>
      </c>
      <c r="I1143" s="173" t="s">
        <v>61</v>
      </c>
      <c r="J1143" s="173" t="s">
        <v>3569</v>
      </c>
      <c r="K1143" s="173">
        <v>1</v>
      </c>
      <c r="L1143" s="173" t="s">
        <v>3569</v>
      </c>
      <c r="M1143" s="173"/>
      <c r="N1143" s="173">
        <v>1</v>
      </c>
    </row>
    <row r="1144" spans="1:14" x14ac:dyDescent="0.25">
      <c r="A1144" s="176" t="str">
        <f t="shared" si="102"/>
        <v>28111016</v>
      </c>
      <c r="B1144" s="176">
        <f t="shared" si="103"/>
        <v>2811101</v>
      </c>
      <c r="C1144" s="176" t="str">
        <f t="shared" si="104"/>
        <v>6</v>
      </c>
      <c r="D1144" s="176" t="str">
        <f t="shared" si="105"/>
        <v>BUCKET DELAVE</v>
      </c>
      <c r="E1144" s="176" t="str">
        <f t="shared" si="106"/>
        <v>Панама</v>
      </c>
      <c r="F1144" s="177" t="str">
        <f t="shared" si="107"/>
        <v>Панамы</v>
      </c>
      <c r="G1144" s="172" t="s">
        <v>3324</v>
      </c>
      <c r="H1144" s="173" t="s">
        <v>3443</v>
      </c>
      <c r="I1144" s="173" t="s">
        <v>60</v>
      </c>
      <c r="J1144" s="173" t="s">
        <v>3571</v>
      </c>
      <c r="K1144" s="173">
        <v>4</v>
      </c>
      <c r="L1144" s="173" t="s">
        <v>3641</v>
      </c>
      <c r="M1144" s="173"/>
      <c r="N1144" s="173">
        <v>4</v>
      </c>
    </row>
    <row r="1145" spans="1:14" x14ac:dyDescent="0.25">
      <c r="A1145" s="176" t="str">
        <f t="shared" si="102"/>
        <v>28111016</v>
      </c>
      <c r="B1145" s="176">
        <f t="shared" si="103"/>
        <v>2811101</v>
      </c>
      <c r="C1145" s="176" t="str">
        <f t="shared" si="104"/>
        <v>6</v>
      </c>
      <c r="D1145" s="176" t="str">
        <f t="shared" si="105"/>
        <v>BUCKET DELAVE</v>
      </c>
      <c r="E1145" s="176" t="str">
        <f t="shared" si="106"/>
        <v>Панама</v>
      </c>
      <c r="F1145" s="177" t="str">
        <f t="shared" si="107"/>
        <v>Панамы</v>
      </c>
      <c r="G1145" s="172" t="s">
        <v>3323</v>
      </c>
      <c r="H1145" s="173" t="s">
        <v>3443</v>
      </c>
      <c r="I1145" s="173" t="s">
        <v>64</v>
      </c>
      <c r="J1145" s="173" t="s">
        <v>3571</v>
      </c>
      <c r="K1145" s="173">
        <v>3</v>
      </c>
      <c r="L1145" s="173" t="s">
        <v>3572</v>
      </c>
      <c r="M1145" s="173"/>
      <c r="N1145" s="173">
        <v>3</v>
      </c>
    </row>
    <row r="1146" spans="1:14" x14ac:dyDescent="0.25">
      <c r="A1146" s="176" t="str">
        <f t="shared" si="102"/>
        <v>281110161</v>
      </c>
      <c r="B1146" s="176">
        <f t="shared" si="103"/>
        <v>2811101</v>
      </c>
      <c r="C1146" s="176" t="str">
        <f t="shared" si="104"/>
        <v>61</v>
      </c>
      <c r="D1146" s="176" t="str">
        <f t="shared" si="105"/>
        <v>BUCKET DELAVE</v>
      </c>
      <c r="E1146" s="176" t="str">
        <f t="shared" si="106"/>
        <v>Панама</v>
      </c>
      <c r="F1146" s="177" t="str">
        <f t="shared" si="107"/>
        <v>Панамы</v>
      </c>
      <c r="G1146" s="172" t="s">
        <v>1737</v>
      </c>
      <c r="H1146" s="173" t="s">
        <v>1280</v>
      </c>
      <c r="I1146" s="173" t="s">
        <v>66</v>
      </c>
      <c r="J1146" s="173" t="s">
        <v>2575</v>
      </c>
      <c r="K1146" s="173">
        <v>2</v>
      </c>
      <c r="L1146" s="173" t="s">
        <v>2576</v>
      </c>
      <c r="M1146" s="173"/>
      <c r="N1146" s="173">
        <v>2</v>
      </c>
    </row>
    <row r="1147" spans="1:14" x14ac:dyDescent="0.25">
      <c r="A1147" s="176" t="str">
        <f t="shared" si="102"/>
        <v>281110161</v>
      </c>
      <c r="B1147" s="176">
        <f t="shared" si="103"/>
        <v>2811101</v>
      </c>
      <c r="C1147" s="176" t="str">
        <f t="shared" si="104"/>
        <v>61</v>
      </c>
      <c r="D1147" s="176" t="str">
        <f t="shared" si="105"/>
        <v>BUCKET DELAVE</v>
      </c>
      <c r="E1147" s="176" t="str">
        <f t="shared" si="106"/>
        <v>Панама</v>
      </c>
      <c r="F1147" s="177" t="str">
        <f t="shared" si="107"/>
        <v>Панамы</v>
      </c>
      <c r="G1147" s="172" t="s">
        <v>1736</v>
      </c>
      <c r="H1147" s="173" t="s">
        <v>1280</v>
      </c>
      <c r="I1147" s="173" t="s">
        <v>61</v>
      </c>
      <c r="J1147" s="173" t="s">
        <v>2575</v>
      </c>
      <c r="K1147" s="173">
        <v>1</v>
      </c>
      <c r="L1147" s="173" t="s">
        <v>2575</v>
      </c>
      <c r="M1147" s="173"/>
      <c r="N1147" s="173">
        <v>1</v>
      </c>
    </row>
    <row r="1148" spans="1:14" x14ac:dyDescent="0.25">
      <c r="A1148" s="176" t="str">
        <f t="shared" si="102"/>
        <v>281110161</v>
      </c>
      <c r="B1148" s="176">
        <f t="shared" si="103"/>
        <v>2811101</v>
      </c>
      <c r="C1148" s="176" t="str">
        <f t="shared" si="104"/>
        <v>61</v>
      </c>
      <c r="D1148" s="176" t="str">
        <f t="shared" si="105"/>
        <v>BUCKET DELAVE</v>
      </c>
      <c r="E1148" s="176" t="str">
        <f t="shared" si="106"/>
        <v>Панама</v>
      </c>
      <c r="F1148" s="177" t="str">
        <f t="shared" si="107"/>
        <v>Панамы</v>
      </c>
      <c r="G1148" s="172" t="s">
        <v>1735</v>
      </c>
      <c r="H1148" s="173" t="s">
        <v>1280</v>
      </c>
      <c r="I1148" s="173" t="s">
        <v>60</v>
      </c>
      <c r="J1148" s="173" t="s">
        <v>2575</v>
      </c>
      <c r="K1148" s="173">
        <v>7</v>
      </c>
      <c r="L1148" s="173" t="s">
        <v>3642</v>
      </c>
      <c r="M1148" s="173"/>
      <c r="N1148" s="173">
        <v>7</v>
      </c>
    </row>
    <row r="1149" spans="1:14" x14ac:dyDescent="0.25">
      <c r="A1149" s="176" t="str">
        <f t="shared" si="102"/>
        <v>281110161</v>
      </c>
      <c r="B1149" s="176">
        <f t="shared" si="103"/>
        <v>2811101</v>
      </c>
      <c r="C1149" s="176" t="str">
        <f t="shared" si="104"/>
        <v>61</v>
      </c>
      <c r="D1149" s="176" t="str">
        <f t="shared" si="105"/>
        <v>BUCKET DELAVE</v>
      </c>
      <c r="E1149" s="176" t="str">
        <f t="shared" si="106"/>
        <v>Панама</v>
      </c>
      <c r="F1149" s="177" t="str">
        <f t="shared" si="107"/>
        <v>Панамы</v>
      </c>
      <c r="G1149" s="172" t="s">
        <v>3188</v>
      </c>
      <c r="H1149" s="173" t="s">
        <v>1280</v>
      </c>
      <c r="I1149" s="173" t="s">
        <v>64</v>
      </c>
      <c r="J1149" s="173" t="s">
        <v>2575</v>
      </c>
      <c r="K1149" s="173">
        <v>2</v>
      </c>
      <c r="L1149" s="173" t="s">
        <v>2576</v>
      </c>
      <c r="M1149" s="173"/>
      <c r="N1149" s="173">
        <v>2</v>
      </c>
    </row>
    <row r="1150" spans="1:14" x14ac:dyDescent="0.25">
      <c r="A1150" s="176" t="str">
        <f t="shared" si="102"/>
        <v>281110176</v>
      </c>
      <c r="B1150" s="176">
        <f t="shared" si="103"/>
        <v>2811101</v>
      </c>
      <c r="C1150" s="176" t="str">
        <f t="shared" si="104"/>
        <v>76</v>
      </c>
      <c r="D1150" s="176" t="str">
        <f t="shared" si="105"/>
        <v>BUCKET DELAVE</v>
      </c>
      <c r="E1150" s="176" t="str">
        <f t="shared" si="106"/>
        <v>Панама</v>
      </c>
      <c r="F1150" s="177" t="str">
        <f t="shared" si="107"/>
        <v>Панамы</v>
      </c>
      <c r="G1150" s="172" t="s">
        <v>1732</v>
      </c>
      <c r="H1150" s="173" t="s">
        <v>1281</v>
      </c>
      <c r="I1150" s="173" t="s">
        <v>66</v>
      </c>
      <c r="J1150" s="173" t="s">
        <v>2575</v>
      </c>
      <c r="K1150" s="173">
        <v>2</v>
      </c>
      <c r="L1150" s="173" t="s">
        <v>2576</v>
      </c>
      <c r="M1150" s="173"/>
      <c r="N1150" s="173">
        <v>2</v>
      </c>
    </row>
    <row r="1151" spans="1:14" x14ac:dyDescent="0.25">
      <c r="A1151" s="176" t="str">
        <f t="shared" si="102"/>
        <v>281110176</v>
      </c>
      <c r="B1151" s="176">
        <f t="shared" si="103"/>
        <v>2811101</v>
      </c>
      <c r="C1151" s="176" t="str">
        <f t="shared" si="104"/>
        <v>76</v>
      </c>
      <c r="D1151" s="176" t="str">
        <f t="shared" si="105"/>
        <v>BUCKET DELAVE</v>
      </c>
      <c r="E1151" s="176" t="str">
        <f t="shared" si="106"/>
        <v>Панама</v>
      </c>
      <c r="F1151" s="177" t="str">
        <f t="shared" si="107"/>
        <v>Панамы</v>
      </c>
      <c r="G1151" s="172" t="s">
        <v>1731</v>
      </c>
      <c r="H1151" s="173" t="s">
        <v>1281</v>
      </c>
      <c r="I1151" s="173" t="s">
        <v>61</v>
      </c>
      <c r="J1151" s="173" t="s">
        <v>2909</v>
      </c>
      <c r="K1151" s="173">
        <v>2</v>
      </c>
      <c r="L1151" s="173" t="s">
        <v>3643</v>
      </c>
      <c r="M1151" s="173"/>
      <c r="N1151" s="173">
        <v>2</v>
      </c>
    </row>
    <row r="1152" spans="1:14" x14ac:dyDescent="0.25">
      <c r="A1152" s="176" t="str">
        <f t="shared" si="102"/>
        <v>281110176</v>
      </c>
      <c r="B1152" s="176">
        <f t="shared" si="103"/>
        <v>2811101</v>
      </c>
      <c r="C1152" s="176" t="str">
        <f t="shared" si="104"/>
        <v>76</v>
      </c>
      <c r="D1152" s="176" t="str">
        <f t="shared" si="105"/>
        <v>BUCKET DELAVE</v>
      </c>
      <c r="E1152" s="176" t="str">
        <f t="shared" si="106"/>
        <v>Панама</v>
      </c>
      <c r="F1152" s="177" t="str">
        <f t="shared" si="107"/>
        <v>Панамы</v>
      </c>
      <c r="G1152" s="172" t="s">
        <v>1730</v>
      </c>
      <c r="H1152" s="173" t="s">
        <v>1281</v>
      </c>
      <c r="I1152" s="173" t="s">
        <v>60</v>
      </c>
      <c r="J1152" s="173" t="s">
        <v>2427</v>
      </c>
      <c r="K1152" s="173">
        <v>5</v>
      </c>
      <c r="L1152" s="173" t="s">
        <v>2907</v>
      </c>
      <c r="M1152" s="173"/>
      <c r="N1152" s="173">
        <v>5</v>
      </c>
    </row>
    <row r="1153" spans="1:14" x14ac:dyDescent="0.25">
      <c r="A1153" s="176" t="str">
        <f t="shared" si="102"/>
        <v>281110176</v>
      </c>
      <c r="B1153" s="176">
        <f t="shared" si="103"/>
        <v>2811101</v>
      </c>
      <c r="C1153" s="176" t="str">
        <f t="shared" si="104"/>
        <v>76</v>
      </c>
      <c r="D1153" s="176" t="str">
        <f t="shared" si="105"/>
        <v>BUCKET DELAVE</v>
      </c>
      <c r="E1153" s="176" t="str">
        <f t="shared" si="106"/>
        <v>Панама</v>
      </c>
      <c r="F1153" s="177" t="str">
        <f t="shared" si="107"/>
        <v>Панамы</v>
      </c>
      <c r="G1153" s="172" t="s">
        <v>3224</v>
      </c>
      <c r="H1153" s="173" t="s">
        <v>1281</v>
      </c>
      <c r="I1153" s="173" t="s">
        <v>64</v>
      </c>
      <c r="J1153" s="173" t="s">
        <v>2427</v>
      </c>
      <c r="K1153" s="173">
        <v>5</v>
      </c>
      <c r="L1153" s="173" t="s">
        <v>2907</v>
      </c>
      <c r="M1153" s="173"/>
      <c r="N1153" s="173">
        <v>5</v>
      </c>
    </row>
    <row r="1154" spans="1:14" x14ac:dyDescent="0.25">
      <c r="A1154" s="176" t="str">
        <f t="shared" si="102"/>
        <v>281110176</v>
      </c>
      <c r="B1154" s="176">
        <f t="shared" si="103"/>
        <v>2811101</v>
      </c>
      <c r="C1154" s="176" t="str">
        <f t="shared" si="104"/>
        <v>76</v>
      </c>
      <c r="D1154" s="176" t="str">
        <f t="shared" si="105"/>
        <v>BUCKET DELAVE</v>
      </c>
      <c r="E1154" s="176" t="str">
        <f t="shared" si="106"/>
        <v>Панама</v>
      </c>
      <c r="F1154" s="177" t="str">
        <f t="shared" si="107"/>
        <v>Панамы</v>
      </c>
      <c r="G1154" s="172" t="s">
        <v>3225</v>
      </c>
      <c r="H1154" s="173" t="s">
        <v>1281</v>
      </c>
      <c r="I1154" s="173" t="s">
        <v>70</v>
      </c>
      <c r="J1154" s="173" t="s">
        <v>2575</v>
      </c>
      <c r="K1154" s="173">
        <v>2</v>
      </c>
      <c r="L1154" s="173" t="s">
        <v>2576</v>
      </c>
      <c r="M1154" s="173"/>
      <c r="N1154" s="173">
        <v>2</v>
      </c>
    </row>
    <row r="1155" spans="1:14" x14ac:dyDescent="0.25">
      <c r="A1155" s="176" t="str">
        <f t="shared" ref="A1155:A1218" si="108">B1155&amp;C1155</f>
        <v>28111012</v>
      </c>
      <c r="B1155" s="176">
        <f t="shared" ref="B1155:B1218" si="109">_xlfn.LET(_xlpm.START,FIND("арт. ",H1155)+5,_xlpm.END,FIND(" ",H1155,_xlpm.START),_xlpm.Result,TRIM(MID(H1155,_xlpm.START,_xlpm.END-_xlpm.START)),IFERROR(VALUE(_xlpm.Result),_xlpm.Result))</f>
        <v>2811101</v>
      </c>
      <c r="C1155" s="176" t="str">
        <f t="shared" ref="C1155:C1218" si="110">_xlfn.LET(_xlpm.START,FIND("{",H1155)+1,_xlpm.END,FIND("}",H1155),TRIM(MID(H1155,_xlpm.START,_xlpm.END-_xlpm.START)))</f>
        <v>2</v>
      </c>
      <c r="D1155" s="176" t="str">
        <f t="shared" ref="D1155:D1218" si="111">_xlfn.LET(_xlpm.START,FIND("арт. ",H1155)+13,_xlpm.END,FIND("(",H1155),TRIM(MID(H1155,_xlpm.START,_xlpm.END-_xlpm.START)))</f>
        <v>BUCKET DELAVE</v>
      </c>
      <c r="E1155" s="176" t="str">
        <f t="shared" ref="E1155:E1218" si="112">_xlfn.LET(_xlpm.START,1,_xlpm.END,FIND(MID($S$1,1,1),H1155),TRIM(MID(H1155,_xlpm.START,_xlpm.END-_xlpm.START)))</f>
        <v>Панама</v>
      </c>
      <c r="F1155" s="177" t="str">
        <f t="shared" ref="F1155:F1218" si="113">VLOOKUP(E1155,O:P,2,0)</f>
        <v>Панамы</v>
      </c>
      <c r="G1155" s="172" t="s">
        <v>3325</v>
      </c>
      <c r="H1155" s="173" t="s">
        <v>3444</v>
      </c>
      <c r="I1155" s="173" t="s">
        <v>60</v>
      </c>
      <c r="J1155" s="173" t="s">
        <v>3571</v>
      </c>
      <c r="K1155" s="173">
        <v>1</v>
      </c>
      <c r="L1155" s="173" t="s">
        <v>3571</v>
      </c>
      <c r="M1155" s="173"/>
      <c r="N1155" s="173">
        <v>1</v>
      </c>
    </row>
    <row r="1156" spans="1:14" x14ac:dyDescent="0.25">
      <c r="A1156" s="176" t="str">
        <f t="shared" si="108"/>
        <v>28111012</v>
      </c>
      <c r="B1156" s="176">
        <f t="shared" si="109"/>
        <v>2811101</v>
      </c>
      <c r="C1156" s="176" t="str">
        <f t="shared" si="110"/>
        <v>2</v>
      </c>
      <c r="D1156" s="176" t="str">
        <f t="shared" si="111"/>
        <v>BUCKET DELAVE</v>
      </c>
      <c r="E1156" s="176" t="str">
        <f t="shared" si="112"/>
        <v>Панама</v>
      </c>
      <c r="F1156" s="177" t="str">
        <f t="shared" si="113"/>
        <v>Панамы</v>
      </c>
      <c r="G1156" s="172" t="s">
        <v>3326</v>
      </c>
      <c r="H1156" s="173" t="s">
        <v>3444</v>
      </c>
      <c r="I1156" s="173" t="s">
        <v>64</v>
      </c>
      <c r="J1156" s="173" t="s">
        <v>3569</v>
      </c>
      <c r="K1156" s="173">
        <v>2</v>
      </c>
      <c r="L1156" s="173" t="s">
        <v>3570</v>
      </c>
      <c r="M1156" s="173"/>
      <c r="N1156" s="173">
        <v>2</v>
      </c>
    </row>
    <row r="1157" spans="1:14" x14ac:dyDescent="0.25">
      <c r="A1157" s="176" t="str">
        <f t="shared" si="108"/>
        <v>28111011</v>
      </c>
      <c r="B1157" s="176">
        <f t="shared" si="109"/>
        <v>2811101</v>
      </c>
      <c r="C1157" s="176" t="str">
        <f t="shared" si="110"/>
        <v>1</v>
      </c>
      <c r="D1157" s="176" t="str">
        <f t="shared" si="111"/>
        <v>BUCKET DELAVE</v>
      </c>
      <c r="E1157" s="176" t="str">
        <f t="shared" si="112"/>
        <v>Панама</v>
      </c>
      <c r="F1157" s="177" t="str">
        <f t="shared" si="113"/>
        <v>Панамы</v>
      </c>
      <c r="G1157" s="172" t="s">
        <v>1734</v>
      </c>
      <c r="H1157" s="173" t="s">
        <v>1285</v>
      </c>
      <c r="I1157" s="173" t="s">
        <v>66</v>
      </c>
      <c r="J1157" s="173" t="s">
        <v>2575</v>
      </c>
      <c r="K1157" s="173">
        <v>1</v>
      </c>
      <c r="L1157" s="173" t="s">
        <v>2575</v>
      </c>
      <c r="M1157" s="173"/>
      <c r="N1157" s="173">
        <v>1</v>
      </c>
    </row>
    <row r="1158" spans="1:14" x14ac:dyDescent="0.25">
      <c r="A1158" s="176" t="str">
        <f t="shared" si="108"/>
        <v>28111011</v>
      </c>
      <c r="B1158" s="176">
        <f t="shared" si="109"/>
        <v>2811101</v>
      </c>
      <c r="C1158" s="176" t="str">
        <f t="shared" si="110"/>
        <v>1</v>
      </c>
      <c r="D1158" s="176" t="str">
        <f t="shared" si="111"/>
        <v>BUCKET DELAVE</v>
      </c>
      <c r="E1158" s="176" t="str">
        <f t="shared" si="112"/>
        <v>Панама</v>
      </c>
      <c r="F1158" s="177" t="str">
        <f t="shared" si="113"/>
        <v>Панамы</v>
      </c>
      <c r="G1158" s="172" t="s">
        <v>1733</v>
      </c>
      <c r="H1158" s="173" t="s">
        <v>1285</v>
      </c>
      <c r="I1158" s="173" t="s">
        <v>61</v>
      </c>
      <c r="J1158" s="173" t="s">
        <v>2575</v>
      </c>
      <c r="K1158" s="173">
        <v>6</v>
      </c>
      <c r="L1158" s="173" t="s">
        <v>3644</v>
      </c>
      <c r="M1158" s="173"/>
      <c r="N1158" s="173">
        <v>6</v>
      </c>
    </row>
    <row r="1159" spans="1:14" x14ac:dyDescent="0.25">
      <c r="A1159" s="176" t="str">
        <f t="shared" si="108"/>
        <v>28111011</v>
      </c>
      <c r="B1159" s="176">
        <f t="shared" si="109"/>
        <v>2811101</v>
      </c>
      <c r="C1159" s="176" t="str">
        <f t="shared" si="110"/>
        <v>1</v>
      </c>
      <c r="D1159" s="176" t="str">
        <f t="shared" si="111"/>
        <v>BUCKET DELAVE</v>
      </c>
      <c r="E1159" s="176" t="str">
        <f t="shared" si="112"/>
        <v>Панама</v>
      </c>
      <c r="F1159" s="177" t="str">
        <f t="shared" si="113"/>
        <v>Панамы</v>
      </c>
      <c r="G1159" s="172" t="s">
        <v>3221</v>
      </c>
      <c r="H1159" s="173" t="s">
        <v>1285</v>
      </c>
      <c r="I1159" s="173" t="s">
        <v>60</v>
      </c>
      <c r="J1159" s="173" t="s">
        <v>2575</v>
      </c>
      <c r="K1159" s="173">
        <v>5</v>
      </c>
      <c r="L1159" s="173" t="s">
        <v>3645</v>
      </c>
      <c r="M1159" s="173"/>
      <c r="N1159" s="173">
        <v>5</v>
      </c>
    </row>
    <row r="1160" spans="1:14" x14ac:dyDescent="0.25">
      <c r="A1160" s="176" t="str">
        <f t="shared" si="108"/>
        <v>28111011</v>
      </c>
      <c r="B1160" s="176">
        <f t="shared" si="109"/>
        <v>2811101</v>
      </c>
      <c r="C1160" s="176" t="str">
        <f t="shared" si="110"/>
        <v>1</v>
      </c>
      <c r="D1160" s="176" t="str">
        <f t="shared" si="111"/>
        <v>BUCKET DELAVE</v>
      </c>
      <c r="E1160" s="176" t="str">
        <f t="shared" si="112"/>
        <v>Панама</v>
      </c>
      <c r="F1160" s="177" t="str">
        <f t="shared" si="113"/>
        <v>Панамы</v>
      </c>
      <c r="G1160" s="172" t="s">
        <v>3222</v>
      </c>
      <c r="H1160" s="173" t="s">
        <v>1285</v>
      </c>
      <c r="I1160" s="173" t="s">
        <v>64</v>
      </c>
      <c r="J1160" s="173" t="s">
        <v>2427</v>
      </c>
      <c r="K1160" s="173">
        <v>6</v>
      </c>
      <c r="L1160" s="173" t="s">
        <v>3646</v>
      </c>
      <c r="M1160" s="173"/>
      <c r="N1160" s="173">
        <v>6</v>
      </c>
    </row>
    <row r="1161" spans="1:14" x14ac:dyDescent="0.25">
      <c r="A1161" s="176" t="str">
        <f t="shared" si="108"/>
        <v>28111011</v>
      </c>
      <c r="B1161" s="176">
        <f t="shared" si="109"/>
        <v>2811101</v>
      </c>
      <c r="C1161" s="176" t="str">
        <f t="shared" si="110"/>
        <v>1</v>
      </c>
      <c r="D1161" s="176" t="str">
        <f t="shared" si="111"/>
        <v>BUCKET DELAVE</v>
      </c>
      <c r="E1161" s="176" t="str">
        <f t="shared" si="112"/>
        <v>Панама</v>
      </c>
      <c r="F1161" s="177" t="str">
        <f t="shared" si="113"/>
        <v>Панамы</v>
      </c>
      <c r="G1161" s="172" t="s">
        <v>3223</v>
      </c>
      <c r="H1161" s="173" t="s">
        <v>1285</v>
      </c>
      <c r="I1161" s="173" t="s">
        <v>70</v>
      </c>
      <c r="J1161" s="173" t="s">
        <v>2575</v>
      </c>
      <c r="K1161" s="173">
        <v>1</v>
      </c>
      <c r="L1161" s="173" t="s">
        <v>2575</v>
      </c>
      <c r="M1161" s="173"/>
      <c r="N1161" s="173">
        <v>1</v>
      </c>
    </row>
    <row r="1162" spans="1:14" x14ac:dyDescent="0.25">
      <c r="A1162" s="176" t="str">
        <f t="shared" si="108"/>
        <v>29285017</v>
      </c>
      <c r="B1162" s="176">
        <f t="shared" si="109"/>
        <v>2928501</v>
      </c>
      <c r="C1162" s="176" t="str">
        <f t="shared" si="110"/>
        <v>7</v>
      </c>
      <c r="D1162" s="176" t="str">
        <f t="shared" si="111"/>
        <v>PITH HELMET</v>
      </c>
      <c r="E1162" s="176" t="str">
        <f t="shared" si="112"/>
        <v>Панама</v>
      </c>
      <c r="F1162" s="177" t="str">
        <f t="shared" si="113"/>
        <v>Панамы</v>
      </c>
      <c r="G1162" s="172" t="s">
        <v>3298</v>
      </c>
      <c r="H1162" s="173" t="s">
        <v>3434</v>
      </c>
      <c r="I1162" s="173" t="s">
        <v>65</v>
      </c>
      <c r="J1162" s="173" t="s">
        <v>3616</v>
      </c>
      <c r="K1162" s="173">
        <v>4</v>
      </c>
      <c r="L1162" s="173" t="s">
        <v>3619</v>
      </c>
      <c r="M1162" s="173"/>
      <c r="N1162" s="173">
        <v>4</v>
      </c>
    </row>
    <row r="1163" spans="1:14" x14ac:dyDescent="0.25">
      <c r="A1163" s="176" t="str">
        <f t="shared" si="108"/>
        <v>94951021</v>
      </c>
      <c r="B1163" s="176">
        <f t="shared" si="109"/>
        <v>9495102</v>
      </c>
      <c r="C1163" s="176" t="str">
        <f t="shared" si="110"/>
        <v>1</v>
      </c>
      <c r="D1163" s="176" t="str">
        <f t="shared" si="111"/>
        <v>GLOVES SOFT SHELL GOAT NAPPA</v>
      </c>
      <c r="E1163" s="176" t="str">
        <f t="shared" si="112"/>
        <v>Перчатки</v>
      </c>
      <c r="F1163" s="177" t="str">
        <f t="shared" si="113"/>
        <v>Перчатки</v>
      </c>
      <c r="G1163" s="172" t="s">
        <v>1191</v>
      </c>
      <c r="H1163" s="173" t="s">
        <v>1288</v>
      </c>
      <c r="I1163" s="173">
        <v>9</v>
      </c>
      <c r="J1163" s="173" t="s">
        <v>2593</v>
      </c>
      <c r="K1163" s="173">
        <v>3</v>
      </c>
      <c r="L1163" s="173" t="s">
        <v>2594</v>
      </c>
      <c r="M1163" s="173"/>
      <c r="N1163" s="173">
        <v>3</v>
      </c>
    </row>
    <row r="1164" spans="1:14" x14ac:dyDescent="0.25">
      <c r="A1164" s="176" t="str">
        <f t="shared" si="108"/>
        <v>949710472</v>
      </c>
      <c r="B1164" s="176">
        <f t="shared" si="109"/>
        <v>9497104</v>
      </c>
      <c r="C1164" s="176" t="str">
        <f t="shared" si="110"/>
        <v>72</v>
      </c>
      <c r="D1164" s="176" t="str">
        <f t="shared" si="111"/>
        <v>GLOVES PIGSKIN</v>
      </c>
      <c r="E1164" s="176" t="str">
        <f t="shared" si="112"/>
        <v>Перчатки</v>
      </c>
      <c r="F1164" s="177" t="str">
        <f t="shared" si="113"/>
        <v>Перчатки</v>
      </c>
      <c r="G1164" s="172" t="s">
        <v>1674</v>
      </c>
      <c r="H1164" s="173" t="s">
        <v>1290</v>
      </c>
      <c r="I1164" s="173">
        <v>9</v>
      </c>
      <c r="J1164" s="173">
        <v>616.79</v>
      </c>
      <c r="K1164" s="173">
        <v>1</v>
      </c>
      <c r="L1164" s="173">
        <v>616.79</v>
      </c>
      <c r="M1164" s="173"/>
      <c r="N1164" s="173">
        <v>1</v>
      </c>
    </row>
    <row r="1165" spans="1:14" x14ac:dyDescent="0.25">
      <c r="A1165" s="176" t="str">
        <f t="shared" si="108"/>
        <v>949710462</v>
      </c>
      <c r="B1165" s="176">
        <f t="shared" si="109"/>
        <v>9497104</v>
      </c>
      <c r="C1165" s="176" t="str">
        <f t="shared" si="110"/>
        <v>62</v>
      </c>
      <c r="D1165" s="176" t="str">
        <f t="shared" si="111"/>
        <v>GLOVES PIGSKIN</v>
      </c>
      <c r="E1165" s="176" t="str">
        <f t="shared" si="112"/>
        <v>Перчатки</v>
      </c>
      <c r="F1165" s="177" t="str">
        <f t="shared" si="113"/>
        <v>Перчатки</v>
      </c>
      <c r="G1165" s="172" t="s">
        <v>1673</v>
      </c>
      <c r="H1165" s="173" t="s">
        <v>1291</v>
      </c>
      <c r="I1165" s="173">
        <v>9</v>
      </c>
      <c r="J1165" s="173" t="s">
        <v>2602</v>
      </c>
      <c r="K1165" s="173">
        <v>3</v>
      </c>
      <c r="L1165" s="173" t="s">
        <v>2912</v>
      </c>
      <c r="M1165" s="173"/>
      <c r="N1165" s="173">
        <v>3</v>
      </c>
    </row>
    <row r="1166" spans="1:14" x14ac:dyDescent="0.25">
      <c r="A1166" s="176" t="str">
        <f t="shared" si="108"/>
        <v>949710462</v>
      </c>
      <c r="B1166" s="176">
        <f t="shared" si="109"/>
        <v>9497104</v>
      </c>
      <c r="C1166" s="176" t="str">
        <f t="shared" si="110"/>
        <v>62</v>
      </c>
      <c r="D1166" s="176" t="str">
        <f t="shared" si="111"/>
        <v>GLOVES PIGSKIN</v>
      </c>
      <c r="E1166" s="176" t="str">
        <f t="shared" si="112"/>
        <v>Перчатки</v>
      </c>
      <c r="F1166" s="177" t="str">
        <f t="shared" si="113"/>
        <v>Перчатки</v>
      </c>
      <c r="G1166" s="172" t="s">
        <v>1672</v>
      </c>
      <c r="H1166" s="173" t="s">
        <v>1291</v>
      </c>
      <c r="I1166" s="173">
        <v>10</v>
      </c>
      <c r="J1166" s="173" t="s">
        <v>2696</v>
      </c>
      <c r="K1166" s="173">
        <v>1</v>
      </c>
      <c r="L1166" s="173" t="s">
        <v>2696</v>
      </c>
      <c r="M1166" s="173"/>
      <c r="N1166" s="173">
        <v>1</v>
      </c>
    </row>
    <row r="1167" spans="1:14" x14ac:dyDescent="0.25">
      <c r="A1167" s="176" t="str">
        <f t="shared" si="108"/>
        <v>949710462</v>
      </c>
      <c r="B1167" s="176">
        <f t="shared" si="109"/>
        <v>9497104</v>
      </c>
      <c r="C1167" s="176" t="str">
        <f t="shared" si="110"/>
        <v>62</v>
      </c>
      <c r="D1167" s="176" t="str">
        <f t="shared" si="111"/>
        <v>GLOVES PIGSKIN</v>
      </c>
      <c r="E1167" s="176" t="str">
        <f t="shared" si="112"/>
        <v>Перчатки</v>
      </c>
      <c r="F1167" s="177" t="str">
        <f t="shared" si="113"/>
        <v>Перчатки</v>
      </c>
      <c r="G1167" s="172" t="s">
        <v>1671</v>
      </c>
      <c r="H1167" s="173" t="s">
        <v>1291</v>
      </c>
      <c r="I1167" s="173">
        <v>8</v>
      </c>
      <c r="J1167" s="173" t="s">
        <v>2911</v>
      </c>
      <c r="K1167" s="173">
        <v>1</v>
      </c>
      <c r="L1167" s="173" t="s">
        <v>2911</v>
      </c>
      <c r="M1167" s="173"/>
      <c r="N1167" s="173">
        <v>1</v>
      </c>
    </row>
    <row r="1168" spans="1:14" x14ac:dyDescent="0.25">
      <c r="A1168" s="176" t="str">
        <f t="shared" si="108"/>
        <v>949710462</v>
      </c>
      <c r="B1168" s="176">
        <f t="shared" si="109"/>
        <v>9497104</v>
      </c>
      <c r="C1168" s="176" t="str">
        <f t="shared" si="110"/>
        <v>62</v>
      </c>
      <c r="D1168" s="176" t="str">
        <f t="shared" si="111"/>
        <v>GLOVES PIGSKIN</v>
      </c>
      <c r="E1168" s="176" t="str">
        <f t="shared" si="112"/>
        <v>Перчатки</v>
      </c>
      <c r="F1168" s="177" t="str">
        <f t="shared" si="113"/>
        <v>Перчатки</v>
      </c>
      <c r="G1168" s="172" t="s">
        <v>1670</v>
      </c>
      <c r="H1168" s="173" t="s">
        <v>1291</v>
      </c>
      <c r="I1168" s="173">
        <v>8.5</v>
      </c>
      <c r="J1168" s="173" t="s">
        <v>2602</v>
      </c>
      <c r="K1168" s="173">
        <v>3</v>
      </c>
      <c r="L1168" s="173" t="s">
        <v>2912</v>
      </c>
      <c r="M1168" s="173"/>
      <c r="N1168" s="173">
        <v>3</v>
      </c>
    </row>
    <row r="1169" spans="1:14" x14ac:dyDescent="0.25">
      <c r="A1169" s="176" t="str">
        <f t="shared" si="108"/>
        <v>949710462</v>
      </c>
      <c r="B1169" s="176">
        <f t="shared" si="109"/>
        <v>9497104</v>
      </c>
      <c r="C1169" s="176" t="str">
        <f t="shared" si="110"/>
        <v>62</v>
      </c>
      <c r="D1169" s="176" t="str">
        <f t="shared" si="111"/>
        <v>GLOVES PIGSKIN</v>
      </c>
      <c r="E1169" s="176" t="str">
        <f t="shared" si="112"/>
        <v>Перчатки</v>
      </c>
      <c r="F1169" s="177" t="str">
        <f t="shared" si="113"/>
        <v>Перчатки</v>
      </c>
      <c r="G1169" s="172" t="s">
        <v>1669</v>
      </c>
      <c r="H1169" s="173" t="s">
        <v>1291</v>
      </c>
      <c r="I1169" s="173">
        <v>9.5</v>
      </c>
      <c r="J1169" s="173" t="s">
        <v>2602</v>
      </c>
      <c r="K1169" s="173">
        <v>1</v>
      </c>
      <c r="L1169" s="173" t="s">
        <v>2602</v>
      </c>
      <c r="M1169" s="173"/>
      <c r="N1169" s="173">
        <v>1</v>
      </c>
    </row>
    <row r="1170" spans="1:14" x14ac:dyDescent="0.25">
      <c r="A1170" s="176" t="str">
        <f t="shared" si="108"/>
        <v>94971041</v>
      </c>
      <c r="B1170" s="176">
        <f t="shared" si="109"/>
        <v>9497104</v>
      </c>
      <c r="C1170" s="176" t="str">
        <f t="shared" si="110"/>
        <v>1</v>
      </c>
      <c r="D1170" s="176" t="str">
        <f t="shared" si="111"/>
        <v>GLOVES PIGSKIN</v>
      </c>
      <c r="E1170" s="176" t="str">
        <f t="shared" si="112"/>
        <v>Перчатки</v>
      </c>
      <c r="F1170" s="177" t="str">
        <f t="shared" si="113"/>
        <v>Перчатки</v>
      </c>
      <c r="G1170" s="172" t="s">
        <v>1678</v>
      </c>
      <c r="H1170" s="173" t="s">
        <v>1295</v>
      </c>
      <c r="I1170" s="173">
        <v>8</v>
      </c>
      <c r="J1170" s="173" t="s">
        <v>2696</v>
      </c>
      <c r="K1170" s="173">
        <v>1</v>
      </c>
      <c r="L1170" s="173" t="s">
        <v>2696</v>
      </c>
      <c r="M1170" s="173"/>
      <c r="N1170" s="173">
        <v>1</v>
      </c>
    </row>
    <row r="1171" spans="1:14" x14ac:dyDescent="0.25">
      <c r="A1171" s="176" t="str">
        <f t="shared" si="108"/>
        <v>94971041</v>
      </c>
      <c r="B1171" s="176">
        <f t="shared" si="109"/>
        <v>9497104</v>
      </c>
      <c r="C1171" s="176" t="str">
        <f t="shared" si="110"/>
        <v>1</v>
      </c>
      <c r="D1171" s="176" t="str">
        <f t="shared" si="111"/>
        <v>GLOVES PIGSKIN</v>
      </c>
      <c r="E1171" s="176" t="str">
        <f t="shared" si="112"/>
        <v>Перчатки</v>
      </c>
      <c r="F1171" s="177" t="str">
        <f t="shared" si="113"/>
        <v>Перчатки</v>
      </c>
      <c r="G1171" s="172" t="s">
        <v>1677</v>
      </c>
      <c r="H1171" s="173" t="s">
        <v>1295</v>
      </c>
      <c r="I1171" s="173">
        <v>8.5</v>
      </c>
      <c r="J1171" s="173" t="s">
        <v>2602</v>
      </c>
      <c r="K1171" s="173">
        <v>1</v>
      </c>
      <c r="L1171" s="173" t="s">
        <v>2602</v>
      </c>
      <c r="M1171" s="173"/>
      <c r="N1171" s="173">
        <v>1</v>
      </c>
    </row>
    <row r="1172" spans="1:14" x14ac:dyDescent="0.25">
      <c r="A1172" s="176" t="str">
        <f t="shared" si="108"/>
        <v>94971041</v>
      </c>
      <c r="B1172" s="176">
        <f t="shared" si="109"/>
        <v>9497104</v>
      </c>
      <c r="C1172" s="176" t="str">
        <f t="shared" si="110"/>
        <v>1</v>
      </c>
      <c r="D1172" s="176" t="str">
        <f t="shared" si="111"/>
        <v>GLOVES PIGSKIN</v>
      </c>
      <c r="E1172" s="176" t="str">
        <f t="shared" si="112"/>
        <v>Перчатки</v>
      </c>
      <c r="F1172" s="177" t="str">
        <f t="shared" si="113"/>
        <v>Перчатки</v>
      </c>
      <c r="G1172" s="172" t="s">
        <v>1676</v>
      </c>
      <c r="H1172" s="173" t="s">
        <v>1295</v>
      </c>
      <c r="I1172" s="173">
        <v>9</v>
      </c>
      <c r="J1172" s="173" t="s">
        <v>2602</v>
      </c>
      <c r="K1172" s="173">
        <v>2</v>
      </c>
      <c r="L1172" s="173" t="s">
        <v>3126</v>
      </c>
      <c r="M1172" s="173"/>
      <c r="N1172" s="173">
        <v>2</v>
      </c>
    </row>
    <row r="1173" spans="1:14" x14ac:dyDescent="0.25">
      <c r="A1173" s="176" t="str">
        <f t="shared" si="108"/>
        <v>94971041</v>
      </c>
      <c r="B1173" s="176">
        <f t="shared" si="109"/>
        <v>9497104</v>
      </c>
      <c r="C1173" s="176" t="str">
        <f t="shared" si="110"/>
        <v>1</v>
      </c>
      <c r="D1173" s="176" t="str">
        <f t="shared" si="111"/>
        <v>GLOVES PIGSKIN</v>
      </c>
      <c r="E1173" s="176" t="str">
        <f t="shared" si="112"/>
        <v>Перчатки</v>
      </c>
      <c r="F1173" s="177" t="str">
        <f t="shared" si="113"/>
        <v>Перчатки</v>
      </c>
      <c r="G1173" s="172" t="s">
        <v>1675</v>
      </c>
      <c r="H1173" s="173" t="s">
        <v>1295</v>
      </c>
      <c r="I1173" s="173">
        <v>9.5</v>
      </c>
      <c r="J1173" s="173" t="s">
        <v>2602</v>
      </c>
      <c r="K1173" s="173">
        <v>1</v>
      </c>
      <c r="L1173" s="173" t="s">
        <v>2602</v>
      </c>
      <c r="M1173" s="173"/>
      <c r="N1173" s="173">
        <v>1</v>
      </c>
    </row>
    <row r="1174" spans="1:14" x14ac:dyDescent="0.25">
      <c r="A1174" s="176" t="str">
        <f t="shared" si="108"/>
        <v>94972045</v>
      </c>
      <c r="B1174" s="176">
        <f t="shared" si="109"/>
        <v>9497204</v>
      </c>
      <c r="C1174" s="176" t="str">
        <f t="shared" si="110"/>
        <v>5</v>
      </c>
      <c r="D1174" s="176" t="str">
        <f t="shared" si="111"/>
        <v>GLOVES GOAT NUBUCK</v>
      </c>
      <c r="E1174" s="176" t="str">
        <f t="shared" si="112"/>
        <v>Перчатки</v>
      </c>
      <c r="F1174" s="177" t="str">
        <f t="shared" si="113"/>
        <v>Перчатки</v>
      </c>
      <c r="G1174" s="172" t="s">
        <v>1668</v>
      </c>
      <c r="H1174" s="173" t="s">
        <v>1299</v>
      </c>
      <c r="I1174" s="173">
        <v>9</v>
      </c>
      <c r="J1174" s="173" t="s">
        <v>2913</v>
      </c>
      <c r="K1174" s="173">
        <v>1</v>
      </c>
      <c r="L1174" s="173" t="s">
        <v>2913</v>
      </c>
      <c r="M1174" s="173"/>
      <c r="N1174" s="173">
        <v>1</v>
      </c>
    </row>
    <row r="1175" spans="1:14" x14ac:dyDescent="0.25">
      <c r="A1175" s="176" t="str">
        <f t="shared" si="108"/>
        <v>94972045</v>
      </c>
      <c r="B1175" s="176">
        <f t="shared" si="109"/>
        <v>9497204</v>
      </c>
      <c r="C1175" s="176" t="str">
        <f t="shared" si="110"/>
        <v>5</v>
      </c>
      <c r="D1175" s="176" t="str">
        <f t="shared" si="111"/>
        <v>GLOVES GOAT NUBUCK</v>
      </c>
      <c r="E1175" s="176" t="str">
        <f t="shared" si="112"/>
        <v>Перчатки</v>
      </c>
      <c r="F1175" s="177" t="str">
        <f t="shared" si="113"/>
        <v>Перчатки</v>
      </c>
      <c r="G1175" s="172" t="s">
        <v>1667</v>
      </c>
      <c r="H1175" s="173" t="s">
        <v>1299</v>
      </c>
      <c r="I1175" s="173">
        <v>10</v>
      </c>
      <c r="J1175" s="173" t="s">
        <v>2564</v>
      </c>
      <c r="K1175" s="173">
        <v>1</v>
      </c>
      <c r="L1175" s="173" t="s">
        <v>2703</v>
      </c>
      <c r="M1175" s="173"/>
      <c r="N1175" s="173">
        <v>1</v>
      </c>
    </row>
    <row r="1176" spans="1:14" x14ac:dyDescent="0.25">
      <c r="A1176" s="176" t="str">
        <f t="shared" si="108"/>
        <v>94972045</v>
      </c>
      <c r="B1176" s="176">
        <f t="shared" si="109"/>
        <v>9497204</v>
      </c>
      <c r="C1176" s="176" t="str">
        <f t="shared" si="110"/>
        <v>5</v>
      </c>
      <c r="D1176" s="176" t="str">
        <f t="shared" si="111"/>
        <v>GLOVES GOAT NUBUCK</v>
      </c>
      <c r="E1176" s="176" t="str">
        <f t="shared" si="112"/>
        <v>Перчатки</v>
      </c>
      <c r="F1176" s="177" t="str">
        <f t="shared" si="113"/>
        <v>Перчатки</v>
      </c>
      <c r="G1176" s="172" t="s">
        <v>1666</v>
      </c>
      <c r="H1176" s="173" t="s">
        <v>1299</v>
      </c>
      <c r="I1176" s="173">
        <v>9.5</v>
      </c>
      <c r="J1176" s="173" t="s">
        <v>2913</v>
      </c>
      <c r="K1176" s="173">
        <v>2</v>
      </c>
      <c r="L1176" s="173" t="s">
        <v>2914</v>
      </c>
      <c r="M1176" s="173"/>
      <c r="N1176" s="173">
        <v>2</v>
      </c>
    </row>
    <row r="1177" spans="1:14" x14ac:dyDescent="0.25">
      <c r="A1177" s="176" t="str">
        <f t="shared" si="108"/>
        <v>949720472</v>
      </c>
      <c r="B1177" s="176">
        <f t="shared" si="109"/>
        <v>9497204</v>
      </c>
      <c r="C1177" s="176" t="str">
        <f t="shared" si="110"/>
        <v>72</v>
      </c>
      <c r="D1177" s="176" t="str">
        <f t="shared" si="111"/>
        <v>GLOVES GOAT NUBUCK</v>
      </c>
      <c r="E1177" s="176" t="str">
        <f t="shared" si="112"/>
        <v>Перчатки</v>
      </c>
      <c r="F1177" s="177" t="str">
        <f t="shared" si="113"/>
        <v>Перчатки</v>
      </c>
      <c r="G1177" s="172" t="s">
        <v>1665</v>
      </c>
      <c r="H1177" s="173" t="s">
        <v>1301</v>
      </c>
      <c r="I1177" s="173">
        <v>9</v>
      </c>
      <c r="J1177" s="173" t="s">
        <v>2913</v>
      </c>
      <c r="K1177" s="173">
        <v>3</v>
      </c>
      <c r="L1177" s="173" t="s">
        <v>2915</v>
      </c>
      <c r="M1177" s="173"/>
      <c r="N1177" s="173">
        <v>3</v>
      </c>
    </row>
    <row r="1178" spans="1:14" x14ac:dyDescent="0.25">
      <c r="A1178" s="176" t="str">
        <f t="shared" si="108"/>
        <v>949720472</v>
      </c>
      <c r="B1178" s="176">
        <f t="shared" si="109"/>
        <v>9497204</v>
      </c>
      <c r="C1178" s="176" t="str">
        <f t="shared" si="110"/>
        <v>72</v>
      </c>
      <c r="D1178" s="176" t="str">
        <f t="shared" si="111"/>
        <v>GLOVES GOAT NUBUCK</v>
      </c>
      <c r="E1178" s="176" t="str">
        <f t="shared" si="112"/>
        <v>Перчатки</v>
      </c>
      <c r="F1178" s="177" t="str">
        <f t="shared" si="113"/>
        <v>Перчатки</v>
      </c>
      <c r="G1178" s="172" t="s">
        <v>1664</v>
      </c>
      <c r="H1178" s="173" t="s">
        <v>1301</v>
      </c>
      <c r="I1178" s="173">
        <v>8.5</v>
      </c>
      <c r="J1178" s="173" t="s">
        <v>2913</v>
      </c>
      <c r="K1178" s="173">
        <v>2</v>
      </c>
      <c r="L1178" s="173" t="s">
        <v>2914</v>
      </c>
      <c r="M1178" s="173"/>
      <c r="N1178" s="173">
        <v>2</v>
      </c>
    </row>
    <row r="1179" spans="1:14" x14ac:dyDescent="0.25">
      <c r="A1179" s="176" t="str">
        <f t="shared" si="108"/>
        <v>94972051</v>
      </c>
      <c r="B1179" s="176">
        <f t="shared" si="109"/>
        <v>9497205</v>
      </c>
      <c r="C1179" s="176" t="str">
        <f t="shared" si="110"/>
        <v>1</v>
      </c>
      <c r="D1179" s="176" t="str">
        <f t="shared" si="111"/>
        <v>GLOVES GOAT NAPPA-WOOL</v>
      </c>
      <c r="E1179" s="176" t="str">
        <f t="shared" si="112"/>
        <v>Перчатки</v>
      </c>
      <c r="F1179" s="177" t="str">
        <f t="shared" si="113"/>
        <v>Перчатки</v>
      </c>
      <c r="G1179" s="172" t="s">
        <v>1663</v>
      </c>
      <c r="H1179" s="173" t="s">
        <v>1304</v>
      </c>
      <c r="I1179" s="173">
        <v>10</v>
      </c>
      <c r="J1179" s="173" t="s">
        <v>2916</v>
      </c>
      <c r="K1179" s="173">
        <v>1</v>
      </c>
      <c r="L1179" s="173" t="s">
        <v>2916</v>
      </c>
      <c r="M1179" s="173"/>
      <c r="N1179" s="173">
        <v>1</v>
      </c>
    </row>
    <row r="1180" spans="1:14" x14ac:dyDescent="0.25">
      <c r="A1180" s="176" t="str">
        <f t="shared" si="108"/>
        <v>94972051</v>
      </c>
      <c r="B1180" s="176">
        <f t="shared" si="109"/>
        <v>9497205</v>
      </c>
      <c r="C1180" s="176" t="str">
        <f t="shared" si="110"/>
        <v>1</v>
      </c>
      <c r="D1180" s="176" t="str">
        <f t="shared" si="111"/>
        <v>GLOVES GOAT NAPPA-WOOL</v>
      </c>
      <c r="E1180" s="176" t="str">
        <f t="shared" si="112"/>
        <v>Перчатки</v>
      </c>
      <c r="F1180" s="177" t="str">
        <f t="shared" si="113"/>
        <v>Перчатки</v>
      </c>
      <c r="G1180" s="172" t="s">
        <v>1662</v>
      </c>
      <c r="H1180" s="173" t="s">
        <v>1304</v>
      </c>
      <c r="I1180" s="173">
        <v>9.5</v>
      </c>
      <c r="J1180" s="173" t="s">
        <v>2719</v>
      </c>
      <c r="K1180" s="173">
        <v>1</v>
      </c>
      <c r="L1180" s="173" t="s">
        <v>2719</v>
      </c>
      <c r="M1180" s="173"/>
      <c r="N1180" s="173">
        <v>1</v>
      </c>
    </row>
    <row r="1181" spans="1:14" x14ac:dyDescent="0.25">
      <c r="A1181" s="176" t="str">
        <f t="shared" si="108"/>
        <v>94972066</v>
      </c>
      <c r="B1181" s="176">
        <f t="shared" si="109"/>
        <v>9497206</v>
      </c>
      <c r="C1181" s="176" t="str">
        <f t="shared" si="110"/>
        <v>6</v>
      </c>
      <c r="D1181" s="176" t="str">
        <f t="shared" si="111"/>
        <v>GLOVES GOAT NAPPA</v>
      </c>
      <c r="E1181" s="176" t="str">
        <f t="shared" si="112"/>
        <v>Перчатки</v>
      </c>
      <c r="F1181" s="177" t="str">
        <f t="shared" si="113"/>
        <v>Перчатки</v>
      </c>
      <c r="G1181" s="172" t="s">
        <v>1658</v>
      </c>
      <c r="H1181" s="173" t="s">
        <v>1307</v>
      </c>
      <c r="I1181" s="173">
        <v>9</v>
      </c>
      <c r="J1181" s="173" t="s">
        <v>2771</v>
      </c>
      <c r="K1181" s="173">
        <v>4</v>
      </c>
      <c r="L1181" s="173" t="s">
        <v>2917</v>
      </c>
      <c r="M1181" s="173"/>
      <c r="N1181" s="173">
        <v>4</v>
      </c>
    </row>
    <row r="1182" spans="1:14" x14ac:dyDescent="0.25">
      <c r="A1182" s="176" t="str">
        <f t="shared" si="108"/>
        <v>94972066</v>
      </c>
      <c r="B1182" s="176">
        <f t="shared" si="109"/>
        <v>9497206</v>
      </c>
      <c r="C1182" s="176" t="str">
        <f t="shared" si="110"/>
        <v>6</v>
      </c>
      <c r="D1182" s="176" t="str">
        <f t="shared" si="111"/>
        <v>GLOVES GOAT NAPPA</v>
      </c>
      <c r="E1182" s="176" t="str">
        <f t="shared" si="112"/>
        <v>Перчатки</v>
      </c>
      <c r="F1182" s="177" t="str">
        <f t="shared" si="113"/>
        <v>Перчатки</v>
      </c>
      <c r="G1182" s="172" t="s">
        <v>1657</v>
      </c>
      <c r="H1182" s="173" t="s">
        <v>1307</v>
      </c>
      <c r="I1182" s="173">
        <v>8.5</v>
      </c>
      <c r="J1182" s="173" t="s">
        <v>2771</v>
      </c>
      <c r="K1182" s="173">
        <v>4</v>
      </c>
      <c r="L1182" s="173" t="s">
        <v>2917</v>
      </c>
      <c r="M1182" s="173"/>
      <c r="N1182" s="173">
        <v>4</v>
      </c>
    </row>
    <row r="1183" spans="1:14" x14ac:dyDescent="0.25">
      <c r="A1183" s="176" t="str">
        <f t="shared" si="108"/>
        <v>94972066</v>
      </c>
      <c r="B1183" s="176">
        <f t="shared" si="109"/>
        <v>9497206</v>
      </c>
      <c r="C1183" s="176" t="str">
        <f t="shared" si="110"/>
        <v>6</v>
      </c>
      <c r="D1183" s="176" t="str">
        <f t="shared" si="111"/>
        <v>GLOVES GOAT NAPPA</v>
      </c>
      <c r="E1183" s="176" t="str">
        <f t="shared" si="112"/>
        <v>Перчатки</v>
      </c>
      <c r="F1183" s="177" t="str">
        <f t="shared" si="113"/>
        <v>Перчатки</v>
      </c>
      <c r="G1183" s="172" t="s">
        <v>1656</v>
      </c>
      <c r="H1183" s="173" t="s">
        <v>1307</v>
      </c>
      <c r="I1183" s="173">
        <v>9.5</v>
      </c>
      <c r="J1183" s="173" t="s">
        <v>2771</v>
      </c>
      <c r="K1183" s="173">
        <v>4</v>
      </c>
      <c r="L1183" s="173" t="s">
        <v>2917</v>
      </c>
      <c r="M1183" s="173"/>
      <c r="N1183" s="173">
        <v>4</v>
      </c>
    </row>
    <row r="1184" spans="1:14" x14ac:dyDescent="0.25">
      <c r="A1184" s="176" t="str">
        <f t="shared" si="108"/>
        <v>94972061</v>
      </c>
      <c r="B1184" s="176">
        <f t="shared" si="109"/>
        <v>9497206</v>
      </c>
      <c r="C1184" s="176" t="str">
        <f t="shared" si="110"/>
        <v>1</v>
      </c>
      <c r="D1184" s="176" t="str">
        <f t="shared" si="111"/>
        <v>GLOVES GOAT NAPPA</v>
      </c>
      <c r="E1184" s="176" t="str">
        <f t="shared" si="112"/>
        <v>Перчатки</v>
      </c>
      <c r="F1184" s="177" t="str">
        <f t="shared" si="113"/>
        <v>Перчатки</v>
      </c>
      <c r="G1184" s="172" t="s">
        <v>1661</v>
      </c>
      <c r="H1184" s="173" t="s">
        <v>1311</v>
      </c>
      <c r="I1184" s="173">
        <v>9</v>
      </c>
      <c r="J1184" s="173" t="s">
        <v>2771</v>
      </c>
      <c r="K1184" s="173">
        <v>3</v>
      </c>
      <c r="L1184" s="173" t="s">
        <v>2918</v>
      </c>
      <c r="M1184" s="173"/>
      <c r="N1184" s="173">
        <v>3</v>
      </c>
    </row>
    <row r="1185" spans="1:14" x14ac:dyDescent="0.25">
      <c r="A1185" s="176" t="str">
        <f t="shared" si="108"/>
        <v>94972061</v>
      </c>
      <c r="B1185" s="176">
        <f t="shared" si="109"/>
        <v>9497206</v>
      </c>
      <c r="C1185" s="176" t="str">
        <f t="shared" si="110"/>
        <v>1</v>
      </c>
      <c r="D1185" s="176" t="str">
        <f t="shared" si="111"/>
        <v>GLOVES GOAT NAPPA</v>
      </c>
      <c r="E1185" s="176" t="str">
        <f t="shared" si="112"/>
        <v>Перчатки</v>
      </c>
      <c r="F1185" s="177" t="str">
        <f t="shared" si="113"/>
        <v>Перчатки</v>
      </c>
      <c r="G1185" s="172" t="s">
        <v>1660</v>
      </c>
      <c r="H1185" s="173" t="s">
        <v>1311</v>
      </c>
      <c r="I1185" s="173">
        <v>8.5</v>
      </c>
      <c r="J1185" s="173" t="s">
        <v>2771</v>
      </c>
      <c r="K1185" s="173">
        <v>2</v>
      </c>
      <c r="L1185" s="173" t="s">
        <v>2772</v>
      </c>
      <c r="M1185" s="173"/>
      <c r="N1185" s="173">
        <v>2</v>
      </c>
    </row>
    <row r="1186" spans="1:14" x14ac:dyDescent="0.25">
      <c r="A1186" s="176" t="str">
        <f t="shared" si="108"/>
        <v>94972061</v>
      </c>
      <c r="B1186" s="176">
        <f t="shared" si="109"/>
        <v>9497206</v>
      </c>
      <c r="C1186" s="176" t="str">
        <f t="shared" si="110"/>
        <v>1</v>
      </c>
      <c r="D1186" s="176" t="str">
        <f t="shared" si="111"/>
        <v>GLOVES GOAT NAPPA</v>
      </c>
      <c r="E1186" s="176" t="str">
        <f t="shared" si="112"/>
        <v>Перчатки</v>
      </c>
      <c r="F1186" s="177" t="str">
        <f t="shared" si="113"/>
        <v>Перчатки</v>
      </c>
      <c r="G1186" s="172" t="s">
        <v>1659</v>
      </c>
      <c r="H1186" s="173" t="s">
        <v>1311</v>
      </c>
      <c r="I1186" s="173">
        <v>9.5</v>
      </c>
      <c r="J1186" s="173" t="s">
        <v>2771</v>
      </c>
      <c r="K1186" s="173">
        <v>3</v>
      </c>
      <c r="L1186" s="173" t="s">
        <v>2918</v>
      </c>
      <c r="M1186" s="173"/>
      <c r="N1186" s="173">
        <v>3</v>
      </c>
    </row>
    <row r="1187" spans="1:14" x14ac:dyDescent="0.25">
      <c r="A1187" s="176" t="str">
        <f t="shared" si="108"/>
        <v>94972106</v>
      </c>
      <c r="B1187" s="176">
        <f t="shared" si="109"/>
        <v>9497210</v>
      </c>
      <c r="C1187" s="176" t="str">
        <f t="shared" si="110"/>
        <v>6</v>
      </c>
      <c r="D1187" s="176" t="str">
        <f t="shared" si="111"/>
        <v>GLOVES GOAT NAPPA</v>
      </c>
      <c r="E1187" s="176" t="str">
        <f t="shared" si="112"/>
        <v>Перчатки</v>
      </c>
      <c r="F1187" s="177" t="str">
        <f t="shared" si="113"/>
        <v>Перчатки</v>
      </c>
      <c r="G1187" s="172" t="s">
        <v>1188</v>
      </c>
      <c r="H1187" s="173" t="s">
        <v>1313</v>
      </c>
      <c r="I1187" s="173">
        <v>9</v>
      </c>
      <c r="J1187" s="173" t="s">
        <v>2919</v>
      </c>
      <c r="K1187" s="173">
        <v>2</v>
      </c>
      <c r="L1187" s="173" t="s">
        <v>2920</v>
      </c>
      <c r="M1187" s="173"/>
      <c r="N1187" s="173">
        <v>2</v>
      </c>
    </row>
    <row r="1188" spans="1:14" x14ac:dyDescent="0.25">
      <c r="A1188" s="176" t="str">
        <f t="shared" si="108"/>
        <v>94972101</v>
      </c>
      <c r="B1188" s="176">
        <f t="shared" si="109"/>
        <v>9497210</v>
      </c>
      <c r="C1188" s="176" t="str">
        <f t="shared" si="110"/>
        <v>1</v>
      </c>
      <c r="D1188" s="176" t="str">
        <f t="shared" si="111"/>
        <v>GLOVES GOAT NAPPA</v>
      </c>
      <c r="E1188" s="176" t="str">
        <f t="shared" si="112"/>
        <v>Перчатки</v>
      </c>
      <c r="F1188" s="177" t="str">
        <f t="shared" si="113"/>
        <v>Перчатки</v>
      </c>
      <c r="G1188" s="172" t="s">
        <v>1190</v>
      </c>
      <c r="H1188" s="173" t="s">
        <v>1314</v>
      </c>
      <c r="I1188" s="173">
        <v>9</v>
      </c>
      <c r="J1188" s="173" t="s">
        <v>2921</v>
      </c>
      <c r="K1188" s="173">
        <v>2</v>
      </c>
      <c r="L1188" s="173" t="s">
        <v>2922</v>
      </c>
      <c r="M1188" s="173"/>
      <c r="N1188" s="173">
        <v>2</v>
      </c>
    </row>
    <row r="1189" spans="1:14" x14ac:dyDescent="0.25">
      <c r="A1189" s="176" t="str">
        <f t="shared" si="108"/>
        <v>94972101</v>
      </c>
      <c r="B1189" s="176">
        <f t="shared" si="109"/>
        <v>9497210</v>
      </c>
      <c r="C1189" s="176" t="str">
        <f t="shared" si="110"/>
        <v>1</v>
      </c>
      <c r="D1189" s="176" t="str">
        <f t="shared" si="111"/>
        <v>GLOVES GOAT NAPPA</v>
      </c>
      <c r="E1189" s="176" t="str">
        <f t="shared" si="112"/>
        <v>Перчатки</v>
      </c>
      <c r="F1189" s="177" t="str">
        <f t="shared" si="113"/>
        <v>Перчатки</v>
      </c>
      <c r="G1189" s="172" t="s">
        <v>1189</v>
      </c>
      <c r="H1189" s="173" t="s">
        <v>1314</v>
      </c>
      <c r="I1189" s="173">
        <v>9.5</v>
      </c>
      <c r="J1189" s="173" t="s">
        <v>2921</v>
      </c>
      <c r="K1189" s="173">
        <v>2</v>
      </c>
      <c r="L1189" s="173" t="s">
        <v>2922</v>
      </c>
      <c r="M1189" s="173"/>
      <c r="N1189" s="173">
        <v>2</v>
      </c>
    </row>
    <row r="1190" spans="1:14" x14ac:dyDescent="0.25">
      <c r="A1190" s="176" t="str">
        <f t="shared" si="108"/>
        <v>94972111</v>
      </c>
      <c r="B1190" s="176">
        <f t="shared" si="109"/>
        <v>9497211</v>
      </c>
      <c r="C1190" s="176" t="str">
        <f t="shared" si="110"/>
        <v>1</v>
      </c>
      <c r="D1190" s="176" t="str">
        <f t="shared" si="111"/>
        <v>GLOVES GOAT NUBUK</v>
      </c>
      <c r="E1190" s="176" t="str">
        <f t="shared" si="112"/>
        <v>Перчатки</v>
      </c>
      <c r="F1190" s="177" t="str">
        <f t="shared" si="113"/>
        <v>Перчатки</v>
      </c>
      <c r="G1190" s="172" t="s">
        <v>943</v>
      </c>
      <c r="H1190" s="173" t="s">
        <v>1317</v>
      </c>
      <c r="I1190" s="173">
        <v>9</v>
      </c>
      <c r="J1190" s="173" t="s">
        <v>2656</v>
      </c>
      <c r="K1190" s="173">
        <v>2</v>
      </c>
      <c r="L1190" s="173" t="s">
        <v>2923</v>
      </c>
      <c r="M1190" s="173"/>
      <c r="N1190" s="173">
        <v>2</v>
      </c>
    </row>
    <row r="1191" spans="1:14" x14ac:dyDescent="0.25">
      <c r="A1191" s="176" t="str">
        <f t="shared" si="108"/>
        <v>94972151</v>
      </c>
      <c r="B1191" s="176">
        <f t="shared" si="109"/>
        <v>9497215</v>
      </c>
      <c r="C1191" s="176" t="str">
        <f t="shared" si="110"/>
        <v>1</v>
      </c>
      <c r="D1191" s="176" t="str">
        <f t="shared" si="111"/>
        <v>GLOVES GOAT NAPPA</v>
      </c>
      <c r="E1191" s="176" t="str">
        <f t="shared" si="112"/>
        <v>Перчатки</v>
      </c>
      <c r="F1191" s="177" t="str">
        <f t="shared" si="113"/>
        <v>Перчатки</v>
      </c>
      <c r="G1191" s="172" t="s">
        <v>942</v>
      </c>
      <c r="H1191" s="173" t="s">
        <v>1319</v>
      </c>
      <c r="I1191" s="173">
        <v>8</v>
      </c>
      <c r="J1191" s="173" t="s">
        <v>2620</v>
      </c>
      <c r="K1191" s="173">
        <v>1</v>
      </c>
      <c r="L1191" s="173" t="s">
        <v>2620</v>
      </c>
      <c r="M1191" s="173"/>
      <c r="N1191" s="173">
        <v>1</v>
      </c>
    </row>
    <row r="1192" spans="1:14" x14ac:dyDescent="0.25">
      <c r="A1192" s="176" t="str">
        <f t="shared" si="108"/>
        <v>94972151</v>
      </c>
      <c r="B1192" s="176">
        <f t="shared" si="109"/>
        <v>9497215</v>
      </c>
      <c r="C1192" s="176" t="str">
        <f t="shared" si="110"/>
        <v>1</v>
      </c>
      <c r="D1192" s="176" t="str">
        <f t="shared" si="111"/>
        <v>GLOVES GOAT NAPPA</v>
      </c>
      <c r="E1192" s="176" t="str">
        <f t="shared" si="112"/>
        <v>Перчатки</v>
      </c>
      <c r="F1192" s="177" t="str">
        <f t="shared" si="113"/>
        <v>Перчатки</v>
      </c>
      <c r="G1192" s="172" t="s">
        <v>941</v>
      </c>
      <c r="H1192" s="173" t="s">
        <v>1319</v>
      </c>
      <c r="I1192" s="173">
        <v>9</v>
      </c>
      <c r="J1192" s="173" t="s">
        <v>2620</v>
      </c>
      <c r="K1192" s="173">
        <v>2</v>
      </c>
      <c r="L1192" s="173" t="s">
        <v>2628</v>
      </c>
      <c r="M1192" s="173"/>
      <c r="N1192" s="173">
        <v>2</v>
      </c>
    </row>
    <row r="1193" spans="1:14" x14ac:dyDescent="0.25">
      <c r="A1193" s="176" t="str">
        <f t="shared" si="108"/>
        <v>94972151</v>
      </c>
      <c r="B1193" s="176">
        <f t="shared" si="109"/>
        <v>9497215</v>
      </c>
      <c r="C1193" s="176" t="str">
        <f t="shared" si="110"/>
        <v>1</v>
      </c>
      <c r="D1193" s="176" t="str">
        <f t="shared" si="111"/>
        <v>GLOVES GOAT NAPPA</v>
      </c>
      <c r="E1193" s="176" t="str">
        <f t="shared" si="112"/>
        <v>Перчатки</v>
      </c>
      <c r="F1193" s="177" t="str">
        <f t="shared" si="113"/>
        <v>Перчатки</v>
      </c>
      <c r="G1193" s="172" t="s">
        <v>940</v>
      </c>
      <c r="H1193" s="173" t="s">
        <v>1319</v>
      </c>
      <c r="I1193" s="173">
        <v>8.5</v>
      </c>
      <c r="J1193" s="173" t="s">
        <v>2620</v>
      </c>
      <c r="K1193" s="173">
        <v>2</v>
      </c>
      <c r="L1193" s="173" t="s">
        <v>2628</v>
      </c>
      <c r="M1193" s="173"/>
      <c r="N1193" s="173">
        <v>2</v>
      </c>
    </row>
    <row r="1194" spans="1:14" x14ac:dyDescent="0.25">
      <c r="A1194" s="176" t="str">
        <f t="shared" si="108"/>
        <v>949721672</v>
      </c>
      <c r="B1194" s="176">
        <f t="shared" si="109"/>
        <v>9497216</v>
      </c>
      <c r="C1194" s="176" t="str">
        <f t="shared" si="110"/>
        <v>72</v>
      </c>
      <c r="D1194" s="176" t="str">
        <f t="shared" si="111"/>
        <v>GLOVES GOAT NAPPA</v>
      </c>
      <c r="E1194" s="176" t="str">
        <f t="shared" si="112"/>
        <v>Перчатки</v>
      </c>
      <c r="F1194" s="177" t="str">
        <f t="shared" si="113"/>
        <v>Перчатки</v>
      </c>
      <c r="G1194" s="172" t="s">
        <v>1187</v>
      </c>
      <c r="H1194" s="173" t="s">
        <v>1321</v>
      </c>
      <c r="I1194" s="173">
        <v>9</v>
      </c>
      <c r="J1194" s="173" t="s">
        <v>2593</v>
      </c>
      <c r="K1194" s="173">
        <v>2</v>
      </c>
      <c r="L1194" s="173" t="s">
        <v>2645</v>
      </c>
      <c r="M1194" s="173"/>
      <c r="N1194" s="173">
        <v>2</v>
      </c>
    </row>
    <row r="1195" spans="1:14" x14ac:dyDescent="0.25">
      <c r="A1195" s="176" t="str">
        <f t="shared" si="108"/>
        <v>94972171</v>
      </c>
      <c r="B1195" s="176">
        <f t="shared" si="109"/>
        <v>9497217</v>
      </c>
      <c r="C1195" s="176" t="str">
        <f t="shared" si="110"/>
        <v>1</v>
      </c>
      <c r="D1195" s="176" t="str">
        <f t="shared" si="111"/>
        <v>GLOVES GOAT NAPPA</v>
      </c>
      <c r="E1195" s="176" t="str">
        <f t="shared" si="112"/>
        <v>Перчатки</v>
      </c>
      <c r="F1195" s="177" t="str">
        <f t="shared" si="113"/>
        <v>Перчатки</v>
      </c>
      <c r="G1195" s="172" t="s">
        <v>1061</v>
      </c>
      <c r="H1195" s="173" t="s">
        <v>1323</v>
      </c>
      <c r="I1195" s="173">
        <v>9</v>
      </c>
      <c r="J1195" s="173" t="s">
        <v>2762</v>
      </c>
      <c r="K1195" s="173">
        <v>3</v>
      </c>
      <c r="L1195" s="173" t="s">
        <v>2837</v>
      </c>
      <c r="M1195" s="173"/>
      <c r="N1195" s="173">
        <v>3</v>
      </c>
    </row>
    <row r="1196" spans="1:14" x14ac:dyDescent="0.25">
      <c r="A1196" s="176" t="str">
        <f t="shared" si="108"/>
        <v>94972171</v>
      </c>
      <c r="B1196" s="176">
        <f t="shared" si="109"/>
        <v>9497217</v>
      </c>
      <c r="C1196" s="176" t="str">
        <f t="shared" si="110"/>
        <v>1</v>
      </c>
      <c r="D1196" s="176" t="str">
        <f t="shared" si="111"/>
        <v>GLOVES GOAT NAPPA</v>
      </c>
      <c r="E1196" s="176" t="str">
        <f t="shared" si="112"/>
        <v>Перчатки</v>
      </c>
      <c r="F1196" s="177" t="str">
        <f t="shared" si="113"/>
        <v>Перчатки</v>
      </c>
      <c r="G1196" s="172" t="s">
        <v>1060</v>
      </c>
      <c r="H1196" s="173" t="s">
        <v>1323</v>
      </c>
      <c r="I1196" s="173">
        <v>9.5</v>
      </c>
      <c r="J1196" s="173" t="s">
        <v>2762</v>
      </c>
      <c r="K1196" s="173">
        <v>2</v>
      </c>
      <c r="L1196" s="173" t="s">
        <v>2763</v>
      </c>
      <c r="M1196" s="173"/>
      <c r="N1196" s="173">
        <v>2</v>
      </c>
    </row>
    <row r="1197" spans="1:14" x14ac:dyDescent="0.25">
      <c r="A1197" s="176" t="str">
        <f t="shared" si="108"/>
        <v>949722166</v>
      </c>
      <c r="B1197" s="176">
        <f t="shared" si="109"/>
        <v>9497221</v>
      </c>
      <c r="C1197" s="176" t="str">
        <f t="shared" si="110"/>
        <v>66</v>
      </c>
      <c r="D1197" s="176" t="str">
        <f t="shared" si="111"/>
        <v>GLOVES GOATSKIN</v>
      </c>
      <c r="E1197" s="176" t="str">
        <f t="shared" si="112"/>
        <v>Перчатки</v>
      </c>
      <c r="F1197" s="177" t="str">
        <f t="shared" si="113"/>
        <v>Перчатки</v>
      </c>
      <c r="G1197" s="172" t="s">
        <v>938</v>
      </c>
      <c r="H1197" s="173" t="s">
        <v>1325</v>
      </c>
      <c r="I1197" s="173">
        <v>9</v>
      </c>
      <c r="J1197" s="173" t="s">
        <v>2540</v>
      </c>
      <c r="K1197" s="173">
        <v>3</v>
      </c>
      <c r="L1197" s="173" t="s">
        <v>2542</v>
      </c>
      <c r="M1197" s="173"/>
      <c r="N1197" s="173">
        <v>3</v>
      </c>
    </row>
    <row r="1198" spans="1:14" x14ac:dyDescent="0.25">
      <c r="A1198" s="176" t="str">
        <f t="shared" si="108"/>
        <v>949722166</v>
      </c>
      <c r="B1198" s="176">
        <f t="shared" si="109"/>
        <v>9497221</v>
      </c>
      <c r="C1198" s="176" t="str">
        <f t="shared" si="110"/>
        <v>66</v>
      </c>
      <c r="D1198" s="176" t="str">
        <f t="shared" si="111"/>
        <v>GLOVES GOATSKIN</v>
      </c>
      <c r="E1198" s="176" t="str">
        <f t="shared" si="112"/>
        <v>Перчатки</v>
      </c>
      <c r="F1198" s="177" t="str">
        <f t="shared" si="113"/>
        <v>Перчатки</v>
      </c>
      <c r="G1198" s="172" t="s">
        <v>937</v>
      </c>
      <c r="H1198" s="173" t="s">
        <v>1325</v>
      </c>
      <c r="I1198" s="173">
        <v>8.5</v>
      </c>
      <c r="J1198" s="173" t="s">
        <v>2540</v>
      </c>
      <c r="K1198" s="173">
        <v>2</v>
      </c>
      <c r="L1198" s="173" t="s">
        <v>2541</v>
      </c>
      <c r="M1198" s="173"/>
      <c r="N1198" s="173">
        <v>2</v>
      </c>
    </row>
    <row r="1199" spans="1:14" x14ac:dyDescent="0.25">
      <c r="A1199" s="176" t="str">
        <f t="shared" si="108"/>
        <v>949722166</v>
      </c>
      <c r="B1199" s="176">
        <f t="shared" si="109"/>
        <v>9497221</v>
      </c>
      <c r="C1199" s="176" t="str">
        <f t="shared" si="110"/>
        <v>66</v>
      </c>
      <c r="D1199" s="176" t="str">
        <f t="shared" si="111"/>
        <v>GLOVES GOATSKIN</v>
      </c>
      <c r="E1199" s="176" t="str">
        <f t="shared" si="112"/>
        <v>Перчатки</v>
      </c>
      <c r="F1199" s="177" t="str">
        <f t="shared" si="113"/>
        <v>Перчатки</v>
      </c>
      <c r="G1199" s="172" t="s">
        <v>936</v>
      </c>
      <c r="H1199" s="173" t="s">
        <v>1325</v>
      </c>
      <c r="I1199" s="173">
        <v>9.5</v>
      </c>
      <c r="J1199" s="173" t="s">
        <v>2540</v>
      </c>
      <c r="K1199" s="173">
        <v>3</v>
      </c>
      <c r="L1199" s="173" t="s">
        <v>2542</v>
      </c>
      <c r="M1199" s="173"/>
      <c r="N1199" s="173">
        <v>3</v>
      </c>
    </row>
    <row r="1200" spans="1:14" x14ac:dyDescent="0.25">
      <c r="A1200" s="176" t="str">
        <f t="shared" si="108"/>
        <v>94973036</v>
      </c>
      <c r="B1200" s="176">
        <f t="shared" si="109"/>
        <v>9497303</v>
      </c>
      <c r="C1200" s="176" t="str">
        <f t="shared" si="110"/>
        <v>6</v>
      </c>
      <c r="D1200" s="176" t="str">
        <f t="shared" si="111"/>
        <v>GLOVES COW NAPPA</v>
      </c>
      <c r="E1200" s="176" t="str">
        <f t="shared" si="112"/>
        <v>Перчатки</v>
      </c>
      <c r="F1200" s="177" t="str">
        <f t="shared" si="113"/>
        <v>Перчатки</v>
      </c>
      <c r="G1200" s="172" t="s">
        <v>576</v>
      </c>
      <c r="H1200" s="173" t="s">
        <v>1327</v>
      </c>
      <c r="I1200" s="173">
        <v>9</v>
      </c>
      <c r="J1200" s="173">
        <v>616.79</v>
      </c>
      <c r="K1200" s="173">
        <v>7</v>
      </c>
      <c r="L1200" s="173" t="s">
        <v>3647</v>
      </c>
      <c r="M1200" s="173"/>
      <c r="N1200" s="173">
        <v>7</v>
      </c>
    </row>
    <row r="1201" spans="1:14" x14ac:dyDescent="0.25">
      <c r="A1201" s="176" t="str">
        <f t="shared" si="108"/>
        <v>949750761</v>
      </c>
      <c r="B1201" s="176">
        <f t="shared" si="109"/>
        <v>9497507</v>
      </c>
      <c r="C1201" s="176" t="str">
        <f t="shared" si="110"/>
        <v>61</v>
      </c>
      <c r="D1201" s="176" t="str">
        <f t="shared" si="111"/>
        <v>GLOVES SHEEPSKIN</v>
      </c>
      <c r="E1201" s="176" t="str">
        <f t="shared" si="112"/>
        <v>Перчатки</v>
      </c>
      <c r="F1201" s="177" t="str">
        <f t="shared" si="113"/>
        <v>Перчатки</v>
      </c>
      <c r="G1201" s="172" t="s">
        <v>1058</v>
      </c>
      <c r="H1201" s="173" t="s">
        <v>1329</v>
      </c>
      <c r="I1201" s="173">
        <v>9</v>
      </c>
      <c r="J1201" s="173" t="s">
        <v>2762</v>
      </c>
      <c r="K1201" s="173">
        <v>2</v>
      </c>
      <c r="L1201" s="173" t="s">
        <v>2763</v>
      </c>
      <c r="M1201" s="173"/>
      <c r="N1201" s="173">
        <v>2</v>
      </c>
    </row>
    <row r="1202" spans="1:14" x14ac:dyDescent="0.25">
      <c r="A1202" s="176" t="str">
        <f t="shared" si="108"/>
        <v>949750761</v>
      </c>
      <c r="B1202" s="176">
        <f t="shared" si="109"/>
        <v>9497507</v>
      </c>
      <c r="C1202" s="176" t="str">
        <f t="shared" si="110"/>
        <v>61</v>
      </c>
      <c r="D1202" s="176" t="str">
        <f t="shared" si="111"/>
        <v>GLOVES SHEEPSKIN</v>
      </c>
      <c r="E1202" s="176" t="str">
        <f t="shared" si="112"/>
        <v>Перчатки</v>
      </c>
      <c r="F1202" s="177" t="str">
        <f t="shared" si="113"/>
        <v>Перчатки</v>
      </c>
      <c r="G1202" s="172" t="s">
        <v>1057</v>
      </c>
      <c r="H1202" s="173" t="s">
        <v>1329</v>
      </c>
      <c r="I1202" s="173">
        <v>8.5</v>
      </c>
      <c r="J1202" s="173" t="s">
        <v>2762</v>
      </c>
      <c r="K1202" s="173">
        <v>2</v>
      </c>
      <c r="L1202" s="173" t="s">
        <v>2763</v>
      </c>
      <c r="M1202" s="173"/>
      <c r="N1202" s="173">
        <v>2</v>
      </c>
    </row>
    <row r="1203" spans="1:14" x14ac:dyDescent="0.25">
      <c r="A1203" s="176" t="str">
        <f t="shared" si="108"/>
        <v>949750761</v>
      </c>
      <c r="B1203" s="176">
        <f t="shared" si="109"/>
        <v>9497507</v>
      </c>
      <c r="C1203" s="176" t="str">
        <f t="shared" si="110"/>
        <v>61</v>
      </c>
      <c r="D1203" s="176" t="str">
        <f t="shared" si="111"/>
        <v>GLOVES SHEEPSKIN</v>
      </c>
      <c r="E1203" s="176" t="str">
        <f t="shared" si="112"/>
        <v>Перчатки</v>
      </c>
      <c r="F1203" s="177" t="str">
        <f t="shared" si="113"/>
        <v>Перчатки</v>
      </c>
      <c r="G1203" s="172" t="s">
        <v>1055</v>
      </c>
      <c r="H1203" s="173" t="s">
        <v>1329</v>
      </c>
      <c r="I1203" s="173">
        <v>9.5</v>
      </c>
      <c r="J1203" s="173" t="s">
        <v>2762</v>
      </c>
      <c r="K1203" s="173">
        <v>3</v>
      </c>
      <c r="L1203" s="173" t="s">
        <v>2837</v>
      </c>
      <c r="M1203" s="173"/>
      <c r="N1203" s="173">
        <v>3</v>
      </c>
    </row>
    <row r="1204" spans="1:14" x14ac:dyDescent="0.25">
      <c r="A1204" s="176" t="str">
        <f t="shared" si="108"/>
        <v>94975086</v>
      </c>
      <c r="B1204" s="176">
        <f t="shared" si="109"/>
        <v>9497508</v>
      </c>
      <c r="C1204" s="176" t="str">
        <f t="shared" si="110"/>
        <v>6</v>
      </c>
      <c r="D1204" s="176" t="str">
        <f t="shared" si="111"/>
        <v>GLOVES SHEEPSKIN</v>
      </c>
      <c r="E1204" s="176" t="str">
        <f t="shared" si="112"/>
        <v>Перчатки</v>
      </c>
      <c r="F1204" s="177" t="str">
        <f t="shared" si="113"/>
        <v>Перчатки</v>
      </c>
      <c r="G1204" s="172" t="s">
        <v>1054</v>
      </c>
      <c r="H1204" s="173" t="s">
        <v>1333</v>
      </c>
      <c r="I1204" s="173">
        <v>9</v>
      </c>
      <c r="J1204" s="173" t="s">
        <v>2925</v>
      </c>
      <c r="K1204" s="173">
        <v>3</v>
      </c>
      <c r="L1204" s="173" t="s">
        <v>2926</v>
      </c>
      <c r="M1204" s="173"/>
      <c r="N1204" s="173">
        <v>3</v>
      </c>
    </row>
    <row r="1205" spans="1:14" x14ac:dyDescent="0.25">
      <c r="A1205" s="176" t="str">
        <f t="shared" si="108"/>
        <v>94975086</v>
      </c>
      <c r="B1205" s="176">
        <f t="shared" si="109"/>
        <v>9497508</v>
      </c>
      <c r="C1205" s="176" t="str">
        <f t="shared" si="110"/>
        <v>6</v>
      </c>
      <c r="D1205" s="176" t="str">
        <f t="shared" si="111"/>
        <v>GLOVES SHEEPSKIN</v>
      </c>
      <c r="E1205" s="176" t="str">
        <f t="shared" si="112"/>
        <v>Перчатки</v>
      </c>
      <c r="F1205" s="177" t="str">
        <f t="shared" si="113"/>
        <v>Перчатки</v>
      </c>
      <c r="G1205" s="172" t="s">
        <v>1053</v>
      </c>
      <c r="H1205" s="173" t="s">
        <v>1333</v>
      </c>
      <c r="I1205" s="173">
        <v>8.5</v>
      </c>
      <c r="J1205" s="173" t="s">
        <v>2925</v>
      </c>
      <c r="K1205" s="173">
        <v>2</v>
      </c>
      <c r="L1205" s="173" t="s">
        <v>2927</v>
      </c>
      <c r="M1205" s="173"/>
      <c r="N1205" s="173">
        <v>2</v>
      </c>
    </row>
    <row r="1206" spans="1:14" x14ac:dyDescent="0.25">
      <c r="A1206" s="176" t="str">
        <f t="shared" si="108"/>
        <v>94975086</v>
      </c>
      <c r="B1206" s="176">
        <f t="shared" si="109"/>
        <v>9497508</v>
      </c>
      <c r="C1206" s="176" t="str">
        <f t="shared" si="110"/>
        <v>6</v>
      </c>
      <c r="D1206" s="176" t="str">
        <f t="shared" si="111"/>
        <v>GLOVES SHEEPSKIN</v>
      </c>
      <c r="E1206" s="176" t="str">
        <f t="shared" si="112"/>
        <v>Перчатки</v>
      </c>
      <c r="F1206" s="177" t="str">
        <f t="shared" si="113"/>
        <v>Перчатки</v>
      </c>
      <c r="G1206" s="172" t="s">
        <v>1051</v>
      </c>
      <c r="H1206" s="173" t="s">
        <v>1333</v>
      </c>
      <c r="I1206" s="173">
        <v>9.5</v>
      </c>
      <c r="J1206" s="173" t="s">
        <v>2925</v>
      </c>
      <c r="K1206" s="173">
        <v>1</v>
      </c>
      <c r="L1206" s="173" t="s">
        <v>2925</v>
      </c>
      <c r="M1206" s="173"/>
      <c r="N1206" s="173">
        <v>1</v>
      </c>
    </row>
    <row r="1207" spans="1:14" x14ac:dyDescent="0.25">
      <c r="A1207" s="176" t="str">
        <f t="shared" si="108"/>
        <v>94979051</v>
      </c>
      <c r="B1207" s="176">
        <f t="shared" si="109"/>
        <v>9497905</v>
      </c>
      <c r="C1207" s="176" t="str">
        <f t="shared" si="110"/>
        <v>1</v>
      </c>
      <c r="D1207" s="176" t="str">
        <f t="shared" si="111"/>
        <v>GLOVES DEER NAPPA</v>
      </c>
      <c r="E1207" s="176" t="str">
        <f t="shared" si="112"/>
        <v>Перчатки</v>
      </c>
      <c r="F1207" s="177" t="str">
        <f t="shared" si="113"/>
        <v>Перчатки</v>
      </c>
      <c r="G1207" s="172" t="s">
        <v>1186</v>
      </c>
      <c r="H1207" s="173" t="s">
        <v>1335</v>
      </c>
      <c r="I1207" s="173">
        <v>9</v>
      </c>
      <c r="J1207" s="173" t="s">
        <v>2618</v>
      </c>
      <c r="K1207" s="173">
        <v>4</v>
      </c>
      <c r="L1207" s="173" t="s">
        <v>2702</v>
      </c>
      <c r="M1207" s="173"/>
      <c r="N1207" s="173">
        <v>4</v>
      </c>
    </row>
    <row r="1208" spans="1:14" x14ac:dyDescent="0.25">
      <c r="A1208" s="176" t="str">
        <f t="shared" si="108"/>
        <v>94979051</v>
      </c>
      <c r="B1208" s="176">
        <f t="shared" si="109"/>
        <v>9497905</v>
      </c>
      <c r="C1208" s="176" t="str">
        <f t="shared" si="110"/>
        <v>1</v>
      </c>
      <c r="D1208" s="176" t="str">
        <f t="shared" si="111"/>
        <v>GLOVES DEER NAPPA</v>
      </c>
      <c r="E1208" s="176" t="str">
        <f t="shared" si="112"/>
        <v>Перчатки</v>
      </c>
      <c r="F1208" s="177" t="str">
        <f t="shared" si="113"/>
        <v>Перчатки</v>
      </c>
      <c r="G1208" s="172" t="s">
        <v>1185</v>
      </c>
      <c r="H1208" s="173" t="s">
        <v>1335</v>
      </c>
      <c r="I1208" s="173">
        <v>9.5</v>
      </c>
      <c r="J1208" s="173" t="s">
        <v>2618</v>
      </c>
      <c r="K1208" s="173">
        <v>1</v>
      </c>
      <c r="L1208" s="173" t="s">
        <v>2618</v>
      </c>
      <c r="M1208" s="173"/>
      <c r="N1208" s="173">
        <v>1</v>
      </c>
    </row>
    <row r="1209" spans="1:14" x14ac:dyDescent="0.25">
      <c r="A1209" s="176" t="str">
        <f t="shared" si="108"/>
        <v>85193018</v>
      </c>
      <c r="B1209" s="176">
        <f t="shared" si="109"/>
        <v>8519301</v>
      </c>
      <c r="C1209" s="176" t="str">
        <f t="shared" si="110"/>
        <v>8</v>
      </c>
      <c r="D1209" s="176" t="str">
        <f t="shared" si="111"/>
        <v>NORTHPORT</v>
      </c>
      <c r="E1209" s="176" t="str">
        <f t="shared" si="112"/>
        <v>Шапка</v>
      </c>
      <c r="F1209" s="177" t="str">
        <f t="shared" si="113"/>
        <v>Шапки</v>
      </c>
      <c r="G1209" s="172" t="s">
        <v>1843</v>
      </c>
      <c r="H1209" s="173" t="s">
        <v>1353</v>
      </c>
      <c r="I1209" s="173" t="s">
        <v>65</v>
      </c>
      <c r="J1209" s="173" t="s">
        <v>2928</v>
      </c>
      <c r="K1209" s="173">
        <v>4</v>
      </c>
      <c r="L1209" s="173" t="s">
        <v>3648</v>
      </c>
      <c r="M1209" s="173"/>
      <c r="N1209" s="173">
        <v>4</v>
      </c>
    </row>
    <row r="1210" spans="1:14" x14ac:dyDescent="0.25">
      <c r="A1210" s="176" t="str">
        <f t="shared" si="108"/>
        <v>851930152</v>
      </c>
      <c r="B1210" s="176">
        <f t="shared" si="109"/>
        <v>8519301</v>
      </c>
      <c r="C1210" s="176" t="str">
        <f t="shared" si="110"/>
        <v>52</v>
      </c>
      <c r="D1210" s="176" t="str">
        <f t="shared" si="111"/>
        <v>NORTHPORT</v>
      </c>
      <c r="E1210" s="176" t="str">
        <f t="shared" si="112"/>
        <v>Шапка</v>
      </c>
      <c r="F1210" s="177" t="str">
        <f t="shared" si="113"/>
        <v>Шапки</v>
      </c>
      <c r="G1210" s="172" t="s">
        <v>1846</v>
      </c>
      <c r="H1210" s="173" t="s">
        <v>1354</v>
      </c>
      <c r="I1210" s="173" t="s">
        <v>65</v>
      </c>
      <c r="J1210" s="173" t="s">
        <v>2928</v>
      </c>
      <c r="K1210" s="173">
        <v>1</v>
      </c>
      <c r="L1210" s="173" t="s">
        <v>2928</v>
      </c>
      <c r="M1210" s="173"/>
      <c r="N1210" s="173">
        <v>1</v>
      </c>
    </row>
    <row r="1211" spans="1:14" x14ac:dyDescent="0.25">
      <c r="A1211" s="176" t="str">
        <f t="shared" si="108"/>
        <v>851930175</v>
      </c>
      <c r="B1211" s="176">
        <f t="shared" si="109"/>
        <v>8519301</v>
      </c>
      <c r="C1211" s="176" t="str">
        <f t="shared" si="110"/>
        <v>75</v>
      </c>
      <c r="D1211" s="176" t="str">
        <f t="shared" si="111"/>
        <v>NORTHPORT</v>
      </c>
      <c r="E1211" s="176" t="str">
        <f t="shared" si="112"/>
        <v>Шапка</v>
      </c>
      <c r="F1211" s="177" t="str">
        <f t="shared" si="113"/>
        <v>Шапки</v>
      </c>
      <c r="G1211" s="172" t="s">
        <v>3214</v>
      </c>
      <c r="H1211" s="173" t="s">
        <v>3391</v>
      </c>
      <c r="I1211" s="173" t="s">
        <v>65</v>
      </c>
      <c r="J1211" s="173" t="s">
        <v>2464</v>
      </c>
      <c r="K1211" s="173">
        <v>1</v>
      </c>
      <c r="L1211" s="173" t="s">
        <v>2465</v>
      </c>
      <c r="M1211" s="173"/>
      <c r="N1211" s="173">
        <v>1</v>
      </c>
    </row>
    <row r="1212" spans="1:14" x14ac:dyDescent="0.25">
      <c r="A1212" s="176" t="str">
        <f t="shared" si="108"/>
        <v>851930161</v>
      </c>
      <c r="B1212" s="176">
        <f t="shared" si="109"/>
        <v>8519301</v>
      </c>
      <c r="C1212" s="176" t="str">
        <f t="shared" si="110"/>
        <v>61</v>
      </c>
      <c r="D1212" s="176" t="str">
        <f t="shared" si="111"/>
        <v>NORTHPORT</v>
      </c>
      <c r="E1212" s="176" t="str">
        <f t="shared" si="112"/>
        <v>Шапка</v>
      </c>
      <c r="F1212" s="177" t="str">
        <f t="shared" si="113"/>
        <v>Шапки</v>
      </c>
      <c r="G1212" s="172" t="s">
        <v>1842</v>
      </c>
      <c r="H1212" s="173" t="s">
        <v>1357</v>
      </c>
      <c r="I1212" s="173" t="s">
        <v>65</v>
      </c>
      <c r="J1212" s="173" t="s">
        <v>2928</v>
      </c>
      <c r="K1212" s="173">
        <v>3</v>
      </c>
      <c r="L1212" s="173" t="s">
        <v>2929</v>
      </c>
      <c r="M1212" s="173"/>
      <c r="N1212" s="173">
        <v>3</v>
      </c>
    </row>
    <row r="1213" spans="1:14" x14ac:dyDescent="0.25">
      <c r="A1213" s="176" t="str">
        <f t="shared" si="108"/>
        <v>85193012</v>
      </c>
      <c r="B1213" s="176">
        <f t="shared" si="109"/>
        <v>8519301</v>
      </c>
      <c r="C1213" s="176" t="str">
        <f t="shared" si="110"/>
        <v>2</v>
      </c>
      <c r="D1213" s="176" t="str">
        <f t="shared" si="111"/>
        <v>NORTHPORT</v>
      </c>
      <c r="E1213" s="176" t="str">
        <f t="shared" si="112"/>
        <v>Шапка</v>
      </c>
      <c r="F1213" s="177" t="str">
        <f t="shared" si="113"/>
        <v>Шапки</v>
      </c>
      <c r="G1213" s="172" t="s">
        <v>1844</v>
      </c>
      <c r="H1213" s="173" t="s">
        <v>1358</v>
      </c>
      <c r="I1213" s="173" t="s">
        <v>65</v>
      </c>
      <c r="J1213" s="173" t="s">
        <v>2930</v>
      </c>
      <c r="K1213" s="173">
        <v>7</v>
      </c>
      <c r="L1213" s="173" t="s">
        <v>3649</v>
      </c>
      <c r="M1213" s="173"/>
      <c r="N1213" s="173">
        <v>7</v>
      </c>
    </row>
    <row r="1214" spans="1:14" x14ac:dyDescent="0.25">
      <c r="A1214" s="176" t="str">
        <f t="shared" si="108"/>
        <v>85193011</v>
      </c>
      <c r="B1214" s="176">
        <f t="shared" si="109"/>
        <v>8519301</v>
      </c>
      <c r="C1214" s="176" t="str">
        <f t="shared" si="110"/>
        <v>1</v>
      </c>
      <c r="D1214" s="176" t="str">
        <f t="shared" si="111"/>
        <v>NORTHPORT</v>
      </c>
      <c r="E1214" s="176" t="str">
        <f t="shared" si="112"/>
        <v>Шапка</v>
      </c>
      <c r="F1214" s="177" t="str">
        <f t="shared" si="113"/>
        <v>Шапки</v>
      </c>
      <c r="G1214" s="172" t="s">
        <v>1845</v>
      </c>
      <c r="H1214" s="173" t="s">
        <v>1360</v>
      </c>
      <c r="I1214" s="173" t="s">
        <v>65</v>
      </c>
      <c r="J1214" s="173" t="s">
        <v>2930</v>
      </c>
      <c r="K1214" s="173">
        <v>1</v>
      </c>
      <c r="L1214" s="173" t="s">
        <v>2930</v>
      </c>
      <c r="M1214" s="173"/>
      <c r="N1214" s="173">
        <v>1</v>
      </c>
    </row>
    <row r="1215" spans="1:14" x14ac:dyDescent="0.25">
      <c r="A1215" s="176" t="str">
        <f t="shared" si="108"/>
        <v>851930383</v>
      </c>
      <c r="B1215" s="176">
        <f t="shared" si="109"/>
        <v>8519303</v>
      </c>
      <c r="C1215" s="176" t="str">
        <f t="shared" si="110"/>
        <v>83</v>
      </c>
      <c r="D1215" s="176" t="str">
        <f t="shared" si="111"/>
        <v>BEANIE VIRGIN WOOL MÉLANGE</v>
      </c>
      <c r="E1215" s="176" t="str">
        <f t="shared" si="112"/>
        <v>Шапка</v>
      </c>
      <c r="F1215" s="177" t="str">
        <f t="shared" si="113"/>
        <v>Шапки</v>
      </c>
      <c r="G1215" s="172" t="s">
        <v>574</v>
      </c>
      <c r="H1215" s="173" t="s">
        <v>1362</v>
      </c>
      <c r="I1215" s="173" t="s">
        <v>65</v>
      </c>
      <c r="J1215" s="173">
        <v>588.04</v>
      </c>
      <c r="K1215" s="173">
        <v>3</v>
      </c>
      <c r="L1215" s="173" t="s">
        <v>2931</v>
      </c>
      <c r="M1215" s="173"/>
      <c r="N1215" s="173">
        <v>3</v>
      </c>
    </row>
    <row r="1216" spans="1:14" x14ac:dyDescent="0.25">
      <c r="A1216" s="176" t="str">
        <f t="shared" si="108"/>
        <v>851930313</v>
      </c>
      <c r="B1216" s="176">
        <f t="shared" si="109"/>
        <v>8519303</v>
      </c>
      <c r="C1216" s="176" t="str">
        <f t="shared" si="110"/>
        <v>13</v>
      </c>
      <c r="D1216" s="176" t="str">
        <f t="shared" si="111"/>
        <v>BEANIE VIRGIN WOOL MÉLANGE</v>
      </c>
      <c r="E1216" s="176" t="str">
        <f t="shared" si="112"/>
        <v>Шапка</v>
      </c>
      <c r="F1216" s="177" t="str">
        <f t="shared" si="113"/>
        <v>Шапки</v>
      </c>
      <c r="G1216" s="172" t="s">
        <v>575</v>
      </c>
      <c r="H1216" s="173" t="s">
        <v>1364</v>
      </c>
      <c r="I1216" s="173" t="s">
        <v>65</v>
      </c>
      <c r="J1216" s="173">
        <v>657.91</v>
      </c>
      <c r="K1216" s="173">
        <v>7</v>
      </c>
      <c r="L1216" s="173" t="s">
        <v>3650</v>
      </c>
      <c r="M1216" s="173"/>
      <c r="N1216" s="173">
        <v>7</v>
      </c>
    </row>
    <row r="1217" spans="1:14" x14ac:dyDescent="0.25">
      <c r="A1217" s="176" t="str">
        <f t="shared" si="108"/>
        <v>852930152</v>
      </c>
      <c r="B1217" s="176">
        <f t="shared" si="109"/>
        <v>8529301</v>
      </c>
      <c r="C1217" s="176" t="str">
        <f t="shared" si="110"/>
        <v>52</v>
      </c>
      <c r="D1217" s="176" t="str">
        <f t="shared" si="111"/>
        <v>PARKMAN</v>
      </c>
      <c r="E1217" s="176" t="str">
        <f t="shared" si="112"/>
        <v>Шапка</v>
      </c>
      <c r="F1217" s="177" t="str">
        <f t="shared" si="113"/>
        <v>Шапки</v>
      </c>
      <c r="G1217" s="172" t="s">
        <v>3178</v>
      </c>
      <c r="H1217" s="173" t="s">
        <v>3379</v>
      </c>
      <c r="I1217" s="173" t="s">
        <v>65</v>
      </c>
      <c r="J1217" s="173" t="s">
        <v>3651</v>
      </c>
      <c r="K1217" s="173">
        <v>1</v>
      </c>
      <c r="L1217" s="173" t="s">
        <v>3651</v>
      </c>
      <c r="M1217" s="173"/>
      <c r="N1217" s="173">
        <v>1</v>
      </c>
    </row>
    <row r="1218" spans="1:14" x14ac:dyDescent="0.25">
      <c r="A1218" s="176" t="str">
        <f t="shared" si="108"/>
        <v>852930188</v>
      </c>
      <c r="B1218" s="176">
        <f t="shared" si="109"/>
        <v>8529301</v>
      </c>
      <c r="C1218" s="176" t="str">
        <f t="shared" si="110"/>
        <v>88</v>
      </c>
      <c r="D1218" s="176" t="str">
        <f t="shared" si="111"/>
        <v>PARKMAN</v>
      </c>
      <c r="E1218" s="176" t="str">
        <f t="shared" si="112"/>
        <v>Шапка</v>
      </c>
      <c r="F1218" s="177" t="str">
        <f t="shared" si="113"/>
        <v>Шапки</v>
      </c>
      <c r="G1218" s="172" t="s">
        <v>1839</v>
      </c>
      <c r="H1218" s="173" t="s">
        <v>1366</v>
      </c>
      <c r="I1218" s="173" t="s">
        <v>65</v>
      </c>
      <c r="J1218" s="173" t="s">
        <v>2932</v>
      </c>
      <c r="K1218" s="173">
        <v>6</v>
      </c>
      <c r="L1218" s="173" t="s">
        <v>3652</v>
      </c>
      <c r="M1218" s="173"/>
      <c r="N1218" s="173">
        <v>6</v>
      </c>
    </row>
    <row r="1219" spans="1:14" x14ac:dyDescent="0.25">
      <c r="A1219" s="176" t="str">
        <f t="shared" ref="A1219:A1282" si="114">B1219&amp;C1219</f>
        <v>852930161</v>
      </c>
      <c r="B1219" s="176">
        <f t="shared" ref="B1219:B1282" si="115">_xlfn.LET(_xlpm.START,FIND("арт. ",H1219)+5,_xlpm.END,FIND(" ",H1219,_xlpm.START),_xlpm.Result,TRIM(MID(H1219,_xlpm.START,_xlpm.END-_xlpm.START)),IFERROR(VALUE(_xlpm.Result),_xlpm.Result))</f>
        <v>8529301</v>
      </c>
      <c r="C1219" s="176" t="str">
        <f t="shared" ref="C1219:C1282" si="116">_xlfn.LET(_xlpm.START,FIND("{",H1219)+1,_xlpm.END,FIND("}",H1219),TRIM(MID(H1219,_xlpm.START,_xlpm.END-_xlpm.START)))</f>
        <v>61</v>
      </c>
      <c r="D1219" s="176" t="str">
        <f t="shared" ref="D1219:D1282" si="117">_xlfn.LET(_xlpm.START,FIND("арт. ",H1219)+13,_xlpm.END,FIND("(",H1219),TRIM(MID(H1219,_xlpm.START,_xlpm.END-_xlpm.START)))</f>
        <v>PARKMAN</v>
      </c>
      <c r="E1219" s="176" t="str">
        <f t="shared" ref="E1219:E1282" si="118">_xlfn.LET(_xlpm.START,1,_xlpm.END,FIND(MID($S$1,1,1),H1219),TRIM(MID(H1219,_xlpm.START,_xlpm.END-_xlpm.START)))</f>
        <v>Шапка</v>
      </c>
      <c r="F1219" s="177" t="str">
        <f t="shared" ref="F1219:F1282" si="119">VLOOKUP(E1219,O:P,2,0)</f>
        <v>Шапки</v>
      </c>
      <c r="G1219" s="172" t="s">
        <v>1837</v>
      </c>
      <c r="H1219" s="173" t="s">
        <v>1368</v>
      </c>
      <c r="I1219" s="173" t="s">
        <v>65</v>
      </c>
      <c r="J1219" s="173" t="s">
        <v>2477</v>
      </c>
      <c r="K1219" s="173">
        <v>12</v>
      </c>
      <c r="L1219" s="173" t="s">
        <v>3653</v>
      </c>
      <c r="M1219" s="173"/>
      <c r="N1219" s="173">
        <v>12</v>
      </c>
    </row>
    <row r="1220" spans="1:14" x14ac:dyDescent="0.25">
      <c r="A1220" s="176" t="str">
        <f t="shared" si="114"/>
        <v>852930133</v>
      </c>
      <c r="B1220" s="176">
        <f t="shared" si="115"/>
        <v>8529301</v>
      </c>
      <c r="C1220" s="176" t="str">
        <f t="shared" si="116"/>
        <v>33</v>
      </c>
      <c r="D1220" s="176" t="str">
        <f t="shared" si="117"/>
        <v>PARKMAN</v>
      </c>
      <c r="E1220" s="176" t="str">
        <f t="shared" si="118"/>
        <v>Шапка</v>
      </c>
      <c r="F1220" s="177" t="str">
        <f t="shared" si="119"/>
        <v>Шапки</v>
      </c>
      <c r="G1220" s="172" t="s">
        <v>1841</v>
      </c>
      <c r="H1220" s="173" t="s">
        <v>1370</v>
      </c>
      <c r="I1220" s="173" t="s">
        <v>65</v>
      </c>
      <c r="J1220" s="173" t="s">
        <v>2933</v>
      </c>
      <c r="K1220" s="173">
        <v>6</v>
      </c>
      <c r="L1220" s="173" t="s">
        <v>3654</v>
      </c>
      <c r="M1220" s="173"/>
      <c r="N1220" s="173">
        <v>6</v>
      </c>
    </row>
    <row r="1221" spans="1:14" x14ac:dyDescent="0.25">
      <c r="A1221" s="176" t="str">
        <f t="shared" si="114"/>
        <v>85293011</v>
      </c>
      <c r="B1221" s="176">
        <f t="shared" si="115"/>
        <v>8529301</v>
      </c>
      <c r="C1221" s="176" t="str">
        <f t="shared" si="116"/>
        <v>1</v>
      </c>
      <c r="D1221" s="176" t="str">
        <f t="shared" si="117"/>
        <v>PARKMAN</v>
      </c>
      <c r="E1221" s="176" t="str">
        <f t="shared" si="118"/>
        <v>Шапка</v>
      </c>
      <c r="F1221" s="177" t="str">
        <f t="shared" si="119"/>
        <v>Шапки</v>
      </c>
      <c r="G1221" s="172" t="s">
        <v>1840</v>
      </c>
      <c r="H1221" s="173" t="s">
        <v>1371</v>
      </c>
      <c r="I1221" s="173" t="s">
        <v>65</v>
      </c>
      <c r="J1221" s="173" t="s">
        <v>2934</v>
      </c>
      <c r="K1221" s="173">
        <v>3</v>
      </c>
      <c r="L1221" s="173" t="s">
        <v>3655</v>
      </c>
      <c r="M1221" s="173"/>
      <c r="N1221" s="173">
        <v>3</v>
      </c>
    </row>
    <row r="1222" spans="1:14" x14ac:dyDescent="0.25">
      <c r="A1222" s="176" t="str">
        <f t="shared" si="114"/>
        <v>853920173</v>
      </c>
      <c r="B1222" s="176">
        <f t="shared" si="115"/>
        <v>8539201</v>
      </c>
      <c r="C1222" s="176" t="str">
        <f t="shared" si="116"/>
        <v>73</v>
      </c>
      <c r="D1222" s="176" t="str">
        <f t="shared" si="117"/>
        <v>SURTH CASHMERE</v>
      </c>
      <c r="E1222" s="176" t="str">
        <f t="shared" si="118"/>
        <v>Шапка</v>
      </c>
      <c r="F1222" s="177" t="str">
        <f t="shared" si="119"/>
        <v>Шапки</v>
      </c>
      <c r="G1222" s="172" t="s">
        <v>1184</v>
      </c>
      <c r="H1222" s="173" t="s">
        <v>1372</v>
      </c>
      <c r="I1222" s="173" t="s">
        <v>65</v>
      </c>
      <c r="J1222" s="173" t="s">
        <v>2533</v>
      </c>
      <c r="K1222" s="173">
        <v>3</v>
      </c>
      <c r="L1222" s="173" t="s">
        <v>2843</v>
      </c>
      <c r="M1222" s="173"/>
      <c r="N1222" s="173">
        <v>3</v>
      </c>
    </row>
    <row r="1223" spans="1:14" x14ac:dyDescent="0.25">
      <c r="A1223" s="176" t="str">
        <f t="shared" si="114"/>
        <v>853920183</v>
      </c>
      <c r="B1223" s="176">
        <f t="shared" si="115"/>
        <v>8539201</v>
      </c>
      <c r="C1223" s="176" t="str">
        <f t="shared" si="116"/>
        <v>83</v>
      </c>
      <c r="D1223" s="176" t="str">
        <f t="shared" si="117"/>
        <v>SURTH CASHMERE</v>
      </c>
      <c r="E1223" s="176" t="str">
        <f t="shared" si="118"/>
        <v>Шапка</v>
      </c>
      <c r="F1223" s="177" t="str">
        <f t="shared" si="119"/>
        <v>Шапки</v>
      </c>
      <c r="G1223" s="172" t="s">
        <v>1182</v>
      </c>
      <c r="H1223" s="173" t="s">
        <v>1374</v>
      </c>
      <c r="I1223" s="173" t="s">
        <v>65</v>
      </c>
      <c r="J1223" s="173" t="s">
        <v>2797</v>
      </c>
      <c r="K1223" s="173">
        <v>3</v>
      </c>
      <c r="L1223" s="173" t="s">
        <v>2800</v>
      </c>
      <c r="M1223" s="173"/>
      <c r="N1223" s="173">
        <v>3</v>
      </c>
    </row>
    <row r="1224" spans="1:14" x14ac:dyDescent="0.25">
      <c r="A1224" s="176" t="str">
        <f t="shared" si="114"/>
        <v>85392013</v>
      </c>
      <c r="B1224" s="176">
        <f t="shared" si="115"/>
        <v>8539201</v>
      </c>
      <c r="C1224" s="176" t="str">
        <f t="shared" si="116"/>
        <v>3</v>
      </c>
      <c r="D1224" s="176" t="str">
        <f t="shared" si="117"/>
        <v>SURTH CASHMERE</v>
      </c>
      <c r="E1224" s="176" t="str">
        <f t="shared" si="118"/>
        <v>Шапка</v>
      </c>
      <c r="F1224" s="177" t="str">
        <f t="shared" si="119"/>
        <v>Шапки</v>
      </c>
      <c r="G1224" s="172" t="s">
        <v>3232</v>
      </c>
      <c r="H1224" s="173" t="s">
        <v>3401</v>
      </c>
      <c r="I1224" s="173" t="s">
        <v>65</v>
      </c>
      <c r="J1224" s="173" t="s">
        <v>2533</v>
      </c>
      <c r="K1224" s="173">
        <v>1</v>
      </c>
      <c r="L1224" s="173" t="s">
        <v>2533</v>
      </c>
      <c r="M1224" s="173"/>
      <c r="N1224" s="173">
        <v>1</v>
      </c>
    </row>
    <row r="1225" spans="1:14" x14ac:dyDescent="0.25">
      <c r="A1225" s="176" t="str">
        <f t="shared" si="114"/>
        <v>85392012</v>
      </c>
      <c r="B1225" s="176">
        <f t="shared" si="115"/>
        <v>8539201</v>
      </c>
      <c r="C1225" s="176" t="str">
        <f t="shared" si="116"/>
        <v>2</v>
      </c>
      <c r="D1225" s="176" t="str">
        <f t="shared" si="117"/>
        <v>SURTH CASHMERE</v>
      </c>
      <c r="E1225" s="176" t="str">
        <f t="shared" si="118"/>
        <v>Шапка</v>
      </c>
      <c r="F1225" s="177" t="str">
        <f t="shared" si="119"/>
        <v>Шапки</v>
      </c>
      <c r="G1225" s="172" t="s">
        <v>1181</v>
      </c>
      <c r="H1225" s="173" t="s">
        <v>1376</v>
      </c>
      <c r="I1225" s="173" t="s">
        <v>65</v>
      </c>
      <c r="J1225" s="173" t="s">
        <v>2804</v>
      </c>
      <c r="K1225" s="173">
        <v>5</v>
      </c>
      <c r="L1225" s="173" t="s">
        <v>3128</v>
      </c>
      <c r="M1225" s="173"/>
      <c r="N1225" s="173">
        <v>5</v>
      </c>
    </row>
    <row r="1226" spans="1:14" x14ac:dyDescent="0.25">
      <c r="A1226" s="176" t="str">
        <f t="shared" si="114"/>
        <v>85392011</v>
      </c>
      <c r="B1226" s="176">
        <f t="shared" si="115"/>
        <v>8539201</v>
      </c>
      <c r="C1226" s="176" t="str">
        <f t="shared" si="116"/>
        <v>1</v>
      </c>
      <c r="D1226" s="176" t="str">
        <f t="shared" si="117"/>
        <v>SURTH CASHMERE</v>
      </c>
      <c r="E1226" s="176" t="str">
        <f t="shared" si="118"/>
        <v>Шапка</v>
      </c>
      <c r="F1226" s="177" t="str">
        <f t="shared" si="119"/>
        <v>Шапки</v>
      </c>
      <c r="G1226" s="172" t="s">
        <v>1183</v>
      </c>
      <c r="H1226" s="173" t="s">
        <v>1377</v>
      </c>
      <c r="I1226" s="173" t="s">
        <v>65</v>
      </c>
      <c r="J1226" s="173" t="s">
        <v>2804</v>
      </c>
      <c r="K1226" s="173">
        <v>1</v>
      </c>
      <c r="L1226" s="173" t="s">
        <v>2809</v>
      </c>
      <c r="M1226" s="173"/>
      <c r="N1226" s="173">
        <v>1</v>
      </c>
    </row>
    <row r="1227" spans="1:14" x14ac:dyDescent="0.25">
      <c r="A1227" s="176" t="str">
        <f t="shared" si="114"/>
        <v>853920231</v>
      </c>
      <c r="B1227" s="176">
        <f t="shared" si="115"/>
        <v>8539202</v>
      </c>
      <c r="C1227" s="176" t="str">
        <f t="shared" si="116"/>
        <v>31</v>
      </c>
      <c r="D1227" s="176" t="str">
        <f t="shared" si="117"/>
        <v>BEANIE CASHMERE MELANGE</v>
      </c>
      <c r="E1227" s="176" t="str">
        <f t="shared" si="118"/>
        <v>Шапка</v>
      </c>
      <c r="F1227" s="177" t="str">
        <f t="shared" si="119"/>
        <v>Шапки</v>
      </c>
      <c r="G1227" s="172" t="s">
        <v>276</v>
      </c>
      <c r="H1227" s="173" t="s">
        <v>1379</v>
      </c>
      <c r="I1227" s="173" t="s">
        <v>65</v>
      </c>
      <c r="J1227" s="173">
        <v>955.89</v>
      </c>
      <c r="K1227" s="173">
        <v>15</v>
      </c>
      <c r="L1227" s="173" t="s">
        <v>2935</v>
      </c>
      <c r="M1227" s="173"/>
      <c r="N1227" s="173">
        <v>15</v>
      </c>
    </row>
    <row r="1228" spans="1:14" x14ac:dyDescent="0.25">
      <c r="A1228" s="176" t="str">
        <f t="shared" si="114"/>
        <v>853930228</v>
      </c>
      <c r="B1228" s="176">
        <f t="shared" si="115"/>
        <v>8539302</v>
      </c>
      <c r="C1228" s="176" t="str">
        <f t="shared" si="116"/>
        <v>28</v>
      </c>
      <c r="D1228" s="176" t="str">
        <f t="shared" si="117"/>
        <v>BEANIE WOOL</v>
      </c>
      <c r="E1228" s="176" t="str">
        <f t="shared" si="118"/>
        <v>Шапка</v>
      </c>
      <c r="F1228" s="177" t="str">
        <f t="shared" si="119"/>
        <v>Шапки</v>
      </c>
      <c r="G1228" s="172" t="s">
        <v>935</v>
      </c>
      <c r="H1228" s="173" t="s">
        <v>1381</v>
      </c>
      <c r="I1228" s="173" t="s">
        <v>65</v>
      </c>
      <c r="J1228" s="173">
        <v>908.39</v>
      </c>
      <c r="K1228" s="173">
        <v>2</v>
      </c>
      <c r="L1228" s="173" t="s">
        <v>2938</v>
      </c>
      <c r="M1228" s="173"/>
      <c r="N1228" s="173">
        <v>2</v>
      </c>
    </row>
    <row r="1229" spans="1:14" x14ac:dyDescent="0.25">
      <c r="A1229" s="176" t="str">
        <f t="shared" si="114"/>
        <v>85991096</v>
      </c>
      <c r="B1229" s="176">
        <f t="shared" si="115"/>
        <v>8599109</v>
      </c>
      <c r="C1229" s="176" t="str">
        <f t="shared" si="116"/>
        <v>6</v>
      </c>
      <c r="D1229" s="176" t="str">
        <f t="shared" si="117"/>
        <v>BEANIE RACING</v>
      </c>
      <c r="E1229" s="176" t="str">
        <f t="shared" si="118"/>
        <v>Шапка</v>
      </c>
      <c r="F1229" s="177" t="str">
        <f t="shared" si="119"/>
        <v>Шапки</v>
      </c>
      <c r="G1229" s="172" t="s">
        <v>1613</v>
      </c>
      <c r="H1229" s="173" t="s">
        <v>1383</v>
      </c>
      <c r="I1229" s="173" t="s">
        <v>65</v>
      </c>
      <c r="J1229" s="173">
        <v>873.73</v>
      </c>
      <c r="K1229" s="173">
        <v>40</v>
      </c>
      <c r="L1229" s="173" t="s">
        <v>3656</v>
      </c>
      <c r="M1229" s="173"/>
      <c r="N1229" s="173">
        <v>40</v>
      </c>
    </row>
    <row r="1230" spans="1:14" x14ac:dyDescent="0.25">
      <c r="A1230" s="176" t="str">
        <f t="shared" si="114"/>
        <v>859911924</v>
      </c>
      <c r="B1230" s="176">
        <f t="shared" si="115"/>
        <v>8599119</v>
      </c>
      <c r="C1230" s="176" t="str">
        <f t="shared" si="116"/>
        <v>24</v>
      </c>
      <c r="D1230" s="176" t="str">
        <f t="shared" si="117"/>
        <v>BEANIE BUFFALO</v>
      </c>
      <c r="E1230" s="176" t="str">
        <f t="shared" si="118"/>
        <v>Шапка</v>
      </c>
      <c r="F1230" s="177" t="str">
        <f t="shared" si="119"/>
        <v>Шапки</v>
      </c>
      <c r="G1230" s="172" t="s">
        <v>1612</v>
      </c>
      <c r="H1230" s="173" t="s">
        <v>1385</v>
      </c>
      <c r="I1230" s="173" t="s">
        <v>65</v>
      </c>
      <c r="J1230" s="173">
        <v>873.73</v>
      </c>
      <c r="K1230" s="173">
        <v>2</v>
      </c>
      <c r="L1230" s="173" t="s">
        <v>2937</v>
      </c>
      <c r="M1230" s="173"/>
      <c r="N1230" s="173">
        <v>2</v>
      </c>
    </row>
    <row r="1231" spans="1:14" x14ac:dyDescent="0.25">
      <c r="A1231" s="176" t="str">
        <f t="shared" si="114"/>
        <v>859912024</v>
      </c>
      <c r="B1231" s="176">
        <f t="shared" si="115"/>
        <v>8599120</v>
      </c>
      <c r="C1231" s="176" t="str">
        <f t="shared" si="116"/>
        <v>24</v>
      </c>
      <c r="D1231" s="176" t="str">
        <f t="shared" si="117"/>
        <v>BEANIE STRIPES</v>
      </c>
      <c r="E1231" s="176" t="str">
        <f t="shared" si="118"/>
        <v>Шапка</v>
      </c>
      <c r="F1231" s="177" t="str">
        <f t="shared" si="119"/>
        <v>Шапки</v>
      </c>
      <c r="G1231" s="172" t="s">
        <v>934</v>
      </c>
      <c r="H1231" s="173" t="s">
        <v>1387</v>
      </c>
      <c r="I1231" s="173" t="s">
        <v>65</v>
      </c>
      <c r="J1231" s="173">
        <v>681.29</v>
      </c>
      <c r="K1231" s="173">
        <v>3</v>
      </c>
      <c r="L1231" s="173" t="s">
        <v>3657</v>
      </c>
      <c r="M1231" s="173"/>
      <c r="N1231" s="173">
        <v>3</v>
      </c>
    </row>
    <row r="1232" spans="1:14" x14ac:dyDescent="0.25">
      <c r="A1232" s="176" t="str">
        <f t="shared" si="114"/>
        <v>859912328</v>
      </c>
      <c r="B1232" s="176">
        <f t="shared" si="115"/>
        <v>8599123</v>
      </c>
      <c r="C1232" s="176" t="str">
        <f t="shared" si="116"/>
        <v>28</v>
      </c>
      <c r="D1232" s="176" t="str">
        <f t="shared" si="117"/>
        <v>BEANIE POMPON</v>
      </c>
      <c r="E1232" s="176" t="str">
        <f t="shared" si="118"/>
        <v>Шапка</v>
      </c>
      <c r="F1232" s="177" t="str">
        <f t="shared" si="119"/>
        <v>Шапки</v>
      </c>
      <c r="G1232" s="172" t="s">
        <v>933</v>
      </c>
      <c r="H1232" s="173" t="s">
        <v>1389</v>
      </c>
      <c r="I1232" s="173" t="s">
        <v>65</v>
      </c>
      <c r="J1232" s="173">
        <v>908.39</v>
      </c>
      <c r="K1232" s="173">
        <v>3</v>
      </c>
      <c r="L1232" s="173" t="s">
        <v>2936</v>
      </c>
      <c r="M1232" s="173"/>
      <c r="N1232" s="173">
        <v>3</v>
      </c>
    </row>
    <row r="1233" spans="1:14" x14ac:dyDescent="0.25">
      <c r="A1233" s="176" t="str">
        <f t="shared" si="114"/>
        <v>859912313</v>
      </c>
      <c r="B1233" s="176">
        <f t="shared" si="115"/>
        <v>8599123</v>
      </c>
      <c r="C1233" s="176" t="str">
        <f t="shared" si="116"/>
        <v>13</v>
      </c>
      <c r="D1233" s="176" t="str">
        <f t="shared" si="117"/>
        <v>BEANIE POMPON</v>
      </c>
      <c r="E1233" s="176" t="str">
        <f t="shared" si="118"/>
        <v>Шапка</v>
      </c>
      <c r="F1233" s="177" t="str">
        <f t="shared" si="119"/>
        <v>Шапки</v>
      </c>
      <c r="G1233" s="172" t="s">
        <v>932</v>
      </c>
      <c r="H1233" s="173" t="s">
        <v>1390</v>
      </c>
      <c r="I1233" s="173" t="s">
        <v>65</v>
      </c>
      <c r="J1233" s="173">
        <v>908.39</v>
      </c>
      <c r="K1233" s="173">
        <v>1</v>
      </c>
      <c r="L1233" s="173">
        <v>908.39</v>
      </c>
      <c r="M1233" s="173"/>
      <c r="N1233" s="173">
        <v>1</v>
      </c>
    </row>
    <row r="1234" spans="1:14" x14ac:dyDescent="0.25">
      <c r="A1234" s="176" t="str">
        <f t="shared" si="114"/>
        <v>859912494</v>
      </c>
      <c r="B1234" s="176">
        <f t="shared" si="115"/>
        <v>8599124</v>
      </c>
      <c r="C1234" s="176" t="str">
        <f t="shared" si="116"/>
        <v>94</v>
      </c>
      <c r="D1234" s="176" t="str">
        <f t="shared" si="117"/>
        <v>JOHN STETSON POMPOM</v>
      </c>
      <c r="E1234" s="176" t="str">
        <f t="shared" si="118"/>
        <v>Шапка</v>
      </c>
      <c r="F1234" s="177" t="str">
        <f t="shared" si="119"/>
        <v>Шапки</v>
      </c>
      <c r="G1234" s="172" t="s">
        <v>1178</v>
      </c>
      <c r="H1234" s="173" t="s">
        <v>1392</v>
      </c>
      <c r="I1234" s="173" t="s">
        <v>65</v>
      </c>
      <c r="J1234" s="173" t="s">
        <v>2897</v>
      </c>
      <c r="K1234" s="173">
        <v>2</v>
      </c>
      <c r="L1234" s="173" t="s">
        <v>2939</v>
      </c>
      <c r="M1234" s="173"/>
      <c r="N1234" s="173">
        <v>2</v>
      </c>
    </row>
    <row r="1235" spans="1:14" x14ac:dyDescent="0.25">
      <c r="A1235" s="176" t="str">
        <f t="shared" si="114"/>
        <v>859912441</v>
      </c>
      <c r="B1235" s="176">
        <f t="shared" si="115"/>
        <v>8599124</v>
      </c>
      <c r="C1235" s="176" t="str">
        <f t="shared" si="116"/>
        <v>41</v>
      </c>
      <c r="D1235" s="176" t="str">
        <f t="shared" si="117"/>
        <v>JOHN STETSON POMPOM</v>
      </c>
      <c r="E1235" s="176" t="str">
        <f t="shared" si="118"/>
        <v>Шапка</v>
      </c>
      <c r="F1235" s="177" t="str">
        <f t="shared" si="119"/>
        <v>Шапки</v>
      </c>
      <c r="G1235" s="172" t="s">
        <v>1179</v>
      </c>
      <c r="H1235" s="173" t="s">
        <v>1394</v>
      </c>
      <c r="I1235" s="173" t="s">
        <v>65</v>
      </c>
      <c r="J1235" s="173" t="s">
        <v>2897</v>
      </c>
      <c r="K1235" s="173">
        <v>9</v>
      </c>
      <c r="L1235" s="173" t="s">
        <v>2940</v>
      </c>
      <c r="M1235" s="173"/>
      <c r="N1235" s="173">
        <v>9</v>
      </c>
    </row>
    <row r="1236" spans="1:14" x14ac:dyDescent="0.25">
      <c r="A1236" s="176" t="str">
        <f t="shared" si="114"/>
        <v>859912423</v>
      </c>
      <c r="B1236" s="176">
        <f t="shared" si="115"/>
        <v>8599124</v>
      </c>
      <c r="C1236" s="176" t="str">
        <f t="shared" si="116"/>
        <v>23</v>
      </c>
      <c r="D1236" s="176" t="str">
        <f t="shared" si="117"/>
        <v>JOHN STETSON POMPOM</v>
      </c>
      <c r="E1236" s="176" t="str">
        <f t="shared" si="118"/>
        <v>Шапка</v>
      </c>
      <c r="F1236" s="177" t="str">
        <f t="shared" si="119"/>
        <v>Шапки</v>
      </c>
      <c r="G1236" s="172" t="s">
        <v>1180</v>
      </c>
      <c r="H1236" s="173" t="s">
        <v>1396</v>
      </c>
      <c r="I1236" s="173" t="s">
        <v>65</v>
      </c>
      <c r="J1236" s="173" t="s">
        <v>2897</v>
      </c>
      <c r="K1236" s="173">
        <v>13</v>
      </c>
      <c r="L1236" s="173" t="s">
        <v>2941</v>
      </c>
      <c r="M1236" s="173"/>
      <c r="N1236" s="173">
        <v>13</v>
      </c>
    </row>
    <row r="1237" spans="1:14" x14ac:dyDescent="0.25">
      <c r="A1237" s="176" t="str">
        <f t="shared" si="114"/>
        <v>85991251</v>
      </c>
      <c r="B1237" s="176">
        <f t="shared" si="115"/>
        <v>8599125</v>
      </c>
      <c r="C1237" s="176" t="str">
        <f t="shared" si="116"/>
        <v>1</v>
      </c>
      <c r="D1237" s="176" t="str">
        <f t="shared" si="117"/>
        <v>BEANIE POMPOM</v>
      </c>
      <c r="E1237" s="176" t="str">
        <f t="shared" si="118"/>
        <v>Шапка</v>
      </c>
      <c r="F1237" s="177" t="str">
        <f t="shared" si="119"/>
        <v>Шапки</v>
      </c>
      <c r="G1237" s="172" t="s">
        <v>1177</v>
      </c>
      <c r="H1237" s="173" t="s">
        <v>1397</v>
      </c>
      <c r="I1237" s="173" t="s">
        <v>65</v>
      </c>
      <c r="J1237" s="173" t="s">
        <v>2897</v>
      </c>
      <c r="K1237" s="173">
        <v>14</v>
      </c>
      <c r="L1237" s="173" t="s">
        <v>3658</v>
      </c>
      <c r="M1237" s="173"/>
      <c r="N1237" s="173">
        <v>14</v>
      </c>
    </row>
    <row r="1238" spans="1:14" x14ac:dyDescent="0.25">
      <c r="A1238" s="176" t="str">
        <f t="shared" si="114"/>
        <v>85991285</v>
      </c>
      <c r="B1238" s="176">
        <f t="shared" si="115"/>
        <v>8599128</v>
      </c>
      <c r="C1238" s="176" t="str">
        <f t="shared" si="116"/>
        <v>5</v>
      </c>
      <c r="D1238" s="176" t="str">
        <f t="shared" si="117"/>
        <v>BEANIE EMBOSSED BADGE</v>
      </c>
      <c r="E1238" s="176" t="str">
        <f t="shared" si="118"/>
        <v>Шапка</v>
      </c>
      <c r="F1238" s="177" t="str">
        <f t="shared" si="119"/>
        <v>Шапки</v>
      </c>
      <c r="G1238" s="172" t="s">
        <v>274</v>
      </c>
      <c r="H1238" s="173" t="s">
        <v>1399</v>
      </c>
      <c r="I1238" s="173" t="s">
        <v>65</v>
      </c>
      <c r="J1238" s="173">
        <v>974.03</v>
      </c>
      <c r="K1238" s="173">
        <v>18</v>
      </c>
      <c r="L1238" s="173" t="s">
        <v>2942</v>
      </c>
      <c r="M1238" s="173"/>
      <c r="N1238" s="173">
        <v>18</v>
      </c>
    </row>
    <row r="1239" spans="1:14" x14ac:dyDescent="0.25">
      <c r="A1239" s="176" t="str">
        <f t="shared" si="114"/>
        <v>85991281</v>
      </c>
      <c r="B1239" s="176">
        <f t="shared" si="115"/>
        <v>8599128</v>
      </c>
      <c r="C1239" s="176" t="str">
        <f t="shared" si="116"/>
        <v>1</v>
      </c>
      <c r="D1239" s="176" t="str">
        <f t="shared" si="117"/>
        <v>BEANIE EMBOSSED BADGE</v>
      </c>
      <c r="E1239" s="176" t="str">
        <f t="shared" si="118"/>
        <v>Шапка</v>
      </c>
      <c r="F1239" s="177" t="str">
        <f t="shared" si="119"/>
        <v>Шапки</v>
      </c>
      <c r="G1239" s="172" t="s">
        <v>275</v>
      </c>
      <c r="H1239" s="173" t="s">
        <v>1401</v>
      </c>
      <c r="I1239" s="173" t="s">
        <v>65</v>
      </c>
      <c r="J1239" s="173">
        <v>974.03</v>
      </c>
      <c r="K1239" s="173">
        <v>16</v>
      </c>
      <c r="L1239" s="173" t="s">
        <v>2943</v>
      </c>
      <c r="M1239" s="173"/>
      <c r="N1239" s="173">
        <v>16</v>
      </c>
    </row>
    <row r="1240" spans="1:14" x14ac:dyDescent="0.25">
      <c r="A1240" s="176" t="str">
        <f t="shared" si="114"/>
        <v>85991291</v>
      </c>
      <c r="B1240" s="176">
        <f t="shared" si="115"/>
        <v>8599129</v>
      </c>
      <c r="C1240" s="176" t="str">
        <f t="shared" si="116"/>
        <v>1</v>
      </c>
      <c r="D1240" s="176" t="str">
        <f t="shared" si="117"/>
        <v>BEANIE BADGE</v>
      </c>
      <c r="E1240" s="176" t="str">
        <f t="shared" si="118"/>
        <v>Шапка</v>
      </c>
      <c r="F1240" s="177" t="str">
        <f t="shared" si="119"/>
        <v>Шапки</v>
      </c>
      <c r="G1240" s="172" t="s">
        <v>273</v>
      </c>
      <c r="H1240" s="173" t="s">
        <v>1403</v>
      </c>
      <c r="I1240" s="173" t="s">
        <v>65</v>
      </c>
      <c r="J1240" s="173">
        <v>974.03</v>
      </c>
      <c r="K1240" s="173">
        <v>20</v>
      </c>
      <c r="L1240" s="173" t="s">
        <v>3659</v>
      </c>
      <c r="M1240" s="173"/>
      <c r="N1240" s="173">
        <v>20</v>
      </c>
    </row>
    <row r="1241" spans="1:14" x14ac:dyDescent="0.25">
      <c r="A1241" s="176" t="str">
        <f t="shared" si="114"/>
        <v>859920224</v>
      </c>
      <c r="B1241" s="176">
        <f t="shared" si="115"/>
        <v>8599202</v>
      </c>
      <c r="C1241" s="176" t="str">
        <f t="shared" si="116"/>
        <v>24</v>
      </c>
      <c r="D1241" s="176" t="str">
        <f t="shared" si="117"/>
        <v>BEANIE CASHMERE</v>
      </c>
      <c r="E1241" s="176" t="str">
        <f t="shared" si="118"/>
        <v>Шапка</v>
      </c>
      <c r="F1241" s="177" t="str">
        <f t="shared" si="119"/>
        <v>Шапки</v>
      </c>
      <c r="G1241" s="172" t="s">
        <v>930</v>
      </c>
      <c r="H1241" s="173" t="s">
        <v>1405</v>
      </c>
      <c r="I1241" s="173" t="s">
        <v>65</v>
      </c>
      <c r="J1241" s="173" t="s">
        <v>2944</v>
      </c>
      <c r="K1241" s="173">
        <v>1</v>
      </c>
      <c r="L1241" s="173" t="s">
        <v>2944</v>
      </c>
      <c r="M1241" s="173"/>
      <c r="N1241" s="173">
        <v>1</v>
      </c>
    </row>
    <row r="1242" spans="1:14" x14ac:dyDescent="0.25">
      <c r="A1242" s="176" t="str">
        <f t="shared" si="114"/>
        <v>859920623</v>
      </c>
      <c r="B1242" s="176">
        <f t="shared" si="115"/>
        <v>8599206</v>
      </c>
      <c r="C1242" s="176" t="str">
        <f t="shared" si="116"/>
        <v>23</v>
      </c>
      <c r="D1242" s="176" t="str">
        <f t="shared" si="117"/>
        <v>BEANIE CASHMERE</v>
      </c>
      <c r="E1242" s="176" t="str">
        <f t="shared" si="118"/>
        <v>Шапка</v>
      </c>
      <c r="F1242" s="177" t="str">
        <f t="shared" si="119"/>
        <v>Шапки</v>
      </c>
      <c r="G1242" s="172" t="s">
        <v>573</v>
      </c>
      <c r="H1242" s="173" t="s">
        <v>1407</v>
      </c>
      <c r="I1242" s="173" t="s">
        <v>65</v>
      </c>
      <c r="J1242" s="173" t="s">
        <v>2527</v>
      </c>
      <c r="K1242" s="173">
        <v>1</v>
      </c>
      <c r="L1242" s="173" t="s">
        <v>2527</v>
      </c>
      <c r="M1242" s="173"/>
      <c r="N1242" s="173">
        <v>1</v>
      </c>
    </row>
    <row r="1243" spans="1:14" x14ac:dyDescent="0.25">
      <c r="A1243" s="176" t="str">
        <f t="shared" si="114"/>
        <v>859920873</v>
      </c>
      <c r="B1243" s="176">
        <f t="shared" si="115"/>
        <v>8599208</v>
      </c>
      <c r="C1243" s="176" t="str">
        <f t="shared" si="116"/>
        <v>73</v>
      </c>
      <c r="D1243" s="176" t="str">
        <f t="shared" si="117"/>
        <v>BEANIE CASHMERE</v>
      </c>
      <c r="E1243" s="176" t="str">
        <f t="shared" si="118"/>
        <v>Шапка</v>
      </c>
      <c r="F1243" s="177" t="str">
        <f t="shared" si="119"/>
        <v>Шапки</v>
      </c>
      <c r="G1243" s="172" t="s">
        <v>1175</v>
      </c>
      <c r="H1243" s="173" t="s">
        <v>1409</v>
      </c>
      <c r="I1243" s="173" t="s">
        <v>65</v>
      </c>
      <c r="J1243" s="173" t="s">
        <v>2797</v>
      </c>
      <c r="K1243" s="173">
        <v>5</v>
      </c>
      <c r="L1243" s="173" t="s">
        <v>2945</v>
      </c>
      <c r="M1243" s="173"/>
      <c r="N1243" s="173">
        <v>5</v>
      </c>
    </row>
    <row r="1244" spans="1:14" x14ac:dyDescent="0.25">
      <c r="A1244" s="176" t="str">
        <f t="shared" si="114"/>
        <v>859920883</v>
      </c>
      <c r="B1244" s="176">
        <f t="shared" si="115"/>
        <v>8599208</v>
      </c>
      <c r="C1244" s="176" t="str">
        <f t="shared" si="116"/>
        <v>83</v>
      </c>
      <c r="D1244" s="176" t="str">
        <f t="shared" si="117"/>
        <v>BEANIE CASHMERE</v>
      </c>
      <c r="E1244" s="176" t="str">
        <f t="shared" si="118"/>
        <v>Шапка</v>
      </c>
      <c r="F1244" s="177" t="str">
        <f t="shared" si="119"/>
        <v>Шапки</v>
      </c>
      <c r="G1244" s="172" t="s">
        <v>1168</v>
      </c>
      <c r="H1244" s="173" t="s">
        <v>1411</v>
      </c>
      <c r="I1244" s="173" t="s">
        <v>65</v>
      </c>
      <c r="J1244" s="173" t="s">
        <v>2797</v>
      </c>
      <c r="K1244" s="173">
        <v>5</v>
      </c>
      <c r="L1244" s="173" t="s">
        <v>2945</v>
      </c>
      <c r="M1244" s="173"/>
      <c r="N1244" s="173">
        <v>5</v>
      </c>
    </row>
    <row r="1245" spans="1:14" x14ac:dyDescent="0.25">
      <c r="A1245" s="176" t="str">
        <f t="shared" si="114"/>
        <v>859920889</v>
      </c>
      <c r="B1245" s="176">
        <f t="shared" si="115"/>
        <v>8599208</v>
      </c>
      <c r="C1245" s="176" t="str">
        <f t="shared" si="116"/>
        <v>89</v>
      </c>
      <c r="D1245" s="176" t="str">
        <f t="shared" si="117"/>
        <v>BEANIE CASHMERE</v>
      </c>
      <c r="E1245" s="176" t="str">
        <f t="shared" si="118"/>
        <v>Шапка</v>
      </c>
      <c r="F1245" s="177" t="str">
        <f t="shared" si="119"/>
        <v>Шапки</v>
      </c>
      <c r="G1245" s="172" t="s">
        <v>1167</v>
      </c>
      <c r="H1245" s="173" t="s">
        <v>1413</v>
      </c>
      <c r="I1245" s="173" t="s">
        <v>65</v>
      </c>
      <c r="J1245" s="173" t="s">
        <v>2797</v>
      </c>
      <c r="K1245" s="173">
        <v>2</v>
      </c>
      <c r="L1245" s="173" t="s">
        <v>2801</v>
      </c>
      <c r="M1245" s="173"/>
      <c r="N1245" s="173">
        <v>2</v>
      </c>
    </row>
    <row r="1246" spans="1:14" x14ac:dyDescent="0.25">
      <c r="A1246" s="176" t="str">
        <f t="shared" si="114"/>
        <v>85992083</v>
      </c>
      <c r="B1246" s="176">
        <f t="shared" si="115"/>
        <v>8599208</v>
      </c>
      <c r="C1246" s="176" t="str">
        <f t="shared" si="116"/>
        <v>3</v>
      </c>
      <c r="D1246" s="176" t="str">
        <f t="shared" si="117"/>
        <v>BEANIE CASHMERE</v>
      </c>
      <c r="E1246" s="176" t="str">
        <f t="shared" si="118"/>
        <v>Шапка</v>
      </c>
      <c r="F1246" s="177" t="str">
        <f t="shared" si="119"/>
        <v>Шапки</v>
      </c>
      <c r="G1246" s="172" t="s">
        <v>1170</v>
      </c>
      <c r="H1246" s="173" t="s">
        <v>1415</v>
      </c>
      <c r="I1246" s="173" t="s">
        <v>65</v>
      </c>
      <c r="J1246" s="173" t="s">
        <v>2797</v>
      </c>
      <c r="K1246" s="173">
        <v>4</v>
      </c>
      <c r="L1246" s="173" t="s">
        <v>2799</v>
      </c>
      <c r="M1246" s="173"/>
      <c r="N1246" s="173">
        <v>4</v>
      </c>
    </row>
    <row r="1247" spans="1:14" x14ac:dyDescent="0.25">
      <c r="A1247" s="176" t="str">
        <f t="shared" si="114"/>
        <v>85992084</v>
      </c>
      <c r="B1247" s="176">
        <f t="shared" si="115"/>
        <v>8599208</v>
      </c>
      <c r="C1247" s="176" t="str">
        <f t="shared" si="116"/>
        <v>4</v>
      </c>
      <c r="D1247" s="176" t="str">
        <f t="shared" si="117"/>
        <v>BEANIE CASHMERE</v>
      </c>
      <c r="E1247" s="176" t="str">
        <f t="shared" si="118"/>
        <v>Шапка</v>
      </c>
      <c r="F1247" s="177" t="str">
        <f t="shared" si="119"/>
        <v>Шапки</v>
      </c>
      <c r="G1247" s="172" t="s">
        <v>1172</v>
      </c>
      <c r="H1247" s="173" t="s">
        <v>1417</v>
      </c>
      <c r="I1247" s="173" t="s">
        <v>65</v>
      </c>
      <c r="J1247" s="173" t="s">
        <v>2797</v>
      </c>
      <c r="K1247" s="173">
        <v>2</v>
      </c>
      <c r="L1247" s="173" t="s">
        <v>2801</v>
      </c>
      <c r="M1247" s="173"/>
      <c r="N1247" s="173">
        <v>2</v>
      </c>
    </row>
    <row r="1248" spans="1:14" x14ac:dyDescent="0.25">
      <c r="A1248" s="176" t="str">
        <f t="shared" si="114"/>
        <v>859920832</v>
      </c>
      <c r="B1248" s="176">
        <f t="shared" si="115"/>
        <v>8599208</v>
      </c>
      <c r="C1248" s="176" t="str">
        <f t="shared" si="116"/>
        <v>32</v>
      </c>
      <c r="D1248" s="176" t="str">
        <f t="shared" si="117"/>
        <v>BEANIE CASHMERE</v>
      </c>
      <c r="E1248" s="176" t="str">
        <f t="shared" si="118"/>
        <v>Шапка</v>
      </c>
      <c r="F1248" s="177" t="str">
        <f t="shared" si="119"/>
        <v>Шапки</v>
      </c>
      <c r="G1248" s="172" t="s">
        <v>1173</v>
      </c>
      <c r="H1248" s="173" t="s">
        <v>1419</v>
      </c>
      <c r="I1248" s="173" t="s">
        <v>65</v>
      </c>
      <c r="J1248" s="173" t="s">
        <v>2804</v>
      </c>
      <c r="K1248" s="173">
        <v>4</v>
      </c>
      <c r="L1248" s="173" t="s">
        <v>2814</v>
      </c>
      <c r="M1248" s="173"/>
      <c r="N1248" s="173">
        <v>4</v>
      </c>
    </row>
    <row r="1249" spans="1:14" x14ac:dyDescent="0.25">
      <c r="A1249" s="176" t="str">
        <f t="shared" si="114"/>
        <v>85992082</v>
      </c>
      <c r="B1249" s="176">
        <f t="shared" si="115"/>
        <v>8599208</v>
      </c>
      <c r="C1249" s="176" t="str">
        <f t="shared" si="116"/>
        <v>2</v>
      </c>
      <c r="D1249" s="176" t="str">
        <f t="shared" si="117"/>
        <v>BEANIE CASHMERE</v>
      </c>
      <c r="E1249" s="176" t="str">
        <f t="shared" si="118"/>
        <v>Шапка</v>
      </c>
      <c r="F1249" s="177" t="str">
        <f t="shared" si="119"/>
        <v>Шапки</v>
      </c>
      <c r="G1249" s="172" t="s">
        <v>1166</v>
      </c>
      <c r="H1249" s="173" t="s">
        <v>1421</v>
      </c>
      <c r="I1249" s="173" t="s">
        <v>65</v>
      </c>
      <c r="J1249" s="173" t="s">
        <v>2804</v>
      </c>
      <c r="K1249" s="173">
        <v>1</v>
      </c>
      <c r="L1249" s="173" t="s">
        <v>2809</v>
      </c>
      <c r="M1249" s="173"/>
      <c r="N1249" s="173">
        <v>1</v>
      </c>
    </row>
    <row r="1250" spans="1:14" x14ac:dyDescent="0.25">
      <c r="A1250" s="176" t="str">
        <f t="shared" si="114"/>
        <v>85992081</v>
      </c>
      <c r="B1250" s="176">
        <f t="shared" si="115"/>
        <v>8599208</v>
      </c>
      <c r="C1250" s="176" t="str">
        <f t="shared" si="116"/>
        <v>1</v>
      </c>
      <c r="D1250" s="176" t="str">
        <f t="shared" si="117"/>
        <v>BEANIE CASHMERE</v>
      </c>
      <c r="E1250" s="176" t="str">
        <f t="shared" si="118"/>
        <v>Шапка</v>
      </c>
      <c r="F1250" s="177" t="str">
        <f t="shared" si="119"/>
        <v>Шапки</v>
      </c>
      <c r="G1250" s="172" t="s">
        <v>1169</v>
      </c>
      <c r="H1250" s="173" t="s">
        <v>1423</v>
      </c>
      <c r="I1250" s="173" t="s">
        <v>65</v>
      </c>
      <c r="J1250" s="173" t="s">
        <v>2804</v>
      </c>
      <c r="K1250" s="173">
        <v>7</v>
      </c>
      <c r="L1250" s="173" t="s">
        <v>3660</v>
      </c>
      <c r="M1250" s="173"/>
      <c r="N1250" s="173">
        <v>7</v>
      </c>
    </row>
    <row r="1251" spans="1:14" x14ac:dyDescent="0.25">
      <c r="A1251" s="176" t="str">
        <f t="shared" si="114"/>
        <v>859921173</v>
      </c>
      <c r="B1251" s="176">
        <f t="shared" si="115"/>
        <v>8599211</v>
      </c>
      <c r="C1251" s="176" t="str">
        <f t="shared" si="116"/>
        <v>73</v>
      </c>
      <c r="D1251" s="176" t="str">
        <f t="shared" si="117"/>
        <v>BEANIE CASHMERE</v>
      </c>
      <c r="E1251" s="176" t="str">
        <f t="shared" si="118"/>
        <v>Шапка</v>
      </c>
      <c r="F1251" s="177" t="str">
        <f t="shared" si="119"/>
        <v>Шапки</v>
      </c>
      <c r="G1251" s="172" t="s">
        <v>571</v>
      </c>
      <c r="H1251" s="173" t="s">
        <v>1425</v>
      </c>
      <c r="I1251" s="173" t="s">
        <v>65</v>
      </c>
      <c r="J1251" s="173" t="s">
        <v>2797</v>
      </c>
      <c r="K1251" s="173">
        <v>3</v>
      </c>
      <c r="L1251" s="173" t="s">
        <v>2800</v>
      </c>
      <c r="M1251" s="173"/>
      <c r="N1251" s="173">
        <v>3</v>
      </c>
    </row>
    <row r="1252" spans="1:14" x14ac:dyDescent="0.25">
      <c r="A1252" s="176" t="str">
        <f t="shared" si="114"/>
        <v>859921183</v>
      </c>
      <c r="B1252" s="176">
        <f t="shared" si="115"/>
        <v>8599211</v>
      </c>
      <c r="C1252" s="176" t="str">
        <f t="shared" si="116"/>
        <v>83</v>
      </c>
      <c r="D1252" s="176" t="str">
        <f t="shared" si="117"/>
        <v>BEANIE CASHMERE</v>
      </c>
      <c r="E1252" s="176" t="str">
        <f t="shared" si="118"/>
        <v>Шапка</v>
      </c>
      <c r="F1252" s="177" t="str">
        <f t="shared" si="119"/>
        <v>Шапки</v>
      </c>
      <c r="G1252" s="172" t="s">
        <v>561</v>
      </c>
      <c r="H1252" s="173" t="s">
        <v>1427</v>
      </c>
      <c r="I1252" s="173" t="s">
        <v>65</v>
      </c>
      <c r="J1252" s="173" t="s">
        <v>2797</v>
      </c>
      <c r="K1252" s="173">
        <v>4</v>
      </c>
      <c r="L1252" s="173" t="s">
        <v>2799</v>
      </c>
      <c r="M1252" s="173"/>
      <c r="N1252" s="173">
        <v>4</v>
      </c>
    </row>
    <row r="1253" spans="1:14" x14ac:dyDescent="0.25">
      <c r="A1253" s="176" t="str">
        <f t="shared" si="114"/>
        <v>85992113</v>
      </c>
      <c r="B1253" s="176">
        <f t="shared" si="115"/>
        <v>8599211</v>
      </c>
      <c r="C1253" s="176" t="str">
        <f t="shared" si="116"/>
        <v>3</v>
      </c>
      <c r="D1253" s="176" t="str">
        <f t="shared" si="117"/>
        <v>BEANIE CASHMERE</v>
      </c>
      <c r="E1253" s="176" t="str">
        <f t="shared" si="118"/>
        <v>Шапка</v>
      </c>
      <c r="F1253" s="177" t="str">
        <f t="shared" si="119"/>
        <v>Шапки</v>
      </c>
      <c r="G1253" s="172" t="s">
        <v>564</v>
      </c>
      <c r="H1253" s="173" t="s">
        <v>1430</v>
      </c>
      <c r="I1253" s="173" t="s">
        <v>65</v>
      </c>
      <c r="J1253" s="173" t="s">
        <v>2797</v>
      </c>
      <c r="K1253" s="173">
        <v>5</v>
      </c>
      <c r="L1253" s="173" t="s">
        <v>2945</v>
      </c>
      <c r="M1253" s="173"/>
      <c r="N1253" s="173">
        <v>5</v>
      </c>
    </row>
    <row r="1254" spans="1:14" x14ac:dyDescent="0.25">
      <c r="A1254" s="176" t="str">
        <f t="shared" si="114"/>
        <v>85992112</v>
      </c>
      <c r="B1254" s="176">
        <f t="shared" si="115"/>
        <v>8599211</v>
      </c>
      <c r="C1254" s="176" t="str">
        <f t="shared" si="116"/>
        <v>2</v>
      </c>
      <c r="D1254" s="176" t="str">
        <f t="shared" si="117"/>
        <v>BEANIE CASHMERE</v>
      </c>
      <c r="E1254" s="176" t="str">
        <f t="shared" si="118"/>
        <v>Шапка</v>
      </c>
      <c r="F1254" s="177" t="str">
        <f t="shared" si="119"/>
        <v>Шапки</v>
      </c>
      <c r="G1254" s="172" t="s">
        <v>568</v>
      </c>
      <c r="H1254" s="173" t="s">
        <v>1432</v>
      </c>
      <c r="I1254" s="173" t="s">
        <v>65</v>
      </c>
      <c r="J1254" s="173" t="s">
        <v>2533</v>
      </c>
      <c r="K1254" s="173">
        <v>6</v>
      </c>
      <c r="L1254" s="173" t="s">
        <v>2845</v>
      </c>
      <c r="M1254" s="173"/>
      <c r="N1254" s="173">
        <v>6</v>
      </c>
    </row>
    <row r="1255" spans="1:14" x14ac:dyDescent="0.25">
      <c r="A1255" s="176" t="str">
        <f t="shared" si="114"/>
        <v>85992114</v>
      </c>
      <c r="B1255" s="176">
        <f t="shared" si="115"/>
        <v>8599211</v>
      </c>
      <c r="C1255" s="176" t="str">
        <f t="shared" si="116"/>
        <v>4</v>
      </c>
      <c r="D1255" s="176" t="str">
        <f t="shared" si="117"/>
        <v>BEANIE CASHMERE</v>
      </c>
      <c r="E1255" s="176" t="str">
        <f t="shared" si="118"/>
        <v>Шапка</v>
      </c>
      <c r="F1255" s="177" t="str">
        <f t="shared" si="119"/>
        <v>Шапки</v>
      </c>
      <c r="G1255" s="172" t="s">
        <v>566</v>
      </c>
      <c r="H1255" s="173" t="s">
        <v>1434</v>
      </c>
      <c r="I1255" s="173" t="s">
        <v>65</v>
      </c>
      <c r="J1255" s="173" t="s">
        <v>2797</v>
      </c>
      <c r="K1255" s="173">
        <v>2</v>
      </c>
      <c r="L1255" s="173" t="s">
        <v>2801</v>
      </c>
      <c r="M1255" s="173"/>
      <c r="N1255" s="173">
        <v>2</v>
      </c>
    </row>
    <row r="1256" spans="1:14" x14ac:dyDescent="0.25">
      <c r="A1256" s="176" t="str">
        <f t="shared" si="114"/>
        <v>859921132</v>
      </c>
      <c r="B1256" s="176">
        <f t="shared" si="115"/>
        <v>8599211</v>
      </c>
      <c r="C1256" s="176" t="str">
        <f t="shared" si="116"/>
        <v>32</v>
      </c>
      <c r="D1256" s="176" t="str">
        <f t="shared" si="117"/>
        <v>BEANIE CASHMERE</v>
      </c>
      <c r="E1256" s="176" t="str">
        <f t="shared" si="118"/>
        <v>Шапка</v>
      </c>
      <c r="F1256" s="177" t="str">
        <f t="shared" si="119"/>
        <v>Шапки</v>
      </c>
      <c r="G1256" s="172" t="s">
        <v>569</v>
      </c>
      <c r="H1256" s="173" t="s">
        <v>1436</v>
      </c>
      <c r="I1256" s="173" t="s">
        <v>65</v>
      </c>
      <c r="J1256" s="173" t="s">
        <v>2797</v>
      </c>
      <c r="K1256" s="173">
        <v>1</v>
      </c>
      <c r="L1256" s="173" t="s">
        <v>2797</v>
      </c>
      <c r="M1256" s="173"/>
      <c r="N1256" s="173">
        <v>1</v>
      </c>
    </row>
    <row r="1257" spans="1:14" x14ac:dyDescent="0.25">
      <c r="A1257" s="176" t="str">
        <f t="shared" si="114"/>
        <v>85992111</v>
      </c>
      <c r="B1257" s="176">
        <f t="shared" si="115"/>
        <v>8599211</v>
      </c>
      <c r="C1257" s="176" t="str">
        <f t="shared" si="116"/>
        <v>1</v>
      </c>
      <c r="D1257" s="176" t="str">
        <f t="shared" si="117"/>
        <v>BEANIE CASHMERE</v>
      </c>
      <c r="E1257" s="176" t="str">
        <f t="shared" si="118"/>
        <v>Шапка</v>
      </c>
      <c r="F1257" s="177" t="str">
        <f t="shared" si="119"/>
        <v>Шапки</v>
      </c>
      <c r="G1257" s="172" t="s">
        <v>563</v>
      </c>
      <c r="H1257" s="173" t="s">
        <v>1438</v>
      </c>
      <c r="I1257" s="173" t="s">
        <v>65</v>
      </c>
      <c r="J1257" s="173" t="s">
        <v>2797</v>
      </c>
      <c r="K1257" s="173">
        <v>7</v>
      </c>
      <c r="L1257" s="173" t="s">
        <v>2946</v>
      </c>
      <c r="M1257" s="173"/>
      <c r="N1257" s="173">
        <v>7</v>
      </c>
    </row>
    <row r="1258" spans="1:14" x14ac:dyDescent="0.25">
      <c r="A1258" s="176" t="str">
        <f t="shared" si="114"/>
        <v>859921232</v>
      </c>
      <c r="B1258" s="176">
        <f t="shared" si="115"/>
        <v>8599212</v>
      </c>
      <c r="C1258" s="176" t="str">
        <f t="shared" si="116"/>
        <v>32</v>
      </c>
      <c r="D1258" s="176" t="str">
        <f t="shared" si="117"/>
        <v>BEANIE CASHMERE</v>
      </c>
      <c r="E1258" s="176" t="str">
        <f t="shared" si="118"/>
        <v>Шапка</v>
      </c>
      <c r="F1258" s="177" t="str">
        <f t="shared" si="119"/>
        <v>Шапки</v>
      </c>
      <c r="G1258" s="172" t="s">
        <v>271</v>
      </c>
      <c r="H1258" s="173" t="s">
        <v>1440</v>
      </c>
      <c r="I1258" s="173" t="s">
        <v>65</v>
      </c>
      <c r="J1258" s="173" t="s">
        <v>2797</v>
      </c>
      <c r="K1258" s="173">
        <v>10</v>
      </c>
      <c r="L1258" s="173" t="s">
        <v>2947</v>
      </c>
      <c r="M1258" s="173"/>
      <c r="N1258" s="173">
        <v>10</v>
      </c>
    </row>
    <row r="1259" spans="1:14" x14ac:dyDescent="0.25">
      <c r="A1259" s="176" t="str">
        <f t="shared" si="114"/>
        <v>85992133</v>
      </c>
      <c r="B1259" s="176">
        <f t="shared" si="115"/>
        <v>8599213</v>
      </c>
      <c r="C1259" s="176" t="str">
        <f t="shared" si="116"/>
        <v>3</v>
      </c>
      <c r="D1259" s="176" t="str">
        <f t="shared" si="117"/>
        <v>BEANIE CASHMERE</v>
      </c>
      <c r="E1259" s="176" t="str">
        <f t="shared" si="118"/>
        <v>Шапка</v>
      </c>
      <c r="F1259" s="177" t="str">
        <f t="shared" si="119"/>
        <v>Шапки</v>
      </c>
      <c r="G1259" s="172" t="s">
        <v>270</v>
      </c>
      <c r="H1259" s="173" t="s">
        <v>1442</v>
      </c>
      <c r="I1259" s="173" t="s">
        <v>65</v>
      </c>
      <c r="J1259" s="173" t="s">
        <v>2797</v>
      </c>
      <c r="K1259" s="173">
        <v>10</v>
      </c>
      <c r="L1259" s="173" t="s">
        <v>2947</v>
      </c>
      <c r="M1259" s="173"/>
      <c r="N1259" s="173">
        <v>10</v>
      </c>
    </row>
    <row r="1260" spans="1:14" x14ac:dyDescent="0.25">
      <c r="A1260" s="176" t="str">
        <f t="shared" si="114"/>
        <v>859930233</v>
      </c>
      <c r="B1260" s="176">
        <f t="shared" si="115"/>
        <v>8599302</v>
      </c>
      <c r="C1260" s="176" t="str">
        <f t="shared" si="116"/>
        <v>33</v>
      </c>
      <c r="D1260" s="176" t="str">
        <f t="shared" si="117"/>
        <v>NASHVILLE KNIT DOCKER</v>
      </c>
      <c r="E1260" s="176" t="str">
        <f t="shared" si="118"/>
        <v>Шапка</v>
      </c>
      <c r="F1260" s="177" t="str">
        <f t="shared" si="119"/>
        <v>Шапки</v>
      </c>
      <c r="G1260" s="172" t="s">
        <v>1165</v>
      </c>
      <c r="H1260" s="173" t="s">
        <v>1444</v>
      </c>
      <c r="I1260" s="173" t="s">
        <v>65</v>
      </c>
      <c r="J1260" s="173" t="s">
        <v>2948</v>
      </c>
      <c r="K1260" s="173">
        <v>5</v>
      </c>
      <c r="L1260" s="173" t="s">
        <v>2949</v>
      </c>
      <c r="M1260" s="173"/>
      <c r="N1260" s="173">
        <v>5</v>
      </c>
    </row>
    <row r="1261" spans="1:14" x14ac:dyDescent="0.25">
      <c r="A1261" s="176" t="str">
        <f t="shared" si="114"/>
        <v>85993021</v>
      </c>
      <c r="B1261" s="176">
        <f t="shared" si="115"/>
        <v>8599302</v>
      </c>
      <c r="C1261" s="176" t="str">
        <f t="shared" si="116"/>
        <v>1</v>
      </c>
      <c r="D1261" s="176" t="str">
        <f t="shared" si="117"/>
        <v>NASHVILLE KNIT DOCKER</v>
      </c>
      <c r="E1261" s="176" t="str">
        <f t="shared" si="118"/>
        <v>Шапка</v>
      </c>
      <c r="F1261" s="177" t="str">
        <f t="shared" si="119"/>
        <v>Шапки</v>
      </c>
      <c r="G1261" s="172" t="s">
        <v>1163</v>
      </c>
      <c r="H1261" s="173" t="s">
        <v>1447</v>
      </c>
      <c r="I1261" s="173" t="s">
        <v>65</v>
      </c>
      <c r="J1261" s="173" t="s">
        <v>2948</v>
      </c>
      <c r="K1261" s="173">
        <v>6</v>
      </c>
      <c r="L1261" s="173" t="s">
        <v>3661</v>
      </c>
      <c r="M1261" s="173"/>
      <c r="N1261" s="173">
        <v>6</v>
      </c>
    </row>
    <row r="1262" spans="1:14" x14ac:dyDescent="0.25">
      <c r="A1262" s="176" t="str">
        <f t="shared" si="114"/>
        <v>859930433</v>
      </c>
      <c r="B1262" s="176">
        <f t="shared" si="115"/>
        <v>8599304</v>
      </c>
      <c r="C1262" s="176" t="str">
        <f t="shared" si="116"/>
        <v>33</v>
      </c>
      <c r="D1262" s="176" t="str">
        <f t="shared" si="117"/>
        <v>BEANIE MERINO</v>
      </c>
      <c r="E1262" s="176" t="str">
        <f t="shared" si="118"/>
        <v>Шапка</v>
      </c>
      <c r="F1262" s="177" t="str">
        <f t="shared" si="119"/>
        <v>Шапки</v>
      </c>
      <c r="G1262" s="172" t="s">
        <v>1429</v>
      </c>
      <c r="H1262" s="173" t="s">
        <v>1449</v>
      </c>
      <c r="I1262" s="173" t="s">
        <v>65</v>
      </c>
      <c r="J1262" s="173" t="s">
        <v>2928</v>
      </c>
      <c r="K1262" s="173">
        <v>2</v>
      </c>
      <c r="L1262" s="173" t="s">
        <v>2951</v>
      </c>
      <c r="M1262" s="173"/>
      <c r="N1262" s="173">
        <v>2</v>
      </c>
    </row>
    <row r="1263" spans="1:14" x14ac:dyDescent="0.25">
      <c r="A1263" s="176" t="str">
        <f t="shared" si="114"/>
        <v>85993041</v>
      </c>
      <c r="B1263" s="176">
        <f t="shared" si="115"/>
        <v>8599304</v>
      </c>
      <c r="C1263" s="176" t="str">
        <f t="shared" si="116"/>
        <v>1</v>
      </c>
      <c r="D1263" s="176" t="str">
        <f t="shared" si="117"/>
        <v>BEANIE MERINO</v>
      </c>
      <c r="E1263" s="176" t="str">
        <f t="shared" si="118"/>
        <v>Шапка</v>
      </c>
      <c r="F1263" s="177" t="str">
        <f t="shared" si="119"/>
        <v>Шапки</v>
      </c>
      <c r="G1263" s="172" t="s">
        <v>1428</v>
      </c>
      <c r="H1263" s="173" t="s">
        <v>1451</v>
      </c>
      <c r="I1263" s="173" t="s">
        <v>65</v>
      </c>
      <c r="J1263" s="173" t="s">
        <v>2442</v>
      </c>
      <c r="K1263" s="173">
        <v>6</v>
      </c>
      <c r="L1263" s="173" t="s">
        <v>2468</v>
      </c>
      <c r="M1263" s="173"/>
      <c r="N1263" s="173">
        <v>6</v>
      </c>
    </row>
    <row r="1264" spans="1:14" x14ac:dyDescent="0.25">
      <c r="A1264" s="176" t="str">
        <f t="shared" si="114"/>
        <v>85993193</v>
      </c>
      <c r="B1264" s="176">
        <f t="shared" si="115"/>
        <v>8599319</v>
      </c>
      <c r="C1264" s="176" t="str">
        <f t="shared" si="116"/>
        <v>3</v>
      </c>
      <c r="D1264" s="176" t="str">
        <f t="shared" si="117"/>
        <v>ONALASKA CUFF MERINO</v>
      </c>
      <c r="E1264" s="176" t="str">
        <f t="shared" si="118"/>
        <v>Шапка</v>
      </c>
      <c r="F1264" s="177" t="str">
        <f t="shared" si="119"/>
        <v>Шапки</v>
      </c>
      <c r="G1264" s="172" t="s">
        <v>1162</v>
      </c>
      <c r="H1264" s="173" t="s">
        <v>1453</v>
      </c>
      <c r="I1264" s="173" t="s">
        <v>65</v>
      </c>
      <c r="J1264" s="173" t="s">
        <v>2662</v>
      </c>
      <c r="K1264" s="173">
        <v>11</v>
      </c>
      <c r="L1264" s="173" t="s">
        <v>3662</v>
      </c>
      <c r="M1264" s="173"/>
      <c r="N1264" s="173">
        <v>11</v>
      </c>
    </row>
    <row r="1265" spans="1:14" x14ac:dyDescent="0.25">
      <c r="A1265" s="176" t="str">
        <f t="shared" si="114"/>
        <v>85993192</v>
      </c>
      <c r="B1265" s="176">
        <f t="shared" si="115"/>
        <v>8599319</v>
      </c>
      <c r="C1265" s="176" t="str">
        <f t="shared" si="116"/>
        <v>2</v>
      </c>
      <c r="D1265" s="176" t="str">
        <f t="shared" si="117"/>
        <v>ONALASKA CUFF MERINO</v>
      </c>
      <c r="E1265" s="176" t="str">
        <f t="shared" si="118"/>
        <v>Шапка</v>
      </c>
      <c r="F1265" s="177" t="str">
        <f t="shared" si="119"/>
        <v>Шапки</v>
      </c>
      <c r="G1265" s="172" t="s">
        <v>1159</v>
      </c>
      <c r="H1265" s="173" t="s">
        <v>1454</v>
      </c>
      <c r="I1265" s="173" t="s">
        <v>65</v>
      </c>
      <c r="J1265" s="173" t="s">
        <v>2442</v>
      </c>
      <c r="K1265" s="173">
        <v>14</v>
      </c>
      <c r="L1265" s="173" t="s">
        <v>2950</v>
      </c>
      <c r="M1265" s="173"/>
      <c r="N1265" s="173">
        <v>14</v>
      </c>
    </row>
    <row r="1266" spans="1:14" x14ac:dyDescent="0.25">
      <c r="A1266" s="176" t="str">
        <f t="shared" si="114"/>
        <v>85993191</v>
      </c>
      <c r="B1266" s="176">
        <f t="shared" si="115"/>
        <v>8599319</v>
      </c>
      <c r="C1266" s="176" t="str">
        <f t="shared" si="116"/>
        <v>1</v>
      </c>
      <c r="D1266" s="176" t="str">
        <f t="shared" si="117"/>
        <v>ONALASKA CUFF MERINO</v>
      </c>
      <c r="E1266" s="176" t="str">
        <f t="shared" si="118"/>
        <v>Шапка</v>
      </c>
      <c r="F1266" s="177" t="str">
        <f t="shared" si="119"/>
        <v>Шапки</v>
      </c>
      <c r="G1266" s="172" t="s">
        <v>1160</v>
      </c>
      <c r="H1266" s="173" t="s">
        <v>1455</v>
      </c>
      <c r="I1266" s="173" t="s">
        <v>65</v>
      </c>
      <c r="J1266" s="173" t="s">
        <v>2928</v>
      </c>
      <c r="K1266" s="173">
        <v>12</v>
      </c>
      <c r="L1266" s="173" t="s">
        <v>2959</v>
      </c>
      <c r="M1266" s="173"/>
      <c r="N1266" s="173">
        <v>12</v>
      </c>
    </row>
    <row r="1267" spans="1:14" x14ac:dyDescent="0.25">
      <c r="A1267" s="176" t="str">
        <f t="shared" si="114"/>
        <v>859933027</v>
      </c>
      <c r="B1267" s="176">
        <f t="shared" si="115"/>
        <v>8599330</v>
      </c>
      <c r="C1267" s="176" t="str">
        <f t="shared" si="116"/>
        <v>27</v>
      </c>
      <c r="D1267" s="176" t="str">
        <f t="shared" si="117"/>
        <v>BEANIE WOOL/ACRYLIC</v>
      </c>
      <c r="E1267" s="176" t="str">
        <f t="shared" si="118"/>
        <v>Шапка</v>
      </c>
      <c r="F1267" s="177" t="str">
        <f t="shared" si="119"/>
        <v>Шапки</v>
      </c>
      <c r="G1267" s="172" t="s">
        <v>1158</v>
      </c>
      <c r="H1267" s="173" t="s">
        <v>1456</v>
      </c>
      <c r="I1267" s="173" t="s">
        <v>65</v>
      </c>
      <c r="J1267" s="173" t="s">
        <v>2928</v>
      </c>
      <c r="K1267" s="173">
        <v>3</v>
      </c>
      <c r="L1267" s="173" t="s">
        <v>2929</v>
      </c>
      <c r="M1267" s="173"/>
      <c r="N1267" s="173">
        <v>3</v>
      </c>
    </row>
    <row r="1268" spans="1:14" x14ac:dyDescent="0.25">
      <c r="A1268" s="176" t="str">
        <f t="shared" si="114"/>
        <v>85993354</v>
      </c>
      <c r="B1268" s="176">
        <f t="shared" si="115"/>
        <v>8599335</v>
      </c>
      <c r="C1268" s="176" t="str">
        <f t="shared" si="116"/>
        <v>4</v>
      </c>
      <c r="D1268" s="176" t="str">
        <f t="shared" si="117"/>
        <v>WISCONSIN</v>
      </c>
      <c r="E1268" s="176" t="str">
        <f t="shared" si="118"/>
        <v>Шапка</v>
      </c>
      <c r="F1268" s="177" t="str">
        <f t="shared" si="119"/>
        <v>Шапки</v>
      </c>
      <c r="G1268" s="172" t="s">
        <v>1835</v>
      </c>
      <c r="H1268" s="173" t="s">
        <v>1458</v>
      </c>
      <c r="I1268" s="173" t="s">
        <v>65</v>
      </c>
      <c r="J1268" s="173" t="s">
        <v>2952</v>
      </c>
      <c r="K1268" s="173">
        <v>8</v>
      </c>
      <c r="L1268" s="173" t="s">
        <v>2953</v>
      </c>
      <c r="M1268" s="173"/>
      <c r="N1268" s="173">
        <v>8</v>
      </c>
    </row>
    <row r="1269" spans="1:14" x14ac:dyDescent="0.25">
      <c r="A1269" s="176" t="str">
        <f t="shared" si="114"/>
        <v>85993356</v>
      </c>
      <c r="B1269" s="176">
        <f t="shared" si="115"/>
        <v>8599335</v>
      </c>
      <c r="C1269" s="176" t="str">
        <f t="shared" si="116"/>
        <v>6</v>
      </c>
      <c r="D1269" s="176" t="str">
        <f t="shared" si="117"/>
        <v>WISCONSIN</v>
      </c>
      <c r="E1269" s="176" t="str">
        <f t="shared" si="118"/>
        <v>Шапка</v>
      </c>
      <c r="F1269" s="177" t="str">
        <f t="shared" si="119"/>
        <v>Шапки</v>
      </c>
      <c r="G1269" s="172" t="s">
        <v>1834</v>
      </c>
      <c r="H1269" s="173" t="s">
        <v>1459</v>
      </c>
      <c r="I1269" s="173" t="s">
        <v>65</v>
      </c>
      <c r="J1269" s="173" t="s">
        <v>2477</v>
      </c>
      <c r="K1269" s="173">
        <v>7</v>
      </c>
      <c r="L1269" s="173" t="s">
        <v>3663</v>
      </c>
      <c r="M1269" s="173"/>
      <c r="N1269" s="173">
        <v>7</v>
      </c>
    </row>
    <row r="1270" spans="1:14" x14ac:dyDescent="0.25">
      <c r="A1270" s="176" t="str">
        <f t="shared" si="114"/>
        <v>859933576</v>
      </c>
      <c r="B1270" s="176">
        <f t="shared" si="115"/>
        <v>8599335</v>
      </c>
      <c r="C1270" s="176" t="str">
        <f t="shared" si="116"/>
        <v>76</v>
      </c>
      <c r="D1270" s="176" t="str">
        <f t="shared" si="117"/>
        <v>WISCONSIN</v>
      </c>
      <c r="E1270" s="176" t="str">
        <f t="shared" si="118"/>
        <v>Шапка</v>
      </c>
      <c r="F1270" s="177" t="str">
        <f t="shared" si="119"/>
        <v>Шапки</v>
      </c>
      <c r="G1270" s="172" t="s">
        <v>1832</v>
      </c>
      <c r="H1270" s="173" t="s">
        <v>1461</v>
      </c>
      <c r="I1270" s="173" t="s">
        <v>65</v>
      </c>
      <c r="J1270" s="173" t="s">
        <v>2933</v>
      </c>
      <c r="K1270" s="173">
        <v>2</v>
      </c>
      <c r="L1270" s="173" t="s">
        <v>2954</v>
      </c>
      <c r="M1270" s="173"/>
      <c r="N1270" s="173">
        <v>2</v>
      </c>
    </row>
    <row r="1271" spans="1:14" x14ac:dyDescent="0.25">
      <c r="A1271" s="176" t="str">
        <f t="shared" si="114"/>
        <v>859933522</v>
      </c>
      <c r="B1271" s="176">
        <f t="shared" si="115"/>
        <v>8599335</v>
      </c>
      <c r="C1271" s="176" t="str">
        <f t="shared" si="116"/>
        <v>22</v>
      </c>
      <c r="D1271" s="176" t="str">
        <f t="shared" si="117"/>
        <v>WISCONSIN</v>
      </c>
      <c r="E1271" s="176" t="str">
        <f t="shared" si="118"/>
        <v>Шапка</v>
      </c>
      <c r="F1271" s="177" t="str">
        <f t="shared" si="119"/>
        <v>Шапки</v>
      </c>
      <c r="G1271" s="172" t="s">
        <v>1830</v>
      </c>
      <c r="H1271" s="173" t="s">
        <v>1463</v>
      </c>
      <c r="I1271" s="173" t="s">
        <v>65</v>
      </c>
      <c r="J1271" s="173" t="s">
        <v>2933</v>
      </c>
      <c r="K1271" s="173">
        <v>3</v>
      </c>
      <c r="L1271" s="173" t="s">
        <v>2955</v>
      </c>
      <c r="M1271" s="173"/>
      <c r="N1271" s="173">
        <v>3</v>
      </c>
    </row>
    <row r="1272" spans="1:14" x14ac:dyDescent="0.25">
      <c r="A1272" s="176" t="str">
        <f t="shared" si="114"/>
        <v>85993353</v>
      </c>
      <c r="B1272" s="176">
        <f t="shared" si="115"/>
        <v>8599335</v>
      </c>
      <c r="C1272" s="176" t="str">
        <f t="shared" si="116"/>
        <v>3</v>
      </c>
      <c r="D1272" s="176" t="str">
        <f t="shared" si="117"/>
        <v>WISCONSIN</v>
      </c>
      <c r="E1272" s="176" t="str">
        <f t="shared" si="118"/>
        <v>Шапка</v>
      </c>
      <c r="F1272" s="177" t="str">
        <f t="shared" si="119"/>
        <v>Шапки</v>
      </c>
      <c r="G1272" s="172" t="s">
        <v>1836</v>
      </c>
      <c r="H1272" s="173" t="s">
        <v>1465</v>
      </c>
      <c r="I1272" s="173" t="s">
        <v>65</v>
      </c>
      <c r="J1272" s="173" t="s">
        <v>2952</v>
      </c>
      <c r="K1272" s="173">
        <v>12</v>
      </c>
      <c r="L1272" s="173" t="s">
        <v>3664</v>
      </c>
      <c r="M1272" s="173"/>
      <c r="N1272" s="173">
        <v>12</v>
      </c>
    </row>
    <row r="1273" spans="1:14" x14ac:dyDescent="0.25">
      <c r="A1273" s="176" t="str">
        <f t="shared" si="114"/>
        <v>85993352</v>
      </c>
      <c r="B1273" s="176">
        <f t="shared" si="115"/>
        <v>8599335</v>
      </c>
      <c r="C1273" s="176" t="str">
        <f t="shared" si="116"/>
        <v>2</v>
      </c>
      <c r="D1273" s="176" t="str">
        <f t="shared" si="117"/>
        <v>WISCONSIN</v>
      </c>
      <c r="E1273" s="176" t="str">
        <f t="shared" si="118"/>
        <v>Шапка</v>
      </c>
      <c r="F1273" s="177" t="str">
        <f t="shared" si="119"/>
        <v>Шапки</v>
      </c>
      <c r="G1273" s="172" t="s">
        <v>1831</v>
      </c>
      <c r="H1273" s="173" t="s">
        <v>1467</v>
      </c>
      <c r="I1273" s="173" t="s">
        <v>65</v>
      </c>
      <c r="J1273" s="173" t="s">
        <v>2952</v>
      </c>
      <c r="K1273" s="173">
        <v>13</v>
      </c>
      <c r="L1273" s="173" t="s">
        <v>2956</v>
      </c>
      <c r="M1273" s="173"/>
      <c r="N1273" s="173">
        <v>13</v>
      </c>
    </row>
    <row r="1274" spans="1:14" x14ac:dyDescent="0.25">
      <c r="A1274" s="176" t="str">
        <f t="shared" si="114"/>
        <v>859933833</v>
      </c>
      <c r="B1274" s="176">
        <f t="shared" si="115"/>
        <v>8599338</v>
      </c>
      <c r="C1274" s="176" t="str">
        <f t="shared" si="116"/>
        <v>33</v>
      </c>
      <c r="D1274" s="176" t="str">
        <f t="shared" si="117"/>
        <v>OVERSIZED MERINO</v>
      </c>
      <c r="E1274" s="176" t="str">
        <f t="shared" si="118"/>
        <v>Шапка</v>
      </c>
      <c r="F1274" s="177" t="str">
        <f t="shared" si="119"/>
        <v>Шапки</v>
      </c>
      <c r="G1274" s="172" t="s">
        <v>1829</v>
      </c>
      <c r="H1274" s="173" t="s">
        <v>1469</v>
      </c>
      <c r="I1274" s="173" t="s">
        <v>65</v>
      </c>
      <c r="J1274" s="173" t="s">
        <v>2930</v>
      </c>
      <c r="K1274" s="173">
        <v>2</v>
      </c>
      <c r="L1274" s="173" t="s">
        <v>2957</v>
      </c>
      <c r="M1274" s="173"/>
      <c r="N1274" s="173">
        <v>2</v>
      </c>
    </row>
    <row r="1275" spans="1:14" x14ac:dyDescent="0.25">
      <c r="A1275" s="176" t="str">
        <f t="shared" si="114"/>
        <v>85993382</v>
      </c>
      <c r="B1275" s="176">
        <f t="shared" si="115"/>
        <v>8599338</v>
      </c>
      <c r="C1275" s="176" t="str">
        <f t="shared" si="116"/>
        <v>2</v>
      </c>
      <c r="D1275" s="176" t="str">
        <f t="shared" si="117"/>
        <v>OVERSIZED MERINO</v>
      </c>
      <c r="E1275" s="176" t="str">
        <f t="shared" si="118"/>
        <v>Шапка</v>
      </c>
      <c r="F1275" s="177" t="str">
        <f t="shared" si="119"/>
        <v>Шапки</v>
      </c>
      <c r="G1275" s="172" t="s">
        <v>1826</v>
      </c>
      <c r="H1275" s="173" t="s">
        <v>1471</v>
      </c>
      <c r="I1275" s="173" t="s">
        <v>65</v>
      </c>
      <c r="J1275" s="173" t="s">
        <v>2930</v>
      </c>
      <c r="K1275" s="173">
        <v>7</v>
      </c>
      <c r="L1275" s="173" t="s">
        <v>3649</v>
      </c>
      <c r="M1275" s="173"/>
      <c r="N1275" s="173">
        <v>7</v>
      </c>
    </row>
    <row r="1276" spans="1:14" x14ac:dyDescent="0.25">
      <c r="A1276" s="176" t="str">
        <f t="shared" si="114"/>
        <v>85993381</v>
      </c>
      <c r="B1276" s="176">
        <f t="shared" si="115"/>
        <v>8599338</v>
      </c>
      <c r="C1276" s="176" t="str">
        <f t="shared" si="116"/>
        <v>1</v>
      </c>
      <c r="D1276" s="176" t="str">
        <f t="shared" si="117"/>
        <v>OVERSIZED MERINO</v>
      </c>
      <c r="E1276" s="176" t="str">
        <f t="shared" si="118"/>
        <v>Шапка</v>
      </c>
      <c r="F1276" s="177" t="str">
        <f t="shared" si="119"/>
        <v>Шапки</v>
      </c>
      <c r="G1276" s="172" t="s">
        <v>1827</v>
      </c>
      <c r="H1276" s="173" t="s">
        <v>1473</v>
      </c>
      <c r="I1276" s="173" t="s">
        <v>65</v>
      </c>
      <c r="J1276" s="173" t="s">
        <v>2930</v>
      </c>
      <c r="K1276" s="173">
        <v>7</v>
      </c>
      <c r="L1276" s="173" t="s">
        <v>3649</v>
      </c>
      <c r="M1276" s="173"/>
      <c r="N1276" s="173">
        <v>7</v>
      </c>
    </row>
    <row r="1277" spans="1:14" x14ac:dyDescent="0.25">
      <c r="A1277" s="176" t="str">
        <f t="shared" si="114"/>
        <v>859934533</v>
      </c>
      <c r="B1277" s="176">
        <f t="shared" si="115"/>
        <v>8599345</v>
      </c>
      <c r="C1277" s="176" t="str">
        <f t="shared" si="116"/>
        <v>33</v>
      </c>
      <c r="D1277" s="176" t="str">
        <f t="shared" si="117"/>
        <v>BEANIE MERINO</v>
      </c>
      <c r="E1277" s="176" t="str">
        <f t="shared" si="118"/>
        <v>Шапка</v>
      </c>
      <c r="F1277" s="177" t="str">
        <f t="shared" si="119"/>
        <v>Шапки</v>
      </c>
      <c r="G1277" s="172" t="s">
        <v>1156</v>
      </c>
      <c r="H1277" s="173" t="s">
        <v>1475</v>
      </c>
      <c r="I1277" s="173" t="s">
        <v>65</v>
      </c>
      <c r="J1277" s="173" t="s">
        <v>2928</v>
      </c>
      <c r="K1277" s="173">
        <v>6</v>
      </c>
      <c r="L1277" s="173" t="s">
        <v>2958</v>
      </c>
      <c r="M1277" s="173"/>
      <c r="N1277" s="173">
        <v>6</v>
      </c>
    </row>
    <row r="1278" spans="1:14" x14ac:dyDescent="0.25">
      <c r="A1278" s="176" t="str">
        <f t="shared" si="114"/>
        <v>85993452</v>
      </c>
      <c r="B1278" s="176">
        <f t="shared" si="115"/>
        <v>8599345</v>
      </c>
      <c r="C1278" s="176" t="str">
        <f t="shared" si="116"/>
        <v>2</v>
      </c>
      <c r="D1278" s="176" t="str">
        <f t="shared" si="117"/>
        <v>BEANIE MERINO</v>
      </c>
      <c r="E1278" s="176" t="str">
        <f t="shared" si="118"/>
        <v>Шапка</v>
      </c>
      <c r="F1278" s="177" t="str">
        <f t="shared" si="119"/>
        <v>Шапки</v>
      </c>
      <c r="G1278" s="172" t="s">
        <v>1153</v>
      </c>
      <c r="H1278" s="173" t="s">
        <v>1477</v>
      </c>
      <c r="I1278" s="173" t="s">
        <v>65</v>
      </c>
      <c r="J1278" s="173" t="s">
        <v>2928</v>
      </c>
      <c r="K1278" s="173">
        <v>12</v>
      </c>
      <c r="L1278" s="173" t="s">
        <v>2959</v>
      </c>
      <c r="M1278" s="173"/>
      <c r="N1278" s="173">
        <v>12</v>
      </c>
    </row>
    <row r="1279" spans="1:14" x14ac:dyDescent="0.25">
      <c r="A1279" s="176" t="str">
        <f t="shared" si="114"/>
        <v>85993451</v>
      </c>
      <c r="B1279" s="176">
        <f t="shared" si="115"/>
        <v>8599345</v>
      </c>
      <c r="C1279" s="176" t="str">
        <f t="shared" si="116"/>
        <v>1</v>
      </c>
      <c r="D1279" s="176" t="str">
        <f t="shared" si="117"/>
        <v>BEANIE MERINO</v>
      </c>
      <c r="E1279" s="176" t="str">
        <f t="shared" si="118"/>
        <v>Шапка</v>
      </c>
      <c r="F1279" s="177" t="str">
        <f t="shared" si="119"/>
        <v>Шапки</v>
      </c>
      <c r="G1279" s="172" t="s">
        <v>1155</v>
      </c>
      <c r="H1279" s="173" t="s">
        <v>1478</v>
      </c>
      <c r="I1279" s="173" t="s">
        <v>65</v>
      </c>
      <c r="J1279" s="173" t="s">
        <v>2928</v>
      </c>
      <c r="K1279" s="173">
        <v>10</v>
      </c>
      <c r="L1279" s="173" t="s">
        <v>3665</v>
      </c>
      <c r="M1279" s="173"/>
      <c r="N1279" s="173">
        <v>10</v>
      </c>
    </row>
    <row r="1280" spans="1:14" x14ac:dyDescent="0.25">
      <c r="A1280" s="176" t="str">
        <f t="shared" si="114"/>
        <v>859934677</v>
      </c>
      <c r="B1280" s="176">
        <f t="shared" si="115"/>
        <v>8599346</v>
      </c>
      <c r="C1280" s="176" t="str">
        <f t="shared" si="116"/>
        <v>77</v>
      </c>
      <c r="D1280" s="176" t="str">
        <f t="shared" si="117"/>
        <v>BEANIE WOOL</v>
      </c>
      <c r="E1280" s="176" t="str">
        <f t="shared" si="118"/>
        <v>Шапка</v>
      </c>
      <c r="F1280" s="177" t="str">
        <f t="shared" si="119"/>
        <v>Шапки</v>
      </c>
      <c r="G1280" s="172" t="s">
        <v>560</v>
      </c>
      <c r="H1280" s="173" t="s">
        <v>1480</v>
      </c>
      <c r="I1280" s="173" t="s">
        <v>65</v>
      </c>
      <c r="J1280" s="173" t="s">
        <v>2668</v>
      </c>
      <c r="K1280" s="173">
        <v>2</v>
      </c>
      <c r="L1280" s="173" t="s">
        <v>2669</v>
      </c>
      <c r="M1280" s="173"/>
      <c r="N1280" s="173">
        <v>2</v>
      </c>
    </row>
    <row r="1281" spans="1:14" x14ac:dyDescent="0.25">
      <c r="A1281" s="176" t="str">
        <f t="shared" si="114"/>
        <v>859934932</v>
      </c>
      <c r="B1281" s="176">
        <f t="shared" si="115"/>
        <v>8599349</v>
      </c>
      <c r="C1281" s="176" t="str">
        <f t="shared" si="116"/>
        <v>32</v>
      </c>
      <c r="D1281" s="176" t="str">
        <f t="shared" si="117"/>
        <v>BEANIE WOOL</v>
      </c>
      <c r="E1281" s="176" t="str">
        <f t="shared" si="118"/>
        <v>Шапка</v>
      </c>
      <c r="F1281" s="177" t="str">
        <f t="shared" si="119"/>
        <v>Шапки</v>
      </c>
      <c r="G1281" s="172" t="s">
        <v>269</v>
      </c>
      <c r="H1281" s="173" t="s">
        <v>1482</v>
      </c>
      <c r="I1281" s="173" t="s">
        <v>65</v>
      </c>
      <c r="J1281" s="173">
        <v>955.89</v>
      </c>
      <c r="K1281" s="173">
        <v>8</v>
      </c>
      <c r="L1281" s="173" t="s">
        <v>3666</v>
      </c>
      <c r="M1281" s="173"/>
      <c r="N1281" s="173">
        <v>8</v>
      </c>
    </row>
    <row r="1282" spans="1:14" x14ac:dyDescent="0.25">
      <c r="A1282" s="176" t="str">
        <f t="shared" si="114"/>
        <v>859935062</v>
      </c>
      <c r="B1282" s="176">
        <f t="shared" si="115"/>
        <v>8599350</v>
      </c>
      <c r="C1282" s="176" t="str">
        <f t="shared" si="116"/>
        <v>62</v>
      </c>
      <c r="D1282" s="176" t="str">
        <f t="shared" si="117"/>
        <v>BEANIE WOOL/ACRYLIC</v>
      </c>
      <c r="E1282" s="176" t="str">
        <f t="shared" si="118"/>
        <v>Шапка</v>
      </c>
      <c r="F1282" s="177" t="str">
        <f t="shared" si="119"/>
        <v>Шапки</v>
      </c>
      <c r="G1282" s="172" t="s">
        <v>268</v>
      </c>
      <c r="H1282" s="173" t="s">
        <v>1484</v>
      </c>
      <c r="I1282" s="173" t="s">
        <v>65</v>
      </c>
      <c r="J1282" s="173">
        <v>661.44</v>
      </c>
      <c r="K1282" s="173">
        <v>14</v>
      </c>
      <c r="L1282" s="173" t="s">
        <v>3667</v>
      </c>
      <c r="M1282" s="173"/>
      <c r="N1282" s="173">
        <v>14</v>
      </c>
    </row>
    <row r="1283" spans="1:14" x14ac:dyDescent="0.25">
      <c r="A1283" s="176" t="str">
        <f t="shared" ref="A1283:A1346" si="120">B1283&amp;C1283</f>
        <v>859935299</v>
      </c>
      <c r="B1283" s="176">
        <f t="shared" ref="B1283:B1346" si="121">_xlfn.LET(_xlpm.START,FIND("арт. ",H1283)+5,_xlpm.END,FIND(" ",H1283,_xlpm.START),_xlpm.Result,TRIM(MID(H1283,_xlpm.START,_xlpm.END-_xlpm.START)),IFERROR(VALUE(_xlpm.Result),_xlpm.Result))</f>
        <v>8599352</v>
      </c>
      <c r="C1283" s="176" t="str">
        <f t="shared" ref="C1283:C1346" si="122">_xlfn.LET(_xlpm.START,FIND("{",H1283)+1,_xlpm.END,FIND("}",H1283),TRIM(MID(H1283,_xlpm.START,_xlpm.END-_xlpm.START)))</f>
        <v>99</v>
      </c>
      <c r="D1283" s="176" t="str">
        <f t="shared" ref="D1283:D1346" si="123">_xlfn.LET(_xlpm.START,FIND("арт. ",H1283)+13,_xlpm.END,FIND("(",H1283),TRIM(MID(H1283,_xlpm.START,_xlpm.END-_xlpm.START)))</f>
        <v>BEANIE WOOL</v>
      </c>
      <c r="E1283" s="176" t="str">
        <f t="shared" ref="E1283:E1346" si="124">_xlfn.LET(_xlpm.START,1,_xlpm.END,FIND(MID($S$1,1,1),H1283),TRIM(MID(H1283,_xlpm.START,_xlpm.END-_xlpm.START)))</f>
        <v>Шапка</v>
      </c>
      <c r="F1283" s="177" t="str">
        <f t="shared" ref="F1283:F1346" si="125">VLOOKUP(E1283,O:P,2,0)</f>
        <v>Шапки</v>
      </c>
      <c r="G1283" s="172" t="s">
        <v>421</v>
      </c>
      <c r="H1283" s="173" t="s">
        <v>1486</v>
      </c>
      <c r="I1283" s="173" t="s">
        <v>65</v>
      </c>
      <c r="J1283" s="173" t="s">
        <v>2952</v>
      </c>
      <c r="K1283" s="173">
        <v>6</v>
      </c>
      <c r="L1283" s="173" t="s">
        <v>2961</v>
      </c>
      <c r="M1283" s="173"/>
      <c r="N1283" s="173">
        <v>6</v>
      </c>
    </row>
    <row r="1284" spans="1:14" x14ac:dyDescent="0.25">
      <c r="A1284" s="176" t="str">
        <f t="shared" si="120"/>
        <v>859935323</v>
      </c>
      <c r="B1284" s="176">
        <f t="shared" si="121"/>
        <v>8599353</v>
      </c>
      <c r="C1284" s="176" t="str">
        <f t="shared" si="122"/>
        <v>23</v>
      </c>
      <c r="D1284" s="176" t="str">
        <f t="shared" si="123"/>
        <v>BEANIE WOOL/ACRYLIC</v>
      </c>
      <c r="E1284" s="176" t="str">
        <f t="shared" si="124"/>
        <v>Шапка</v>
      </c>
      <c r="F1284" s="177" t="str">
        <f t="shared" si="125"/>
        <v>Шапки</v>
      </c>
      <c r="G1284" s="172" t="s">
        <v>266</v>
      </c>
      <c r="H1284" s="173" t="s">
        <v>1488</v>
      </c>
      <c r="I1284" s="173" t="s">
        <v>65</v>
      </c>
      <c r="J1284" s="173">
        <v>661.44</v>
      </c>
      <c r="K1284" s="173">
        <v>16</v>
      </c>
      <c r="L1284" s="173" t="s">
        <v>3668</v>
      </c>
      <c r="M1284" s="173"/>
      <c r="N1284" s="173">
        <v>16</v>
      </c>
    </row>
    <row r="1285" spans="1:14" x14ac:dyDescent="0.25">
      <c r="A1285" s="176" t="str">
        <f t="shared" si="120"/>
        <v>85993541</v>
      </c>
      <c r="B1285" s="176">
        <f t="shared" si="121"/>
        <v>8599354</v>
      </c>
      <c r="C1285" s="176" t="str">
        <f t="shared" si="122"/>
        <v>1</v>
      </c>
      <c r="D1285" s="176" t="str">
        <f t="shared" si="123"/>
        <v>BEANIE WOOL/CASHMERE</v>
      </c>
      <c r="E1285" s="176" t="str">
        <f t="shared" si="124"/>
        <v>Шапка</v>
      </c>
      <c r="F1285" s="177" t="str">
        <f t="shared" si="125"/>
        <v>Шапки</v>
      </c>
      <c r="G1285" s="172" t="s">
        <v>265</v>
      </c>
      <c r="H1285" s="173" t="s">
        <v>1490</v>
      </c>
      <c r="I1285" s="173" t="s">
        <v>65</v>
      </c>
      <c r="J1285" s="173">
        <v>955.89</v>
      </c>
      <c r="K1285" s="173">
        <v>14</v>
      </c>
      <c r="L1285" s="173" t="s">
        <v>3669</v>
      </c>
      <c r="M1285" s="173"/>
      <c r="N1285" s="173">
        <v>14</v>
      </c>
    </row>
    <row r="1286" spans="1:14" x14ac:dyDescent="0.25">
      <c r="A1286" s="176" t="str">
        <f t="shared" si="120"/>
        <v>85993614</v>
      </c>
      <c r="B1286" s="176">
        <f t="shared" si="121"/>
        <v>8599361</v>
      </c>
      <c r="C1286" s="176" t="str">
        <f t="shared" si="122"/>
        <v>4</v>
      </c>
      <c r="D1286" s="176" t="str">
        <f t="shared" si="123"/>
        <v>BEANIE WOOL</v>
      </c>
      <c r="E1286" s="176" t="str">
        <f t="shared" si="124"/>
        <v>Шапка</v>
      </c>
      <c r="F1286" s="177" t="str">
        <f t="shared" si="125"/>
        <v>Шапки</v>
      </c>
      <c r="G1286" s="172" t="s">
        <v>185</v>
      </c>
      <c r="H1286" s="173" t="s">
        <v>1492</v>
      </c>
      <c r="I1286" s="173" t="s">
        <v>65</v>
      </c>
      <c r="J1286" s="173" t="s">
        <v>2482</v>
      </c>
      <c r="K1286" s="173">
        <v>14</v>
      </c>
      <c r="L1286" s="173" t="s">
        <v>2483</v>
      </c>
      <c r="M1286" s="173"/>
      <c r="N1286" s="173">
        <v>14</v>
      </c>
    </row>
    <row r="1287" spans="1:14" x14ac:dyDescent="0.25">
      <c r="A1287" s="176" t="str">
        <f t="shared" si="120"/>
        <v>85993616</v>
      </c>
      <c r="B1287" s="176">
        <f t="shared" si="121"/>
        <v>8599361</v>
      </c>
      <c r="C1287" s="176" t="str">
        <f t="shared" si="122"/>
        <v>6</v>
      </c>
      <c r="D1287" s="176" t="str">
        <f t="shared" si="123"/>
        <v>BEANIE WOOL</v>
      </c>
      <c r="E1287" s="176" t="str">
        <f t="shared" si="124"/>
        <v>Шапка</v>
      </c>
      <c r="F1287" s="177" t="str">
        <f t="shared" si="125"/>
        <v>Шапки</v>
      </c>
      <c r="G1287" s="172" t="s">
        <v>184</v>
      </c>
      <c r="H1287" s="173" t="s">
        <v>1494</v>
      </c>
      <c r="I1287" s="173" t="s">
        <v>65</v>
      </c>
      <c r="J1287" s="173" t="s">
        <v>2482</v>
      </c>
      <c r="K1287" s="173">
        <v>15</v>
      </c>
      <c r="L1287" s="173" t="s">
        <v>2963</v>
      </c>
      <c r="M1287" s="173"/>
      <c r="N1287" s="173">
        <v>15</v>
      </c>
    </row>
    <row r="1288" spans="1:14" x14ac:dyDescent="0.25">
      <c r="A1288" s="176" t="str">
        <f t="shared" si="120"/>
        <v>85993613</v>
      </c>
      <c r="B1288" s="176">
        <f t="shared" si="121"/>
        <v>8599361</v>
      </c>
      <c r="C1288" s="176" t="str">
        <f t="shared" si="122"/>
        <v>3</v>
      </c>
      <c r="D1288" s="176" t="str">
        <f t="shared" si="123"/>
        <v>BEANIE WOOL</v>
      </c>
      <c r="E1288" s="176" t="str">
        <f t="shared" si="124"/>
        <v>Шапка</v>
      </c>
      <c r="F1288" s="177" t="str">
        <f t="shared" si="125"/>
        <v>Шапки</v>
      </c>
      <c r="G1288" s="172" t="s">
        <v>186</v>
      </c>
      <c r="H1288" s="173" t="s">
        <v>1496</v>
      </c>
      <c r="I1288" s="173" t="s">
        <v>65</v>
      </c>
      <c r="J1288" s="173" t="s">
        <v>2482</v>
      </c>
      <c r="K1288" s="173">
        <v>19</v>
      </c>
      <c r="L1288" s="173" t="s">
        <v>3670</v>
      </c>
      <c r="M1288" s="173"/>
      <c r="N1288" s="173">
        <v>19</v>
      </c>
    </row>
    <row r="1289" spans="1:14" x14ac:dyDescent="0.25">
      <c r="A1289" s="176" t="str">
        <f t="shared" si="120"/>
        <v>85993612</v>
      </c>
      <c r="B1289" s="176">
        <f t="shared" si="121"/>
        <v>8599361</v>
      </c>
      <c r="C1289" s="176" t="str">
        <f t="shared" si="122"/>
        <v>2</v>
      </c>
      <c r="D1289" s="176" t="str">
        <f t="shared" si="123"/>
        <v>BEANIE WOOL</v>
      </c>
      <c r="E1289" s="176" t="str">
        <f t="shared" si="124"/>
        <v>Шапка</v>
      </c>
      <c r="F1289" s="177" t="str">
        <f t="shared" si="125"/>
        <v>Шапки</v>
      </c>
      <c r="G1289" s="172" t="s">
        <v>187</v>
      </c>
      <c r="H1289" s="173" t="s">
        <v>1498</v>
      </c>
      <c r="I1289" s="173" t="s">
        <v>65</v>
      </c>
      <c r="J1289" s="173" t="s">
        <v>2482</v>
      </c>
      <c r="K1289" s="173">
        <v>19</v>
      </c>
      <c r="L1289" s="173" t="s">
        <v>3670</v>
      </c>
      <c r="M1289" s="173"/>
      <c r="N1289" s="173">
        <v>19</v>
      </c>
    </row>
    <row r="1290" spans="1:14" x14ac:dyDescent="0.25">
      <c r="A1290" s="176" t="str">
        <f t="shared" si="120"/>
        <v>859936228</v>
      </c>
      <c r="B1290" s="176">
        <f t="shared" si="121"/>
        <v>8599362</v>
      </c>
      <c r="C1290" s="176" t="str">
        <f t="shared" si="122"/>
        <v>28</v>
      </c>
      <c r="D1290" s="176" t="str">
        <f t="shared" si="123"/>
        <v>BEANIE WOOL/POLYAMIDE</v>
      </c>
      <c r="E1290" s="176" t="str">
        <f t="shared" si="124"/>
        <v>Шапка</v>
      </c>
      <c r="F1290" s="177" t="str">
        <f t="shared" si="125"/>
        <v>Шапки</v>
      </c>
      <c r="G1290" s="172" t="s">
        <v>264</v>
      </c>
      <c r="H1290" s="173" t="s">
        <v>1500</v>
      </c>
      <c r="I1290" s="173" t="s">
        <v>65</v>
      </c>
      <c r="J1290" s="173" t="s">
        <v>2932</v>
      </c>
      <c r="K1290" s="173">
        <v>13</v>
      </c>
      <c r="L1290" s="173" t="s">
        <v>2964</v>
      </c>
      <c r="M1290" s="173"/>
      <c r="N1290" s="173">
        <v>13</v>
      </c>
    </row>
    <row r="1291" spans="1:14" x14ac:dyDescent="0.25">
      <c r="A1291" s="176" t="str">
        <f t="shared" si="120"/>
        <v>859936562</v>
      </c>
      <c r="B1291" s="176">
        <f t="shared" si="121"/>
        <v>8599365</v>
      </c>
      <c r="C1291" s="176" t="str">
        <f t="shared" si="122"/>
        <v>62</v>
      </c>
      <c r="D1291" s="176" t="str">
        <f t="shared" si="123"/>
        <v>BEANIE MERINO WOOL</v>
      </c>
      <c r="E1291" s="176" t="str">
        <f t="shared" si="124"/>
        <v>Шапка</v>
      </c>
      <c r="F1291" s="177" t="str">
        <f t="shared" si="125"/>
        <v>Шапки</v>
      </c>
      <c r="G1291" s="172" t="s">
        <v>418</v>
      </c>
      <c r="H1291" s="173" t="s">
        <v>1501</v>
      </c>
      <c r="I1291" s="173" t="s">
        <v>65</v>
      </c>
      <c r="J1291" s="173" t="s">
        <v>2965</v>
      </c>
      <c r="K1291" s="173">
        <v>4</v>
      </c>
      <c r="L1291" s="173" t="s">
        <v>3671</v>
      </c>
      <c r="M1291" s="173"/>
      <c r="N1291" s="173">
        <v>4</v>
      </c>
    </row>
    <row r="1292" spans="1:14" x14ac:dyDescent="0.25">
      <c r="A1292" s="176" t="str">
        <f t="shared" si="120"/>
        <v>859936538</v>
      </c>
      <c r="B1292" s="176">
        <f t="shared" si="121"/>
        <v>8599365</v>
      </c>
      <c r="C1292" s="176" t="str">
        <f t="shared" si="122"/>
        <v>38</v>
      </c>
      <c r="D1292" s="176" t="str">
        <f t="shared" si="123"/>
        <v>BEANIE MERINO WOOL</v>
      </c>
      <c r="E1292" s="176" t="str">
        <f t="shared" si="124"/>
        <v>Шапка</v>
      </c>
      <c r="F1292" s="177" t="str">
        <f t="shared" si="125"/>
        <v>Шапки</v>
      </c>
      <c r="G1292" s="172" t="s">
        <v>419</v>
      </c>
      <c r="H1292" s="173" t="s">
        <v>1502</v>
      </c>
      <c r="I1292" s="173" t="s">
        <v>65</v>
      </c>
      <c r="J1292" s="173" t="s">
        <v>2965</v>
      </c>
      <c r="K1292" s="173">
        <v>4</v>
      </c>
      <c r="L1292" s="173" t="s">
        <v>3671</v>
      </c>
      <c r="M1292" s="173"/>
      <c r="N1292" s="173">
        <v>4</v>
      </c>
    </row>
    <row r="1293" spans="1:14" x14ac:dyDescent="0.25">
      <c r="A1293" s="176" t="str">
        <f t="shared" si="120"/>
        <v>859936867</v>
      </c>
      <c r="B1293" s="176">
        <f t="shared" si="121"/>
        <v>8599368</v>
      </c>
      <c r="C1293" s="176" t="str">
        <f t="shared" si="122"/>
        <v>67</v>
      </c>
      <c r="D1293" s="176" t="str">
        <f t="shared" si="123"/>
        <v>BEANIE EAGLE</v>
      </c>
      <c r="E1293" s="176" t="str">
        <f t="shared" si="124"/>
        <v>Шапка</v>
      </c>
      <c r="F1293" s="177" t="str">
        <f t="shared" si="125"/>
        <v>Шапки</v>
      </c>
      <c r="G1293" s="172" t="s">
        <v>415</v>
      </c>
      <c r="H1293" s="173" t="s">
        <v>1504</v>
      </c>
      <c r="I1293" s="173" t="s">
        <v>65</v>
      </c>
      <c r="J1293" s="173" t="s">
        <v>2774</v>
      </c>
      <c r="K1293" s="173">
        <v>3</v>
      </c>
      <c r="L1293" s="173" t="s">
        <v>2966</v>
      </c>
      <c r="M1293" s="173"/>
      <c r="N1293" s="173">
        <v>3</v>
      </c>
    </row>
    <row r="1294" spans="1:14" x14ac:dyDescent="0.25">
      <c r="A1294" s="176" t="str">
        <f t="shared" si="120"/>
        <v>859936823</v>
      </c>
      <c r="B1294" s="176">
        <f t="shared" si="121"/>
        <v>8599368</v>
      </c>
      <c r="C1294" s="176" t="str">
        <f t="shared" si="122"/>
        <v>23</v>
      </c>
      <c r="D1294" s="176" t="str">
        <f t="shared" si="123"/>
        <v>BEANIE EAGLE</v>
      </c>
      <c r="E1294" s="176" t="str">
        <f t="shared" si="124"/>
        <v>Шапка</v>
      </c>
      <c r="F1294" s="177" t="str">
        <f t="shared" si="125"/>
        <v>Шапки</v>
      </c>
      <c r="G1294" s="172" t="s">
        <v>416</v>
      </c>
      <c r="H1294" s="173" t="s">
        <v>1506</v>
      </c>
      <c r="I1294" s="173" t="s">
        <v>65</v>
      </c>
      <c r="J1294" s="173" t="s">
        <v>2774</v>
      </c>
      <c r="K1294" s="173">
        <v>6</v>
      </c>
      <c r="L1294" s="173" t="s">
        <v>2967</v>
      </c>
      <c r="M1294" s="173"/>
      <c r="N1294" s="173">
        <v>6</v>
      </c>
    </row>
    <row r="1295" spans="1:14" x14ac:dyDescent="0.25">
      <c r="A1295" s="176" t="str">
        <f t="shared" si="120"/>
        <v>86991012</v>
      </c>
      <c r="B1295" s="176">
        <f t="shared" si="121"/>
        <v>8699101</v>
      </c>
      <c r="C1295" s="176" t="str">
        <f t="shared" si="122"/>
        <v>2</v>
      </c>
      <c r="D1295" s="176" t="str">
        <f t="shared" si="123"/>
        <v>BEANIE PATROL</v>
      </c>
      <c r="E1295" s="176" t="str">
        <f t="shared" si="124"/>
        <v>Шапка</v>
      </c>
      <c r="F1295" s="177" t="str">
        <f t="shared" si="125"/>
        <v>Шапки</v>
      </c>
      <c r="G1295" s="172" t="s">
        <v>1610</v>
      </c>
      <c r="H1295" s="173" t="s">
        <v>1508</v>
      </c>
      <c r="I1295" s="173" t="s">
        <v>65</v>
      </c>
      <c r="J1295" s="173">
        <v>873.73</v>
      </c>
      <c r="K1295" s="173">
        <v>15</v>
      </c>
      <c r="L1295" s="173" t="s">
        <v>3672</v>
      </c>
      <c r="M1295" s="173"/>
      <c r="N1295" s="173">
        <v>15</v>
      </c>
    </row>
    <row r="1296" spans="1:14" x14ac:dyDescent="0.25">
      <c r="A1296" s="176" t="str">
        <f t="shared" si="120"/>
        <v>86992032</v>
      </c>
      <c r="B1296" s="176">
        <f t="shared" si="121"/>
        <v>8699203</v>
      </c>
      <c r="C1296" s="176" t="str">
        <f t="shared" si="122"/>
        <v>2</v>
      </c>
      <c r="D1296" s="176" t="str">
        <f t="shared" si="123"/>
        <v>LONG BEANIE CASHMERE</v>
      </c>
      <c r="E1296" s="176" t="str">
        <f t="shared" si="124"/>
        <v>Шапка</v>
      </c>
      <c r="F1296" s="177" t="str">
        <f t="shared" si="125"/>
        <v>Шапки</v>
      </c>
      <c r="G1296" s="172" t="s">
        <v>558</v>
      </c>
      <c r="H1296" s="173" t="s">
        <v>1510</v>
      </c>
      <c r="I1296" s="173" t="s">
        <v>65</v>
      </c>
      <c r="J1296" s="173" t="s">
        <v>2968</v>
      </c>
      <c r="K1296" s="173">
        <v>2</v>
      </c>
      <c r="L1296" s="173" t="s">
        <v>3673</v>
      </c>
      <c r="M1296" s="173"/>
      <c r="N1296" s="173">
        <v>2</v>
      </c>
    </row>
    <row r="1297" spans="1:14" x14ac:dyDescent="0.25">
      <c r="A1297" s="176" t="str">
        <f t="shared" si="120"/>
        <v>86992031</v>
      </c>
      <c r="B1297" s="176">
        <f t="shared" si="121"/>
        <v>8699203</v>
      </c>
      <c r="C1297" s="176" t="str">
        <f t="shared" si="122"/>
        <v>1</v>
      </c>
      <c r="D1297" s="176" t="str">
        <f t="shared" si="123"/>
        <v>LONG BEANIE CASHMERE</v>
      </c>
      <c r="E1297" s="176" t="str">
        <f t="shared" si="124"/>
        <v>Шапка</v>
      </c>
      <c r="F1297" s="177" t="str">
        <f t="shared" si="125"/>
        <v>Шапки</v>
      </c>
      <c r="G1297" s="172" t="s">
        <v>559</v>
      </c>
      <c r="H1297" s="173" t="s">
        <v>1512</v>
      </c>
      <c r="I1297" s="173" t="s">
        <v>65</v>
      </c>
      <c r="J1297" s="173" t="s">
        <v>2968</v>
      </c>
      <c r="K1297" s="173">
        <v>1</v>
      </c>
      <c r="L1297" s="173" t="s">
        <v>2968</v>
      </c>
      <c r="M1297" s="173"/>
      <c r="N1297" s="173">
        <v>1</v>
      </c>
    </row>
    <row r="1298" spans="1:14" x14ac:dyDescent="0.25">
      <c r="A1298" s="176" t="str">
        <f t="shared" si="120"/>
        <v>869920971</v>
      </c>
      <c r="B1298" s="176">
        <f t="shared" si="121"/>
        <v>8699209</v>
      </c>
      <c r="C1298" s="176" t="str">
        <f t="shared" si="122"/>
        <v>71</v>
      </c>
      <c r="D1298" s="176" t="str">
        <f t="shared" si="123"/>
        <v>LONG BEANIE CASHMERE</v>
      </c>
      <c r="E1298" s="176" t="str">
        <f t="shared" si="124"/>
        <v>Шапка</v>
      </c>
      <c r="F1298" s="177" t="str">
        <f t="shared" si="125"/>
        <v>Шапки</v>
      </c>
      <c r="G1298" s="172" t="s">
        <v>929</v>
      </c>
      <c r="H1298" s="173" t="s">
        <v>1514</v>
      </c>
      <c r="I1298" s="173" t="s">
        <v>65</v>
      </c>
      <c r="J1298" s="173" t="s">
        <v>2944</v>
      </c>
      <c r="K1298" s="173">
        <v>3</v>
      </c>
      <c r="L1298" s="173" t="s">
        <v>3000</v>
      </c>
      <c r="M1298" s="173"/>
      <c r="N1298" s="173">
        <v>3</v>
      </c>
    </row>
    <row r="1299" spans="1:14" x14ac:dyDescent="0.25">
      <c r="A1299" s="176" t="str">
        <f t="shared" si="120"/>
        <v>869931268</v>
      </c>
      <c r="B1299" s="176">
        <f t="shared" si="121"/>
        <v>8699312</v>
      </c>
      <c r="C1299" s="176" t="str">
        <f t="shared" si="122"/>
        <v>68</v>
      </c>
      <c r="D1299" s="176" t="str">
        <f t="shared" si="123"/>
        <v>BEANIE REVERSIBLE MERINO WOOL</v>
      </c>
      <c r="E1299" s="176" t="str">
        <f t="shared" si="124"/>
        <v>Шапка</v>
      </c>
      <c r="F1299" s="177" t="str">
        <f t="shared" si="125"/>
        <v>Шапки</v>
      </c>
      <c r="G1299" s="172" t="s">
        <v>261</v>
      </c>
      <c r="H1299" s="173" t="s">
        <v>1516</v>
      </c>
      <c r="I1299" s="173" t="s">
        <v>65</v>
      </c>
      <c r="J1299" s="173" t="s">
        <v>2457</v>
      </c>
      <c r="K1299" s="173">
        <v>7</v>
      </c>
      <c r="L1299" s="173" t="s">
        <v>3489</v>
      </c>
      <c r="M1299" s="173"/>
      <c r="N1299" s="173">
        <v>7</v>
      </c>
    </row>
    <row r="1300" spans="1:14" x14ac:dyDescent="0.25">
      <c r="A1300" s="176" t="str">
        <f t="shared" si="120"/>
        <v>869931238</v>
      </c>
      <c r="B1300" s="176">
        <f t="shared" si="121"/>
        <v>8699312</v>
      </c>
      <c r="C1300" s="176" t="str">
        <f t="shared" si="122"/>
        <v>38</v>
      </c>
      <c r="D1300" s="176" t="str">
        <f t="shared" si="123"/>
        <v>BEANIE REVERSIBLE MERINO WOOL</v>
      </c>
      <c r="E1300" s="176" t="str">
        <f t="shared" si="124"/>
        <v>Шапка</v>
      </c>
      <c r="F1300" s="177" t="str">
        <f t="shared" si="125"/>
        <v>Шапки</v>
      </c>
      <c r="G1300" s="172" t="s">
        <v>262</v>
      </c>
      <c r="H1300" s="173" t="s">
        <v>1518</v>
      </c>
      <c r="I1300" s="173" t="s">
        <v>65</v>
      </c>
      <c r="J1300" s="173" t="s">
        <v>2457</v>
      </c>
      <c r="K1300" s="173">
        <v>1</v>
      </c>
      <c r="L1300" s="173" t="s">
        <v>2457</v>
      </c>
      <c r="M1300" s="173"/>
      <c r="N1300" s="173">
        <v>1</v>
      </c>
    </row>
    <row r="1301" spans="1:14" x14ac:dyDescent="0.25">
      <c r="A1301" s="176" t="str">
        <f t="shared" si="120"/>
        <v>869931213</v>
      </c>
      <c r="B1301" s="176">
        <f t="shared" si="121"/>
        <v>8699312</v>
      </c>
      <c r="C1301" s="176" t="str">
        <f t="shared" si="122"/>
        <v>13</v>
      </c>
      <c r="D1301" s="176" t="str">
        <f t="shared" si="123"/>
        <v>BEANIE REVERSIBLE MERINO WOOL</v>
      </c>
      <c r="E1301" s="176" t="str">
        <f t="shared" si="124"/>
        <v>Шапка</v>
      </c>
      <c r="F1301" s="177" t="str">
        <f t="shared" si="125"/>
        <v>Шапки</v>
      </c>
      <c r="G1301" s="172" t="s">
        <v>263</v>
      </c>
      <c r="H1301" s="173" t="s">
        <v>1520</v>
      </c>
      <c r="I1301" s="173" t="s">
        <v>65</v>
      </c>
      <c r="J1301" s="173" t="s">
        <v>2457</v>
      </c>
      <c r="K1301" s="173">
        <v>16</v>
      </c>
      <c r="L1301" s="173" t="s">
        <v>3674</v>
      </c>
      <c r="M1301" s="173"/>
      <c r="N1301" s="173">
        <v>16</v>
      </c>
    </row>
    <row r="1302" spans="1:14" x14ac:dyDescent="0.25">
      <c r="A1302" s="176" t="str">
        <f t="shared" si="120"/>
        <v>869931222</v>
      </c>
      <c r="B1302" s="176">
        <f t="shared" si="121"/>
        <v>8699312</v>
      </c>
      <c r="C1302" s="176" t="str">
        <f t="shared" si="122"/>
        <v>22</v>
      </c>
      <c r="D1302" s="176" t="str">
        <f t="shared" si="123"/>
        <v>BEANIE REVERSIBLE MERINO WOOL</v>
      </c>
      <c r="E1302" s="176" t="str">
        <f t="shared" si="124"/>
        <v>Шапка</v>
      </c>
      <c r="F1302" s="177" t="str">
        <f t="shared" si="125"/>
        <v>Шапки</v>
      </c>
      <c r="G1302" s="172" t="s">
        <v>260</v>
      </c>
      <c r="H1302" s="173" t="s">
        <v>1522</v>
      </c>
      <c r="I1302" s="173" t="s">
        <v>65</v>
      </c>
      <c r="J1302" s="173" t="s">
        <v>2457</v>
      </c>
      <c r="K1302" s="173">
        <v>15</v>
      </c>
      <c r="L1302" s="173" t="s">
        <v>2969</v>
      </c>
      <c r="M1302" s="173"/>
      <c r="N1302" s="173">
        <v>15</v>
      </c>
    </row>
    <row r="1303" spans="1:14" x14ac:dyDescent="0.25">
      <c r="A1303" s="176" t="str">
        <f t="shared" si="120"/>
        <v>86993523</v>
      </c>
      <c r="B1303" s="176">
        <f t="shared" si="121"/>
        <v>8699352</v>
      </c>
      <c r="C1303" s="176" t="str">
        <f t="shared" si="122"/>
        <v>3</v>
      </c>
      <c r="D1303" s="176" t="str">
        <f t="shared" si="123"/>
        <v>GEORGIA</v>
      </c>
      <c r="E1303" s="176" t="str">
        <f t="shared" si="124"/>
        <v>Шапка</v>
      </c>
      <c r="F1303" s="177" t="str">
        <f t="shared" si="125"/>
        <v>Шапки</v>
      </c>
      <c r="G1303" s="172" t="s">
        <v>3226</v>
      </c>
      <c r="H1303" s="173" t="s">
        <v>3398</v>
      </c>
      <c r="I1303" s="173" t="s">
        <v>65</v>
      </c>
      <c r="J1303" s="173" t="s">
        <v>2696</v>
      </c>
      <c r="K1303" s="173">
        <v>1</v>
      </c>
      <c r="L1303" s="173" t="s">
        <v>2696</v>
      </c>
      <c r="M1303" s="173"/>
      <c r="N1303" s="173">
        <v>1</v>
      </c>
    </row>
    <row r="1304" spans="1:14" x14ac:dyDescent="0.25">
      <c r="A1304" s="176" t="str">
        <f t="shared" si="120"/>
        <v>86993522</v>
      </c>
      <c r="B1304" s="176">
        <f t="shared" si="121"/>
        <v>8699352</v>
      </c>
      <c r="C1304" s="176" t="str">
        <f t="shared" si="122"/>
        <v>2</v>
      </c>
      <c r="D1304" s="176" t="str">
        <f t="shared" si="123"/>
        <v>GEORGIA</v>
      </c>
      <c r="E1304" s="176" t="str">
        <f t="shared" si="124"/>
        <v>Шапка</v>
      </c>
      <c r="F1304" s="177" t="str">
        <f t="shared" si="125"/>
        <v>Шапки</v>
      </c>
      <c r="G1304" s="172" t="s">
        <v>1823</v>
      </c>
      <c r="H1304" s="173" t="s">
        <v>1525</v>
      </c>
      <c r="I1304" s="173" t="s">
        <v>65</v>
      </c>
      <c r="J1304" s="173" t="s">
        <v>2463</v>
      </c>
      <c r="K1304" s="173">
        <v>4</v>
      </c>
      <c r="L1304" s="173" t="s">
        <v>2677</v>
      </c>
      <c r="M1304" s="173"/>
      <c r="N1304" s="173">
        <v>4</v>
      </c>
    </row>
    <row r="1305" spans="1:14" x14ac:dyDescent="0.25">
      <c r="A1305" s="176" t="str">
        <f t="shared" si="120"/>
        <v>86993521</v>
      </c>
      <c r="B1305" s="176">
        <f t="shared" si="121"/>
        <v>8699352</v>
      </c>
      <c r="C1305" s="176" t="str">
        <f t="shared" si="122"/>
        <v>1</v>
      </c>
      <c r="D1305" s="176" t="str">
        <f t="shared" si="123"/>
        <v>GEORGIA</v>
      </c>
      <c r="E1305" s="176" t="str">
        <f t="shared" si="124"/>
        <v>Шапка</v>
      </c>
      <c r="F1305" s="177" t="str">
        <f t="shared" si="125"/>
        <v>Шапки</v>
      </c>
      <c r="G1305" s="172" t="s">
        <v>1825</v>
      </c>
      <c r="H1305" s="173" t="s">
        <v>1527</v>
      </c>
      <c r="I1305" s="173" t="s">
        <v>65</v>
      </c>
      <c r="J1305" s="173" t="s">
        <v>2463</v>
      </c>
      <c r="K1305" s="173">
        <v>8</v>
      </c>
      <c r="L1305" s="173" t="s">
        <v>2970</v>
      </c>
      <c r="M1305" s="173"/>
      <c r="N1305" s="173">
        <v>8</v>
      </c>
    </row>
    <row r="1306" spans="1:14" x14ac:dyDescent="0.25">
      <c r="A1306" s="176" t="str">
        <f t="shared" si="120"/>
        <v>871110123</v>
      </c>
      <c r="B1306" s="176">
        <f t="shared" si="121"/>
        <v>8711101</v>
      </c>
      <c r="C1306" s="176" t="str">
        <f t="shared" si="122"/>
        <v>23</v>
      </c>
      <c r="D1306" s="176" t="str">
        <f t="shared" si="123"/>
        <v>BEANIE VISOR</v>
      </c>
      <c r="E1306" s="176" t="str">
        <f t="shared" si="124"/>
        <v>Шапка</v>
      </c>
      <c r="F1306" s="177" t="str">
        <f t="shared" si="125"/>
        <v>Шапки</v>
      </c>
      <c r="G1306" s="172" t="s">
        <v>1609</v>
      </c>
      <c r="H1306" s="173" t="s">
        <v>1529</v>
      </c>
      <c r="I1306" s="173" t="s">
        <v>65</v>
      </c>
      <c r="J1306" s="173">
        <v>873.73</v>
      </c>
      <c r="K1306" s="173">
        <v>1</v>
      </c>
      <c r="L1306" s="173">
        <v>873.73</v>
      </c>
      <c r="M1306" s="173"/>
      <c r="N1306" s="173">
        <v>1</v>
      </c>
    </row>
    <row r="1307" spans="1:14" x14ac:dyDescent="0.25">
      <c r="A1307" s="176" t="str">
        <f t="shared" si="120"/>
        <v>871930268</v>
      </c>
      <c r="B1307" s="176">
        <f t="shared" si="121"/>
        <v>8719302</v>
      </c>
      <c r="C1307" s="176" t="str">
        <f t="shared" si="122"/>
        <v>68</v>
      </c>
      <c r="D1307" s="176" t="str">
        <f t="shared" si="123"/>
        <v>DUMBELL PEAK ALPACA</v>
      </c>
      <c r="E1307" s="176" t="str">
        <f t="shared" si="124"/>
        <v>Шапка</v>
      </c>
      <c r="F1307" s="177" t="str">
        <f t="shared" si="125"/>
        <v>Шапки</v>
      </c>
      <c r="G1307" s="172" t="s">
        <v>1152</v>
      </c>
      <c r="H1307" s="173" t="s">
        <v>1531</v>
      </c>
      <c r="I1307" s="173" t="s">
        <v>65</v>
      </c>
      <c r="J1307" s="173" t="s">
        <v>2928</v>
      </c>
      <c r="K1307" s="173">
        <v>16</v>
      </c>
      <c r="L1307" s="173" t="s">
        <v>3675</v>
      </c>
      <c r="M1307" s="173"/>
      <c r="N1307" s="173">
        <v>16</v>
      </c>
    </row>
    <row r="1308" spans="1:14" x14ac:dyDescent="0.25">
      <c r="A1308" s="176" t="str">
        <f t="shared" si="120"/>
        <v>881010121</v>
      </c>
      <c r="B1308" s="176">
        <f t="shared" si="121"/>
        <v>8810101</v>
      </c>
      <c r="C1308" s="176" t="str">
        <f t="shared" si="122"/>
        <v>21</v>
      </c>
      <c r="D1308" s="176" t="str">
        <f t="shared" si="123"/>
        <v>DOCKER</v>
      </c>
      <c r="E1308" s="176" t="str">
        <f t="shared" si="124"/>
        <v>Шапка</v>
      </c>
      <c r="F1308" s="177" t="str">
        <f t="shared" si="125"/>
        <v>Шапки</v>
      </c>
      <c r="G1308" s="172" t="s">
        <v>2240</v>
      </c>
      <c r="H1308" s="173" t="s">
        <v>1533</v>
      </c>
      <c r="I1308" s="173" t="s">
        <v>61</v>
      </c>
      <c r="J1308" s="173" t="s">
        <v>2662</v>
      </c>
      <c r="K1308" s="173">
        <v>6</v>
      </c>
      <c r="L1308" s="173" t="s">
        <v>2664</v>
      </c>
      <c r="M1308" s="173"/>
      <c r="N1308" s="173">
        <v>6</v>
      </c>
    </row>
    <row r="1309" spans="1:14" x14ac:dyDescent="0.25">
      <c r="A1309" s="176" t="str">
        <f t="shared" si="120"/>
        <v>881010121</v>
      </c>
      <c r="B1309" s="176">
        <f t="shared" si="121"/>
        <v>8810101</v>
      </c>
      <c r="C1309" s="176" t="str">
        <f t="shared" si="122"/>
        <v>21</v>
      </c>
      <c r="D1309" s="176" t="str">
        <f t="shared" si="123"/>
        <v>DOCKER</v>
      </c>
      <c r="E1309" s="176" t="str">
        <f t="shared" si="124"/>
        <v>Шапка</v>
      </c>
      <c r="F1309" s="177" t="str">
        <f t="shared" si="125"/>
        <v>Шапки</v>
      </c>
      <c r="G1309" s="172" t="s">
        <v>2239</v>
      </c>
      <c r="H1309" s="173" t="s">
        <v>1533</v>
      </c>
      <c r="I1309" s="173" t="s">
        <v>60</v>
      </c>
      <c r="J1309" s="173" t="s">
        <v>2662</v>
      </c>
      <c r="K1309" s="173">
        <v>9</v>
      </c>
      <c r="L1309" s="173" t="s">
        <v>2971</v>
      </c>
      <c r="M1309" s="173"/>
      <c r="N1309" s="173">
        <v>9</v>
      </c>
    </row>
    <row r="1310" spans="1:14" x14ac:dyDescent="0.25">
      <c r="A1310" s="176" t="str">
        <f t="shared" si="120"/>
        <v>881010121</v>
      </c>
      <c r="B1310" s="176">
        <f t="shared" si="121"/>
        <v>8810101</v>
      </c>
      <c r="C1310" s="176" t="str">
        <f t="shared" si="122"/>
        <v>21</v>
      </c>
      <c r="D1310" s="176" t="str">
        <f t="shared" si="123"/>
        <v>DOCKER</v>
      </c>
      <c r="E1310" s="176" t="str">
        <f t="shared" si="124"/>
        <v>Шапка</v>
      </c>
      <c r="F1310" s="177" t="str">
        <f t="shared" si="125"/>
        <v>Шапки</v>
      </c>
      <c r="G1310" s="172" t="s">
        <v>2238</v>
      </c>
      <c r="H1310" s="173" t="s">
        <v>1533</v>
      </c>
      <c r="I1310" s="173" t="s">
        <v>64</v>
      </c>
      <c r="J1310" s="173" t="s">
        <v>2662</v>
      </c>
      <c r="K1310" s="173">
        <v>4</v>
      </c>
      <c r="L1310" s="173" t="s">
        <v>3676</v>
      </c>
      <c r="M1310" s="173"/>
      <c r="N1310" s="173">
        <v>4</v>
      </c>
    </row>
    <row r="1311" spans="1:14" x14ac:dyDescent="0.25">
      <c r="A1311" s="176" t="str">
        <f t="shared" si="120"/>
        <v>881010121</v>
      </c>
      <c r="B1311" s="176">
        <f t="shared" si="121"/>
        <v>8810101</v>
      </c>
      <c r="C1311" s="176" t="str">
        <f t="shared" si="122"/>
        <v>21</v>
      </c>
      <c r="D1311" s="176" t="str">
        <f t="shared" si="123"/>
        <v>DOCKER</v>
      </c>
      <c r="E1311" s="176" t="str">
        <f t="shared" si="124"/>
        <v>Шапка</v>
      </c>
      <c r="F1311" s="177" t="str">
        <f t="shared" si="125"/>
        <v>Шапки</v>
      </c>
      <c r="G1311" s="172" t="s">
        <v>2237</v>
      </c>
      <c r="H1311" s="173" t="s">
        <v>1533</v>
      </c>
      <c r="I1311" s="173" t="s">
        <v>70</v>
      </c>
      <c r="J1311" s="173" t="s">
        <v>2666</v>
      </c>
      <c r="K1311" s="173">
        <v>2</v>
      </c>
      <c r="L1311" s="173" t="s">
        <v>2667</v>
      </c>
      <c r="M1311" s="173"/>
      <c r="N1311" s="173">
        <v>2</v>
      </c>
    </row>
    <row r="1312" spans="1:14" x14ac:dyDescent="0.25">
      <c r="A1312" s="176" t="str">
        <f t="shared" si="120"/>
        <v>88101011</v>
      </c>
      <c r="B1312" s="176">
        <f t="shared" si="121"/>
        <v>8810101</v>
      </c>
      <c r="C1312" s="176" t="str">
        <f t="shared" si="122"/>
        <v>1</v>
      </c>
      <c r="D1312" s="176" t="str">
        <f t="shared" si="123"/>
        <v>DOCKER</v>
      </c>
      <c r="E1312" s="176" t="str">
        <f t="shared" si="124"/>
        <v>Шапка</v>
      </c>
      <c r="F1312" s="177" t="str">
        <f t="shared" si="125"/>
        <v>Шапки</v>
      </c>
      <c r="G1312" s="172" t="s">
        <v>2236</v>
      </c>
      <c r="H1312" s="173" t="s">
        <v>1538</v>
      </c>
      <c r="I1312" s="173" t="s">
        <v>66</v>
      </c>
      <c r="J1312" s="173" t="s">
        <v>2464</v>
      </c>
      <c r="K1312" s="173">
        <v>3</v>
      </c>
      <c r="L1312" s="173" t="s">
        <v>2972</v>
      </c>
      <c r="M1312" s="173"/>
      <c r="N1312" s="173">
        <v>3</v>
      </c>
    </row>
    <row r="1313" spans="1:14" x14ac:dyDescent="0.25">
      <c r="A1313" s="176" t="str">
        <f t="shared" si="120"/>
        <v>88101011</v>
      </c>
      <c r="B1313" s="176">
        <f t="shared" si="121"/>
        <v>8810101</v>
      </c>
      <c r="C1313" s="176" t="str">
        <f t="shared" si="122"/>
        <v>1</v>
      </c>
      <c r="D1313" s="176" t="str">
        <f t="shared" si="123"/>
        <v>DOCKER</v>
      </c>
      <c r="E1313" s="176" t="str">
        <f t="shared" si="124"/>
        <v>Шапка</v>
      </c>
      <c r="F1313" s="177" t="str">
        <f t="shared" si="125"/>
        <v>Шапки</v>
      </c>
      <c r="G1313" s="172" t="s">
        <v>2234</v>
      </c>
      <c r="H1313" s="173" t="s">
        <v>1538</v>
      </c>
      <c r="I1313" s="173" t="s">
        <v>64</v>
      </c>
      <c r="J1313" s="173" t="s">
        <v>2662</v>
      </c>
      <c r="K1313" s="173">
        <v>2</v>
      </c>
      <c r="L1313" s="173" t="s">
        <v>2663</v>
      </c>
      <c r="M1313" s="173"/>
      <c r="N1313" s="173">
        <v>2</v>
      </c>
    </row>
    <row r="1314" spans="1:14" x14ac:dyDescent="0.25">
      <c r="A1314" s="176" t="str">
        <f t="shared" si="120"/>
        <v>88101011</v>
      </c>
      <c r="B1314" s="176">
        <f t="shared" si="121"/>
        <v>8810101</v>
      </c>
      <c r="C1314" s="176" t="str">
        <f t="shared" si="122"/>
        <v>1</v>
      </c>
      <c r="D1314" s="176" t="str">
        <f t="shared" si="123"/>
        <v>DOCKER</v>
      </c>
      <c r="E1314" s="176" t="str">
        <f t="shared" si="124"/>
        <v>Шапка</v>
      </c>
      <c r="F1314" s="177" t="str">
        <f t="shared" si="125"/>
        <v>Шапки</v>
      </c>
      <c r="G1314" s="172" t="s">
        <v>3169</v>
      </c>
      <c r="H1314" s="173" t="s">
        <v>1538</v>
      </c>
      <c r="I1314" s="173" t="s">
        <v>70</v>
      </c>
      <c r="J1314" s="173" t="s">
        <v>2666</v>
      </c>
      <c r="K1314" s="173">
        <v>1</v>
      </c>
      <c r="L1314" s="173" t="s">
        <v>2666</v>
      </c>
      <c r="M1314" s="173"/>
      <c r="N1314" s="173">
        <v>1</v>
      </c>
    </row>
    <row r="1315" spans="1:14" x14ac:dyDescent="0.25">
      <c r="A1315" s="176" t="str">
        <f t="shared" si="120"/>
        <v>881010132</v>
      </c>
      <c r="B1315" s="176">
        <f t="shared" si="121"/>
        <v>8810101</v>
      </c>
      <c r="C1315" s="176" t="str">
        <f t="shared" si="122"/>
        <v>32</v>
      </c>
      <c r="D1315" s="176" t="str">
        <f t="shared" si="123"/>
        <v>DOCKER CASHMERE</v>
      </c>
      <c r="E1315" s="176" t="str">
        <f t="shared" si="124"/>
        <v>Шапка</v>
      </c>
      <c r="F1315" s="177" t="str">
        <f t="shared" si="125"/>
        <v>Шапки</v>
      </c>
      <c r="G1315" s="172" t="s">
        <v>1607</v>
      </c>
      <c r="H1315" s="173" t="s">
        <v>1541</v>
      </c>
      <c r="I1315" s="173" t="s">
        <v>61</v>
      </c>
      <c r="J1315" s="173" t="s">
        <v>2662</v>
      </c>
      <c r="K1315" s="173">
        <v>6</v>
      </c>
      <c r="L1315" s="173" t="s">
        <v>2664</v>
      </c>
      <c r="M1315" s="173"/>
      <c r="N1315" s="173">
        <v>6</v>
      </c>
    </row>
    <row r="1316" spans="1:14" x14ac:dyDescent="0.25">
      <c r="A1316" s="176" t="str">
        <f t="shared" si="120"/>
        <v>881010132</v>
      </c>
      <c r="B1316" s="176">
        <f t="shared" si="121"/>
        <v>8810101</v>
      </c>
      <c r="C1316" s="176" t="str">
        <f t="shared" si="122"/>
        <v>32</v>
      </c>
      <c r="D1316" s="176" t="str">
        <f t="shared" si="123"/>
        <v>DOCKER CASHMERE</v>
      </c>
      <c r="E1316" s="176" t="str">
        <f t="shared" si="124"/>
        <v>Шапка</v>
      </c>
      <c r="F1316" s="177" t="str">
        <f t="shared" si="125"/>
        <v>Шапки</v>
      </c>
      <c r="G1316" s="172" t="s">
        <v>1606</v>
      </c>
      <c r="H1316" s="173" t="s">
        <v>1541</v>
      </c>
      <c r="I1316" s="173" t="s">
        <v>60</v>
      </c>
      <c r="J1316" s="173" t="s">
        <v>2662</v>
      </c>
      <c r="K1316" s="173">
        <v>2</v>
      </c>
      <c r="L1316" s="173" t="s">
        <v>2663</v>
      </c>
      <c r="M1316" s="173"/>
      <c r="N1316" s="173">
        <v>2</v>
      </c>
    </row>
    <row r="1317" spans="1:14" x14ac:dyDescent="0.25">
      <c r="A1317" s="176" t="str">
        <f t="shared" si="120"/>
        <v>881010132</v>
      </c>
      <c r="B1317" s="176">
        <f t="shared" si="121"/>
        <v>8810101</v>
      </c>
      <c r="C1317" s="176" t="str">
        <f t="shared" si="122"/>
        <v>32</v>
      </c>
      <c r="D1317" s="176" t="str">
        <f t="shared" si="123"/>
        <v>DOCKER CASHMERE</v>
      </c>
      <c r="E1317" s="176" t="str">
        <f t="shared" si="124"/>
        <v>Шапка</v>
      </c>
      <c r="F1317" s="177" t="str">
        <f t="shared" si="125"/>
        <v>Шапки</v>
      </c>
      <c r="G1317" s="172" t="s">
        <v>1605</v>
      </c>
      <c r="H1317" s="173" t="s">
        <v>1541</v>
      </c>
      <c r="I1317" s="173" t="s">
        <v>64</v>
      </c>
      <c r="J1317" s="173" t="s">
        <v>2662</v>
      </c>
      <c r="K1317" s="173">
        <v>2</v>
      </c>
      <c r="L1317" s="173" t="s">
        <v>2663</v>
      </c>
      <c r="M1317" s="173"/>
      <c r="N1317" s="173">
        <v>2</v>
      </c>
    </row>
    <row r="1318" spans="1:14" x14ac:dyDescent="0.25">
      <c r="A1318" s="176" t="str">
        <f t="shared" si="120"/>
        <v>881010132</v>
      </c>
      <c r="B1318" s="176">
        <f t="shared" si="121"/>
        <v>8810101</v>
      </c>
      <c r="C1318" s="176" t="str">
        <f t="shared" si="122"/>
        <v>32</v>
      </c>
      <c r="D1318" s="176" t="str">
        <f t="shared" si="123"/>
        <v>DOCKER CASHMERE</v>
      </c>
      <c r="E1318" s="176" t="str">
        <f t="shared" si="124"/>
        <v>Шапка</v>
      </c>
      <c r="F1318" s="177" t="str">
        <f t="shared" si="125"/>
        <v>Шапки</v>
      </c>
      <c r="G1318" s="172" t="s">
        <v>3227</v>
      </c>
      <c r="H1318" s="173" t="s">
        <v>1541</v>
      </c>
      <c r="I1318" s="173" t="s">
        <v>70</v>
      </c>
      <c r="J1318" s="173" t="s">
        <v>2666</v>
      </c>
      <c r="K1318" s="173">
        <v>1</v>
      </c>
      <c r="L1318" s="173" t="s">
        <v>2666</v>
      </c>
      <c r="M1318" s="173"/>
      <c r="N1318" s="173">
        <v>1</v>
      </c>
    </row>
    <row r="1319" spans="1:14" x14ac:dyDescent="0.25">
      <c r="A1319" s="176" t="str">
        <f t="shared" si="120"/>
        <v>88111011</v>
      </c>
      <c r="B1319" s="176">
        <f t="shared" si="121"/>
        <v>8811101</v>
      </c>
      <c r="C1319" s="176" t="str">
        <f t="shared" si="122"/>
        <v>1</v>
      </c>
      <c r="D1319" s="176" t="str">
        <f t="shared" si="123"/>
        <v>DOCKER COTTON</v>
      </c>
      <c r="E1319" s="176" t="str">
        <f t="shared" si="124"/>
        <v>Шапка</v>
      </c>
      <c r="F1319" s="177" t="str">
        <f t="shared" si="125"/>
        <v>Шапки</v>
      </c>
      <c r="G1319" s="172" t="s">
        <v>1150</v>
      </c>
      <c r="H1319" s="173" t="s">
        <v>1545</v>
      </c>
      <c r="I1319" s="173" t="s">
        <v>61</v>
      </c>
      <c r="J1319" s="173" t="s">
        <v>2482</v>
      </c>
      <c r="K1319" s="173">
        <v>5</v>
      </c>
      <c r="L1319" s="173" t="s">
        <v>2973</v>
      </c>
      <c r="M1319" s="173"/>
      <c r="N1319" s="173">
        <v>5</v>
      </c>
    </row>
    <row r="1320" spans="1:14" x14ac:dyDescent="0.25">
      <c r="A1320" s="176" t="str">
        <f t="shared" si="120"/>
        <v>88111011</v>
      </c>
      <c r="B1320" s="176">
        <f t="shared" si="121"/>
        <v>8811101</v>
      </c>
      <c r="C1320" s="176" t="str">
        <f t="shared" si="122"/>
        <v>1</v>
      </c>
      <c r="D1320" s="176" t="str">
        <f t="shared" si="123"/>
        <v>DOCKER COTTON</v>
      </c>
      <c r="E1320" s="176" t="str">
        <f t="shared" si="124"/>
        <v>Шапка</v>
      </c>
      <c r="F1320" s="177" t="str">
        <f t="shared" si="125"/>
        <v>Шапки</v>
      </c>
      <c r="G1320" s="172" t="s">
        <v>1148</v>
      </c>
      <c r="H1320" s="173" t="s">
        <v>1545</v>
      </c>
      <c r="I1320" s="173" t="s">
        <v>60</v>
      </c>
      <c r="J1320" s="173" t="s">
        <v>2482</v>
      </c>
      <c r="K1320" s="173">
        <v>1</v>
      </c>
      <c r="L1320" s="173" t="s">
        <v>2482</v>
      </c>
      <c r="M1320" s="173"/>
      <c r="N1320" s="173">
        <v>1</v>
      </c>
    </row>
    <row r="1321" spans="1:14" x14ac:dyDescent="0.25">
      <c r="A1321" s="176" t="str">
        <f t="shared" si="120"/>
        <v>882010632</v>
      </c>
      <c r="B1321" s="176">
        <f t="shared" si="121"/>
        <v>8820106</v>
      </c>
      <c r="C1321" s="176" t="str">
        <f t="shared" si="122"/>
        <v>32</v>
      </c>
      <c r="D1321" s="176" t="str">
        <f t="shared" si="123"/>
        <v>DOCKER WOOL</v>
      </c>
      <c r="E1321" s="176" t="str">
        <f t="shared" si="124"/>
        <v>Шапка</v>
      </c>
      <c r="F1321" s="177" t="str">
        <f t="shared" si="125"/>
        <v>Шапки</v>
      </c>
      <c r="G1321" s="172" t="s">
        <v>927</v>
      </c>
      <c r="H1321" s="173" t="s">
        <v>1548</v>
      </c>
      <c r="I1321" s="173" t="s">
        <v>61</v>
      </c>
      <c r="J1321" s="173" t="s">
        <v>2460</v>
      </c>
      <c r="K1321" s="173">
        <v>4</v>
      </c>
      <c r="L1321" s="173" t="s">
        <v>2974</v>
      </c>
      <c r="M1321" s="173"/>
      <c r="N1321" s="173">
        <v>4</v>
      </c>
    </row>
    <row r="1322" spans="1:14" x14ac:dyDescent="0.25">
      <c r="A1322" s="176" t="str">
        <f t="shared" si="120"/>
        <v>8820502351</v>
      </c>
      <c r="B1322" s="176">
        <f t="shared" si="121"/>
        <v>8820502</v>
      </c>
      <c r="C1322" s="176" t="str">
        <f t="shared" si="122"/>
        <v>351</v>
      </c>
      <c r="D1322" s="176" t="str">
        <f t="shared" si="123"/>
        <v>DOCKER WOOL HERRINGBONE</v>
      </c>
      <c r="E1322" s="176" t="str">
        <f t="shared" si="124"/>
        <v>Шапка</v>
      </c>
      <c r="F1322" s="177" t="str">
        <f t="shared" si="125"/>
        <v>Шапки</v>
      </c>
      <c r="G1322" s="172" t="s">
        <v>920</v>
      </c>
      <c r="H1322" s="173" t="s">
        <v>1551</v>
      </c>
      <c r="I1322" s="173" t="s">
        <v>61</v>
      </c>
      <c r="J1322" s="173" t="s">
        <v>2431</v>
      </c>
      <c r="K1322" s="173">
        <v>1</v>
      </c>
      <c r="L1322" s="173" t="s">
        <v>2431</v>
      </c>
      <c r="M1322" s="173"/>
      <c r="N1322" s="173">
        <v>1</v>
      </c>
    </row>
    <row r="1323" spans="1:14" x14ac:dyDescent="0.25">
      <c r="A1323" s="176" t="str">
        <f t="shared" si="120"/>
        <v>8820502351</v>
      </c>
      <c r="B1323" s="176">
        <f t="shared" si="121"/>
        <v>8820502</v>
      </c>
      <c r="C1323" s="176" t="str">
        <f t="shared" si="122"/>
        <v>351</v>
      </c>
      <c r="D1323" s="176" t="str">
        <f t="shared" si="123"/>
        <v>DOCKER WOOL HERRINGBONE</v>
      </c>
      <c r="E1323" s="176" t="str">
        <f t="shared" si="124"/>
        <v>Шапка</v>
      </c>
      <c r="F1323" s="177" t="str">
        <f t="shared" si="125"/>
        <v>Шапки</v>
      </c>
      <c r="G1323" s="172" t="s">
        <v>919</v>
      </c>
      <c r="H1323" s="173" t="s">
        <v>1551</v>
      </c>
      <c r="I1323" s="173" t="s">
        <v>60</v>
      </c>
      <c r="J1323" s="173" t="s">
        <v>2429</v>
      </c>
      <c r="K1323" s="173">
        <v>2</v>
      </c>
      <c r="L1323" s="173" t="s">
        <v>2607</v>
      </c>
      <c r="M1323" s="173"/>
      <c r="N1323" s="173">
        <v>2</v>
      </c>
    </row>
    <row r="1324" spans="1:14" x14ac:dyDescent="0.25">
      <c r="A1324" s="176" t="str">
        <f t="shared" si="120"/>
        <v>8820502333</v>
      </c>
      <c r="B1324" s="176">
        <f t="shared" si="121"/>
        <v>8820502</v>
      </c>
      <c r="C1324" s="176" t="str">
        <f t="shared" si="122"/>
        <v>333</v>
      </c>
      <c r="D1324" s="176" t="str">
        <f t="shared" si="123"/>
        <v>DOCKER WOOL HERRINGBONE</v>
      </c>
      <c r="E1324" s="176" t="str">
        <f t="shared" si="124"/>
        <v>Шапка</v>
      </c>
      <c r="F1324" s="177" t="str">
        <f t="shared" si="125"/>
        <v>Шапки</v>
      </c>
      <c r="G1324" s="172" t="s">
        <v>924</v>
      </c>
      <c r="H1324" s="173" t="s">
        <v>1555</v>
      </c>
      <c r="I1324" s="173" t="s">
        <v>66</v>
      </c>
      <c r="J1324" s="173" t="s">
        <v>2612</v>
      </c>
      <c r="K1324" s="173">
        <v>1</v>
      </c>
      <c r="L1324" s="173" t="s">
        <v>2612</v>
      </c>
      <c r="M1324" s="173"/>
      <c r="N1324" s="173">
        <v>1</v>
      </c>
    </row>
    <row r="1325" spans="1:14" x14ac:dyDescent="0.25">
      <c r="A1325" s="176" t="str">
        <f t="shared" si="120"/>
        <v>8820502333</v>
      </c>
      <c r="B1325" s="176">
        <f t="shared" si="121"/>
        <v>8820502</v>
      </c>
      <c r="C1325" s="176" t="str">
        <f t="shared" si="122"/>
        <v>333</v>
      </c>
      <c r="D1325" s="176" t="str">
        <f t="shared" si="123"/>
        <v>DOCKER WOOL HERRINGBONE</v>
      </c>
      <c r="E1325" s="176" t="str">
        <f t="shared" si="124"/>
        <v>Шапка</v>
      </c>
      <c r="F1325" s="177" t="str">
        <f t="shared" si="125"/>
        <v>Шапки</v>
      </c>
      <c r="G1325" s="172" t="s">
        <v>3247</v>
      </c>
      <c r="H1325" s="173" t="s">
        <v>1555</v>
      </c>
      <c r="I1325" s="173" t="s">
        <v>61</v>
      </c>
      <c r="J1325" s="173" t="s">
        <v>2612</v>
      </c>
      <c r="K1325" s="173">
        <v>3</v>
      </c>
      <c r="L1325" s="173" t="s">
        <v>2614</v>
      </c>
      <c r="M1325" s="173"/>
      <c r="N1325" s="173">
        <v>3</v>
      </c>
    </row>
    <row r="1326" spans="1:14" x14ac:dyDescent="0.25">
      <c r="A1326" s="176" t="str">
        <f t="shared" si="120"/>
        <v>8820502333</v>
      </c>
      <c r="B1326" s="176">
        <f t="shared" si="121"/>
        <v>8820502</v>
      </c>
      <c r="C1326" s="176" t="str">
        <f t="shared" si="122"/>
        <v>333</v>
      </c>
      <c r="D1326" s="176" t="str">
        <f t="shared" si="123"/>
        <v>DOCKER WOOL HERRINGBONE</v>
      </c>
      <c r="E1326" s="176" t="str">
        <f t="shared" si="124"/>
        <v>Шапка</v>
      </c>
      <c r="F1326" s="177" t="str">
        <f t="shared" si="125"/>
        <v>Шапки</v>
      </c>
      <c r="G1326" s="172" t="s">
        <v>923</v>
      </c>
      <c r="H1326" s="173" t="s">
        <v>1555</v>
      </c>
      <c r="I1326" s="173" t="s">
        <v>60</v>
      </c>
      <c r="J1326" s="173" t="s">
        <v>2612</v>
      </c>
      <c r="K1326" s="173">
        <v>5</v>
      </c>
      <c r="L1326" s="173" t="s">
        <v>2867</v>
      </c>
      <c r="M1326" s="173"/>
      <c r="N1326" s="173">
        <v>5</v>
      </c>
    </row>
    <row r="1327" spans="1:14" x14ac:dyDescent="0.25">
      <c r="A1327" s="176" t="str">
        <f t="shared" si="120"/>
        <v>8820502333</v>
      </c>
      <c r="B1327" s="176">
        <f t="shared" si="121"/>
        <v>8820502</v>
      </c>
      <c r="C1327" s="176" t="str">
        <f t="shared" si="122"/>
        <v>333</v>
      </c>
      <c r="D1327" s="176" t="str">
        <f t="shared" si="123"/>
        <v>DOCKER WOOL HERRINGBONE</v>
      </c>
      <c r="E1327" s="176" t="str">
        <f t="shared" si="124"/>
        <v>Шапка</v>
      </c>
      <c r="F1327" s="177" t="str">
        <f t="shared" si="125"/>
        <v>Шапки</v>
      </c>
      <c r="G1327" s="172" t="s">
        <v>921</v>
      </c>
      <c r="H1327" s="173" t="s">
        <v>1555</v>
      </c>
      <c r="I1327" s="173" t="s">
        <v>64</v>
      </c>
      <c r="J1327" s="173" t="s">
        <v>2612</v>
      </c>
      <c r="K1327" s="173">
        <v>4</v>
      </c>
      <c r="L1327" s="173" t="s">
        <v>2868</v>
      </c>
      <c r="M1327" s="173"/>
      <c r="N1327" s="173">
        <v>4</v>
      </c>
    </row>
    <row r="1328" spans="1:14" x14ac:dyDescent="0.25">
      <c r="A1328" s="176" t="str">
        <f t="shared" si="120"/>
        <v>8820502322</v>
      </c>
      <c r="B1328" s="176">
        <f t="shared" si="121"/>
        <v>8820502</v>
      </c>
      <c r="C1328" s="176" t="str">
        <f t="shared" si="122"/>
        <v>322</v>
      </c>
      <c r="D1328" s="176" t="str">
        <f t="shared" si="123"/>
        <v>DOCKER WOOL HERRINGBONE</v>
      </c>
      <c r="E1328" s="176" t="str">
        <f t="shared" si="124"/>
        <v>Шапка</v>
      </c>
      <c r="F1328" s="177" t="str">
        <f t="shared" si="125"/>
        <v>Шапки</v>
      </c>
      <c r="G1328" s="172" t="s">
        <v>926</v>
      </c>
      <c r="H1328" s="173" t="s">
        <v>1559</v>
      </c>
      <c r="I1328" s="173" t="s">
        <v>60</v>
      </c>
      <c r="J1328" s="173" t="s">
        <v>2612</v>
      </c>
      <c r="K1328" s="173">
        <v>2</v>
      </c>
      <c r="L1328" s="173" t="s">
        <v>2613</v>
      </c>
      <c r="M1328" s="173"/>
      <c r="N1328" s="173">
        <v>2</v>
      </c>
    </row>
    <row r="1329" spans="1:14" x14ac:dyDescent="0.25">
      <c r="A1329" s="176" t="str">
        <f t="shared" si="120"/>
        <v>88211082</v>
      </c>
      <c r="B1329" s="176">
        <f t="shared" si="121"/>
        <v>8821108</v>
      </c>
      <c r="C1329" s="176" t="str">
        <f t="shared" si="122"/>
        <v>2</v>
      </c>
      <c r="D1329" s="176" t="str">
        <f t="shared" si="123"/>
        <v>DOCKER DENIM</v>
      </c>
      <c r="E1329" s="176" t="str">
        <f t="shared" si="124"/>
        <v>Шапка</v>
      </c>
      <c r="F1329" s="177" t="str">
        <f t="shared" si="125"/>
        <v>Шапки</v>
      </c>
      <c r="G1329" s="172" t="s">
        <v>737</v>
      </c>
      <c r="H1329" s="173" t="s">
        <v>1561</v>
      </c>
      <c r="I1329" s="173" t="s">
        <v>60</v>
      </c>
      <c r="J1329" s="173" t="s">
        <v>2487</v>
      </c>
      <c r="K1329" s="173">
        <v>2</v>
      </c>
      <c r="L1329" s="173" t="s">
        <v>2859</v>
      </c>
      <c r="M1329" s="173"/>
      <c r="N1329" s="173">
        <v>2</v>
      </c>
    </row>
    <row r="1330" spans="1:14" x14ac:dyDescent="0.25">
      <c r="A1330" s="176" t="str">
        <f t="shared" si="120"/>
        <v>882111026</v>
      </c>
      <c r="B1330" s="176">
        <f t="shared" si="121"/>
        <v>8821110</v>
      </c>
      <c r="C1330" s="176" t="str">
        <f t="shared" si="122"/>
        <v>26</v>
      </c>
      <c r="D1330" s="176" t="str">
        <f t="shared" si="123"/>
        <v>DOCKER DENIM</v>
      </c>
      <c r="E1330" s="176" t="str">
        <f t="shared" si="124"/>
        <v>Шапка</v>
      </c>
      <c r="F1330" s="177" t="str">
        <f t="shared" si="125"/>
        <v>Шапки</v>
      </c>
      <c r="G1330" s="172" t="s">
        <v>918</v>
      </c>
      <c r="H1330" s="173" t="s">
        <v>1565</v>
      </c>
      <c r="I1330" s="173" t="s">
        <v>61</v>
      </c>
      <c r="J1330" s="173" t="s">
        <v>2460</v>
      </c>
      <c r="K1330" s="173">
        <v>4</v>
      </c>
      <c r="L1330" s="173" t="s">
        <v>2974</v>
      </c>
      <c r="M1330" s="173"/>
      <c r="N1330" s="173">
        <v>4</v>
      </c>
    </row>
    <row r="1331" spans="1:14" x14ac:dyDescent="0.25">
      <c r="A1331" s="176" t="str">
        <f t="shared" si="120"/>
        <v>882111026</v>
      </c>
      <c r="B1331" s="176">
        <f t="shared" si="121"/>
        <v>8821110</v>
      </c>
      <c r="C1331" s="176" t="str">
        <f t="shared" si="122"/>
        <v>26</v>
      </c>
      <c r="D1331" s="176" t="str">
        <f t="shared" si="123"/>
        <v>DOCKER DENIM</v>
      </c>
      <c r="E1331" s="176" t="str">
        <f t="shared" si="124"/>
        <v>Шапка</v>
      </c>
      <c r="F1331" s="177" t="str">
        <f t="shared" si="125"/>
        <v>Шапки</v>
      </c>
      <c r="G1331" s="172" t="s">
        <v>917</v>
      </c>
      <c r="H1331" s="173" t="s">
        <v>1565</v>
      </c>
      <c r="I1331" s="173" t="s">
        <v>60</v>
      </c>
      <c r="J1331" s="173" t="s">
        <v>2460</v>
      </c>
      <c r="K1331" s="173">
        <v>4</v>
      </c>
      <c r="L1331" s="173" t="s">
        <v>2974</v>
      </c>
      <c r="M1331" s="173"/>
      <c r="N1331" s="173">
        <v>4</v>
      </c>
    </row>
    <row r="1332" spans="1:14" x14ac:dyDescent="0.25">
      <c r="A1332" s="176" t="str">
        <f t="shared" si="120"/>
        <v>88271011</v>
      </c>
      <c r="B1332" s="176">
        <f t="shared" si="121"/>
        <v>8827101</v>
      </c>
      <c r="C1332" s="176" t="str">
        <f t="shared" si="122"/>
        <v>1</v>
      </c>
      <c r="D1332" s="176" t="str">
        <f t="shared" si="123"/>
        <v>DOCKER PIG SKIN</v>
      </c>
      <c r="E1332" s="176" t="str">
        <f t="shared" si="124"/>
        <v>Шапка</v>
      </c>
      <c r="F1332" s="177" t="str">
        <f t="shared" si="125"/>
        <v>Шапки</v>
      </c>
      <c r="G1332" s="172" t="s">
        <v>3248</v>
      </c>
      <c r="H1332" s="173" t="s">
        <v>1570</v>
      </c>
      <c r="I1332" s="173" t="s">
        <v>61</v>
      </c>
      <c r="J1332" s="173" t="s">
        <v>2540</v>
      </c>
      <c r="K1332" s="173">
        <v>1</v>
      </c>
      <c r="L1332" s="173" t="s">
        <v>2540</v>
      </c>
      <c r="M1332" s="173"/>
      <c r="N1332" s="173">
        <v>1</v>
      </c>
    </row>
    <row r="1333" spans="1:14" x14ac:dyDescent="0.25">
      <c r="A1333" s="176" t="str">
        <f t="shared" si="120"/>
        <v>88271011</v>
      </c>
      <c r="B1333" s="176">
        <f t="shared" si="121"/>
        <v>8827101</v>
      </c>
      <c r="C1333" s="176" t="str">
        <f t="shared" si="122"/>
        <v>1</v>
      </c>
      <c r="D1333" s="176" t="str">
        <f t="shared" si="123"/>
        <v>DOCKER PIG SKIN</v>
      </c>
      <c r="E1333" s="176" t="str">
        <f t="shared" si="124"/>
        <v>Шапка</v>
      </c>
      <c r="F1333" s="177" t="str">
        <f t="shared" si="125"/>
        <v>Шапки</v>
      </c>
      <c r="G1333" s="172" t="s">
        <v>915</v>
      </c>
      <c r="H1333" s="173" t="s">
        <v>1570</v>
      </c>
      <c r="I1333" s="173" t="s">
        <v>60</v>
      </c>
      <c r="J1333" s="173" t="s">
        <v>2540</v>
      </c>
      <c r="K1333" s="173">
        <v>3</v>
      </c>
      <c r="L1333" s="173" t="s">
        <v>2542</v>
      </c>
      <c r="M1333" s="173"/>
      <c r="N1333" s="173">
        <v>3</v>
      </c>
    </row>
    <row r="1334" spans="1:14" x14ac:dyDescent="0.25">
      <c r="A1334" s="176" t="str">
        <f t="shared" si="120"/>
        <v>921710163</v>
      </c>
      <c r="B1334" s="176">
        <f t="shared" si="121"/>
        <v>9217101</v>
      </c>
      <c r="C1334" s="176" t="str">
        <f t="shared" si="122"/>
        <v>63</v>
      </c>
      <c r="D1334" s="176" t="str">
        <f t="shared" si="123"/>
        <v>BOMBER PIGSKIN RABBIT</v>
      </c>
      <c r="E1334" s="176" t="str">
        <f t="shared" si="124"/>
        <v>Шапка</v>
      </c>
      <c r="F1334" s="177" t="str">
        <f t="shared" si="125"/>
        <v>Шапки</v>
      </c>
      <c r="G1334" s="172" t="s">
        <v>911</v>
      </c>
      <c r="H1334" s="173" t="s">
        <v>1577</v>
      </c>
      <c r="I1334" s="173" t="s">
        <v>61</v>
      </c>
      <c r="J1334" s="173" t="s">
        <v>2977</v>
      </c>
      <c r="K1334" s="173">
        <v>3</v>
      </c>
      <c r="L1334" s="173" t="s">
        <v>3677</v>
      </c>
      <c r="M1334" s="173"/>
      <c r="N1334" s="173">
        <v>3</v>
      </c>
    </row>
    <row r="1335" spans="1:14" x14ac:dyDescent="0.25">
      <c r="A1335" s="176" t="str">
        <f t="shared" si="120"/>
        <v>92171013</v>
      </c>
      <c r="B1335" s="176">
        <f t="shared" si="121"/>
        <v>9217101</v>
      </c>
      <c r="C1335" s="176" t="str">
        <f t="shared" si="122"/>
        <v>3</v>
      </c>
      <c r="D1335" s="176" t="str">
        <f t="shared" si="123"/>
        <v>BOMBER PIGSKIN RABBIT</v>
      </c>
      <c r="E1335" s="176" t="str">
        <f t="shared" si="124"/>
        <v>Шапка</v>
      </c>
      <c r="F1335" s="177" t="str">
        <f t="shared" si="125"/>
        <v>Шапки</v>
      </c>
      <c r="G1335" s="172" t="s">
        <v>913</v>
      </c>
      <c r="H1335" s="173" t="s">
        <v>1579</v>
      </c>
      <c r="I1335" s="173" t="s">
        <v>61</v>
      </c>
      <c r="J1335" s="173" t="s">
        <v>2977</v>
      </c>
      <c r="K1335" s="173">
        <v>6</v>
      </c>
      <c r="L1335" s="173" t="s">
        <v>3678</v>
      </c>
      <c r="M1335" s="173"/>
      <c r="N1335" s="173">
        <v>6</v>
      </c>
    </row>
    <row r="1336" spans="1:14" x14ac:dyDescent="0.25">
      <c r="A1336" s="176" t="str">
        <f t="shared" si="120"/>
        <v>92171013</v>
      </c>
      <c r="B1336" s="176">
        <f t="shared" si="121"/>
        <v>9217101</v>
      </c>
      <c r="C1336" s="176" t="str">
        <f t="shared" si="122"/>
        <v>3</v>
      </c>
      <c r="D1336" s="176" t="str">
        <f t="shared" si="123"/>
        <v>BOMBER PIGSKIN RABBIT</v>
      </c>
      <c r="E1336" s="176" t="str">
        <f t="shared" si="124"/>
        <v>Шапка</v>
      </c>
      <c r="F1336" s="177" t="str">
        <f t="shared" si="125"/>
        <v>Шапки</v>
      </c>
      <c r="G1336" s="172" t="s">
        <v>912</v>
      </c>
      <c r="H1336" s="173" t="s">
        <v>1579</v>
      </c>
      <c r="I1336" s="173" t="s">
        <v>60</v>
      </c>
      <c r="J1336" s="173" t="s">
        <v>2977</v>
      </c>
      <c r="K1336" s="173">
        <v>11</v>
      </c>
      <c r="L1336" s="173" t="s">
        <v>3679</v>
      </c>
      <c r="M1336" s="173"/>
      <c r="N1336" s="173">
        <v>11</v>
      </c>
    </row>
    <row r="1337" spans="1:14" x14ac:dyDescent="0.25">
      <c r="A1337" s="176" t="str">
        <f t="shared" si="120"/>
        <v>929010132</v>
      </c>
      <c r="B1337" s="176">
        <f t="shared" si="121"/>
        <v>9290101</v>
      </c>
      <c r="C1337" s="176" t="str">
        <f t="shared" si="122"/>
        <v>32</v>
      </c>
      <c r="D1337" s="176" t="str">
        <f t="shared" si="123"/>
        <v>BOMBER CAP WOOL/CASHMERE</v>
      </c>
      <c r="E1337" s="176" t="str">
        <f t="shared" si="124"/>
        <v>Шапка</v>
      </c>
      <c r="F1337" s="177" t="str">
        <f t="shared" si="125"/>
        <v>Шапки</v>
      </c>
      <c r="G1337" s="172" t="s">
        <v>244</v>
      </c>
      <c r="H1337" s="173" t="s">
        <v>1581</v>
      </c>
      <c r="I1337" s="173" t="s">
        <v>66</v>
      </c>
      <c r="J1337" s="173">
        <v>955.89</v>
      </c>
      <c r="K1337" s="173">
        <v>5</v>
      </c>
      <c r="L1337" s="173" t="s">
        <v>2978</v>
      </c>
      <c r="M1337" s="173"/>
      <c r="N1337" s="173">
        <v>5</v>
      </c>
    </row>
    <row r="1338" spans="1:14" x14ac:dyDescent="0.25">
      <c r="A1338" s="176" t="str">
        <f t="shared" si="120"/>
        <v>929010132</v>
      </c>
      <c r="B1338" s="176">
        <f t="shared" si="121"/>
        <v>9290101</v>
      </c>
      <c r="C1338" s="176" t="str">
        <f t="shared" si="122"/>
        <v>32</v>
      </c>
      <c r="D1338" s="176" t="str">
        <f t="shared" si="123"/>
        <v>BOMBER CAP WOOL/CASHMERE</v>
      </c>
      <c r="E1338" s="176" t="str">
        <f t="shared" si="124"/>
        <v>Шапка</v>
      </c>
      <c r="F1338" s="177" t="str">
        <f t="shared" si="125"/>
        <v>Шапки</v>
      </c>
      <c r="G1338" s="172" t="s">
        <v>243</v>
      </c>
      <c r="H1338" s="173" t="s">
        <v>1581</v>
      </c>
      <c r="I1338" s="173" t="s">
        <v>61</v>
      </c>
      <c r="J1338" s="173">
        <v>955.89</v>
      </c>
      <c r="K1338" s="173">
        <v>10</v>
      </c>
      <c r="L1338" s="173" t="s">
        <v>2960</v>
      </c>
      <c r="M1338" s="173"/>
      <c r="N1338" s="173">
        <v>10</v>
      </c>
    </row>
    <row r="1339" spans="1:14" x14ac:dyDescent="0.25">
      <c r="A1339" s="176" t="str">
        <f t="shared" si="120"/>
        <v>929010121</v>
      </c>
      <c r="B1339" s="176">
        <f t="shared" si="121"/>
        <v>9290101</v>
      </c>
      <c r="C1339" s="176" t="str">
        <f t="shared" si="122"/>
        <v>21</v>
      </c>
      <c r="D1339" s="176" t="str">
        <f t="shared" si="123"/>
        <v>BOMBER CAP WOOL/CASHMERE</v>
      </c>
      <c r="E1339" s="176" t="str">
        <f t="shared" si="124"/>
        <v>Шапка</v>
      </c>
      <c r="F1339" s="177" t="str">
        <f t="shared" si="125"/>
        <v>Шапки</v>
      </c>
      <c r="G1339" s="172" t="s">
        <v>242</v>
      </c>
      <c r="H1339" s="173" t="s">
        <v>1583</v>
      </c>
      <c r="I1339" s="173" t="s">
        <v>66</v>
      </c>
      <c r="J1339" s="173">
        <v>955.89</v>
      </c>
      <c r="K1339" s="173">
        <v>5</v>
      </c>
      <c r="L1339" s="173" t="s">
        <v>2978</v>
      </c>
      <c r="M1339" s="173"/>
      <c r="N1339" s="173">
        <v>5</v>
      </c>
    </row>
    <row r="1340" spans="1:14" x14ac:dyDescent="0.25">
      <c r="A1340" s="176" t="str">
        <f t="shared" si="120"/>
        <v>929010121</v>
      </c>
      <c r="B1340" s="176">
        <f t="shared" si="121"/>
        <v>9290101</v>
      </c>
      <c r="C1340" s="176" t="str">
        <f t="shared" si="122"/>
        <v>21</v>
      </c>
      <c r="D1340" s="176" t="str">
        <f t="shared" si="123"/>
        <v>BOMBER CAP WOOL/CASHMERE</v>
      </c>
      <c r="E1340" s="176" t="str">
        <f t="shared" si="124"/>
        <v>Шапка</v>
      </c>
      <c r="F1340" s="177" t="str">
        <f t="shared" si="125"/>
        <v>Шапки</v>
      </c>
      <c r="G1340" s="172" t="s">
        <v>241</v>
      </c>
      <c r="H1340" s="173" t="s">
        <v>1583</v>
      </c>
      <c r="I1340" s="173" t="s">
        <v>61</v>
      </c>
      <c r="J1340" s="173">
        <v>955.89</v>
      </c>
      <c r="K1340" s="173">
        <v>7</v>
      </c>
      <c r="L1340" s="173" t="s">
        <v>3680</v>
      </c>
      <c r="M1340" s="173"/>
      <c r="N1340" s="173">
        <v>7</v>
      </c>
    </row>
    <row r="1341" spans="1:14" x14ac:dyDescent="0.25">
      <c r="A1341" s="176" t="str">
        <f t="shared" si="120"/>
        <v>929010121</v>
      </c>
      <c r="B1341" s="176">
        <f t="shared" si="121"/>
        <v>9290101</v>
      </c>
      <c r="C1341" s="176" t="str">
        <f t="shared" si="122"/>
        <v>21</v>
      </c>
      <c r="D1341" s="176" t="str">
        <f t="shared" si="123"/>
        <v>BOMBER CAP WOOL/CASHMERE</v>
      </c>
      <c r="E1341" s="176" t="str">
        <f t="shared" si="124"/>
        <v>Шапка</v>
      </c>
      <c r="F1341" s="177" t="str">
        <f t="shared" si="125"/>
        <v>Шапки</v>
      </c>
      <c r="G1341" s="172" t="s">
        <v>240</v>
      </c>
      <c r="H1341" s="173" t="s">
        <v>1583</v>
      </c>
      <c r="I1341" s="173" t="s">
        <v>60</v>
      </c>
      <c r="J1341" s="173">
        <v>955.89</v>
      </c>
      <c r="K1341" s="173">
        <v>13</v>
      </c>
      <c r="L1341" s="173" t="s">
        <v>2962</v>
      </c>
      <c r="M1341" s="173"/>
      <c r="N1341" s="173">
        <v>13</v>
      </c>
    </row>
    <row r="1342" spans="1:14" x14ac:dyDescent="0.25">
      <c r="A1342" s="176" t="str">
        <f t="shared" si="120"/>
        <v>9290303267</v>
      </c>
      <c r="B1342" s="176">
        <f t="shared" si="121"/>
        <v>9290303</v>
      </c>
      <c r="C1342" s="176" t="str">
        <f t="shared" si="122"/>
        <v>267</v>
      </c>
      <c r="D1342" s="176" t="str">
        <f t="shared" si="123"/>
        <v>BOMBER CAP LAMBSWOOL CHECK</v>
      </c>
      <c r="E1342" s="176" t="str">
        <f t="shared" si="124"/>
        <v>Шапка</v>
      </c>
      <c r="F1342" s="177" t="str">
        <f t="shared" si="125"/>
        <v>Шапки</v>
      </c>
      <c r="G1342" s="172" t="s">
        <v>239</v>
      </c>
      <c r="H1342" s="173" t="s">
        <v>1585</v>
      </c>
      <c r="I1342" s="173" t="s">
        <v>60</v>
      </c>
      <c r="J1342" s="173" t="s">
        <v>2979</v>
      </c>
      <c r="K1342" s="173">
        <v>4</v>
      </c>
      <c r="L1342" s="173" t="s">
        <v>3681</v>
      </c>
      <c r="M1342" s="173"/>
      <c r="N1342" s="173">
        <v>4</v>
      </c>
    </row>
    <row r="1343" spans="1:14" x14ac:dyDescent="0.25">
      <c r="A1343" s="176" t="str">
        <f t="shared" si="120"/>
        <v>9290305218</v>
      </c>
      <c r="B1343" s="176">
        <f t="shared" si="121"/>
        <v>9290305</v>
      </c>
      <c r="C1343" s="176" t="str">
        <f t="shared" si="122"/>
        <v>218</v>
      </c>
      <c r="D1343" s="176" t="str">
        <f t="shared" si="123"/>
        <v>BOMBER CAP SHADOW PLAID</v>
      </c>
      <c r="E1343" s="176" t="str">
        <f t="shared" si="124"/>
        <v>Шапка</v>
      </c>
      <c r="F1343" s="177" t="str">
        <f t="shared" si="125"/>
        <v>Шапки</v>
      </c>
      <c r="G1343" s="172" t="s">
        <v>183</v>
      </c>
      <c r="H1343" s="173" t="s">
        <v>1587</v>
      </c>
      <c r="I1343" s="173" t="s">
        <v>61</v>
      </c>
      <c r="J1343" s="173" t="s">
        <v>2834</v>
      </c>
      <c r="K1343" s="173">
        <v>12</v>
      </c>
      <c r="L1343" s="173" t="s">
        <v>2980</v>
      </c>
      <c r="M1343" s="173"/>
      <c r="N1343" s="173">
        <v>12</v>
      </c>
    </row>
    <row r="1344" spans="1:14" x14ac:dyDescent="0.25">
      <c r="A1344" s="176" t="str">
        <f t="shared" si="120"/>
        <v>9290305218</v>
      </c>
      <c r="B1344" s="176">
        <f t="shared" si="121"/>
        <v>9290305</v>
      </c>
      <c r="C1344" s="176" t="str">
        <f t="shared" si="122"/>
        <v>218</v>
      </c>
      <c r="D1344" s="176" t="str">
        <f t="shared" si="123"/>
        <v>BOMBER CAP SHADOW PLAID</v>
      </c>
      <c r="E1344" s="176" t="str">
        <f t="shared" si="124"/>
        <v>Шапка</v>
      </c>
      <c r="F1344" s="177" t="str">
        <f t="shared" si="125"/>
        <v>Шапки</v>
      </c>
      <c r="G1344" s="172" t="s">
        <v>182</v>
      </c>
      <c r="H1344" s="173" t="s">
        <v>1587</v>
      </c>
      <c r="I1344" s="173" t="s">
        <v>60</v>
      </c>
      <c r="J1344" s="173" t="s">
        <v>2834</v>
      </c>
      <c r="K1344" s="173">
        <v>16</v>
      </c>
      <c r="L1344" s="173" t="s">
        <v>2981</v>
      </c>
      <c r="M1344" s="173"/>
      <c r="N1344" s="173">
        <v>16</v>
      </c>
    </row>
    <row r="1345" spans="1:14" x14ac:dyDescent="0.25">
      <c r="A1345" s="176" t="str">
        <f t="shared" si="120"/>
        <v>9290305218</v>
      </c>
      <c r="B1345" s="176">
        <f t="shared" si="121"/>
        <v>9290305</v>
      </c>
      <c r="C1345" s="176" t="str">
        <f t="shared" si="122"/>
        <v>218</v>
      </c>
      <c r="D1345" s="176" t="str">
        <f t="shared" si="123"/>
        <v>BOMBER CAP SHADOW PLAID</v>
      </c>
      <c r="E1345" s="176" t="str">
        <f t="shared" si="124"/>
        <v>Шапка</v>
      </c>
      <c r="F1345" s="177" t="str">
        <f t="shared" si="125"/>
        <v>Шапки</v>
      </c>
      <c r="G1345" s="172" t="s">
        <v>181</v>
      </c>
      <c r="H1345" s="173" t="s">
        <v>1587</v>
      </c>
      <c r="I1345" s="173" t="s">
        <v>64</v>
      </c>
      <c r="J1345" s="173" t="s">
        <v>2834</v>
      </c>
      <c r="K1345" s="173">
        <v>10</v>
      </c>
      <c r="L1345" s="173" t="s">
        <v>2982</v>
      </c>
      <c r="M1345" s="173"/>
      <c r="N1345" s="173">
        <v>10</v>
      </c>
    </row>
    <row r="1346" spans="1:14" x14ac:dyDescent="0.25">
      <c r="A1346" s="176" t="str">
        <f t="shared" si="120"/>
        <v>9290501348</v>
      </c>
      <c r="B1346" s="176">
        <f t="shared" si="121"/>
        <v>9290501</v>
      </c>
      <c r="C1346" s="176" t="str">
        <f t="shared" si="122"/>
        <v>348</v>
      </c>
      <c r="D1346" s="176" t="str">
        <f t="shared" si="123"/>
        <v>BOMBER CAP PATCHWORK WOOL</v>
      </c>
      <c r="E1346" s="176" t="str">
        <f t="shared" si="124"/>
        <v>Шапка</v>
      </c>
      <c r="F1346" s="177" t="str">
        <f t="shared" si="125"/>
        <v>Шапки</v>
      </c>
      <c r="G1346" s="172" t="s">
        <v>238</v>
      </c>
      <c r="H1346" s="173" t="s">
        <v>1590</v>
      </c>
      <c r="I1346" s="173" t="s">
        <v>61</v>
      </c>
      <c r="J1346" s="173" t="s">
        <v>2983</v>
      </c>
      <c r="K1346" s="173">
        <v>1</v>
      </c>
      <c r="L1346" s="173" t="s">
        <v>2983</v>
      </c>
      <c r="M1346" s="173"/>
      <c r="N1346" s="173">
        <v>1</v>
      </c>
    </row>
    <row r="1347" spans="1:14" x14ac:dyDescent="0.25">
      <c r="A1347" s="176" t="str">
        <f t="shared" ref="A1347:A1410" si="126">B1347&amp;C1347</f>
        <v>9290501348</v>
      </c>
      <c r="B1347" s="176">
        <f t="shared" ref="B1347:B1410" si="127">_xlfn.LET(_xlpm.START,FIND("арт. ",H1347)+5,_xlpm.END,FIND(" ",H1347,_xlpm.START),_xlpm.Result,TRIM(MID(H1347,_xlpm.START,_xlpm.END-_xlpm.START)),IFERROR(VALUE(_xlpm.Result),_xlpm.Result))</f>
        <v>9290501</v>
      </c>
      <c r="C1347" s="176" t="str">
        <f t="shared" ref="C1347:C1410" si="128">_xlfn.LET(_xlpm.START,FIND("{",H1347)+1,_xlpm.END,FIND("}",H1347),TRIM(MID(H1347,_xlpm.START,_xlpm.END-_xlpm.START)))</f>
        <v>348</v>
      </c>
      <c r="D1347" s="176" t="str">
        <f t="shared" ref="D1347:D1410" si="129">_xlfn.LET(_xlpm.START,FIND("арт. ",H1347)+13,_xlpm.END,FIND("(",H1347),TRIM(MID(H1347,_xlpm.START,_xlpm.END-_xlpm.START)))</f>
        <v>BOMBER CAP PATCHWORK WOOL</v>
      </c>
      <c r="E1347" s="176" t="str">
        <f t="shared" ref="E1347:E1410" si="130">_xlfn.LET(_xlpm.START,1,_xlpm.END,FIND(MID($S$1,1,1),H1347),TRIM(MID(H1347,_xlpm.START,_xlpm.END-_xlpm.START)))</f>
        <v>Шапка</v>
      </c>
      <c r="F1347" s="177" t="str">
        <f t="shared" ref="F1347:F1410" si="131">VLOOKUP(E1347,O:P,2,0)</f>
        <v>Шапки</v>
      </c>
      <c r="G1347" s="172" t="s">
        <v>237</v>
      </c>
      <c r="H1347" s="173" t="s">
        <v>1590</v>
      </c>
      <c r="I1347" s="173" t="s">
        <v>60</v>
      </c>
      <c r="J1347" s="173" t="s">
        <v>2983</v>
      </c>
      <c r="K1347" s="173">
        <v>6</v>
      </c>
      <c r="L1347" s="173" t="s">
        <v>2984</v>
      </c>
      <c r="M1347" s="173"/>
      <c r="N1347" s="173">
        <v>6</v>
      </c>
    </row>
    <row r="1348" spans="1:14" x14ac:dyDescent="0.25">
      <c r="A1348" s="176" t="str">
        <f t="shared" si="126"/>
        <v>92911047</v>
      </c>
      <c r="B1348" s="176">
        <f t="shared" si="127"/>
        <v>9291104</v>
      </c>
      <c r="C1348" s="176" t="str">
        <f t="shared" si="128"/>
        <v>7</v>
      </c>
      <c r="D1348" s="176" t="str">
        <f t="shared" si="129"/>
        <v>BOMBER CAP SOFT COTTON</v>
      </c>
      <c r="E1348" s="176" t="str">
        <f t="shared" si="130"/>
        <v>Шапка</v>
      </c>
      <c r="F1348" s="177" t="str">
        <f t="shared" si="131"/>
        <v>Шапки</v>
      </c>
      <c r="G1348" s="172" t="s">
        <v>230</v>
      </c>
      <c r="H1348" s="173" t="s">
        <v>1593</v>
      </c>
      <c r="I1348" s="173" t="s">
        <v>66</v>
      </c>
      <c r="J1348" s="173" t="s">
        <v>2985</v>
      </c>
      <c r="K1348" s="173">
        <v>2</v>
      </c>
      <c r="L1348" s="173" t="s">
        <v>2986</v>
      </c>
      <c r="M1348" s="173"/>
      <c r="N1348" s="173">
        <v>2</v>
      </c>
    </row>
    <row r="1349" spans="1:14" x14ac:dyDescent="0.25">
      <c r="A1349" s="176" t="str">
        <f t="shared" si="126"/>
        <v>92911047</v>
      </c>
      <c r="B1349" s="176">
        <f t="shared" si="127"/>
        <v>9291104</v>
      </c>
      <c r="C1349" s="176" t="str">
        <f t="shared" si="128"/>
        <v>7</v>
      </c>
      <c r="D1349" s="176" t="str">
        <f t="shared" si="129"/>
        <v>BOMBER CAP SOFT COTTON</v>
      </c>
      <c r="E1349" s="176" t="str">
        <f t="shared" si="130"/>
        <v>Шапка</v>
      </c>
      <c r="F1349" s="177" t="str">
        <f t="shared" si="131"/>
        <v>Шапки</v>
      </c>
      <c r="G1349" s="172" t="s">
        <v>229</v>
      </c>
      <c r="H1349" s="173" t="s">
        <v>1593</v>
      </c>
      <c r="I1349" s="173" t="s">
        <v>61</v>
      </c>
      <c r="J1349" s="173" t="s">
        <v>2985</v>
      </c>
      <c r="K1349" s="173">
        <v>5</v>
      </c>
      <c r="L1349" s="173" t="s">
        <v>2987</v>
      </c>
      <c r="M1349" s="173"/>
      <c r="N1349" s="173">
        <v>5</v>
      </c>
    </row>
    <row r="1350" spans="1:14" x14ac:dyDescent="0.25">
      <c r="A1350" s="176" t="str">
        <f t="shared" si="126"/>
        <v>92911047</v>
      </c>
      <c r="B1350" s="176">
        <f t="shared" si="127"/>
        <v>9291104</v>
      </c>
      <c r="C1350" s="176" t="str">
        <f t="shared" si="128"/>
        <v>7</v>
      </c>
      <c r="D1350" s="176" t="str">
        <f t="shared" si="129"/>
        <v>BOMBER CAP SOFT COTTON</v>
      </c>
      <c r="E1350" s="176" t="str">
        <f t="shared" si="130"/>
        <v>Шапка</v>
      </c>
      <c r="F1350" s="177" t="str">
        <f t="shared" si="131"/>
        <v>Шапки</v>
      </c>
      <c r="G1350" s="172" t="s">
        <v>227</v>
      </c>
      <c r="H1350" s="173" t="s">
        <v>1593</v>
      </c>
      <c r="I1350" s="173" t="s">
        <v>60</v>
      </c>
      <c r="J1350" s="173" t="s">
        <v>2985</v>
      </c>
      <c r="K1350" s="173">
        <v>7</v>
      </c>
      <c r="L1350" s="173" t="s">
        <v>3682</v>
      </c>
      <c r="M1350" s="173"/>
      <c r="N1350" s="173">
        <v>7</v>
      </c>
    </row>
    <row r="1351" spans="1:14" x14ac:dyDescent="0.25">
      <c r="A1351" s="176" t="str">
        <f t="shared" si="126"/>
        <v>92911044</v>
      </c>
      <c r="B1351" s="176">
        <f t="shared" si="127"/>
        <v>9291104</v>
      </c>
      <c r="C1351" s="176" t="str">
        <f t="shared" si="128"/>
        <v>4</v>
      </c>
      <c r="D1351" s="176" t="str">
        <f t="shared" si="129"/>
        <v>BOMBER CAP SOFT COTTON</v>
      </c>
      <c r="E1351" s="176" t="str">
        <f t="shared" si="130"/>
        <v>Шапка</v>
      </c>
      <c r="F1351" s="177" t="str">
        <f t="shared" si="131"/>
        <v>Шапки</v>
      </c>
      <c r="G1351" s="172" t="s">
        <v>231</v>
      </c>
      <c r="H1351" s="173" t="s">
        <v>1596</v>
      </c>
      <c r="I1351" s="173" t="s">
        <v>61</v>
      </c>
      <c r="J1351" s="173" t="s">
        <v>2985</v>
      </c>
      <c r="K1351" s="173">
        <v>2</v>
      </c>
      <c r="L1351" s="173" t="s">
        <v>2986</v>
      </c>
      <c r="M1351" s="173"/>
      <c r="N1351" s="173">
        <v>2</v>
      </c>
    </row>
    <row r="1352" spans="1:14" x14ac:dyDescent="0.25">
      <c r="A1352" s="176" t="str">
        <f t="shared" si="126"/>
        <v>92911042</v>
      </c>
      <c r="B1352" s="176">
        <f t="shared" si="127"/>
        <v>9291104</v>
      </c>
      <c r="C1352" s="176" t="str">
        <f t="shared" si="128"/>
        <v>2</v>
      </c>
      <c r="D1352" s="176" t="str">
        <f t="shared" si="129"/>
        <v>BOMBER CAP SOFT COTTON</v>
      </c>
      <c r="E1352" s="176" t="str">
        <f t="shared" si="130"/>
        <v>Шапка</v>
      </c>
      <c r="F1352" s="177" t="str">
        <f t="shared" si="131"/>
        <v>Шапки</v>
      </c>
      <c r="G1352" s="172" t="s">
        <v>235</v>
      </c>
      <c r="H1352" s="173" t="s">
        <v>1597</v>
      </c>
      <c r="I1352" s="173" t="s">
        <v>66</v>
      </c>
      <c r="J1352" s="173" t="s">
        <v>2988</v>
      </c>
      <c r="K1352" s="173">
        <v>2</v>
      </c>
      <c r="L1352" s="173" t="s">
        <v>2989</v>
      </c>
      <c r="M1352" s="173"/>
      <c r="N1352" s="173">
        <v>2</v>
      </c>
    </row>
    <row r="1353" spans="1:14" x14ac:dyDescent="0.25">
      <c r="A1353" s="176" t="str">
        <f t="shared" si="126"/>
        <v>92911042</v>
      </c>
      <c r="B1353" s="176">
        <f t="shared" si="127"/>
        <v>9291104</v>
      </c>
      <c r="C1353" s="176" t="str">
        <f t="shared" si="128"/>
        <v>2</v>
      </c>
      <c r="D1353" s="176" t="str">
        <f t="shared" si="129"/>
        <v>BOMBER CAP SOFT COTTON</v>
      </c>
      <c r="E1353" s="176" t="str">
        <f t="shared" si="130"/>
        <v>Шапка</v>
      </c>
      <c r="F1353" s="177" t="str">
        <f t="shared" si="131"/>
        <v>Шапки</v>
      </c>
      <c r="G1353" s="172" t="s">
        <v>233</v>
      </c>
      <c r="H1353" s="173" t="s">
        <v>1597</v>
      </c>
      <c r="I1353" s="173" t="s">
        <v>61</v>
      </c>
      <c r="J1353" s="173" t="s">
        <v>2985</v>
      </c>
      <c r="K1353" s="173">
        <v>6</v>
      </c>
      <c r="L1353" s="173" t="s">
        <v>2990</v>
      </c>
      <c r="M1353" s="173"/>
      <c r="N1353" s="173">
        <v>6</v>
      </c>
    </row>
    <row r="1354" spans="1:14" x14ac:dyDescent="0.25">
      <c r="A1354" s="176" t="str">
        <f t="shared" si="126"/>
        <v>92911042</v>
      </c>
      <c r="B1354" s="176">
        <f t="shared" si="127"/>
        <v>9291104</v>
      </c>
      <c r="C1354" s="176" t="str">
        <f t="shared" si="128"/>
        <v>2</v>
      </c>
      <c r="D1354" s="176" t="str">
        <f t="shared" si="129"/>
        <v>BOMBER CAP SOFT COTTON</v>
      </c>
      <c r="E1354" s="176" t="str">
        <f t="shared" si="130"/>
        <v>Шапка</v>
      </c>
      <c r="F1354" s="177" t="str">
        <f t="shared" si="131"/>
        <v>Шапки</v>
      </c>
      <c r="G1354" s="172" t="s">
        <v>232</v>
      </c>
      <c r="H1354" s="173" t="s">
        <v>1597</v>
      </c>
      <c r="I1354" s="173" t="s">
        <v>60</v>
      </c>
      <c r="J1354" s="173" t="s">
        <v>2985</v>
      </c>
      <c r="K1354" s="173">
        <v>5</v>
      </c>
      <c r="L1354" s="173" t="s">
        <v>2987</v>
      </c>
      <c r="M1354" s="173"/>
      <c r="N1354" s="173">
        <v>5</v>
      </c>
    </row>
    <row r="1355" spans="1:14" x14ac:dyDescent="0.25">
      <c r="A1355" s="176" t="str">
        <f t="shared" si="126"/>
        <v>92911063</v>
      </c>
      <c r="B1355" s="176">
        <f t="shared" si="127"/>
        <v>9291106</v>
      </c>
      <c r="C1355" s="176" t="str">
        <f t="shared" si="128"/>
        <v>3</v>
      </c>
      <c r="D1355" s="176" t="str">
        <f t="shared" si="129"/>
        <v>BOMBER CAP SOFT COTTON/CORD</v>
      </c>
      <c r="E1355" s="176" t="str">
        <f t="shared" si="130"/>
        <v>Шапка</v>
      </c>
      <c r="F1355" s="177" t="str">
        <f t="shared" si="131"/>
        <v>Шапки</v>
      </c>
      <c r="G1355" s="172" t="s">
        <v>174</v>
      </c>
      <c r="H1355" s="173" t="s">
        <v>1601</v>
      </c>
      <c r="I1355" s="173" t="s">
        <v>61</v>
      </c>
      <c r="J1355" s="173" t="s">
        <v>2834</v>
      </c>
      <c r="K1355" s="173">
        <v>8</v>
      </c>
      <c r="L1355" s="173" t="s">
        <v>2991</v>
      </c>
      <c r="M1355" s="173"/>
      <c r="N1355" s="173">
        <v>8</v>
      </c>
    </row>
    <row r="1356" spans="1:14" x14ac:dyDescent="0.25">
      <c r="A1356" s="176" t="str">
        <f t="shared" si="126"/>
        <v>92911063</v>
      </c>
      <c r="B1356" s="176">
        <f t="shared" si="127"/>
        <v>9291106</v>
      </c>
      <c r="C1356" s="176" t="str">
        <f t="shared" si="128"/>
        <v>3</v>
      </c>
      <c r="D1356" s="176" t="str">
        <f t="shared" si="129"/>
        <v>BOMBER CAP SOFT COTTON/CORD</v>
      </c>
      <c r="E1356" s="176" t="str">
        <f t="shared" si="130"/>
        <v>Шапка</v>
      </c>
      <c r="F1356" s="177" t="str">
        <f t="shared" si="131"/>
        <v>Шапки</v>
      </c>
      <c r="G1356" s="172" t="s">
        <v>173</v>
      </c>
      <c r="H1356" s="173" t="s">
        <v>1601</v>
      </c>
      <c r="I1356" s="173" t="s">
        <v>60</v>
      </c>
      <c r="J1356" s="173" t="s">
        <v>2833</v>
      </c>
      <c r="K1356" s="173">
        <v>13</v>
      </c>
      <c r="L1356" s="173" t="s">
        <v>2992</v>
      </c>
      <c r="M1356" s="173"/>
      <c r="N1356" s="173">
        <v>13</v>
      </c>
    </row>
    <row r="1357" spans="1:14" x14ac:dyDescent="0.25">
      <c r="A1357" s="176" t="str">
        <f t="shared" si="126"/>
        <v>92911063</v>
      </c>
      <c r="B1357" s="176">
        <f t="shared" si="127"/>
        <v>9291106</v>
      </c>
      <c r="C1357" s="176" t="str">
        <f t="shared" si="128"/>
        <v>3</v>
      </c>
      <c r="D1357" s="176" t="str">
        <f t="shared" si="129"/>
        <v>BOMBER CAP SOFT COTTON/CORD</v>
      </c>
      <c r="E1357" s="176" t="str">
        <f t="shared" si="130"/>
        <v>Шапка</v>
      </c>
      <c r="F1357" s="177" t="str">
        <f t="shared" si="131"/>
        <v>Шапки</v>
      </c>
      <c r="G1357" s="172" t="s">
        <v>172</v>
      </c>
      <c r="H1357" s="173" t="s">
        <v>1601</v>
      </c>
      <c r="I1357" s="173" t="s">
        <v>64</v>
      </c>
      <c r="J1357" s="173" t="s">
        <v>2834</v>
      </c>
      <c r="K1357" s="173">
        <v>8</v>
      </c>
      <c r="L1357" s="173" t="s">
        <v>2991</v>
      </c>
      <c r="M1357" s="173"/>
      <c r="N1357" s="173">
        <v>8</v>
      </c>
    </row>
    <row r="1358" spans="1:14" x14ac:dyDescent="0.25">
      <c r="A1358" s="176" t="str">
        <f t="shared" si="126"/>
        <v>929110716</v>
      </c>
      <c r="B1358" s="176">
        <f t="shared" si="127"/>
        <v>9291107</v>
      </c>
      <c r="C1358" s="176" t="str">
        <f t="shared" si="128"/>
        <v>16</v>
      </c>
      <c r="D1358" s="176" t="str">
        <f t="shared" si="129"/>
        <v>BOMBER CAP COTTON/PES</v>
      </c>
      <c r="E1358" s="176" t="str">
        <f t="shared" si="130"/>
        <v>Шапка</v>
      </c>
      <c r="F1358" s="177" t="str">
        <f t="shared" si="131"/>
        <v>Шапки</v>
      </c>
      <c r="G1358" s="172" t="s">
        <v>170</v>
      </c>
      <c r="H1358" s="173" t="s">
        <v>1604</v>
      </c>
      <c r="I1358" s="173" t="s">
        <v>61</v>
      </c>
      <c r="J1358" s="173" t="s">
        <v>2834</v>
      </c>
      <c r="K1358" s="173">
        <v>8</v>
      </c>
      <c r="L1358" s="173" t="s">
        <v>2991</v>
      </c>
      <c r="M1358" s="173"/>
      <c r="N1358" s="173">
        <v>8</v>
      </c>
    </row>
    <row r="1359" spans="1:14" x14ac:dyDescent="0.25">
      <c r="A1359" s="176" t="str">
        <f t="shared" si="126"/>
        <v>929110716</v>
      </c>
      <c r="B1359" s="176">
        <f t="shared" si="127"/>
        <v>9291107</v>
      </c>
      <c r="C1359" s="176" t="str">
        <f t="shared" si="128"/>
        <v>16</v>
      </c>
      <c r="D1359" s="176" t="str">
        <f t="shared" si="129"/>
        <v>BOMBER CAP COTTON/PES</v>
      </c>
      <c r="E1359" s="176" t="str">
        <f t="shared" si="130"/>
        <v>Шапка</v>
      </c>
      <c r="F1359" s="177" t="str">
        <f t="shared" si="131"/>
        <v>Шапки</v>
      </c>
      <c r="G1359" s="172" t="s">
        <v>169</v>
      </c>
      <c r="H1359" s="173" t="s">
        <v>1604</v>
      </c>
      <c r="I1359" s="173" t="s">
        <v>60</v>
      </c>
      <c r="J1359" s="173" t="s">
        <v>2834</v>
      </c>
      <c r="K1359" s="173">
        <v>13</v>
      </c>
      <c r="L1359" s="173" t="s">
        <v>2993</v>
      </c>
      <c r="M1359" s="173"/>
      <c r="N1359" s="173">
        <v>13</v>
      </c>
    </row>
    <row r="1360" spans="1:14" x14ac:dyDescent="0.25">
      <c r="A1360" s="176" t="str">
        <f t="shared" si="126"/>
        <v>929110716</v>
      </c>
      <c r="B1360" s="176">
        <f t="shared" si="127"/>
        <v>9291107</v>
      </c>
      <c r="C1360" s="176" t="str">
        <f t="shared" si="128"/>
        <v>16</v>
      </c>
      <c r="D1360" s="176" t="str">
        <f t="shared" si="129"/>
        <v>BOMBER CAP COTTON/PES</v>
      </c>
      <c r="E1360" s="176" t="str">
        <f t="shared" si="130"/>
        <v>Шапка</v>
      </c>
      <c r="F1360" s="177" t="str">
        <f t="shared" si="131"/>
        <v>Шапки</v>
      </c>
      <c r="G1360" s="172" t="s">
        <v>167</v>
      </c>
      <c r="H1360" s="173" t="s">
        <v>1604</v>
      </c>
      <c r="I1360" s="173" t="s">
        <v>64</v>
      </c>
      <c r="J1360" s="173" t="s">
        <v>2834</v>
      </c>
      <c r="K1360" s="173">
        <v>7</v>
      </c>
      <c r="L1360" s="173" t="s">
        <v>2994</v>
      </c>
      <c r="M1360" s="173"/>
      <c r="N1360" s="173">
        <v>7</v>
      </c>
    </row>
    <row r="1361" spans="1:14" x14ac:dyDescent="0.25">
      <c r="A1361" s="176" t="str">
        <f t="shared" si="126"/>
        <v>9291501341</v>
      </c>
      <c r="B1361" s="176">
        <f t="shared" si="127"/>
        <v>9291501</v>
      </c>
      <c r="C1361" s="176" t="str">
        <f t="shared" si="128"/>
        <v>341</v>
      </c>
      <c r="D1361" s="176" t="str">
        <f t="shared" si="129"/>
        <v>BOMBER CAP</v>
      </c>
      <c r="E1361" s="176" t="str">
        <f t="shared" si="130"/>
        <v>Шапка</v>
      </c>
      <c r="F1361" s="177" t="str">
        <f t="shared" si="131"/>
        <v>Шапки</v>
      </c>
      <c r="G1361" s="172" t="s">
        <v>414</v>
      </c>
      <c r="H1361" s="173" t="s">
        <v>1608</v>
      </c>
      <c r="I1361" s="173" t="s">
        <v>61</v>
      </c>
      <c r="J1361" s="173" t="s">
        <v>2546</v>
      </c>
      <c r="K1361" s="173">
        <v>3</v>
      </c>
      <c r="L1361" s="173" t="s">
        <v>2995</v>
      </c>
      <c r="M1361" s="173"/>
      <c r="N1361" s="173">
        <v>3</v>
      </c>
    </row>
    <row r="1362" spans="1:14" x14ac:dyDescent="0.25">
      <c r="A1362" s="176" t="str">
        <f t="shared" si="126"/>
        <v>9291501341</v>
      </c>
      <c r="B1362" s="176">
        <f t="shared" si="127"/>
        <v>9291501</v>
      </c>
      <c r="C1362" s="176" t="str">
        <f t="shared" si="128"/>
        <v>341</v>
      </c>
      <c r="D1362" s="176" t="str">
        <f t="shared" si="129"/>
        <v>BOMBER CAP</v>
      </c>
      <c r="E1362" s="176" t="str">
        <f t="shared" si="130"/>
        <v>Шапка</v>
      </c>
      <c r="F1362" s="177" t="str">
        <f t="shared" si="131"/>
        <v>Шапки</v>
      </c>
      <c r="G1362" s="172" t="s">
        <v>412</v>
      </c>
      <c r="H1362" s="173" t="s">
        <v>1608</v>
      </c>
      <c r="I1362" s="173" t="s">
        <v>60</v>
      </c>
      <c r="J1362" s="173" t="s">
        <v>2544</v>
      </c>
      <c r="K1362" s="173">
        <v>6</v>
      </c>
      <c r="L1362" s="173" t="s">
        <v>3683</v>
      </c>
      <c r="M1362" s="173"/>
      <c r="N1362" s="173">
        <v>6</v>
      </c>
    </row>
    <row r="1363" spans="1:14" x14ac:dyDescent="0.25">
      <c r="A1363" s="176" t="str">
        <f t="shared" si="126"/>
        <v>9291501341</v>
      </c>
      <c r="B1363" s="176">
        <f t="shared" si="127"/>
        <v>9291501</v>
      </c>
      <c r="C1363" s="176" t="str">
        <f t="shared" si="128"/>
        <v>341</v>
      </c>
      <c r="D1363" s="176" t="str">
        <f t="shared" si="129"/>
        <v>BOMBER CAP</v>
      </c>
      <c r="E1363" s="176" t="str">
        <f t="shared" si="130"/>
        <v>Шапка</v>
      </c>
      <c r="F1363" s="177" t="str">
        <f t="shared" si="131"/>
        <v>Шапки</v>
      </c>
      <c r="G1363" s="172" t="s">
        <v>3261</v>
      </c>
      <c r="H1363" s="173" t="s">
        <v>1608</v>
      </c>
      <c r="I1363" s="173" t="s">
        <v>64</v>
      </c>
      <c r="J1363" s="173" t="s">
        <v>2546</v>
      </c>
      <c r="K1363" s="173">
        <v>1</v>
      </c>
      <c r="L1363" s="173" t="s">
        <v>2546</v>
      </c>
      <c r="M1363" s="173"/>
      <c r="N1363" s="173">
        <v>1</v>
      </c>
    </row>
    <row r="1364" spans="1:14" x14ac:dyDescent="0.25">
      <c r="A1364" s="176" t="str">
        <f t="shared" si="126"/>
        <v>9291501321</v>
      </c>
      <c r="B1364" s="176">
        <f t="shared" si="127"/>
        <v>9291501</v>
      </c>
      <c r="C1364" s="176" t="str">
        <f t="shared" si="128"/>
        <v>321</v>
      </c>
      <c r="D1364" s="176" t="str">
        <f t="shared" si="129"/>
        <v>BOMBER CAP</v>
      </c>
      <c r="E1364" s="176" t="str">
        <f t="shared" si="130"/>
        <v>Шапка</v>
      </c>
      <c r="F1364" s="177" t="str">
        <f t="shared" si="131"/>
        <v>Шапки</v>
      </c>
      <c r="G1364" s="172" t="s">
        <v>410</v>
      </c>
      <c r="H1364" s="173" t="s">
        <v>1611</v>
      </c>
      <c r="I1364" s="173" t="s">
        <v>61</v>
      </c>
      <c r="J1364" s="173" t="s">
        <v>2449</v>
      </c>
      <c r="K1364" s="173">
        <v>10</v>
      </c>
      <c r="L1364" s="173" t="s">
        <v>2716</v>
      </c>
      <c r="M1364" s="173"/>
      <c r="N1364" s="173">
        <v>10</v>
      </c>
    </row>
    <row r="1365" spans="1:14" x14ac:dyDescent="0.25">
      <c r="A1365" s="176" t="str">
        <f t="shared" si="126"/>
        <v>9291501321</v>
      </c>
      <c r="B1365" s="176">
        <f t="shared" si="127"/>
        <v>9291501</v>
      </c>
      <c r="C1365" s="176" t="str">
        <f t="shared" si="128"/>
        <v>321</v>
      </c>
      <c r="D1365" s="176" t="str">
        <f t="shared" si="129"/>
        <v>BOMBER CAP</v>
      </c>
      <c r="E1365" s="176" t="str">
        <f t="shared" si="130"/>
        <v>Шапка</v>
      </c>
      <c r="F1365" s="177" t="str">
        <f t="shared" si="131"/>
        <v>Шапки</v>
      </c>
      <c r="G1365" s="172" t="s">
        <v>409</v>
      </c>
      <c r="H1365" s="173" t="s">
        <v>1611</v>
      </c>
      <c r="I1365" s="173" t="s">
        <v>60</v>
      </c>
      <c r="J1365" s="173" t="s">
        <v>2449</v>
      </c>
      <c r="K1365" s="173">
        <v>14</v>
      </c>
      <c r="L1365" s="173" t="s">
        <v>3684</v>
      </c>
      <c r="M1365" s="173"/>
      <c r="N1365" s="173">
        <v>14</v>
      </c>
    </row>
    <row r="1366" spans="1:14" x14ac:dyDescent="0.25">
      <c r="A1366" s="176" t="str">
        <f t="shared" si="126"/>
        <v>9291501321</v>
      </c>
      <c r="B1366" s="176">
        <f t="shared" si="127"/>
        <v>9291501</v>
      </c>
      <c r="C1366" s="176" t="str">
        <f t="shared" si="128"/>
        <v>321</v>
      </c>
      <c r="D1366" s="176" t="str">
        <f t="shared" si="129"/>
        <v>BOMBER CAP</v>
      </c>
      <c r="E1366" s="176" t="str">
        <f t="shared" si="130"/>
        <v>Шапка</v>
      </c>
      <c r="F1366" s="177" t="str">
        <f t="shared" si="131"/>
        <v>Шапки</v>
      </c>
      <c r="G1366" s="172" t="s">
        <v>408</v>
      </c>
      <c r="H1366" s="173" t="s">
        <v>1611</v>
      </c>
      <c r="I1366" s="173" t="s">
        <v>64</v>
      </c>
      <c r="J1366" s="173" t="s">
        <v>2449</v>
      </c>
      <c r="K1366" s="173">
        <v>7</v>
      </c>
      <c r="L1366" s="173" t="s">
        <v>2713</v>
      </c>
      <c r="M1366" s="173"/>
      <c r="N1366" s="173">
        <v>7</v>
      </c>
    </row>
    <row r="1367" spans="1:14" x14ac:dyDescent="0.25">
      <c r="A1367" s="176" t="str">
        <f t="shared" si="126"/>
        <v>929190156</v>
      </c>
      <c r="B1367" s="176">
        <f t="shared" si="127"/>
        <v>9291901</v>
      </c>
      <c r="C1367" s="176" t="str">
        <f t="shared" si="128"/>
        <v>56</v>
      </c>
      <c r="D1367" s="176" t="str">
        <f t="shared" si="129"/>
        <v>AVIATOR</v>
      </c>
      <c r="E1367" s="176" t="str">
        <f t="shared" si="130"/>
        <v>Шапка</v>
      </c>
      <c r="F1367" s="177" t="str">
        <f t="shared" si="131"/>
        <v>Шапки</v>
      </c>
      <c r="G1367" s="172" t="s">
        <v>1821</v>
      </c>
      <c r="H1367" s="173" t="s">
        <v>1614</v>
      </c>
      <c r="I1367" s="173" t="s">
        <v>61</v>
      </c>
      <c r="J1367" s="173" t="s">
        <v>2806</v>
      </c>
      <c r="K1367" s="173">
        <v>2</v>
      </c>
      <c r="L1367" s="173" t="s">
        <v>2997</v>
      </c>
      <c r="M1367" s="173"/>
      <c r="N1367" s="173">
        <v>2</v>
      </c>
    </row>
    <row r="1368" spans="1:14" x14ac:dyDescent="0.25">
      <c r="A1368" s="176" t="str">
        <f t="shared" si="126"/>
        <v>92971025</v>
      </c>
      <c r="B1368" s="176">
        <f t="shared" si="127"/>
        <v>9297102</v>
      </c>
      <c r="C1368" s="176" t="str">
        <f t="shared" si="128"/>
        <v>5</v>
      </c>
      <c r="D1368" s="176" t="str">
        <f t="shared" si="129"/>
        <v>BOMBER PIGSKIN</v>
      </c>
      <c r="E1368" s="176" t="str">
        <f t="shared" si="130"/>
        <v>Шапка</v>
      </c>
      <c r="F1368" s="177" t="str">
        <f t="shared" si="131"/>
        <v>Шапки</v>
      </c>
      <c r="G1368" s="172" t="s">
        <v>910</v>
      </c>
      <c r="H1368" s="173" t="s">
        <v>1617</v>
      </c>
      <c r="I1368" s="173" t="s">
        <v>61</v>
      </c>
      <c r="J1368" s="173" t="s">
        <v>2923</v>
      </c>
      <c r="K1368" s="173">
        <v>1</v>
      </c>
      <c r="L1368" s="173" t="s">
        <v>2923</v>
      </c>
      <c r="M1368" s="173"/>
      <c r="N1368" s="173">
        <v>1</v>
      </c>
    </row>
    <row r="1369" spans="1:14" x14ac:dyDescent="0.25">
      <c r="A1369" s="176" t="str">
        <f t="shared" si="126"/>
        <v>92971025</v>
      </c>
      <c r="B1369" s="176">
        <f t="shared" si="127"/>
        <v>9297102</v>
      </c>
      <c r="C1369" s="176" t="str">
        <f t="shared" si="128"/>
        <v>5</v>
      </c>
      <c r="D1369" s="176" t="str">
        <f t="shared" si="129"/>
        <v>BOMBER PIGSKIN</v>
      </c>
      <c r="E1369" s="176" t="str">
        <f t="shared" si="130"/>
        <v>Шапка</v>
      </c>
      <c r="F1369" s="177" t="str">
        <f t="shared" si="131"/>
        <v>Шапки</v>
      </c>
      <c r="G1369" s="172" t="s">
        <v>909</v>
      </c>
      <c r="H1369" s="173" t="s">
        <v>1617</v>
      </c>
      <c r="I1369" s="173" t="s">
        <v>60</v>
      </c>
      <c r="J1369" s="173" t="s">
        <v>2923</v>
      </c>
      <c r="K1369" s="173">
        <v>2</v>
      </c>
      <c r="L1369" s="173" t="s">
        <v>2998</v>
      </c>
      <c r="M1369" s="173"/>
      <c r="N1369" s="173">
        <v>2</v>
      </c>
    </row>
    <row r="1370" spans="1:14" x14ac:dyDescent="0.25">
      <c r="A1370" s="176" t="str">
        <f t="shared" si="126"/>
        <v>929710361</v>
      </c>
      <c r="B1370" s="176">
        <f t="shared" si="127"/>
        <v>9297103</v>
      </c>
      <c r="C1370" s="176" t="str">
        <f t="shared" si="128"/>
        <v>61</v>
      </c>
      <c r="D1370" s="176" t="str">
        <f t="shared" si="129"/>
        <v>BOMBER PIG SKIN PATCHWORK</v>
      </c>
      <c r="E1370" s="176" t="str">
        <f t="shared" si="130"/>
        <v>Шапка</v>
      </c>
      <c r="F1370" s="177" t="str">
        <f t="shared" si="131"/>
        <v>Шапки</v>
      </c>
      <c r="G1370" s="172" t="s">
        <v>908</v>
      </c>
      <c r="H1370" s="173" t="s">
        <v>1620</v>
      </c>
      <c r="I1370" s="173" t="s">
        <v>61</v>
      </c>
      <c r="J1370" s="173" t="s">
        <v>2999</v>
      </c>
      <c r="K1370" s="173">
        <v>2</v>
      </c>
      <c r="L1370" s="173" t="s">
        <v>3685</v>
      </c>
      <c r="M1370" s="173"/>
      <c r="N1370" s="173">
        <v>2</v>
      </c>
    </row>
    <row r="1371" spans="1:14" x14ac:dyDescent="0.25">
      <c r="A1371" s="176" t="str">
        <f t="shared" si="126"/>
        <v>929710361</v>
      </c>
      <c r="B1371" s="176">
        <f t="shared" si="127"/>
        <v>9297103</v>
      </c>
      <c r="C1371" s="176" t="str">
        <f t="shared" si="128"/>
        <v>61</v>
      </c>
      <c r="D1371" s="176" t="str">
        <f t="shared" si="129"/>
        <v>BOMBER PIG SKIN PATCHWORK</v>
      </c>
      <c r="E1371" s="176" t="str">
        <f t="shared" si="130"/>
        <v>Шапка</v>
      </c>
      <c r="F1371" s="177" t="str">
        <f t="shared" si="131"/>
        <v>Шапки</v>
      </c>
      <c r="G1371" s="170" t="s">
        <v>907</v>
      </c>
      <c r="H1371" s="155" t="s">
        <v>1620</v>
      </c>
      <c r="I1371" s="156" t="s">
        <v>60</v>
      </c>
      <c r="J1371" s="157" t="s">
        <v>2944</v>
      </c>
      <c r="K1371" s="159">
        <v>2</v>
      </c>
      <c r="L1371" s="157" t="s">
        <v>2657</v>
      </c>
      <c r="M1371" s="169"/>
      <c r="N1371" s="162">
        <v>2</v>
      </c>
    </row>
    <row r="1372" spans="1:14" x14ac:dyDescent="0.25">
      <c r="A1372" s="176" t="str">
        <f t="shared" si="126"/>
        <v>919920434</v>
      </c>
      <c r="B1372" s="176">
        <f t="shared" si="127"/>
        <v>9199204</v>
      </c>
      <c r="C1372" s="176" t="str">
        <f t="shared" si="128"/>
        <v>34</v>
      </c>
      <c r="D1372" s="176" t="str">
        <f t="shared" si="129"/>
        <v>SCARF CASHMERE</v>
      </c>
      <c r="E1372" s="176" t="str">
        <f t="shared" si="130"/>
        <v>Шарф</v>
      </c>
      <c r="F1372" s="177" t="str">
        <f t="shared" si="131"/>
        <v>Шарфы</v>
      </c>
      <c r="G1372" s="170" t="s">
        <v>259</v>
      </c>
      <c r="H1372" s="155" t="s">
        <v>1625</v>
      </c>
      <c r="I1372" s="156" t="s">
        <v>65</v>
      </c>
      <c r="J1372" s="157" t="s">
        <v>3001</v>
      </c>
      <c r="K1372" s="159">
        <v>4</v>
      </c>
      <c r="L1372" s="160" t="s">
        <v>3686</v>
      </c>
      <c r="M1372" s="169"/>
      <c r="N1372" s="162">
        <v>4</v>
      </c>
    </row>
    <row r="1373" spans="1:14" x14ac:dyDescent="0.25">
      <c r="A1373" s="176" t="str">
        <f t="shared" si="126"/>
        <v>919920423</v>
      </c>
      <c r="B1373" s="176">
        <f t="shared" si="127"/>
        <v>9199204</v>
      </c>
      <c r="C1373" s="176" t="str">
        <f t="shared" si="128"/>
        <v>23</v>
      </c>
      <c r="D1373" s="176" t="str">
        <f t="shared" si="129"/>
        <v>SCARF CASHMERE</v>
      </c>
      <c r="E1373" s="176" t="str">
        <f t="shared" si="130"/>
        <v>Шарф</v>
      </c>
      <c r="F1373" s="177" t="str">
        <f t="shared" si="131"/>
        <v>Шарфы</v>
      </c>
      <c r="G1373" s="170" t="s">
        <v>257</v>
      </c>
      <c r="H1373" s="155" t="s">
        <v>1627</v>
      </c>
      <c r="I1373" s="156" t="s">
        <v>65</v>
      </c>
      <c r="J1373" s="157" t="s">
        <v>3001</v>
      </c>
      <c r="K1373" s="159">
        <v>4</v>
      </c>
      <c r="L1373" s="160" t="s">
        <v>3686</v>
      </c>
      <c r="M1373" s="169"/>
      <c r="N1373" s="162">
        <v>4</v>
      </c>
    </row>
    <row r="1374" spans="1:14" x14ac:dyDescent="0.25">
      <c r="A1374" s="176" t="str">
        <f t="shared" si="126"/>
        <v>919920532</v>
      </c>
      <c r="B1374" s="176">
        <f t="shared" si="127"/>
        <v>9199205</v>
      </c>
      <c r="C1374" s="176" t="str">
        <f t="shared" si="128"/>
        <v>32</v>
      </c>
      <c r="D1374" s="176" t="str">
        <f t="shared" si="129"/>
        <v>SCARF CASHMERE</v>
      </c>
      <c r="E1374" s="176" t="str">
        <f t="shared" si="130"/>
        <v>Шарф</v>
      </c>
      <c r="F1374" s="177" t="str">
        <f t="shared" si="131"/>
        <v>Шарфы</v>
      </c>
      <c r="G1374" s="170" t="s">
        <v>256</v>
      </c>
      <c r="H1374" s="155" t="s">
        <v>1629</v>
      </c>
      <c r="I1374" s="156" t="s">
        <v>65</v>
      </c>
      <c r="J1374" s="157" t="s">
        <v>3001</v>
      </c>
      <c r="K1374" s="159">
        <v>2</v>
      </c>
      <c r="L1374" s="160" t="s">
        <v>3002</v>
      </c>
      <c r="M1374" s="169"/>
      <c r="N1374" s="162">
        <v>2</v>
      </c>
    </row>
    <row r="1375" spans="1:14" x14ac:dyDescent="0.25">
      <c r="A1375" s="176" t="str">
        <f t="shared" si="126"/>
        <v>91992052</v>
      </c>
      <c r="B1375" s="176">
        <f t="shared" si="127"/>
        <v>9199205</v>
      </c>
      <c r="C1375" s="176" t="str">
        <f t="shared" si="128"/>
        <v>2</v>
      </c>
      <c r="D1375" s="176" t="str">
        <f t="shared" si="129"/>
        <v>SCARF CASHMERE</v>
      </c>
      <c r="E1375" s="176" t="str">
        <f t="shared" si="130"/>
        <v>Шарф</v>
      </c>
      <c r="F1375" s="177" t="str">
        <f t="shared" si="131"/>
        <v>Шарфы</v>
      </c>
      <c r="G1375" s="170" t="s">
        <v>254</v>
      </c>
      <c r="H1375" s="155" t="s">
        <v>1630</v>
      </c>
      <c r="I1375" s="156" t="s">
        <v>65</v>
      </c>
      <c r="J1375" s="157" t="s">
        <v>3001</v>
      </c>
      <c r="K1375" s="159">
        <v>4</v>
      </c>
      <c r="L1375" s="157" t="s">
        <v>3686</v>
      </c>
      <c r="M1375" s="169"/>
      <c r="N1375" s="162">
        <v>4</v>
      </c>
    </row>
    <row r="1376" spans="1:14" x14ac:dyDescent="0.25">
      <c r="A1376" s="176" t="str">
        <f t="shared" si="126"/>
        <v>91992051</v>
      </c>
      <c r="B1376" s="176">
        <f t="shared" si="127"/>
        <v>9199205</v>
      </c>
      <c r="C1376" s="176" t="str">
        <f t="shared" si="128"/>
        <v>1</v>
      </c>
      <c r="D1376" s="176" t="str">
        <f t="shared" si="129"/>
        <v>SCARF CASHMERE</v>
      </c>
      <c r="E1376" s="176" t="str">
        <f t="shared" si="130"/>
        <v>Шарф</v>
      </c>
      <c r="F1376" s="177" t="str">
        <f t="shared" si="131"/>
        <v>Шарфы</v>
      </c>
      <c r="G1376" s="170" t="s">
        <v>255</v>
      </c>
      <c r="H1376" s="155" t="s">
        <v>1632</v>
      </c>
      <c r="I1376" s="156" t="s">
        <v>65</v>
      </c>
      <c r="J1376" s="157" t="s">
        <v>3001</v>
      </c>
      <c r="K1376" s="159">
        <v>4</v>
      </c>
      <c r="L1376" s="160" t="s">
        <v>3686</v>
      </c>
      <c r="M1376" s="169"/>
      <c r="N1376" s="162">
        <v>4</v>
      </c>
    </row>
    <row r="1377" spans="1:14" x14ac:dyDescent="0.25">
      <c r="A1377" s="176" t="str">
        <f t="shared" si="126"/>
        <v>91993083</v>
      </c>
      <c r="B1377" s="176">
        <f t="shared" si="127"/>
        <v>9199308</v>
      </c>
      <c r="C1377" s="176" t="str">
        <f t="shared" si="128"/>
        <v>3</v>
      </c>
      <c r="D1377" s="176" t="str">
        <f t="shared" si="129"/>
        <v>SCARF WOOL/ACRYLIC</v>
      </c>
      <c r="E1377" s="176" t="str">
        <f t="shared" si="130"/>
        <v>Шарф</v>
      </c>
      <c r="F1377" s="177" t="str">
        <f t="shared" si="131"/>
        <v>Шарфы</v>
      </c>
      <c r="G1377" s="170" t="s">
        <v>253</v>
      </c>
      <c r="H1377" s="155" t="s">
        <v>1633</v>
      </c>
      <c r="I1377" s="156" t="s">
        <v>65</v>
      </c>
      <c r="J1377" s="157" t="s">
        <v>3003</v>
      </c>
      <c r="K1377" s="159">
        <v>7</v>
      </c>
      <c r="L1377" s="160" t="s">
        <v>3687</v>
      </c>
      <c r="M1377" s="169"/>
      <c r="N1377" s="162">
        <v>7</v>
      </c>
    </row>
    <row r="1378" spans="1:14" x14ac:dyDescent="0.25">
      <c r="A1378" s="176" t="str">
        <f t="shared" si="126"/>
        <v>91993082</v>
      </c>
      <c r="B1378" s="176">
        <f t="shared" si="127"/>
        <v>9199308</v>
      </c>
      <c r="C1378" s="176" t="str">
        <f t="shared" si="128"/>
        <v>2</v>
      </c>
      <c r="D1378" s="176" t="str">
        <f t="shared" si="129"/>
        <v>SCARF WOOL/ACRYLIC</v>
      </c>
      <c r="E1378" s="176" t="str">
        <f t="shared" si="130"/>
        <v>Шарф</v>
      </c>
      <c r="F1378" s="177" t="str">
        <f t="shared" si="131"/>
        <v>Шарфы</v>
      </c>
      <c r="G1378" s="170" t="s">
        <v>252</v>
      </c>
      <c r="H1378" s="155" t="s">
        <v>1635</v>
      </c>
      <c r="I1378" s="156" t="s">
        <v>65</v>
      </c>
      <c r="J1378" s="157" t="s">
        <v>3003</v>
      </c>
      <c r="K1378" s="159">
        <v>6</v>
      </c>
      <c r="L1378" s="160" t="s">
        <v>3004</v>
      </c>
      <c r="M1378" s="169"/>
      <c r="N1378" s="162">
        <v>6</v>
      </c>
    </row>
    <row r="1379" spans="1:14" x14ac:dyDescent="0.25">
      <c r="A1379" s="176" t="str">
        <f t="shared" si="126"/>
        <v>919932227</v>
      </c>
      <c r="B1379" s="176">
        <f t="shared" si="127"/>
        <v>9199322</v>
      </c>
      <c r="C1379" s="176" t="str">
        <f t="shared" si="128"/>
        <v>27</v>
      </c>
      <c r="D1379" s="176" t="str">
        <f t="shared" si="129"/>
        <v>SCARF WOOL PATCHWORK</v>
      </c>
      <c r="E1379" s="176" t="str">
        <f t="shared" si="130"/>
        <v>Шарф</v>
      </c>
      <c r="F1379" s="177" t="str">
        <f t="shared" si="131"/>
        <v>Шарфы</v>
      </c>
      <c r="G1379" s="170" t="s">
        <v>251</v>
      </c>
      <c r="H1379" s="155" t="s">
        <v>1637</v>
      </c>
      <c r="I1379" s="156" t="s">
        <v>65</v>
      </c>
      <c r="J1379" s="157" t="s">
        <v>2769</v>
      </c>
      <c r="K1379" s="159">
        <v>4</v>
      </c>
      <c r="L1379" s="157" t="s">
        <v>3005</v>
      </c>
      <c r="M1379" s="169"/>
      <c r="N1379" s="162">
        <v>4</v>
      </c>
    </row>
    <row r="1380" spans="1:14" x14ac:dyDescent="0.25">
      <c r="A1380" s="176" t="str">
        <f t="shared" si="126"/>
        <v>919932468</v>
      </c>
      <c r="B1380" s="176">
        <f t="shared" si="127"/>
        <v>9199324</v>
      </c>
      <c r="C1380" s="176" t="str">
        <f t="shared" si="128"/>
        <v>68</v>
      </c>
      <c r="D1380" s="176" t="str">
        <f t="shared" si="129"/>
        <v>SCARF WOOL</v>
      </c>
      <c r="E1380" s="176" t="str">
        <f t="shared" si="130"/>
        <v>Шарф</v>
      </c>
      <c r="F1380" s="177" t="str">
        <f t="shared" si="131"/>
        <v>Шарфы</v>
      </c>
      <c r="G1380" s="172" t="s">
        <v>248</v>
      </c>
      <c r="H1380" s="173" t="s">
        <v>1639</v>
      </c>
      <c r="I1380" s="173" t="s">
        <v>65</v>
      </c>
      <c r="J1380" s="173" t="s">
        <v>2769</v>
      </c>
      <c r="K1380" s="173">
        <v>3</v>
      </c>
      <c r="L1380" s="173" t="s">
        <v>3688</v>
      </c>
      <c r="M1380" s="173"/>
      <c r="N1380" s="173">
        <v>3</v>
      </c>
    </row>
    <row r="1381" spans="1:14" x14ac:dyDescent="0.25">
      <c r="A1381" s="176" t="str">
        <f t="shared" si="126"/>
        <v>919932432</v>
      </c>
      <c r="B1381" s="176">
        <f t="shared" si="127"/>
        <v>9199324</v>
      </c>
      <c r="C1381" s="176" t="str">
        <f t="shared" si="128"/>
        <v>32</v>
      </c>
      <c r="D1381" s="176" t="str">
        <f t="shared" si="129"/>
        <v>SCARF WOOL</v>
      </c>
      <c r="E1381" s="176" t="str">
        <f t="shared" si="130"/>
        <v>Шарф</v>
      </c>
      <c r="F1381" s="177" t="str">
        <f t="shared" si="131"/>
        <v>Шарфы</v>
      </c>
      <c r="G1381" s="172" t="s">
        <v>250</v>
      </c>
      <c r="H1381" s="173" t="s">
        <v>1640</v>
      </c>
      <c r="I1381" s="173" t="s">
        <v>65</v>
      </c>
      <c r="J1381" s="173" t="s">
        <v>2769</v>
      </c>
      <c r="K1381" s="173">
        <v>4</v>
      </c>
      <c r="L1381" s="173" t="s">
        <v>3005</v>
      </c>
      <c r="M1381" s="173"/>
      <c r="N1381" s="173">
        <v>4</v>
      </c>
    </row>
    <row r="1382" spans="1:14" x14ac:dyDescent="0.25">
      <c r="A1382" s="176" t="str">
        <f t="shared" si="126"/>
        <v>919940177</v>
      </c>
      <c r="B1382" s="176">
        <f t="shared" si="127"/>
        <v>9199401</v>
      </c>
      <c r="C1382" s="176" t="str">
        <f t="shared" si="128"/>
        <v>77</v>
      </c>
      <c r="D1382" s="176" t="str">
        <f t="shared" si="129"/>
        <v>SCARF CAMEL</v>
      </c>
      <c r="E1382" s="176" t="str">
        <f t="shared" si="130"/>
        <v>Шарф</v>
      </c>
      <c r="F1382" s="177" t="str">
        <f t="shared" si="131"/>
        <v>Шарфы</v>
      </c>
      <c r="G1382" s="172" t="s">
        <v>246</v>
      </c>
      <c r="H1382" s="173" t="s">
        <v>1642</v>
      </c>
      <c r="I1382" s="173" t="s">
        <v>65</v>
      </c>
      <c r="J1382" s="173" t="s">
        <v>3006</v>
      </c>
      <c r="K1382" s="173">
        <v>4</v>
      </c>
      <c r="L1382" s="173" t="s">
        <v>3007</v>
      </c>
      <c r="M1382" s="173"/>
      <c r="N1382" s="173">
        <v>4</v>
      </c>
    </row>
    <row r="1383" spans="1:14" x14ac:dyDescent="0.25">
      <c r="A1383" s="176" t="str">
        <f t="shared" si="126"/>
        <v>919940127</v>
      </c>
      <c r="B1383" s="176">
        <f t="shared" si="127"/>
        <v>9199401</v>
      </c>
      <c r="C1383" s="176" t="str">
        <f t="shared" si="128"/>
        <v>27</v>
      </c>
      <c r="D1383" s="176" t="str">
        <f t="shared" si="129"/>
        <v>SCARF CAMEL</v>
      </c>
      <c r="E1383" s="176" t="str">
        <f t="shared" si="130"/>
        <v>Шарф</v>
      </c>
      <c r="F1383" s="177" t="str">
        <f t="shared" si="131"/>
        <v>Шарфы</v>
      </c>
      <c r="G1383" s="172" t="s">
        <v>247</v>
      </c>
      <c r="H1383" s="173" t="s">
        <v>1644</v>
      </c>
      <c r="I1383" s="173" t="s">
        <v>65</v>
      </c>
      <c r="J1383" s="173" t="s">
        <v>3006</v>
      </c>
      <c r="K1383" s="173">
        <v>5</v>
      </c>
      <c r="L1383" s="173" t="s">
        <v>3008</v>
      </c>
      <c r="M1383" s="173"/>
      <c r="N1383" s="173">
        <v>5</v>
      </c>
    </row>
    <row r="1384" spans="1:14" x14ac:dyDescent="0.25">
      <c r="A1384" s="176" t="str">
        <f t="shared" si="126"/>
        <v>11101021</v>
      </c>
      <c r="B1384" s="176">
        <f t="shared" si="127"/>
        <v>1110102</v>
      </c>
      <c r="C1384" s="176" t="str">
        <f t="shared" si="128"/>
        <v>1</v>
      </c>
      <c r="D1384" s="176" t="str">
        <f t="shared" si="129"/>
        <v>TRILBY WOOLFELT</v>
      </c>
      <c r="E1384" s="176" t="str">
        <f t="shared" si="130"/>
        <v>Шляпа</v>
      </c>
      <c r="F1384" s="177" t="str">
        <f t="shared" si="131"/>
        <v>Шляпы</v>
      </c>
      <c r="G1384" s="172" t="s">
        <v>1050</v>
      </c>
      <c r="H1384" s="173" t="s">
        <v>1785</v>
      </c>
      <c r="I1384" s="173" t="s">
        <v>60</v>
      </c>
      <c r="J1384" s="173" t="s">
        <v>2670</v>
      </c>
      <c r="K1384" s="173">
        <v>2</v>
      </c>
      <c r="L1384" s="173" t="s">
        <v>2672</v>
      </c>
      <c r="M1384" s="173"/>
      <c r="N1384" s="173">
        <v>2</v>
      </c>
    </row>
    <row r="1385" spans="1:14" x14ac:dyDescent="0.25">
      <c r="A1385" s="176" t="str">
        <f t="shared" si="126"/>
        <v>111310231</v>
      </c>
      <c r="B1385" s="176">
        <f t="shared" si="127"/>
        <v>1113102</v>
      </c>
      <c r="C1385" s="176" t="str">
        <f t="shared" si="128"/>
        <v>31</v>
      </c>
      <c r="D1385" s="176" t="str">
        <f t="shared" si="129"/>
        <v>TRILBY LINEN</v>
      </c>
      <c r="E1385" s="176" t="str">
        <f t="shared" si="130"/>
        <v>Шляпа</v>
      </c>
      <c r="F1385" s="177" t="str">
        <f t="shared" si="131"/>
        <v>Шляпы</v>
      </c>
      <c r="G1385" s="172" t="s">
        <v>3347</v>
      </c>
      <c r="H1385" s="173" t="s">
        <v>3451</v>
      </c>
      <c r="I1385" s="173" t="s">
        <v>61</v>
      </c>
      <c r="J1385" s="173" t="s">
        <v>3616</v>
      </c>
      <c r="K1385" s="173">
        <v>5</v>
      </c>
      <c r="L1385" s="173" t="s">
        <v>3689</v>
      </c>
      <c r="M1385" s="173"/>
      <c r="N1385" s="173">
        <v>5</v>
      </c>
    </row>
    <row r="1386" spans="1:14" x14ac:dyDescent="0.25">
      <c r="A1386" s="176" t="str">
        <f t="shared" si="126"/>
        <v>111310231</v>
      </c>
      <c r="B1386" s="176">
        <f t="shared" si="127"/>
        <v>1113102</v>
      </c>
      <c r="C1386" s="176" t="str">
        <f t="shared" si="128"/>
        <v>31</v>
      </c>
      <c r="D1386" s="176" t="str">
        <f t="shared" si="129"/>
        <v>TRILBY LINEN</v>
      </c>
      <c r="E1386" s="176" t="str">
        <f t="shared" si="130"/>
        <v>Шляпа</v>
      </c>
      <c r="F1386" s="177" t="str">
        <f t="shared" si="131"/>
        <v>Шляпы</v>
      </c>
      <c r="G1386" s="172" t="s">
        <v>3346</v>
      </c>
      <c r="H1386" s="173" t="s">
        <v>3451</v>
      </c>
      <c r="I1386" s="173" t="s">
        <v>60</v>
      </c>
      <c r="J1386" s="173" t="s">
        <v>3616</v>
      </c>
      <c r="K1386" s="173">
        <v>5</v>
      </c>
      <c r="L1386" s="173" t="s">
        <v>3689</v>
      </c>
      <c r="M1386" s="173"/>
      <c r="N1386" s="173">
        <v>5</v>
      </c>
    </row>
    <row r="1387" spans="1:14" x14ac:dyDescent="0.25">
      <c r="A1387" s="176" t="str">
        <f t="shared" si="126"/>
        <v>111310231</v>
      </c>
      <c r="B1387" s="176">
        <f t="shared" si="127"/>
        <v>1113102</v>
      </c>
      <c r="C1387" s="176" t="str">
        <f t="shared" si="128"/>
        <v>31</v>
      </c>
      <c r="D1387" s="176" t="str">
        <f t="shared" si="129"/>
        <v>TRILBY LINEN</v>
      </c>
      <c r="E1387" s="176" t="str">
        <f t="shared" si="130"/>
        <v>Шляпа</v>
      </c>
      <c r="F1387" s="177" t="str">
        <f t="shared" si="131"/>
        <v>Шляпы</v>
      </c>
      <c r="G1387" s="172" t="s">
        <v>3345</v>
      </c>
      <c r="H1387" s="173" t="s">
        <v>3451</v>
      </c>
      <c r="I1387" s="173" t="s">
        <v>64</v>
      </c>
      <c r="J1387" s="173" t="s">
        <v>3616</v>
      </c>
      <c r="K1387" s="173">
        <v>3</v>
      </c>
      <c r="L1387" s="173" t="s">
        <v>3618</v>
      </c>
      <c r="M1387" s="173"/>
      <c r="N1387" s="173">
        <v>3</v>
      </c>
    </row>
    <row r="1388" spans="1:14" x14ac:dyDescent="0.25">
      <c r="A1388" s="176" t="str">
        <f t="shared" si="126"/>
        <v>111310231</v>
      </c>
      <c r="B1388" s="176">
        <f t="shared" si="127"/>
        <v>1113102</v>
      </c>
      <c r="C1388" s="176" t="str">
        <f t="shared" si="128"/>
        <v>31</v>
      </c>
      <c r="D1388" s="176" t="str">
        <f t="shared" si="129"/>
        <v>TRILBY LINEN</v>
      </c>
      <c r="E1388" s="176" t="str">
        <f t="shared" si="130"/>
        <v>Шляпа</v>
      </c>
      <c r="F1388" s="177" t="str">
        <f t="shared" si="131"/>
        <v>Шляпы</v>
      </c>
      <c r="G1388" s="172" t="s">
        <v>3344</v>
      </c>
      <c r="H1388" s="173" t="s">
        <v>3451</v>
      </c>
      <c r="I1388" s="173" t="s">
        <v>70</v>
      </c>
      <c r="J1388" s="173" t="s">
        <v>3616</v>
      </c>
      <c r="K1388" s="173">
        <v>2</v>
      </c>
      <c r="L1388" s="173" t="s">
        <v>3617</v>
      </c>
      <c r="M1388" s="173"/>
      <c r="N1388" s="173">
        <v>2</v>
      </c>
    </row>
    <row r="1389" spans="1:14" x14ac:dyDescent="0.25">
      <c r="A1389" s="176" t="str">
        <f t="shared" si="126"/>
        <v>11311016</v>
      </c>
      <c r="B1389" s="176">
        <f t="shared" si="127"/>
        <v>1131101</v>
      </c>
      <c r="C1389" s="176" t="str">
        <f t="shared" si="128"/>
        <v>6</v>
      </c>
      <c r="D1389" s="176" t="str">
        <f t="shared" si="129"/>
        <v>TRILBY COTTON</v>
      </c>
      <c r="E1389" s="176" t="str">
        <f t="shared" si="130"/>
        <v>Шляпа</v>
      </c>
      <c r="F1389" s="177" t="str">
        <f t="shared" si="131"/>
        <v>Шляпы</v>
      </c>
      <c r="G1389" s="172" t="s">
        <v>1293</v>
      </c>
      <c r="H1389" s="173" t="s">
        <v>1792</v>
      </c>
      <c r="I1389" s="173" t="s">
        <v>64</v>
      </c>
      <c r="J1389" s="173" t="s">
        <v>2564</v>
      </c>
      <c r="K1389" s="173">
        <v>2</v>
      </c>
      <c r="L1389" s="173" t="s">
        <v>2565</v>
      </c>
      <c r="M1389" s="173"/>
      <c r="N1389" s="173">
        <v>2</v>
      </c>
    </row>
    <row r="1390" spans="1:14" x14ac:dyDescent="0.25">
      <c r="A1390" s="176" t="str">
        <f t="shared" si="126"/>
        <v>114810172</v>
      </c>
      <c r="B1390" s="176">
        <f t="shared" si="127"/>
        <v>1148101</v>
      </c>
      <c r="C1390" s="176" t="str">
        <f t="shared" si="128"/>
        <v>72</v>
      </c>
      <c r="D1390" s="176" t="str">
        <f t="shared" si="129"/>
        <v>TRILBY WOOLFELT</v>
      </c>
      <c r="E1390" s="176" t="str">
        <f t="shared" si="130"/>
        <v>Шляпа</v>
      </c>
      <c r="F1390" s="177" t="str">
        <f t="shared" si="131"/>
        <v>Шляпы</v>
      </c>
      <c r="G1390" s="172" t="s">
        <v>906</v>
      </c>
      <c r="H1390" s="173" t="s">
        <v>1794</v>
      </c>
      <c r="I1390" s="173" t="s">
        <v>60</v>
      </c>
      <c r="J1390" s="173" t="s">
        <v>2786</v>
      </c>
      <c r="K1390" s="173">
        <v>3</v>
      </c>
      <c r="L1390" s="173" t="s">
        <v>2787</v>
      </c>
      <c r="M1390" s="173"/>
      <c r="N1390" s="173">
        <v>3</v>
      </c>
    </row>
    <row r="1391" spans="1:14" x14ac:dyDescent="0.25">
      <c r="A1391" s="176" t="str">
        <f t="shared" si="126"/>
        <v>114810172</v>
      </c>
      <c r="B1391" s="176">
        <f t="shared" si="127"/>
        <v>1148101</v>
      </c>
      <c r="C1391" s="176" t="str">
        <f t="shared" si="128"/>
        <v>72</v>
      </c>
      <c r="D1391" s="176" t="str">
        <f t="shared" si="129"/>
        <v>TRILBY WOOLFELT</v>
      </c>
      <c r="E1391" s="176" t="str">
        <f t="shared" si="130"/>
        <v>Шляпа</v>
      </c>
      <c r="F1391" s="177" t="str">
        <f t="shared" si="131"/>
        <v>Шляпы</v>
      </c>
      <c r="G1391" s="172" t="s">
        <v>3250</v>
      </c>
      <c r="H1391" s="173" t="s">
        <v>1794</v>
      </c>
      <c r="I1391" s="173" t="s">
        <v>64</v>
      </c>
      <c r="J1391" s="173" t="s">
        <v>2786</v>
      </c>
      <c r="K1391" s="173">
        <v>1</v>
      </c>
      <c r="L1391" s="173" t="s">
        <v>2786</v>
      </c>
      <c r="M1391" s="173"/>
      <c r="N1391" s="173">
        <v>1</v>
      </c>
    </row>
    <row r="1392" spans="1:14" x14ac:dyDescent="0.25">
      <c r="A1392" s="176" t="str">
        <f t="shared" si="126"/>
        <v>114810172</v>
      </c>
      <c r="B1392" s="176">
        <f t="shared" si="127"/>
        <v>1148101</v>
      </c>
      <c r="C1392" s="176" t="str">
        <f t="shared" si="128"/>
        <v>72</v>
      </c>
      <c r="D1392" s="176" t="str">
        <f t="shared" si="129"/>
        <v>TRILBY WOOLFELT</v>
      </c>
      <c r="E1392" s="176" t="str">
        <f t="shared" si="130"/>
        <v>Шляпа</v>
      </c>
      <c r="F1392" s="177" t="str">
        <f t="shared" si="131"/>
        <v>Шляпы</v>
      </c>
      <c r="G1392" s="172" t="s">
        <v>904</v>
      </c>
      <c r="H1392" s="173" t="s">
        <v>1794</v>
      </c>
      <c r="I1392" s="173" t="s">
        <v>70</v>
      </c>
      <c r="J1392" s="173" t="s">
        <v>2786</v>
      </c>
      <c r="K1392" s="173">
        <v>2</v>
      </c>
      <c r="L1392" s="173" t="s">
        <v>2789</v>
      </c>
      <c r="M1392" s="173"/>
      <c r="N1392" s="173">
        <v>2</v>
      </c>
    </row>
    <row r="1393" spans="1:14" x14ac:dyDescent="0.25">
      <c r="A1393" s="176" t="str">
        <f t="shared" si="126"/>
        <v>11481012</v>
      </c>
      <c r="B1393" s="176">
        <f t="shared" si="127"/>
        <v>1148101</v>
      </c>
      <c r="C1393" s="176" t="str">
        <f t="shared" si="128"/>
        <v>2</v>
      </c>
      <c r="D1393" s="176" t="str">
        <f t="shared" si="129"/>
        <v>TRILBY WOOLFELT</v>
      </c>
      <c r="E1393" s="176" t="str">
        <f t="shared" si="130"/>
        <v>Шляпа</v>
      </c>
      <c r="F1393" s="177" t="str">
        <f t="shared" si="131"/>
        <v>Шляпы</v>
      </c>
      <c r="G1393" s="172" t="s">
        <v>903</v>
      </c>
      <c r="H1393" s="173" t="s">
        <v>1797</v>
      </c>
      <c r="I1393" s="173" t="s">
        <v>61</v>
      </c>
      <c r="J1393" s="173" t="s">
        <v>2786</v>
      </c>
      <c r="K1393" s="173">
        <v>1</v>
      </c>
      <c r="L1393" s="173" t="s">
        <v>2786</v>
      </c>
      <c r="M1393" s="173"/>
      <c r="N1393" s="173">
        <v>1</v>
      </c>
    </row>
    <row r="1394" spans="1:14" x14ac:dyDescent="0.25">
      <c r="A1394" s="176" t="str">
        <f t="shared" si="126"/>
        <v>11481012</v>
      </c>
      <c r="B1394" s="176">
        <f t="shared" si="127"/>
        <v>1148101</v>
      </c>
      <c r="C1394" s="176" t="str">
        <f t="shared" si="128"/>
        <v>2</v>
      </c>
      <c r="D1394" s="176" t="str">
        <f t="shared" si="129"/>
        <v>TRILBY WOOLFELT</v>
      </c>
      <c r="E1394" s="176" t="str">
        <f t="shared" si="130"/>
        <v>Шляпа</v>
      </c>
      <c r="F1394" s="177" t="str">
        <f t="shared" si="131"/>
        <v>Шляпы</v>
      </c>
      <c r="G1394" s="172" t="s">
        <v>3249</v>
      </c>
      <c r="H1394" s="173" t="s">
        <v>1797</v>
      </c>
      <c r="I1394" s="173" t="s">
        <v>60</v>
      </c>
      <c r="J1394" s="173" t="s">
        <v>2786</v>
      </c>
      <c r="K1394" s="173">
        <v>2</v>
      </c>
      <c r="L1394" s="173" t="s">
        <v>2789</v>
      </c>
      <c r="M1394" s="173"/>
      <c r="N1394" s="173">
        <v>2</v>
      </c>
    </row>
    <row r="1395" spans="1:14" x14ac:dyDescent="0.25">
      <c r="A1395" s="176" t="str">
        <f t="shared" si="126"/>
        <v>11481012</v>
      </c>
      <c r="B1395" s="176">
        <f t="shared" si="127"/>
        <v>1148101</v>
      </c>
      <c r="C1395" s="176" t="str">
        <f t="shared" si="128"/>
        <v>2</v>
      </c>
      <c r="D1395" s="176" t="str">
        <f t="shared" si="129"/>
        <v>TRILBY WOOLFELT</v>
      </c>
      <c r="E1395" s="176" t="str">
        <f t="shared" si="130"/>
        <v>Шляпа</v>
      </c>
      <c r="F1395" s="177" t="str">
        <f t="shared" si="131"/>
        <v>Шляпы</v>
      </c>
      <c r="G1395" s="172" t="s">
        <v>902</v>
      </c>
      <c r="H1395" s="173" t="s">
        <v>1797</v>
      </c>
      <c r="I1395" s="173" t="s">
        <v>64</v>
      </c>
      <c r="J1395" s="173" t="s">
        <v>2786</v>
      </c>
      <c r="K1395" s="173">
        <v>1</v>
      </c>
      <c r="L1395" s="173" t="s">
        <v>2786</v>
      </c>
      <c r="M1395" s="173"/>
      <c r="N1395" s="173">
        <v>1</v>
      </c>
    </row>
    <row r="1396" spans="1:14" x14ac:dyDescent="0.25">
      <c r="A1396" s="176" t="str">
        <f t="shared" si="126"/>
        <v>11481011</v>
      </c>
      <c r="B1396" s="176">
        <f t="shared" si="127"/>
        <v>1148101</v>
      </c>
      <c r="C1396" s="176" t="str">
        <f t="shared" si="128"/>
        <v>1</v>
      </c>
      <c r="D1396" s="176" t="str">
        <f t="shared" si="129"/>
        <v>TRILBY WOOLFELT</v>
      </c>
      <c r="E1396" s="176" t="str">
        <f t="shared" si="130"/>
        <v>Шляпа</v>
      </c>
      <c r="F1396" s="177" t="str">
        <f t="shared" si="131"/>
        <v>Шляпы</v>
      </c>
      <c r="G1396" s="172" t="s">
        <v>553</v>
      </c>
      <c r="H1396" s="173" t="s">
        <v>1800</v>
      </c>
      <c r="I1396" s="173" t="s">
        <v>66</v>
      </c>
      <c r="J1396" s="173" t="s">
        <v>2649</v>
      </c>
      <c r="K1396" s="173">
        <v>1</v>
      </c>
      <c r="L1396" s="173" t="s">
        <v>2649</v>
      </c>
      <c r="M1396" s="173"/>
      <c r="N1396" s="173">
        <v>1</v>
      </c>
    </row>
    <row r="1397" spans="1:14" x14ac:dyDescent="0.25">
      <c r="A1397" s="176" t="str">
        <f t="shared" si="126"/>
        <v>11481011</v>
      </c>
      <c r="B1397" s="176">
        <f t="shared" si="127"/>
        <v>1148101</v>
      </c>
      <c r="C1397" s="176" t="str">
        <f t="shared" si="128"/>
        <v>1</v>
      </c>
      <c r="D1397" s="176" t="str">
        <f t="shared" si="129"/>
        <v>TRILBY WOOLFELT</v>
      </c>
      <c r="E1397" s="176" t="str">
        <f t="shared" si="130"/>
        <v>Шляпа</v>
      </c>
      <c r="F1397" s="177" t="str">
        <f t="shared" si="131"/>
        <v>Шляпы</v>
      </c>
      <c r="G1397" s="172" t="s">
        <v>551</v>
      </c>
      <c r="H1397" s="173" t="s">
        <v>1800</v>
      </c>
      <c r="I1397" s="173" t="s">
        <v>61</v>
      </c>
      <c r="J1397" s="173" t="s">
        <v>2649</v>
      </c>
      <c r="K1397" s="173">
        <v>2</v>
      </c>
      <c r="L1397" s="173" t="s">
        <v>2652</v>
      </c>
      <c r="M1397" s="173"/>
      <c r="N1397" s="173">
        <v>2</v>
      </c>
    </row>
    <row r="1398" spans="1:14" x14ac:dyDescent="0.25">
      <c r="A1398" s="176" t="str">
        <f t="shared" si="126"/>
        <v>11481011</v>
      </c>
      <c r="B1398" s="176">
        <f t="shared" si="127"/>
        <v>1148101</v>
      </c>
      <c r="C1398" s="176" t="str">
        <f t="shared" si="128"/>
        <v>1</v>
      </c>
      <c r="D1398" s="176" t="str">
        <f t="shared" si="129"/>
        <v>TRILBY WOOLFELT</v>
      </c>
      <c r="E1398" s="176" t="str">
        <f t="shared" si="130"/>
        <v>Шляпа</v>
      </c>
      <c r="F1398" s="177" t="str">
        <f t="shared" si="131"/>
        <v>Шляпы</v>
      </c>
      <c r="G1398" s="172" t="s">
        <v>550</v>
      </c>
      <c r="H1398" s="173" t="s">
        <v>1800</v>
      </c>
      <c r="I1398" s="173" t="s">
        <v>60</v>
      </c>
      <c r="J1398" s="173" t="s">
        <v>2649</v>
      </c>
      <c r="K1398" s="173">
        <v>6</v>
      </c>
      <c r="L1398" s="173" t="s">
        <v>2655</v>
      </c>
      <c r="M1398" s="173"/>
      <c r="N1398" s="173">
        <v>6</v>
      </c>
    </row>
    <row r="1399" spans="1:14" x14ac:dyDescent="0.25">
      <c r="A1399" s="176" t="str">
        <f t="shared" si="126"/>
        <v>11481011</v>
      </c>
      <c r="B1399" s="176">
        <f t="shared" si="127"/>
        <v>1148101</v>
      </c>
      <c r="C1399" s="176" t="str">
        <f t="shared" si="128"/>
        <v>1</v>
      </c>
      <c r="D1399" s="176" t="str">
        <f t="shared" si="129"/>
        <v>TRILBY WOOLFELT</v>
      </c>
      <c r="E1399" s="176" t="str">
        <f t="shared" si="130"/>
        <v>Шляпа</v>
      </c>
      <c r="F1399" s="177" t="str">
        <f t="shared" si="131"/>
        <v>Шляпы</v>
      </c>
      <c r="G1399" s="172" t="s">
        <v>549</v>
      </c>
      <c r="H1399" s="173" t="s">
        <v>1800</v>
      </c>
      <c r="I1399" s="173" t="s">
        <v>64</v>
      </c>
      <c r="J1399" s="173" t="s">
        <v>2649</v>
      </c>
      <c r="K1399" s="173">
        <v>4</v>
      </c>
      <c r="L1399" s="173" t="s">
        <v>2654</v>
      </c>
      <c r="M1399" s="173"/>
      <c r="N1399" s="173">
        <v>4</v>
      </c>
    </row>
    <row r="1400" spans="1:14" x14ac:dyDescent="0.25">
      <c r="A1400" s="176" t="str">
        <f t="shared" si="126"/>
        <v>11481011</v>
      </c>
      <c r="B1400" s="176">
        <f t="shared" si="127"/>
        <v>1148101</v>
      </c>
      <c r="C1400" s="176" t="str">
        <f t="shared" si="128"/>
        <v>1</v>
      </c>
      <c r="D1400" s="176" t="str">
        <f t="shared" si="129"/>
        <v>TRILBY WOOLFELT</v>
      </c>
      <c r="E1400" s="176" t="str">
        <f t="shared" si="130"/>
        <v>Шляпа</v>
      </c>
      <c r="F1400" s="177" t="str">
        <f t="shared" si="131"/>
        <v>Шляпы</v>
      </c>
      <c r="G1400" s="172" t="s">
        <v>548</v>
      </c>
      <c r="H1400" s="173" t="s">
        <v>1800</v>
      </c>
      <c r="I1400" s="173" t="s">
        <v>70</v>
      </c>
      <c r="J1400" s="173" t="s">
        <v>2649</v>
      </c>
      <c r="K1400" s="173">
        <v>1</v>
      </c>
      <c r="L1400" s="173" t="s">
        <v>2649</v>
      </c>
      <c r="M1400" s="173"/>
      <c r="N1400" s="173">
        <v>1</v>
      </c>
    </row>
    <row r="1401" spans="1:14" x14ac:dyDescent="0.25">
      <c r="A1401" s="176" t="str">
        <f t="shared" si="126"/>
        <v>118710163</v>
      </c>
      <c r="B1401" s="176">
        <f t="shared" si="127"/>
        <v>1187101</v>
      </c>
      <c r="C1401" s="176" t="str">
        <f t="shared" si="128"/>
        <v>63</v>
      </c>
      <c r="D1401" s="176" t="str">
        <f t="shared" si="129"/>
        <v>PLAYER PIGSKIN</v>
      </c>
      <c r="E1401" s="176" t="str">
        <f t="shared" si="130"/>
        <v>Шляпа</v>
      </c>
      <c r="F1401" s="177" t="str">
        <f t="shared" si="131"/>
        <v>Шляпы</v>
      </c>
      <c r="G1401" s="172" t="s">
        <v>1683</v>
      </c>
      <c r="H1401" s="173" t="s">
        <v>1805</v>
      </c>
      <c r="I1401" s="173" t="s">
        <v>66</v>
      </c>
      <c r="J1401" s="173" t="s">
        <v>3013</v>
      </c>
      <c r="K1401" s="173">
        <v>1</v>
      </c>
      <c r="L1401" s="173" t="s">
        <v>3013</v>
      </c>
      <c r="M1401" s="173"/>
      <c r="N1401" s="173">
        <v>1</v>
      </c>
    </row>
    <row r="1402" spans="1:14" x14ac:dyDescent="0.25">
      <c r="A1402" s="176" t="str">
        <f t="shared" si="126"/>
        <v>118710163</v>
      </c>
      <c r="B1402" s="176">
        <f t="shared" si="127"/>
        <v>1187101</v>
      </c>
      <c r="C1402" s="176" t="str">
        <f t="shared" si="128"/>
        <v>63</v>
      </c>
      <c r="D1402" s="176" t="str">
        <f t="shared" si="129"/>
        <v>PLAYER PIGSKIN</v>
      </c>
      <c r="E1402" s="176" t="str">
        <f t="shared" si="130"/>
        <v>Шляпа</v>
      </c>
      <c r="F1402" s="177" t="str">
        <f t="shared" si="131"/>
        <v>Шляпы</v>
      </c>
      <c r="G1402" s="172" t="s">
        <v>1682</v>
      </c>
      <c r="H1402" s="173" t="s">
        <v>1805</v>
      </c>
      <c r="I1402" s="173" t="s">
        <v>61</v>
      </c>
      <c r="J1402" s="173" t="s">
        <v>2758</v>
      </c>
      <c r="K1402" s="173">
        <v>12</v>
      </c>
      <c r="L1402" s="173" t="s">
        <v>3690</v>
      </c>
      <c r="M1402" s="173"/>
      <c r="N1402" s="173">
        <v>12</v>
      </c>
    </row>
    <row r="1403" spans="1:14" x14ac:dyDescent="0.25">
      <c r="A1403" s="176" t="str">
        <f t="shared" si="126"/>
        <v>118710163</v>
      </c>
      <c r="B1403" s="176">
        <f t="shared" si="127"/>
        <v>1187101</v>
      </c>
      <c r="C1403" s="176" t="str">
        <f t="shared" si="128"/>
        <v>63</v>
      </c>
      <c r="D1403" s="176" t="str">
        <f t="shared" si="129"/>
        <v>PLAYER PIGSKIN</v>
      </c>
      <c r="E1403" s="176" t="str">
        <f t="shared" si="130"/>
        <v>Шляпа</v>
      </c>
      <c r="F1403" s="177" t="str">
        <f t="shared" si="131"/>
        <v>Шляпы</v>
      </c>
      <c r="G1403" s="172" t="s">
        <v>1681</v>
      </c>
      <c r="H1403" s="173" t="s">
        <v>1805</v>
      </c>
      <c r="I1403" s="173" t="s">
        <v>60</v>
      </c>
      <c r="J1403" s="173" t="s">
        <v>2758</v>
      </c>
      <c r="K1403" s="173">
        <v>11</v>
      </c>
      <c r="L1403" s="173" t="s">
        <v>3691</v>
      </c>
      <c r="M1403" s="173"/>
      <c r="N1403" s="173">
        <v>11</v>
      </c>
    </row>
    <row r="1404" spans="1:14" x14ac:dyDescent="0.25">
      <c r="A1404" s="176" t="str">
        <f t="shared" si="126"/>
        <v>118710163</v>
      </c>
      <c r="B1404" s="176">
        <f t="shared" si="127"/>
        <v>1187101</v>
      </c>
      <c r="C1404" s="176" t="str">
        <f t="shared" si="128"/>
        <v>63</v>
      </c>
      <c r="D1404" s="176" t="str">
        <f t="shared" si="129"/>
        <v>PLAYER PIGSKIN</v>
      </c>
      <c r="E1404" s="176" t="str">
        <f t="shared" si="130"/>
        <v>Шляпа</v>
      </c>
      <c r="F1404" s="177" t="str">
        <f t="shared" si="131"/>
        <v>Шляпы</v>
      </c>
      <c r="G1404" s="172" t="s">
        <v>1680</v>
      </c>
      <c r="H1404" s="173" t="s">
        <v>1805</v>
      </c>
      <c r="I1404" s="173" t="s">
        <v>64</v>
      </c>
      <c r="J1404" s="173" t="s">
        <v>3013</v>
      </c>
      <c r="K1404" s="173">
        <v>2</v>
      </c>
      <c r="L1404" s="173" t="s">
        <v>3014</v>
      </c>
      <c r="M1404" s="173"/>
      <c r="N1404" s="173">
        <v>2</v>
      </c>
    </row>
    <row r="1405" spans="1:14" x14ac:dyDescent="0.25">
      <c r="A1405" s="176" t="str">
        <f t="shared" si="126"/>
        <v>118710163</v>
      </c>
      <c r="B1405" s="176">
        <f t="shared" si="127"/>
        <v>1187101</v>
      </c>
      <c r="C1405" s="176" t="str">
        <f t="shared" si="128"/>
        <v>63</v>
      </c>
      <c r="D1405" s="176" t="str">
        <f t="shared" si="129"/>
        <v>PLAYER PIGSKIN</v>
      </c>
      <c r="E1405" s="176" t="str">
        <f t="shared" si="130"/>
        <v>Шляпа</v>
      </c>
      <c r="F1405" s="177" t="str">
        <f t="shared" si="131"/>
        <v>Шляпы</v>
      </c>
      <c r="G1405" s="172" t="s">
        <v>1679</v>
      </c>
      <c r="H1405" s="173" t="s">
        <v>1805</v>
      </c>
      <c r="I1405" s="173" t="s">
        <v>70</v>
      </c>
      <c r="J1405" s="173" t="s">
        <v>3013</v>
      </c>
      <c r="K1405" s="173">
        <v>1</v>
      </c>
      <c r="L1405" s="173" t="s">
        <v>3013</v>
      </c>
      <c r="M1405" s="173"/>
      <c r="N1405" s="173">
        <v>1</v>
      </c>
    </row>
    <row r="1406" spans="1:14" x14ac:dyDescent="0.25">
      <c r="A1406" s="176" t="str">
        <f t="shared" si="126"/>
        <v>123810177</v>
      </c>
      <c r="B1406" s="176">
        <f t="shared" si="127"/>
        <v>1238101</v>
      </c>
      <c r="C1406" s="176" t="str">
        <f t="shared" si="128"/>
        <v>77</v>
      </c>
      <c r="D1406" s="176" t="str">
        <f t="shared" si="129"/>
        <v>TRILBY</v>
      </c>
      <c r="E1406" s="176" t="str">
        <f t="shared" si="130"/>
        <v>Шляпа</v>
      </c>
      <c r="F1406" s="177" t="str">
        <f t="shared" si="131"/>
        <v>Шляпы</v>
      </c>
      <c r="G1406" s="172" t="s">
        <v>2343</v>
      </c>
      <c r="H1406" s="173" t="s">
        <v>1808</v>
      </c>
      <c r="I1406" s="173" t="s">
        <v>61</v>
      </c>
      <c r="J1406" s="173" t="s">
        <v>3015</v>
      </c>
      <c r="K1406" s="173">
        <v>1</v>
      </c>
      <c r="L1406" s="173" t="s">
        <v>3015</v>
      </c>
      <c r="M1406" s="173"/>
      <c r="N1406" s="173">
        <v>1</v>
      </c>
    </row>
    <row r="1407" spans="1:14" x14ac:dyDescent="0.25">
      <c r="A1407" s="176" t="str">
        <f t="shared" si="126"/>
        <v>123810177</v>
      </c>
      <c r="B1407" s="176">
        <f t="shared" si="127"/>
        <v>1238101</v>
      </c>
      <c r="C1407" s="176" t="str">
        <f t="shared" si="128"/>
        <v>77</v>
      </c>
      <c r="D1407" s="176" t="str">
        <f t="shared" si="129"/>
        <v>TRILBY</v>
      </c>
      <c r="E1407" s="176" t="str">
        <f t="shared" si="130"/>
        <v>Шляпа</v>
      </c>
      <c r="F1407" s="177" t="str">
        <f t="shared" si="131"/>
        <v>Шляпы</v>
      </c>
      <c r="G1407" s="172" t="s">
        <v>2342</v>
      </c>
      <c r="H1407" s="173" t="s">
        <v>1808</v>
      </c>
      <c r="I1407" s="173" t="s">
        <v>60</v>
      </c>
      <c r="J1407" s="173" t="s">
        <v>3016</v>
      </c>
      <c r="K1407" s="173">
        <v>3</v>
      </c>
      <c r="L1407" s="173" t="s">
        <v>3017</v>
      </c>
      <c r="M1407" s="173"/>
      <c r="N1407" s="173">
        <v>3</v>
      </c>
    </row>
    <row r="1408" spans="1:14" x14ac:dyDescent="0.25">
      <c r="A1408" s="176" t="str">
        <f t="shared" si="126"/>
        <v>12381091</v>
      </c>
      <c r="B1408" s="176">
        <f t="shared" si="127"/>
        <v>1238109</v>
      </c>
      <c r="C1408" s="176" t="str">
        <f t="shared" si="128"/>
        <v>1</v>
      </c>
      <c r="D1408" s="176" t="str">
        <f t="shared" si="129"/>
        <v>TRILBY WOOLFELT</v>
      </c>
      <c r="E1408" s="176" t="str">
        <f t="shared" si="130"/>
        <v>Шляпа</v>
      </c>
      <c r="F1408" s="177" t="str">
        <f t="shared" si="131"/>
        <v>Шляпы</v>
      </c>
      <c r="G1408" s="172" t="s">
        <v>900</v>
      </c>
      <c r="H1408" s="173" t="s">
        <v>1812</v>
      </c>
      <c r="I1408" s="173" t="s">
        <v>60</v>
      </c>
      <c r="J1408" s="173" t="s">
        <v>2540</v>
      </c>
      <c r="K1408" s="173">
        <v>2</v>
      </c>
      <c r="L1408" s="173" t="s">
        <v>2541</v>
      </c>
      <c r="M1408" s="173"/>
      <c r="N1408" s="173">
        <v>2</v>
      </c>
    </row>
    <row r="1409" spans="1:14" x14ac:dyDescent="0.25">
      <c r="A1409" s="176" t="str">
        <f t="shared" si="126"/>
        <v>12381091</v>
      </c>
      <c r="B1409" s="176">
        <f t="shared" si="127"/>
        <v>1238109</v>
      </c>
      <c r="C1409" s="176" t="str">
        <f t="shared" si="128"/>
        <v>1</v>
      </c>
      <c r="D1409" s="176" t="str">
        <f t="shared" si="129"/>
        <v>TRILBY WOOLFELT</v>
      </c>
      <c r="E1409" s="176" t="str">
        <f t="shared" si="130"/>
        <v>Шляпа</v>
      </c>
      <c r="F1409" s="177" t="str">
        <f t="shared" si="131"/>
        <v>Шляпы</v>
      </c>
      <c r="G1409" s="172" t="s">
        <v>899</v>
      </c>
      <c r="H1409" s="173" t="s">
        <v>1812</v>
      </c>
      <c r="I1409" s="173" t="s">
        <v>64</v>
      </c>
      <c r="J1409" s="173" t="s">
        <v>2540</v>
      </c>
      <c r="K1409" s="173">
        <v>3</v>
      </c>
      <c r="L1409" s="173" t="s">
        <v>2542</v>
      </c>
      <c r="M1409" s="173"/>
      <c r="N1409" s="173">
        <v>3</v>
      </c>
    </row>
    <row r="1410" spans="1:14" x14ac:dyDescent="0.25">
      <c r="A1410" s="176" t="str">
        <f t="shared" si="126"/>
        <v>12381091</v>
      </c>
      <c r="B1410" s="176">
        <f t="shared" si="127"/>
        <v>1238109</v>
      </c>
      <c r="C1410" s="176" t="str">
        <f t="shared" si="128"/>
        <v>1</v>
      </c>
      <c r="D1410" s="176" t="str">
        <f t="shared" si="129"/>
        <v>TRILBY WOOLFELT</v>
      </c>
      <c r="E1410" s="176" t="str">
        <f t="shared" si="130"/>
        <v>Шляпа</v>
      </c>
      <c r="F1410" s="177" t="str">
        <f t="shared" si="131"/>
        <v>Шляпы</v>
      </c>
      <c r="G1410" s="172" t="s">
        <v>898</v>
      </c>
      <c r="H1410" s="173" t="s">
        <v>1812</v>
      </c>
      <c r="I1410" s="173" t="s">
        <v>70</v>
      </c>
      <c r="J1410" s="173" t="s">
        <v>2540</v>
      </c>
      <c r="K1410" s="173">
        <v>2</v>
      </c>
      <c r="L1410" s="173" t="s">
        <v>2541</v>
      </c>
      <c r="M1410" s="173"/>
      <c r="N1410" s="173">
        <v>2</v>
      </c>
    </row>
    <row r="1411" spans="1:14" x14ac:dyDescent="0.25">
      <c r="A1411" s="176" t="str">
        <f t="shared" ref="A1411:A1474" si="132">B1411&amp;C1411</f>
        <v>123811533</v>
      </c>
      <c r="B1411" s="176">
        <f t="shared" ref="B1411:B1474" si="133">_xlfn.LET(_xlpm.START,FIND("арт. ",H1411)+5,_xlpm.END,FIND(" ",H1411,_xlpm.START),_xlpm.Result,TRIM(MID(H1411,_xlpm.START,_xlpm.END-_xlpm.START)),IFERROR(VALUE(_xlpm.Result),_xlpm.Result))</f>
        <v>1238115</v>
      </c>
      <c r="C1411" s="176" t="str">
        <f t="shared" ref="C1411:C1474" si="134">_xlfn.LET(_xlpm.START,FIND("{",H1411)+1,_xlpm.END,FIND("}",H1411),TRIM(MID(H1411,_xlpm.START,_xlpm.END-_xlpm.START)))</f>
        <v>33</v>
      </c>
      <c r="D1411" s="176" t="str">
        <f t="shared" ref="D1411:D1474" si="135">_xlfn.LET(_xlpm.START,FIND("арт. ",H1411)+13,_xlpm.END,FIND("(",H1411),TRIM(MID(H1411,_xlpm.START,_xlpm.END-_xlpm.START)))</f>
        <v>TRILBY WOOLFELT</v>
      </c>
      <c r="E1411" s="176" t="str">
        <f t="shared" ref="E1411:E1474" si="136">_xlfn.LET(_xlpm.START,1,_xlpm.END,FIND(MID($S$1,1,1),H1411),TRIM(MID(H1411,_xlpm.START,_xlpm.END-_xlpm.START)))</f>
        <v>Шляпа</v>
      </c>
      <c r="F1411" s="177" t="str">
        <f t="shared" ref="F1411:F1474" si="137">VLOOKUP(E1411,O:P,2,0)</f>
        <v>Шляпы</v>
      </c>
      <c r="G1411" s="172" t="s">
        <v>407</v>
      </c>
      <c r="H1411" s="173" t="s">
        <v>1816</v>
      </c>
      <c r="I1411" s="173" t="s">
        <v>66</v>
      </c>
      <c r="J1411" s="173" t="s">
        <v>2889</v>
      </c>
      <c r="K1411" s="173">
        <v>1</v>
      </c>
      <c r="L1411" s="173" t="s">
        <v>2889</v>
      </c>
      <c r="M1411" s="173"/>
      <c r="N1411" s="173">
        <v>1</v>
      </c>
    </row>
    <row r="1412" spans="1:14" x14ac:dyDescent="0.25">
      <c r="A1412" s="176" t="str">
        <f t="shared" si="132"/>
        <v>123811533</v>
      </c>
      <c r="B1412" s="176">
        <f t="shared" si="133"/>
        <v>1238115</v>
      </c>
      <c r="C1412" s="176" t="str">
        <f t="shared" si="134"/>
        <v>33</v>
      </c>
      <c r="D1412" s="176" t="str">
        <f t="shared" si="135"/>
        <v>TRILBY WOOLFELT</v>
      </c>
      <c r="E1412" s="176" t="str">
        <f t="shared" si="136"/>
        <v>Шляпа</v>
      </c>
      <c r="F1412" s="177" t="str">
        <f t="shared" si="137"/>
        <v>Шляпы</v>
      </c>
      <c r="G1412" s="172" t="s">
        <v>405</v>
      </c>
      <c r="H1412" s="173" t="s">
        <v>1816</v>
      </c>
      <c r="I1412" s="173" t="s">
        <v>61</v>
      </c>
      <c r="J1412" s="173" t="s">
        <v>2889</v>
      </c>
      <c r="K1412" s="173">
        <v>1</v>
      </c>
      <c r="L1412" s="173" t="s">
        <v>2889</v>
      </c>
      <c r="M1412" s="173"/>
      <c r="N1412" s="173">
        <v>1</v>
      </c>
    </row>
    <row r="1413" spans="1:14" x14ac:dyDescent="0.25">
      <c r="A1413" s="176" t="str">
        <f t="shared" si="132"/>
        <v>123811533</v>
      </c>
      <c r="B1413" s="176">
        <f t="shared" si="133"/>
        <v>1238115</v>
      </c>
      <c r="C1413" s="176" t="str">
        <f t="shared" si="134"/>
        <v>33</v>
      </c>
      <c r="D1413" s="176" t="str">
        <f t="shared" si="135"/>
        <v>TRILBY WOOLFELT</v>
      </c>
      <c r="E1413" s="176" t="str">
        <f t="shared" si="136"/>
        <v>Шляпа</v>
      </c>
      <c r="F1413" s="177" t="str">
        <f t="shared" si="137"/>
        <v>Шляпы</v>
      </c>
      <c r="G1413" s="172" t="s">
        <v>404</v>
      </c>
      <c r="H1413" s="173" t="s">
        <v>1816</v>
      </c>
      <c r="I1413" s="173" t="s">
        <v>60</v>
      </c>
      <c r="J1413" s="173" t="s">
        <v>2889</v>
      </c>
      <c r="K1413" s="173">
        <v>3</v>
      </c>
      <c r="L1413" s="173" t="s">
        <v>2894</v>
      </c>
      <c r="M1413" s="173"/>
      <c r="N1413" s="173">
        <v>3</v>
      </c>
    </row>
    <row r="1414" spans="1:14" x14ac:dyDescent="0.25">
      <c r="A1414" s="176" t="str">
        <f t="shared" si="132"/>
        <v>123811533</v>
      </c>
      <c r="B1414" s="176">
        <f t="shared" si="133"/>
        <v>1238115</v>
      </c>
      <c r="C1414" s="176" t="str">
        <f t="shared" si="134"/>
        <v>33</v>
      </c>
      <c r="D1414" s="176" t="str">
        <f t="shared" si="135"/>
        <v>TRILBY WOOLFELT</v>
      </c>
      <c r="E1414" s="176" t="str">
        <f t="shared" si="136"/>
        <v>Шляпа</v>
      </c>
      <c r="F1414" s="177" t="str">
        <f t="shared" si="137"/>
        <v>Шляпы</v>
      </c>
      <c r="G1414" s="172" t="s">
        <v>403</v>
      </c>
      <c r="H1414" s="173" t="s">
        <v>1816</v>
      </c>
      <c r="I1414" s="173" t="s">
        <v>64</v>
      </c>
      <c r="J1414" s="173" t="s">
        <v>2889</v>
      </c>
      <c r="K1414" s="173">
        <v>4</v>
      </c>
      <c r="L1414" s="173" t="s">
        <v>2892</v>
      </c>
      <c r="M1414" s="173"/>
      <c r="N1414" s="173">
        <v>4</v>
      </c>
    </row>
    <row r="1415" spans="1:14" x14ac:dyDescent="0.25">
      <c r="A1415" s="176" t="str">
        <f t="shared" si="132"/>
        <v>123840571</v>
      </c>
      <c r="B1415" s="176">
        <f t="shared" si="133"/>
        <v>1238405</v>
      </c>
      <c r="C1415" s="176" t="str">
        <f t="shared" si="134"/>
        <v>71</v>
      </c>
      <c r="D1415" s="176" t="str">
        <f t="shared" si="135"/>
        <v>TRILBY PANAMA</v>
      </c>
      <c r="E1415" s="176" t="str">
        <f t="shared" si="136"/>
        <v>Шляпа</v>
      </c>
      <c r="F1415" s="177" t="str">
        <f t="shared" si="137"/>
        <v>Шляпы</v>
      </c>
      <c r="G1415" s="172" t="s">
        <v>1815</v>
      </c>
      <c r="H1415" s="173" t="s">
        <v>1819</v>
      </c>
      <c r="I1415" s="173" t="s">
        <v>61</v>
      </c>
      <c r="J1415" s="173" t="s">
        <v>3018</v>
      </c>
      <c r="K1415" s="173">
        <v>1</v>
      </c>
      <c r="L1415" s="173" t="s">
        <v>3018</v>
      </c>
      <c r="M1415" s="173"/>
      <c r="N1415" s="173">
        <v>1</v>
      </c>
    </row>
    <row r="1416" spans="1:14" x14ac:dyDescent="0.25">
      <c r="A1416" s="176" t="str">
        <f t="shared" si="132"/>
        <v>123840571</v>
      </c>
      <c r="B1416" s="176">
        <f t="shared" si="133"/>
        <v>1238405</v>
      </c>
      <c r="C1416" s="176" t="str">
        <f t="shared" si="134"/>
        <v>71</v>
      </c>
      <c r="D1416" s="176" t="str">
        <f t="shared" si="135"/>
        <v>TRILBY PANAMA</v>
      </c>
      <c r="E1416" s="176" t="str">
        <f t="shared" si="136"/>
        <v>Шляпа</v>
      </c>
      <c r="F1416" s="177" t="str">
        <f t="shared" si="137"/>
        <v>Шляпы</v>
      </c>
      <c r="G1416" s="172" t="s">
        <v>1814</v>
      </c>
      <c r="H1416" s="173" t="s">
        <v>1819</v>
      </c>
      <c r="I1416" s="173" t="s">
        <v>60</v>
      </c>
      <c r="J1416" s="173" t="s">
        <v>3018</v>
      </c>
      <c r="K1416" s="173">
        <v>1</v>
      </c>
      <c r="L1416" s="173" t="s">
        <v>3018</v>
      </c>
      <c r="M1416" s="173"/>
      <c r="N1416" s="173">
        <v>1</v>
      </c>
    </row>
    <row r="1417" spans="1:14" x14ac:dyDescent="0.25">
      <c r="A1417" s="176" t="str">
        <f t="shared" si="132"/>
        <v>123840571</v>
      </c>
      <c r="B1417" s="176">
        <f t="shared" si="133"/>
        <v>1238405</v>
      </c>
      <c r="C1417" s="176" t="str">
        <f t="shared" si="134"/>
        <v>71</v>
      </c>
      <c r="D1417" s="176" t="str">
        <f t="shared" si="135"/>
        <v>TRILBY PANAMA</v>
      </c>
      <c r="E1417" s="176" t="str">
        <f t="shared" si="136"/>
        <v>Шляпа</v>
      </c>
      <c r="F1417" s="177" t="str">
        <f t="shared" si="137"/>
        <v>Шляпы</v>
      </c>
      <c r="G1417" s="172" t="s">
        <v>1813</v>
      </c>
      <c r="H1417" s="173" t="s">
        <v>1819</v>
      </c>
      <c r="I1417" s="173" t="s">
        <v>64</v>
      </c>
      <c r="J1417" s="173" t="s">
        <v>3018</v>
      </c>
      <c r="K1417" s="173">
        <v>1</v>
      </c>
      <c r="L1417" s="173" t="s">
        <v>3018</v>
      </c>
      <c r="M1417" s="173"/>
      <c r="N1417" s="173">
        <v>1</v>
      </c>
    </row>
    <row r="1418" spans="1:14" x14ac:dyDescent="0.25">
      <c r="A1418" s="176" t="str">
        <f t="shared" si="132"/>
        <v>123840682</v>
      </c>
      <c r="B1418" s="176">
        <f t="shared" si="133"/>
        <v>1238406</v>
      </c>
      <c r="C1418" s="176" t="str">
        <f t="shared" si="134"/>
        <v>82</v>
      </c>
      <c r="D1418" s="176" t="str">
        <f t="shared" si="135"/>
        <v>TRILBY PANAMA</v>
      </c>
      <c r="E1418" s="176" t="str">
        <f t="shared" si="136"/>
        <v>Шляпа</v>
      </c>
      <c r="F1418" s="177" t="str">
        <f t="shared" si="137"/>
        <v>Шляпы</v>
      </c>
      <c r="G1418" s="172" t="s">
        <v>1292</v>
      </c>
      <c r="H1418" s="173" t="s">
        <v>1822</v>
      </c>
      <c r="I1418" s="173" t="s">
        <v>64</v>
      </c>
      <c r="J1418" s="173" t="s">
        <v>3019</v>
      </c>
      <c r="K1418" s="173">
        <v>2</v>
      </c>
      <c r="L1418" s="173" t="s">
        <v>3020</v>
      </c>
      <c r="M1418" s="173"/>
      <c r="N1418" s="173">
        <v>2</v>
      </c>
    </row>
    <row r="1419" spans="1:14" x14ac:dyDescent="0.25">
      <c r="A1419" s="176" t="str">
        <f t="shared" si="132"/>
        <v>123855177</v>
      </c>
      <c r="B1419" s="176">
        <f t="shared" si="133"/>
        <v>1238551</v>
      </c>
      <c r="C1419" s="176" t="str">
        <f t="shared" si="134"/>
        <v>77</v>
      </c>
      <c r="D1419" s="176" t="str">
        <f t="shared" si="135"/>
        <v>TRILBY TOYO</v>
      </c>
      <c r="E1419" s="176" t="str">
        <f t="shared" si="136"/>
        <v>Шляпа</v>
      </c>
      <c r="F1419" s="177" t="str">
        <f t="shared" si="137"/>
        <v>Шляпы</v>
      </c>
      <c r="G1419" s="172" t="s">
        <v>735</v>
      </c>
      <c r="H1419" s="173" t="s">
        <v>1824</v>
      </c>
      <c r="I1419" s="173" t="s">
        <v>66</v>
      </c>
      <c r="J1419" s="173" t="s">
        <v>2682</v>
      </c>
      <c r="K1419" s="173">
        <v>1</v>
      </c>
      <c r="L1419" s="173" t="s">
        <v>2682</v>
      </c>
      <c r="M1419" s="173"/>
      <c r="N1419" s="173">
        <v>1</v>
      </c>
    </row>
    <row r="1420" spans="1:14" x14ac:dyDescent="0.25">
      <c r="A1420" s="176" t="str">
        <f t="shared" si="132"/>
        <v>123855177</v>
      </c>
      <c r="B1420" s="176">
        <f t="shared" si="133"/>
        <v>1238551</v>
      </c>
      <c r="C1420" s="176" t="str">
        <f t="shared" si="134"/>
        <v>77</v>
      </c>
      <c r="D1420" s="176" t="str">
        <f t="shared" si="135"/>
        <v>TRILBY TOYO</v>
      </c>
      <c r="E1420" s="176" t="str">
        <f t="shared" si="136"/>
        <v>Шляпа</v>
      </c>
      <c r="F1420" s="177" t="str">
        <f t="shared" si="137"/>
        <v>Шляпы</v>
      </c>
      <c r="G1420" s="172" t="s">
        <v>733</v>
      </c>
      <c r="H1420" s="173" t="s">
        <v>1824</v>
      </c>
      <c r="I1420" s="173" t="s">
        <v>61</v>
      </c>
      <c r="J1420" s="173" t="s">
        <v>3565</v>
      </c>
      <c r="K1420" s="173">
        <v>1</v>
      </c>
      <c r="L1420" s="173" t="s">
        <v>3565</v>
      </c>
      <c r="M1420" s="173"/>
      <c r="N1420" s="173">
        <v>1</v>
      </c>
    </row>
    <row r="1421" spans="1:14" x14ac:dyDescent="0.25">
      <c r="A1421" s="176" t="str">
        <f t="shared" si="132"/>
        <v>123855177</v>
      </c>
      <c r="B1421" s="176">
        <f t="shared" si="133"/>
        <v>1238551</v>
      </c>
      <c r="C1421" s="176" t="str">
        <f t="shared" si="134"/>
        <v>77</v>
      </c>
      <c r="D1421" s="176" t="str">
        <f t="shared" si="135"/>
        <v>TRILBY TOYO</v>
      </c>
      <c r="E1421" s="176" t="str">
        <f t="shared" si="136"/>
        <v>Шляпа</v>
      </c>
      <c r="F1421" s="177" t="str">
        <f t="shared" si="137"/>
        <v>Шляпы</v>
      </c>
      <c r="G1421" s="172" t="s">
        <v>732</v>
      </c>
      <c r="H1421" s="173" t="s">
        <v>1824</v>
      </c>
      <c r="I1421" s="173" t="s">
        <v>60</v>
      </c>
      <c r="J1421" s="173" t="s">
        <v>2682</v>
      </c>
      <c r="K1421" s="173">
        <v>1</v>
      </c>
      <c r="L1421" s="173" t="s">
        <v>2682</v>
      </c>
      <c r="M1421" s="173"/>
      <c r="N1421" s="173">
        <v>1</v>
      </c>
    </row>
    <row r="1422" spans="1:14" x14ac:dyDescent="0.25">
      <c r="A1422" s="176" t="str">
        <f t="shared" si="132"/>
        <v>123855135</v>
      </c>
      <c r="B1422" s="176">
        <f t="shared" si="133"/>
        <v>1238551</v>
      </c>
      <c r="C1422" s="176" t="str">
        <f t="shared" si="134"/>
        <v>35</v>
      </c>
      <c r="D1422" s="176" t="str">
        <f t="shared" si="135"/>
        <v>TRILBY TOYO</v>
      </c>
      <c r="E1422" s="176" t="str">
        <f t="shared" si="136"/>
        <v>Шляпа</v>
      </c>
      <c r="F1422" s="177" t="str">
        <f t="shared" si="137"/>
        <v>Шляпы</v>
      </c>
      <c r="G1422" s="172" t="s">
        <v>730</v>
      </c>
      <c r="H1422" s="173" t="s">
        <v>1828</v>
      </c>
      <c r="I1422" s="173" t="s">
        <v>61</v>
      </c>
      <c r="J1422" s="173" t="s">
        <v>2682</v>
      </c>
      <c r="K1422" s="173">
        <v>1</v>
      </c>
      <c r="L1422" s="173" t="s">
        <v>2682</v>
      </c>
      <c r="M1422" s="173"/>
      <c r="N1422" s="173">
        <v>1</v>
      </c>
    </row>
    <row r="1423" spans="1:14" x14ac:dyDescent="0.25">
      <c r="A1423" s="176" t="str">
        <f t="shared" si="132"/>
        <v>123855135</v>
      </c>
      <c r="B1423" s="176">
        <f t="shared" si="133"/>
        <v>1238551</v>
      </c>
      <c r="C1423" s="176" t="str">
        <f t="shared" si="134"/>
        <v>35</v>
      </c>
      <c r="D1423" s="176" t="str">
        <f t="shared" si="135"/>
        <v>TRILBY TOYO</v>
      </c>
      <c r="E1423" s="176" t="str">
        <f t="shared" si="136"/>
        <v>Шляпа</v>
      </c>
      <c r="F1423" s="177" t="str">
        <f t="shared" si="137"/>
        <v>Шляпы</v>
      </c>
      <c r="G1423" s="172" t="s">
        <v>729</v>
      </c>
      <c r="H1423" s="173" t="s">
        <v>1828</v>
      </c>
      <c r="I1423" s="173" t="s">
        <v>60</v>
      </c>
      <c r="J1423" s="173" t="s">
        <v>2682</v>
      </c>
      <c r="K1423" s="173">
        <v>4</v>
      </c>
      <c r="L1423" s="173" t="s">
        <v>2684</v>
      </c>
      <c r="M1423" s="173"/>
      <c r="N1423" s="173">
        <v>4</v>
      </c>
    </row>
    <row r="1424" spans="1:14" x14ac:dyDescent="0.25">
      <c r="A1424" s="176" t="str">
        <f t="shared" si="132"/>
        <v>123855135</v>
      </c>
      <c r="B1424" s="176">
        <f t="shared" si="133"/>
        <v>1238551</v>
      </c>
      <c r="C1424" s="176" t="str">
        <f t="shared" si="134"/>
        <v>35</v>
      </c>
      <c r="D1424" s="176" t="str">
        <f t="shared" si="135"/>
        <v>TRILBY TOYO</v>
      </c>
      <c r="E1424" s="176" t="str">
        <f t="shared" si="136"/>
        <v>Шляпа</v>
      </c>
      <c r="F1424" s="177" t="str">
        <f t="shared" si="137"/>
        <v>Шляпы</v>
      </c>
      <c r="G1424" s="172" t="s">
        <v>728</v>
      </c>
      <c r="H1424" s="173" t="s">
        <v>1828</v>
      </c>
      <c r="I1424" s="173" t="s">
        <v>64</v>
      </c>
      <c r="J1424" s="173" t="s">
        <v>2682</v>
      </c>
      <c r="K1424" s="173">
        <v>1</v>
      </c>
      <c r="L1424" s="173" t="s">
        <v>2682</v>
      </c>
      <c r="M1424" s="173"/>
      <c r="N1424" s="173">
        <v>1</v>
      </c>
    </row>
    <row r="1425" spans="1:14" x14ac:dyDescent="0.25">
      <c r="A1425" s="176" t="str">
        <f t="shared" si="132"/>
        <v>13281041</v>
      </c>
      <c r="B1425" s="176">
        <f t="shared" si="133"/>
        <v>1328104</v>
      </c>
      <c r="C1425" s="176" t="str">
        <f t="shared" si="134"/>
        <v>1</v>
      </c>
      <c r="D1425" s="176" t="str">
        <f t="shared" si="135"/>
        <v>PLAYER WOOLFELT</v>
      </c>
      <c r="E1425" s="176" t="str">
        <f t="shared" si="136"/>
        <v>Шляпа</v>
      </c>
      <c r="F1425" s="177" t="str">
        <f t="shared" si="137"/>
        <v>Шляпы</v>
      </c>
      <c r="G1425" s="172" t="s">
        <v>1048</v>
      </c>
      <c r="H1425" s="173" t="s">
        <v>1833</v>
      </c>
      <c r="I1425" s="173" t="s">
        <v>61</v>
      </c>
      <c r="J1425" s="173" t="s">
        <v>2762</v>
      </c>
      <c r="K1425" s="173">
        <v>1</v>
      </c>
      <c r="L1425" s="173" t="s">
        <v>2762</v>
      </c>
      <c r="M1425" s="173"/>
      <c r="N1425" s="173">
        <v>1</v>
      </c>
    </row>
    <row r="1426" spans="1:14" x14ac:dyDescent="0.25">
      <c r="A1426" s="176" t="str">
        <f t="shared" si="132"/>
        <v>13281041</v>
      </c>
      <c r="B1426" s="176">
        <f t="shared" si="133"/>
        <v>1328104</v>
      </c>
      <c r="C1426" s="176" t="str">
        <f t="shared" si="134"/>
        <v>1</v>
      </c>
      <c r="D1426" s="176" t="str">
        <f t="shared" si="135"/>
        <v>PLAYER WOOLFELT</v>
      </c>
      <c r="E1426" s="176" t="str">
        <f t="shared" si="136"/>
        <v>Шляпа</v>
      </c>
      <c r="F1426" s="177" t="str">
        <f t="shared" si="137"/>
        <v>Шляпы</v>
      </c>
      <c r="G1426" s="172" t="s">
        <v>1047</v>
      </c>
      <c r="H1426" s="173" t="s">
        <v>1833</v>
      </c>
      <c r="I1426" s="173" t="s">
        <v>60</v>
      </c>
      <c r="J1426" s="173" t="s">
        <v>2762</v>
      </c>
      <c r="K1426" s="173">
        <v>2</v>
      </c>
      <c r="L1426" s="173" t="s">
        <v>2763</v>
      </c>
      <c r="M1426" s="173"/>
      <c r="N1426" s="173">
        <v>2</v>
      </c>
    </row>
    <row r="1427" spans="1:14" x14ac:dyDescent="0.25">
      <c r="A1427" s="176" t="str">
        <f t="shared" si="132"/>
        <v>13281041</v>
      </c>
      <c r="B1427" s="176">
        <f t="shared" si="133"/>
        <v>1328104</v>
      </c>
      <c r="C1427" s="176" t="str">
        <f t="shared" si="134"/>
        <v>1</v>
      </c>
      <c r="D1427" s="176" t="str">
        <f t="shared" si="135"/>
        <v>PLAYER WOOLFELT</v>
      </c>
      <c r="E1427" s="176" t="str">
        <f t="shared" si="136"/>
        <v>Шляпа</v>
      </c>
      <c r="F1427" s="177" t="str">
        <f t="shared" si="137"/>
        <v>Шляпы</v>
      </c>
      <c r="G1427" s="172" t="s">
        <v>1045</v>
      </c>
      <c r="H1427" s="173" t="s">
        <v>1833</v>
      </c>
      <c r="I1427" s="173" t="s">
        <v>64</v>
      </c>
      <c r="J1427" s="173" t="s">
        <v>2762</v>
      </c>
      <c r="K1427" s="173">
        <v>2</v>
      </c>
      <c r="L1427" s="173" t="s">
        <v>2763</v>
      </c>
      <c r="M1427" s="173"/>
      <c r="N1427" s="173">
        <v>2</v>
      </c>
    </row>
    <row r="1428" spans="1:14" x14ac:dyDescent="0.25">
      <c r="A1428" s="176" t="str">
        <f t="shared" si="132"/>
        <v>13281041</v>
      </c>
      <c r="B1428" s="176">
        <f t="shared" si="133"/>
        <v>1328104</v>
      </c>
      <c r="C1428" s="176" t="str">
        <f t="shared" si="134"/>
        <v>1</v>
      </c>
      <c r="D1428" s="176" t="str">
        <f t="shared" si="135"/>
        <v>PLAYER WOOLFELT</v>
      </c>
      <c r="E1428" s="176" t="str">
        <f t="shared" si="136"/>
        <v>Шляпа</v>
      </c>
      <c r="F1428" s="177" t="str">
        <f t="shared" si="137"/>
        <v>Шляпы</v>
      </c>
      <c r="G1428" s="172" t="s">
        <v>1044</v>
      </c>
      <c r="H1428" s="173" t="s">
        <v>1833</v>
      </c>
      <c r="I1428" s="173" t="s">
        <v>70</v>
      </c>
      <c r="J1428" s="173" t="s">
        <v>2762</v>
      </c>
      <c r="K1428" s="173">
        <v>2</v>
      </c>
      <c r="L1428" s="173" t="s">
        <v>2763</v>
      </c>
      <c r="M1428" s="173"/>
      <c r="N1428" s="173">
        <v>2</v>
      </c>
    </row>
    <row r="1429" spans="1:14" x14ac:dyDescent="0.25">
      <c r="A1429" s="176" t="str">
        <f t="shared" si="132"/>
        <v>13281092</v>
      </c>
      <c r="B1429" s="176">
        <f t="shared" si="133"/>
        <v>1328109</v>
      </c>
      <c r="C1429" s="176" t="str">
        <f t="shared" si="134"/>
        <v>2</v>
      </c>
      <c r="D1429" s="176" t="str">
        <f t="shared" si="135"/>
        <v>PLAYER WOOLFELT</v>
      </c>
      <c r="E1429" s="176" t="str">
        <f t="shared" si="136"/>
        <v>Шляпа</v>
      </c>
      <c r="F1429" s="177" t="str">
        <f t="shared" si="137"/>
        <v>Шляпы</v>
      </c>
      <c r="G1429" s="172" t="s">
        <v>400</v>
      </c>
      <c r="H1429" s="173" t="s">
        <v>1838</v>
      </c>
      <c r="I1429" s="173" t="s">
        <v>61</v>
      </c>
      <c r="J1429" s="173" t="s">
        <v>2889</v>
      </c>
      <c r="K1429" s="173">
        <v>3</v>
      </c>
      <c r="L1429" s="173" t="s">
        <v>2894</v>
      </c>
      <c r="M1429" s="173"/>
      <c r="N1429" s="173">
        <v>3</v>
      </c>
    </row>
    <row r="1430" spans="1:14" x14ac:dyDescent="0.25">
      <c r="A1430" s="176" t="str">
        <f t="shared" si="132"/>
        <v>13281092</v>
      </c>
      <c r="B1430" s="176">
        <f t="shared" si="133"/>
        <v>1328109</v>
      </c>
      <c r="C1430" s="176" t="str">
        <f t="shared" si="134"/>
        <v>2</v>
      </c>
      <c r="D1430" s="176" t="str">
        <f t="shared" si="135"/>
        <v>PLAYER WOOLFELT</v>
      </c>
      <c r="E1430" s="176" t="str">
        <f t="shared" si="136"/>
        <v>Шляпа</v>
      </c>
      <c r="F1430" s="177" t="str">
        <f t="shared" si="137"/>
        <v>Шляпы</v>
      </c>
      <c r="G1430" s="172" t="s">
        <v>399</v>
      </c>
      <c r="H1430" s="173" t="s">
        <v>1838</v>
      </c>
      <c r="I1430" s="173" t="s">
        <v>60</v>
      </c>
      <c r="J1430" s="173" t="s">
        <v>2889</v>
      </c>
      <c r="K1430" s="173">
        <v>6</v>
      </c>
      <c r="L1430" s="173" t="s">
        <v>3021</v>
      </c>
      <c r="M1430" s="173"/>
      <c r="N1430" s="173">
        <v>6</v>
      </c>
    </row>
    <row r="1431" spans="1:14" x14ac:dyDescent="0.25">
      <c r="A1431" s="176" t="str">
        <f t="shared" si="132"/>
        <v>13281092</v>
      </c>
      <c r="B1431" s="176">
        <f t="shared" si="133"/>
        <v>1328109</v>
      </c>
      <c r="C1431" s="176" t="str">
        <f t="shared" si="134"/>
        <v>2</v>
      </c>
      <c r="D1431" s="176" t="str">
        <f t="shared" si="135"/>
        <v>PLAYER WOOLFELT</v>
      </c>
      <c r="E1431" s="176" t="str">
        <f t="shared" si="136"/>
        <v>Шляпа</v>
      </c>
      <c r="F1431" s="177" t="str">
        <f t="shared" si="137"/>
        <v>Шляпы</v>
      </c>
      <c r="G1431" s="172" t="s">
        <v>397</v>
      </c>
      <c r="H1431" s="173" t="s">
        <v>1838</v>
      </c>
      <c r="I1431" s="173" t="s">
        <v>64</v>
      </c>
      <c r="J1431" s="173" t="s">
        <v>2889</v>
      </c>
      <c r="K1431" s="173">
        <v>4</v>
      </c>
      <c r="L1431" s="173" t="s">
        <v>2892</v>
      </c>
      <c r="M1431" s="173"/>
      <c r="N1431" s="173">
        <v>4</v>
      </c>
    </row>
    <row r="1432" spans="1:14" x14ac:dyDescent="0.25">
      <c r="A1432" s="176" t="str">
        <f t="shared" si="132"/>
        <v>13281092</v>
      </c>
      <c r="B1432" s="176">
        <f t="shared" si="133"/>
        <v>1328109</v>
      </c>
      <c r="C1432" s="176" t="str">
        <f t="shared" si="134"/>
        <v>2</v>
      </c>
      <c r="D1432" s="176" t="str">
        <f t="shared" si="135"/>
        <v>PLAYER WOOLFELT</v>
      </c>
      <c r="E1432" s="176" t="str">
        <f t="shared" si="136"/>
        <v>Шляпа</v>
      </c>
      <c r="F1432" s="177" t="str">
        <f t="shared" si="137"/>
        <v>Шляпы</v>
      </c>
      <c r="G1432" s="172" t="s">
        <v>396</v>
      </c>
      <c r="H1432" s="173" t="s">
        <v>1838</v>
      </c>
      <c r="I1432" s="173" t="s">
        <v>70</v>
      </c>
      <c r="J1432" s="173" t="s">
        <v>2889</v>
      </c>
      <c r="K1432" s="173">
        <v>1</v>
      </c>
      <c r="L1432" s="173" t="s">
        <v>2889</v>
      </c>
      <c r="M1432" s="173"/>
      <c r="N1432" s="173">
        <v>1</v>
      </c>
    </row>
    <row r="1433" spans="1:14" x14ac:dyDescent="0.25">
      <c r="A1433" s="176" t="str">
        <f t="shared" si="132"/>
        <v>132851271</v>
      </c>
      <c r="B1433" s="176">
        <f t="shared" si="133"/>
        <v>1328512</v>
      </c>
      <c r="C1433" s="176" t="str">
        <f t="shared" si="134"/>
        <v>71</v>
      </c>
      <c r="D1433" s="176" t="str">
        <f t="shared" si="135"/>
        <v>PLAYER TOYO</v>
      </c>
      <c r="E1433" s="176" t="str">
        <f t="shared" si="136"/>
        <v>Шляпа</v>
      </c>
      <c r="F1433" s="177" t="str">
        <f t="shared" si="137"/>
        <v>Шляпы</v>
      </c>
      <c r="G1433" s="172" t="s">
        <v>1811</v>
      </c>
      <c r="H1433" s="173" t="s">
        <v>1847</v>
      </c>
      <c r="I1433" s="173" t="s">
        <v>61</v>
      </c>
      <c r="J1433" s="173" t="s">
        <v>2658</v>
      </c>
      <c r="K1433" s="173">
        <v>2</v>
      </c>
      <c r="L1433" s="173" t="s">
        <v>3022</v>
      </c>
      <c r="M1433" s="173"/>
      <c r="N1433" s="173">
        <v>2</v>
      </c>
    </row>
    <row r="1434" spans="1:14" x14ac:dyDescent="0.25">
      <c r="A1434" s="176" t="str">
        <f t="shared" si="132"/>
        <v>132851271</v>
      </c>
      <c r="B1434" s="176">
        <f t="shared" si="133"/>
        <v>1328512</v>
      </c>
      <c r="C1434" s="176" t="str">
        <f t="shared" si="134"/>
        <v>71</v>
      </c>
      <c r="D1434" s="176" t="str">
        <f t="shared" si="135"/>
        <v>PLAYER TOYO</v>
      </c>
      <c r="E1434" s="176" t="str">
        <f t="shared" si="136"/>
        <v>Шляпа</v>
      </c>
      <c r="F1434" s="177" t="str">
        <f t="shared" si="137"/>
        <v>Шляпы</v>
      </c>
      <c r="G1434" s="172" t="s">
        <v>1810</v>
      </c>
      <c r="H1434" s="173" t="s">
        <v>1847</v>
      </c>
      <c r="I1434" s="173" t="s">
        <v>60</v>
      </c>
      <c r="J1434" s="173" t="s">
        <v>2658</v>
      </c>
      <c r="K1434" s="173">
        <v>4</v>
      </c>
      <c r="L1434" s="173" t="s">
        <v>3023</v>
      </c>
      <c r="M1434" s="173"/>
      <c r="N1434" s="173">
        <v>4</v>
      </c>
    </row>
    <row r="1435" spans="1:14" x14ac:dyDescent="0.25">
      <c r="A1435" s="176" t="str">
        <f t="shared" si="132"/>
        <v>132851271</v>
      </c>
      <c r="B1435" s="176">
        <f t="shared" si="133"/>
        <v>1328512</v>
      </c>
      <c r="C1435" s="176" t="str">
        <f t="shared" si="134"/>
        <v>71</v>
      </c>
      <c r="D1435" s="176" t="str">
        <f t="shared" si="135"/>
        <v>PLAYER TOYO</v>
      </c>
      <c r="E1435" s="176" t="str">
        <f t="shared" si="136"/>
        <v>Шляпа</v>
      </c>
      <c r="F1435" s="177" t="str">
        <f t="shared" si="137"/>
        <v>Шляпы</v>
      </c>
      <c r="G1435" s="172" t="s">
        <v>1809</v>
      </c>
      <c r="H1435" s="173" t="s">
        <v>1847</v>
      </c>
      <c r="I1435" s="173" t="s">
        <v>64</v>
      </c>
      <c r="J1435" s="173" t="s">
        <v>2658</v>
      </c>
      <c r="K1435" s="173">
        <v>1</v>
      </c>
      <c r="L1435" s="173" t="s">
        <v>2658</v>
      </c>
      <c r="M1435" s="173"/>
      <c r="N1435" s="173">
        <v>1</v>
      </c>
    </row>
    <row r="1436" spans="1:14" x14ac:dyDescent="0.25">
      <c r="A1436" s="176" t="str">
        <f t="shared" si="132"/>
        <v>13381061</v>
      </c>
      <c r="B1436" s="176">
        <f t="shared" si="133"/>
        <v>1338106</v>
      </c>
      <c r="C1436" s="176" t="str">
        <f t="shared" si="134"/>
        <v>1</v>
      </c>
      <c r="D1436" s="176" t="str">
        <f t="shared" si="135"/>
        <v>DIAMOND WOOLFELT/CASHMERE</v>
      </c>
      <c r="E1436" s="176" t="str">
        <f t="shared" si="136"/>
        <v>Шляпа</v>
      </c>
      <c r="F1436" s="177" t="str">
        <f t="shared" si="137"/>
        <v>Шляпы</v>
      </c>
      <c r="G1436" s="172" t="s">
        <v>395</v>
      </c>
      <c r="H1436" s="173" t="s">
        <v>1849</v>
      </c>
      <c r="I1436" s="173" t="s">
        <v>66</v>
      </c>
      <c r="J1436" s="173" t="s">
        <v>2775</v>
      </c>
      <c r="K1436" s="173">
        <v>3</v>
      </c>
      <c r="L1436" s="173" t="s">
        <v>2776</v>
      </c>
      <c r="M1436" s="173"/>
      <c r="N1436" s="173">
        <v>3</v>
      </c>
    </row>
    <row r="1437" spans="1:14" x14ac:dyDescent="0.25">
      <c r="A1437" s="176" t="str">
        <f t="shared" si="132"/>
        <v>13381061</v>
      </c>
      <c r="B1437" s="176">
        <f t="shared" si="133"/>
        <v>1338106</v>
      </c>
      <c r="C1437" s="176" t="str">
        <f t="shared" si="134"/>
        <v>1</v>
      </c>
      <c r="D1437" s="176" t="str">
        <f t="shared" si="135"/>
        <v>DIAMOND WOOLFELT/CASHMERE</v>
      </c>
      <c r="E1437" s="176" t="str">
        <f t="shared" si="136"/>
        <v>Шляпа</v>
      </c>
      <c r="F1437" s="177" t="str">
        <f t="shared" si="137"/>
        <v>Шляпы</v>
      </c>
      <c r="G1437" s="172" t="s">
        <v>394</v>
      </c>
      <c r="H1437" s="173" t="s">
        <v>1849</v>
      </c>
      <c r="I1437" s="173" t="s">
        <v>61</v>
      </c>
      <c r="J1437" s="173" t="s">
        <v>2775</v>
      </c>
      <c r="K1437" s="173">
        <v>3</v>
      </c>
      <c r="L1437" s="173" t="s">
        <v>2776</v>
      </c>
      <c r="M1437" s="173"/>
      <c r="N1437" s="173">
        <v>3</v>
      </c>
    </row>
    <row r="1438" spans="1:14" x14ac:dyDescent="0.25">
      <c r="A1438" s="176" t="str">
        <f t="shared" si="132"/>
        <v>13381061</v>
      </c>
      <c r="B1438" s="176">
        <f t="shared" si="133"/>
        <v>1338106</v>
      </c>
      <c r="C1438" s="176" t="str">
        <f t="shared" si="134"/>
        <v>1</v>
      </c>
      <c r="D1438" s="176" t="str">
        <f t="shared" si="135"/>
        <v>DIAMOND WOOLFELT/CASHMERE</v>
      </c>
      <c r="E1438" s="176" t="str">
        <f t="shared" si="136"/>
        <v>Шляпа</v>
      </c>
      <c r="F1438" s="177" t="str">
        <f t="shared" si="137"/>
        <v>Шляпы</v>
      </c>
      <c r="G1438" s="172" t="s">
        <v>392</v>
      </c>
      <c r="H1438" s="173" t="s">
        <v>1849</v>
      </c>
      <c r="I1438" s="173" t="s">
        <v>60</v>
      </c>
      <c r="J1438" s="173" t="s">
        <v>2775</v>
      </c>
      <c r="K1438" s="173">
        <v>4</v>
      </c>
      <c r="L1438" s="173" t="s">
        <v>2777</v>
      </c>
      <c r="M1438" s="173"/>
      <c r="N1438" s="173">
        <v>4</v>
      </c>
    </row>
    <row r="1439" spans="1:14" x14ac:dyDescent="0.25">
      <c r="A1439" s="176" t="str">
        <f t="shared" si="132"/>
        <v>13381061</v>
      </c>
      <c r="B1439" s="176">
        <f t="shared" si="133"/>
        <v>1338106</v>
      </c>
      <c r="C1439" s="176" t="str">
        <f t="shared" si="134"/>
        <v>1</v>
      </c>
      <c r="D1439" s="176" t="str">
        <f t="shared" si="135"/>
        <v>DIAMOND WOOLFELT/CASHMERE</v>
      </c>
      <c r="E1439" s="176" t="str">
        <f t="shared" si="136"/>
        <v>Шляпа</v>
      </c>
      <c r="F1439" s="177" t="str">
        <f t="shared" si="137"/>
        <v>Шляпы</v>
      </c>
      <c r="G1439" s="172" t="s">
        <v>391</v>
      </c>
      <c r="H1439" s="173" t="s">
        <v>1849</v>
      </c>
      <c r="I1439" s="173" t="s">
        <v>64</v>
      </c>
      <c r="J1439" s="173" t="s">
        <v>2775</v>
      </c>
      <c r="K1439" s="173">
        <v>3</v>
      </c>
      <c r="L1439" s="173" t="s">
        <v>2776</v>
      </c>
      <c r="M1439" s="173"/>
      <c r="N1439" s="173">
        <v>3</v>
      </c>
    </row>
    <row r="1440" spans="1:14" x14ac:dyDescent="0.25">
      <c r="A1440" s="176" t="str">
        <f t="shared" si="132"/>
        <v>13381061</v>
      </c>
      <c r="B1440" s="176">
        <f t="shared" si="133"/>
        <v>1338106</v>
      </c>
      <c r="C1440" s="176" t="str">
        <f t="shared" si="134"/>
        <v>1</v>
      </c>
      <c r="D1440" s="176" t="str">
        <f t="shared" si="135"/>
        <v>DIAMOND WOOLFELT/CASHMERE</v>
      </c>
      <c r="E1440" s="176" t="str">
        <f t="shared" si="136"/>
        <v>Шляпа</v>
      </c>
      <c r="F1440" s="177" t="str">
        <f t="shared" si="137"/>
        <v>Шляпы</v>
      </c>
      <c r="G1440" s="172" t="s">
        <v>390</v>
      </c>
      <c r="H1440" s="173" t="s">
        <v>1849</v>
      </c>
      <c r="I1440" s="173" t="s">
        <v>70</v>
      </c>
      <c r="J1440" s="173" t="s">
        <v>2775</v>
      </c>
      <c r="K1440" s="173">
        <v>2</v>
      </c>
      <c r="L1440" s="173" t="s">
        <v>2779</v>
      </c>
      <c r="M1440" s="173"/>
      <c r="N1440" s="173">
        <v>2</v>
      </c>
    </row>
    <row r="1441" spans="1:14" x14ac:dyDescent="0.25">
      <c r="A1441" s="176" t="str">
        <f t="shared" si="132"/>
        <v>13381071</v>
      </c>
      <c r="B1441" s="176">
        <f t="shared" si="133"/>
        <v>1338107</v>
      </c>
      <c r="C1441" s="176" t="str">
        <f t="shared" si="134"/>
        <v>1</v>
      </c>
      <c r="D1441" s="176" t="str">
        <f t="shared" si="135"/>
        <v>DIAMOND WOOLFELT</v>
      </c>
      <c r="E1441" s="176" t="str">
        <f t="shared" si="136"/>
        <v>Шляпа</v>
      </c>
      <c r="F1441" s="177" t="str">
        <f t="shared" si="137"/>
        <v>Шляпы</v>
      </c>
      <c r="G1441" s="172" t="s">
        <v>389</v>
      </c>
      <c r="H1441" s="173" t="s">
        <v>1854</v>
      </c>
      <c r="I1441" s="173" t="s">
        <v>66</v>
      </c>
      <c r="J1441" s="173" t="s">
        <v>2983</v>
      </c>
      <c r="K1441" s="173">
        <v>2</v>
      </c>
      <c r="L1441" s="173" t="s">
        <v>3024</v>
      </c>
      <c r="M1441" s="173"/>
      <c r="N1441" s="173">
        <v>2</v>
      </c>
    </row>
    <row r="1442" spans="1:14" x14ac:dyDescent="0.25">
      <c r="A1442" s="176" t="str">
        <f t="shared" si="132"/>
        <v>13381071</v>
      </c>
      <c r="B1442" s="176">
        <f t="shared" si="133"/>
        <v>1338107</v>
      </c>
      <c r="C1442" s="176" t="str">
        <f t="shared" si="134"/>
        <v>1</v>
      </c>
      <c r="D1442" s="176" t="str">
        <f t="shared" si="135"/>
        <v>DIAMOND WOOLFELT</v>
      </c>
      <c r="E1442" s="176" t="str">
        <f t="shared" si="136"/>
        <v>Шляпа</v>
      </c>
      <c r="F1442" s="177" t="str">
        <f t="shared" si="137"/>
        <v>Шляпы</v>
      </c>
      <c r="G1442" s="172" t="s">
        <v>387</v>
      </c>
      <c r="H1442" s="173" t="s">
        <v>1854</v>
      </c>
      <c r="I1442" s="173" t="s">
        <v>61</v>
      </c>
      <c r="J1442" s="173" t="s">
        <v>2983</v>
      </c>
      <c r="K1442" s="173">
        <v>4</v>
      </c>
      <c r="L1442" s="173" t="s">
        <v>3025</v>
      </c>
      <c r="M1442" s="173"/>
      <c r="N1442" s="173">
        <v>4</v>
      </c>
    </row>
    <row r="1443" spans="1:14" x14ac:dyDescent="0.25">
      <c r="A1443" s="176" t="str">
        <f t="shared" si="132"/>
        <v>13381071</v>
      </c>
      <c r="B1443" s="176">
        <f t="shared" si="133"/>
        <v>1338107</v>
      </c>
      <c r="C1443" s="176" t="str">
        <f t="shared" si="134"/>
        <v>1</v>
      </c>
      <c r="D1443" s="176" t="str">
        <f t="shared" si="135"/>
        <v>DIAMOND WOOLFELT</v>
      </c>
      <c r="E1443" s="176" t="str">
        <f t="shared" si="136"/>
        <v>Шляпа</v>
      </c>
      <c r="F1443" s="177" t="str">
        <f t="shared" si="137"/>
        <v>Шляпы</v>
      </c>
      <c r="G1443" s="172" t="s">
        <v>386</v>
      </c>
      <c r="H1443" s="173" t="s">
        <v>1854</v>
      </c>
      <c r="I1443" s="173" t="s">
        <v>60</v>
      </c>
      <c r="J1443" s="173" t="s">
        <v>2983</v>
      </c>
      <c r="K1443" s="173">
        <v>4</v>
      </c>
      <c r="L1443" s="173" t="s">
        <v>3025</v>
      </c>
      <c r="M1443" s="173"/>
      <c r="N1443" s="173">
        <v>4</v>
      </c>
    </row>
    <row r="1444" spans="1:14" x14ac:dyDescent="0.25">
      <c r="A1444" s="176" t="str">
        <f t="shared" si="132"/>
        <v>13381071</v>
      </c>
      <c r="B1444" s="176">
        <f t="shared" si="133"/>
        <v>1338107</v>
      </c>
      <c r="C1444" s="176" t="str">
        <f t="shared" si="134"/>
        <v>1</v>
      </c>
      <c r="D1444" s="176" t="str">
        <f t="shared" si="135"/>
        <v>DIAMOND WOOLFELT</v>
      </c>
      <c r="E1444" s="176" t="str">
        <f t="shared" si="136"/>
        <v>Шляпа</v>
      </c>
      <c r="F1444" s="177" t="str">
        <f t="shared" si="137"/>
        <v>Шляпы</v>
      </c>
      <c r="G1444" s="172" t="s">
        <v>385</v>
      </c>
      <c r="H1444" s="173" t="s">
        <v>1854</v>
      </c>
      <c r="I1444" s="173" t="s">
        <v>64</v>
      </c>
      <c r="J1444" s="173" t="s">
        <v>2983</v>
      </c>
      <c r="K1444" s="173">
        <v>4</v>
      </c>
      <c r="L1444" s="173" t="s">
        <v>3025</v>
      </c>
      <c r="M1444" s="173"/>
      <c r="N1444" s="173">
        <v>4</v>
      </c>
    </row>
    <row r="1445" spans="1:14" x14ac:dyDescent="0.25">
      <c r="A1445" s="176" t="str">
        <f t="shared" si="132"/>
        <v>13381071</v>
      </c>
      <c r="B1445" s="176">
        <f t="shared" si="133"/>
        <v>1338107</v>
      </c>
      <c r="C1445" s="176" t="str">
        <f t="shared" si="134"/>
        <v>1</v>
      </c>
      <c r="D1445" s="176" t="str">
        <f t="shared" si="135"/>
        <v>DIAMOND WOOLFELT</v>
      </c>
      <c r="E1445" s="176" t="str">
        <f t="shared" si="136"/>
        <v>Шляпа</v>
      </c>
      <c r="F1445" s="177" t="str">
        <f t="shared" si="137"/>
        <v>Шляпы</v>
      </c>
      <c r="G1445" s="172" t="s">
        <v>384</v>
      </c>
      <c r="H1445" s="173" t="s">
        <v>1854</v>
      </c>
      <c r="I1445" s="173" t="s">
        <v>70</v>
      </c>
      <c r="J1445" s="173" t="s">
        <v>2983</v>
      </c>
      <c r="K1445" s="173">
        <v>2</v>
      </c>
      <c r="L1445" s="173" t="s">
        <v>3024</v>
      </c>
      <c r="M1445" s="173"/>
      <c r="N1445" s="173">
        <v>2</v>
      </c>
    </row>
    <row r="1446" spans="1:14" x14ac:dyDescent="0.25">
      <c r="A1446" s="176" t="str">
        <f t="shared" si="132"/>
        <v>133811376</v>
      </c>
      <c r="B1446" s="176">
        <f t="shared" si="133"/>
        <v>1338113</v>
      </c>
      <c r="C1446" s="176" t="str">
        <f t="shared" si="134"/>
        <v>76</v>
      </c>
      <c r="D1446" s="176" t="str">
        <f t="shared" si="135"/>
        <v>DIAMOND WOOLFELT</v>
      </c>
      <c r="E1446" s="176" t="str">
        <f t="shared" si="136"/>
        <v>Шляпа</v>
      </c>
      <c r="F1446" s="177" t="str">
        <f t="shared" si="137"/>
        <v>Шляпы</v>
      </c>
      <c r="G1446" s="172" t="s">
        <v>382</v>
      </c>
      <c r="H1446" s="173" t="s">
        <v>1860</v>
      </c>
      <c r="I1446" s="173" t="s">
        <v>66</v>
      </c>
      <c r="J1446" s="173" t="s">
        <v>2889</v>
      </c>
      <c r="K1446" s="173">
        <v>1</v>
      </c>
      <c r="L1446" s="173" t="s">
        <v>2889</v>
      </c>
      <c r="M1446" s="173"/>
      <c r="N1446" s="173">
        <v>1</v>
      </c>
    </row>
    <row r="1447" spans="1:14" x14ac:dyDescent="0.25">
      <c r="A1447" s="176" t="str">
        <f t="shared" si="132"/>
        <v>133811376</v>
      </c>
      <c r="B1447" s="176">
        <f t="shared" si="133"/>
        <v>1338113</v>
      </c>
      <c r="C1447" s="176" t="str">
        <f t="shared" si="134"/>
        <v>76</v>
      </c>
      <c r="D1447" s="176" t="str">
        <f t="shared" si="135"/>
        <v>DIAMOND WOOLFELT</v>
      </c>
      <c r="E1447" s="176" t="str">
        <f t="shared" si="136"/>
        <v>Шляпа</v>
      </c>
      <c r="F1447" s="177" t="str">
        <f t="shared" si="137"/>
        <v>Шляпы</v>
      </c>
      <c r="G1447" s="172" t="s">
        <v>381</v>
      </c>
      <c r="H1447" s="173" t="s">
        <v>1860</v>
      </c>
      <c r="I1447" s="173" t="s">
        <v>61</v>
      </c>
      <c r="J1447" s="173" t="s">
        <v>2889</v>
      </c>
      <c r="K1447" s="173">
        <v>4</v>
      </c>
      <c r="L1447" s="173" t="s">
        <v>2892</v>
      </c>
      <c r="M1447" s="173"/>
      <c r="N1447" s="173">
        <v>4</v>
      </c>
    </row>
    <row r="1448" spans="1:14" x14ac:dyDescent="0.25">
      <c r="A1448" s="176" t="str">
        <f t="shared" si="132"/>
        <v>133811376</v>
      </c>
      <c r="B1448" s="176">
        <f t="shared" si="133"/>
        <v>1338113</v>
      </c>
      <c r="C1448" s="176" t="str">
        <f t="shared" si="134"/>
        <v>76</v>
      </c>
      <c r="D1448" s="176" t="str">
        <f t="shared" si="135"/>
        <v>DIAMOND WOOLFELT</v>
      </c>
      <c r="E1448" s="176" t="str">
        <f t="shared" si="136"/>
        <v>Шляпа</v>
      </c>
      <c r="F1448" s="177" t="str">
        <f t="shared" si="137"/>
        <v>Шляпы</v>
      </c>
      <c r="G1448" s="172" t="s">
        <v>380</v>
      </c>
      <c r="H1448" s="173" t="s">
        <v>1860</v>
      </c>
      <c r="I1448" s="173" t="s">
        <v>60</v>
      </c>
      <c r="J1448" s="173" t="s">
        <v>2889</v>
      </c>
      <c r="K1448" s="173">
        <v>6</v>
      </c>
      <c r="L1448" s="173" t="s">
        <v>3021</v>
      </c>
      <c r="M1448" s="173"/>
      <c r="N1448" s="173">
        <v>6</v>
      </c>
    </row>
    <row r="1449" spans="1:14" x14ac:dyDescent="0.25">
      <c r="A1449" s="176" t="str">
        <f t="shared" si="132"/>
        <v>133811376</v>
      </c>
      <c r="B1449" s="176">
        <f t="shared" si="133"/>
        <v>1338113</v>
      </c>
      <c r="C1449" s="176" t="str">
        <f t="shared" si="134"/>
        <v>76</v>
      </c>
      <c r="D1449" s="176" t="str">
        <f t="shared" si="135"/>
        <v>DIAMOND WOOLFELT</v>
      </c>
      <c r="E1449" s="176" t="str">
        <f t="shared" si="136"/>
        <v>Шляпа</v>
      </c>
      <c r="F1449" s="177" t="str">
        <f t="shared" si="137"/>
        <v>Шляпы</v>
      </c>
      <c r="G1449" s="172" t="s">
        <v>379</v>
      </c>
      <c r="H1449" s="173" t="s">
        <v>1860</v>
      </c>
      <c r="I1449" s="173" t="s">
        <v>64</v>
      </c>
      <c r="J1449" s="173" t="s">
        <v>2889</v>
      </c>
      <c r="K1449" s="173">
        <v>4</v>
      </c>
      <c r="L1449" s="173" t="s">
        <v>2892</v>
      </c>
      <c r="M1449" s="173"/>
      <c r="N1449" s="173">
        <v>4</v>
      </c>
    </row>
    <row r="1450" spans="1:14" x14ac:dyDescent="0.25">
      <c r="A1450" s="176" t="str">
        <f t="shared" si="132"/>
        <v>133811376</v>
      </c>
      <c r="B1450" s="176">
        <f t="shared" si="133"/>
        <v>1338113</v>
      </c>
      <c r="C1450" s="176" t="str">
        <f t="shared" si="134"/>
        <v>76</v>
      </c>
      <c r="D1450" s="176" t="str">
        <f t="shared" si="135"/>
        <v>DIAMOND WOOLFELT</v>
      </c>
      <c r="E1450" s="176" t="str">
        <f t="shared" si="136"/>
        <v>Шляпа</v>
      </c>
      <c r="F1450" s="177" t="str">
        <f t="shared" si="137"/>
        <v>Шляпы</v>
      </c>
      <c r="G1450" s="172" t="s">
        <v>378</v>
      </c>
      <c r="H1450" s="173" t="s">
        <v>1860</v>
      </c>
      <c r="I1450" s="173" t="s">
        <v>70</v>
      </c>
      <c r="J1450" s="173" t="s">
        <v>2889</v>
      </c>
      <c r="K1450" s="173">
        <v>1</v>
      </c>
      <c r="L1450" s="173" t="s">
        <v>2889</v>
      </c>
      <c r="M1450" s="173"/>
      <c r="N1450" s="173">
        <v>1</v>
      </c>
    </row>
    <row r="1451" spans="1:14" x14ac:dyDescent="0.25">
      <c r="A1451" s="176" t="str">
        <f t="shared" si="132"/>
        <v>13381131</v>
      </c>
      <c r="B1451" s="176">
        <f t="shared" si="133"/>
        <v>1338113</v>
      </c>
      <c r="C1451" s="176" t="str">
        <f t="shared" si="134"/>
        <v>1</v>
      </c>
      <c r="D1451" s="176" t="str">
        <f t="shared" si="135"/>
        <v>DIAMOND WOOLFELT</v>
      </c>
      <c r="E1451" s="176" t="str">
        <f t="shared" si="136"/>
        <v>Шляпа</v>
      </c>
      <c r="F1451" s="177" t="str">
        <f t="shared" si="137"/>
        <v>Шляпы</v>
      </c>
      <c r="G1451" s="172" t="s">
        <v>376</v>
      </c>
      <c r="H1451" s="173" t="s">
        <v>1866</v>
      </c>
      <c r="I1451" s="173" t="s">
        <v>66</v>
      </c>
      <c r="J1451" s="173" t="s">
        <v>2889</v>
      </c>
      <c r="K1451" s="173">
        <v>3</v>
      </c>
      <c r="L1451" s="173" t="s">
        <v>2894</v>
      </c>
      <c r="M1451" s="173"/>
      <c r="N1451" s="173">
        <v>3</v>
      </c>
    </row>
    <row r="1452" spans="1:14" x14ac:dyDescent="0.25">
      <c r="A1452" s="176" t="str">
        <f t="shared" si="132"/>
        <v>13381131</v>
      </c>
      <c r="B1452" s="176">
        <f t="shared" si="133"/>
        <v>1338113</v>
      </c>
      <c r="C1452" s="176" t="str">
        <f t="shared" si="134"/>
        <v>1</v>
      </c>
      <c r="D1452" s="176" t="str">
        <f t="shared" si="135"/>
        <v>DIAMOND WOOLFELT</v>
      </c>
      <c r="E1452" s="176" t="str">
        <f t="shared" si="136"/>
        <v>Шляпа</v>
      </c>
      <c r="F1452" s="177" t="str">
        <f t="shared" si="137"/>
        <v>Шляпы</v>
      </c>
      <c r="G1452" s="172" t="s">
        <v>375</v>
      </c>
      <c r="H1452" s="173" t="s">
        <v>1866</v>
      </c>
      <c r="I1452" s="173" t="s">
        <v>61</v>
      </c>
      <c r="J1452" s="173" t="s">
        <v>2889</v>
      </c>
      <c r="K1452" s="173">
        <v>7</v>
      </c>
      <c r="L1452" s="173" t="s">
        <v>2893</v>
      </c>
      <c r="M1452" s="173"/>
      <c r="N1452" s="173">
        <v>7</v>
      </c>
    </row>
    <row r="1453" spans="1:14" x14ac:dyDescent="0.25">
      <c r="A1453" s="176" t="str">
        <f t="shared" si="132"/>
        <v>13381131</v>
      </c>
      <c r="B1453" s="176">
        <f t="shared" si="133"/>
        <v>1338113</v>
      </c>
      <c r="C1453" s="176" t="str">
        <f t="shared" si="134"/>
        <v>1</v>
      </c>
      <c r="D1453" s="176" t="str">
        <f t="shared" si="135"/>
        <v>DIAMOND WOOLFELT</v>
      </c>
      <c r="E1453" s="176" t="str">
        <f t="shared" si="136"/>
        <v>Шляпа</v>
      </c>
      <c r="F1453" s="177" t="str">
        <f t="shared" si="137"/>
        <v>Шляпы</v>
      </c>
      <c r="G1453" s="172" t="s">
        <v>374</v>
      </c>
      <c r="H1453" s="173" t="s">
        <v>1866</v>
      </c>
      <c r="I1453" s="173" t="s">
        <v>60</v>
      </c>
      <c r="J1453" s="173" t="s">
        <v>2889</v>
      </c>
      <c r="K1453" s="173">
        <v>9</v>
      </c>
      <c r="L1453" s="173" t="s">
        <v>3026</v>
      </c>
      <c r="M1453" s="173"/>
      <c r="N1453" s="173">
        <v>9</v>
      </c>
    </row>
    <row r="1454" spans="1:14" x14ac:dyDescent="0.25">
      <c r="A1454" s="176" t="str">
        <f t="shared" si="132"/>
        <v>13381131</v>
      </c>
      <c r="B1454" s="176">
        <f t="shared" si="133"/>
        <v>1338113</v>
      </c>
      <c r="C1454" s="176" t="str">
        <f t="shared" si="134"/>
        <v>1</v>
      </c>
      <c r="D1454" s="176" t="str">
        <f t="shared" si="135"/>
        <v>DIAMOND WOOLFELT</v>
      </c>
      <c r="E1454" s="176" t="str">
        <f t="shared" si="136"/>
        <v>Шляпа</v>
      </c>
      <c r="F1454" s="177" t="str">
        <f t="shared" si="137"/>
        <v>Шляпы</v>
      </c>
      <c r="G1454" s="172" t="s">
        <v>373</v>
      </c>
      <c r="H1454" s="173" t="s">
        <v>1866</v>
      </c>
      <c r="I1454" s="173" t="s">
        <v>64</v>
      </c>
      <c r="J1454" s="173" t="s">
        <v>2889</v>
      </c>
      <c r="K1454" s="173">
        <v>7</v>
      </c>
      <c r="L1454" s="173" t="s">
        <v>2893</v>
      </c>
      <c r="M1454" s="173"/>
      <c r="N1454" s="173">
        <v>7</v>
      </c>
    </row>
    <row r="1455" spans="1:14" x14ac:dyDescent="0.25">
      <c r="A1455" s="176" t="str">
        <f t="shared" si="132"/>
        <v>13381131</v>
      </c>
      <c r="B1455" s="176">
        <f t="shared" si="133"/>
        <v>1338113</v>
      </c>
      <c r="C1455" s="176" t="str">
        <f t="shared" si="134"/>
        <v>1</v>
      </c>
      <c r="D1455" s="176" t="str">
        <f t="shared" si="135"/>
        <v>DIAMOND WOOLFELT</v>
      </c>
      <c r="E1455" s="176" t="str">
        <f t="shared" si="136"/>
        <v>Шляпа</v>
      </c>
      <c r="F1455" s="177" t="str">
        <f t="shared" si="137"/>
        <v>Шляпы</v>
      </c>
      <c r="G1455" s="172" t="s">
        <v>372</v>
      </c>
      <c r="H1455" s="173" t="s">
        <v>1866</v>
      </c>
      <c r="I1455" s="173" t="s">
        <v>70</v>
      </c>
      <c r="J1455" s="173" t="s">
        <v>2889</v>
      </c>
      <c r="K1455" s="173">
        <v>3</v>
      </c>
      <c r="L1455" s="173" t="s">
        <v>2894</v>
      </c>
      <c r="M1455" s="173"/>
      <c r="N1455" s="173">
        <v>3</v>
      </c>
    </row>
    <row r="1456" spans="1:14" x14ac:dyDescent="0.25">
      <c r="A1456" s="176" t="str">
        <f t="shared" si="132"/>
        <v>13381141</v>
      </c>
      <c r="B1456" s="176">
        <f t="shared" si="133"/>
        <v>1338114</v>
      </c>
      <c r="C1456" s="176" t="str">
        <f t="shared" si="134"/>
        <v>1</v>
      </c>
      <c r="D1456" s="176" t="str">
        <f t="shared" si="135"/>
        <v>DIAMOND WOOLFELT</v>
      </c>
      <c r="E1456" s="176" t="str">
        <f t="shared" si="136"/>
        <v>Шляпа</v>
      </c>
      <c r="F1456" s="177" t="str">
        <f t="shared" si="137"/>
        <v>Шляпы</v>
      </c>
      <c r="G1456" s="172" t="s">
        <v>547</v>
      </c>
      <c r="H1456" s="173" t="s">
        <v>1871</v>
      </c>
      <c r="I1456" s="173" t="s">
        <v>66</v>
      </c>
      <c r="J1456" s="173" t="s">
        <v>2639</v>
      </c>
      <c r="K1456" s="173">
        <v>1</v>
      </c>
      <c r="L1456" s="173" t="s">
        <v>2639</v>
      </c>
      <c r="M1456" s="173"/>
      <c r="N1456" s="173">
        <v>1</v>
      </c>
    </row>
    <row r="1457" spans="1:14" x14ac:dyDescent="0.25">
      <c r="A1457" s="176" t="str">
        <f t="shared" si="132"/>
        <v>13381141</v>
      </c>
      <c r="B1457" s="176">
        <f t="shared" si="133"/>
        <v>1338114</v>
      </c>
      <c r="C1457" s="176" t="str">
        <f t="shared" si="134"/>
        <v>1</v>
      </c>
      <c r="D1457" s="176" t="str">
        <f t="shared" si="135"/>
        <v>DIAMOND WOOLFELT</v>
      </c>
      <c r="E1457" s="176" t="str">
        <f t="shared" si="136"/>
        <v>Шляпа</v>
      </c>
      <c r="F1457" s="177" t="str">
        <f t="shared" si="137"/>
        <v>Шляпы</v>
      </c>
      <c r="G1457" s="172" t="s">
        <v>545</v>
      </c>
      <c r="H1457" s="173" t="s">
        <v>1871</v>
      </c>
      <c r="I1457" s="173" t="s">
        <v>61</v>
      </c>
      <c r="J1457" s="173" t="s">
        <v>2639</v>
      </c>
      <c r="K1457" s="173">
        <v>7</v>
      </c>
      <c r="L1457" s="173" t="s">
        <v>3028</v>
      </c>
      <c r="M1457" s="173"/>
      <c r="N1457" s="173">
        <v>7</v>
      </c>
    </row>
    <row r="1458" spans="1:14" x14ac:dyDescent="0.25">
      <c r="A1458" s="176" t="str">
        <f t="shared" si="132"/>
        <v>13381141</v>
      </c>
      <c r="B1458" s="176">
        <f t="shared" si="133"/>
        <v>1338114</v>
      </c>
      <c r="C1458" s="176" t="str">
        <f t="shared" si="134"/>
        <v>1</v>
      </c>
      <c r="D1458" s="176" t="str">
        <f t="shared" si="135"/>
        <v>DIAMOND WOOLFELT</v>
      </c>
      <c r="E1458" s="176" t="str">
        <f t="shared" si="136"/>
        <v>Шляпа</v>
      </c>
      <c r="F1458" s="177" t="str">
        <f t="shared" si="137"/>
        <v>Шляпы</v>
      </c>
      <c r="G1458" s="172" t="s">
        <v>543</v>
      </c>
      <c r="H1458" s="173" t="s">
        <v>1871</v>
      </c>
      <c r="I1458" s="173" t="s">
        <v>60</v>
      </c>
      <c r="J1458" s="173" t="s">
        <v>2639</v>
      </c>
      <c r="K1458" s="173">
        <v>10</v>
      </c>
      <c r="L1458" s="173" t="s">
        <v>3029</v>
      </c>
      <c r="M1458" s="173"/>
      <c r="N1458" s="173">
        <v>10</v>
      </c>
    </row>
    <row r="1459" spans="1:14" x14ac:dyDescent="0.25">
      <c r="A1459" s="176" t="str">
        <f t="shared" si="132"/>
        <v>13381141</v>
      </c>
      <c r="B1459" s="176">
        <f t="shared" si="133"/>
        <v>1338114</v>
      </c>
      <c r="C1459" s="176" t="str">
        <f t="shared" si="134"/>
        <v>1</v>
      </c>
      <c r="D1459" s="176" t="str">
        <f t="shared" si="135"/>
        <v>DIAMOND WOOLFELT</v>
      </c>
      <c r="E1459" s="176" t="str">
        <f t="shared" si="136"/>
        <v>Шляпа</v>
      </c>
      <c r="F1459" s="177" t="str">
        <f t="shared" si="137"/>
        <v>Шляпы</v>
      </c>
      <c r="G1459" s="172" t="s">
        <v>542</v>
      </c>
      <c r="H1459" s="173" t="s">
        <v>1871</v>
      </c>
      <c r="I1459" s="173" t="s">
        <v>64</v>
      </c>
      <c r="J1459" s="173" t="s">
        <v>2639</v>
      </c>
      <c r="K1459" s="173">
        <v>6</v>
      </c>
      <c r="L1459" s="173" t="s">
        <v>2641</v>
      </c>
      <c r="M1459" s="173"/>
      <c r="N1459" s="173">
        <v>6</v>
      </c>
    </row>
    <row r="1460" spans="1:14" x14ac:dyDescent="0.25">
      <c r="A1460" s="176" t="str">
        <f t="shared" si="132"/>
        <v>13381141</v>
      </c>
      <c r="B1460" s="176">
        <f t="shared" si="133"/>
        <v>1338114</v>
      </c>
      <c r="C1460" s="176" t="str">
        <f t="shared" si="134"/>
        <v>1</v>
      </c>
      <c r="D1460" s="176" t="str">
        <f t="shared" si="135"/>
        <v>DIAMOND WOOLFELT</v>
      </c>
      <c r="E1460" s="176" t="str">
        <f t="shared" si="136"/>
        <v>Шляпа</v>
      </c>
      <c r="F1460" s="177" t="str">
        <f t="shared" si="137"/>
        <v>Шляпы</v>
      </c>
      <c r="G1460" s="172" t="s">
        <v>541</v>
      </c>
      <c r="H1460" s="173" t="s">
        <v>1871</v>
      </c>
      <c r="I1460" s="173" t="s">
        <v>70</v>
      </c>
      <c r="J1460" s="173" t="s">
        <v>2639</v>
      </c>
      <c r="K1460" s="173">
        <v>1</v>
      </c>
      <c r="L1460" s="173" t="s">
        <v>2639</v>
      </c>
      <c r="M1460" s="173"/>
      <c r="N1460" s="173">
        <v>1</v>
      </c>
    </row>
    <row r="1461" spans="1:14" x14ac:dyDescent="0.25">
      <c r="A1461" s="176" t="str">
        <f t="shared" si="132"/>
        <v>13385047</v>
      </c>
      <c r="B1461" s="176">
        <f t="shared" si="133"/>
        <v>1338504</v>
      </c>
      <c r="C1461" s="176" t="str">
        <f t="shared" si="134"/>
        <v>7</v>
      </c>
      <c r="D1461" s="176" t="str">
        <f t="shared" si="135"/>
        <v>PLAYER RAFFIA CROCHET</v>
      </c>
      <c r="E1461" s="176" t="str">
        <f t="shared" si="136"/>
        <v>Шляпа</v>
      </c>
      <c r="F1461" s="177" t="str">
        <f t="shared" si="137"/>
        <v>Шляпы</v>
      </c>
      <c r="G1461" s="172" t="s">
        <v>1289</v>
      </c>
      <c r="H1461" s="173" t="s">
        <v>1875</v>
      </c>
      <c r="I1461" s="173" t="s">
        <v>64</v>
      </c>
      <c r="J1461" s="173" t="s">
        <v>2874</v>
      </c>
      <c r="K1461" s="173">
        <v>1</v>
      </c>
      <c r="L1461" s="173" t="s">
        <v>2874</v>
      </c>
      <c r="M1461" s="173"/>
      <c r="N1461" s="173">
        <v>1</v>
      </c>
    </row>
    <row r="1462" spans="1:14" x14ac:dyDescent="0.25">
      <c r="A1462" s="176" t="str">
        <f t="shared" si="132"/>
        <v>139811666</v>
      </c>
      <c r="B1462" s="176">
        <f t="shared" si="133"/>
        <v>1398116</v>
      </c>
      <c r="C1462" s="176" t="str">
        <f t="shared" si="134"/>
        <v>66</v>
      </c>
      <c r="D1462" s="176" t="str">
        <f t="shared" si="135"/>
        <v>PLAYER WOOLFELT</v>
      </c>
      <c r="E1462" s="176" t="str">
        <f t="shared" si="136"/>
        <v>Шляпа</v>
      </c>
      <c r="F1462" s="177" t="str">
        <f t="shared" si="137"/>
        <v>Шляпы</v>
      </c>
      <c r="G1462" s="172" t="s">
        <v>538</v>
      </c>
      <c r="H1462" s="173" t="s">
        <v>1878</v>
      </c>
      <c r="I1462" s="173" t="s">
        <v>61</v>
      </c>
      <c r="J1462" s="173" t="s">
        <v>3030</v>
      </c>
      <c r="K1462" s="173">
        <v>1</v>
      </c>
      <c r="L1462" s="173" t="s">
        <v>3030</v>
      </c>
      <c r="M1462" s="173"/>
      <c r="N1462" s="173">
        <v>1</v>
      </c>
    </row>
    <row r="1463" spans="1:14" x14ac:dyDescent="0.25">
      <c r="A1463" s="176" t="str">
        <f t="shared" si="132"/>
        <v>139811666</v>
      </c>
      <c r="B1463" s="176">
        <f t="shared" si="133"/>
        <v>1398116</v>
      </c>
      <c r="C1463" s="176" t="str">
        <f t="shared" si="134"/>
        <v>66</v>
      </c>
      <c r="D1463" s="176" t="str">
        <f t="shared" si="135"/>
        <v>PLAYER WOOLFELT</v>
      </c>
      <c r="E1463" s="176" t="str">
        <f t="shared" si="136"/>
        <v>Шляпа</v>
      </c>
      <c r="F1463" s="177" t="str">
        <f t="shared" si="137"/>
        <v>Шляпы</v>
      </c>
      <c r="G1463" s="172" t="s">
        <v>537</v>
      </c>
      <c r="H1463" s="173" t="s">
        <v>1878</v>
      </c>
      <c r="I1463" s="173" t="s">
        <v>60</v>
      </c>
      <c r="J1463" s="173" t="s">
        <v>3030</v>
      </c>
      <c r="K1463" s="173">
        <v>4</v>
      </c>
      <c r="L1463" s="173" t="s">
        <v>3032</v>
      </c>
      <c r="M1463" s="173"/>
      <c r="N1463" s="173">
        <v>4</v>
      </c>
    </row>
    <row r="1464" spans="1:14" x14ac:dyDescent="0.25">
      <c r="A1464" s="176" t="str">
        <f t="shared" si="132"/>
        <v>13981161</v>
      </c>
      <c r="B1464" s="176">
        <f t="shared" si="133"/>
        <v>1398116</v>
      </c>
      <c r="C1464" s="176" t="str">
        <f t="shared" si="134"/>
        <v>1</v>
      </c>
      <c r="D1464" s="176" t="str">
        <f t="shared" si="135"/>
        <v>PLAYER WOOLFELT</v>
      </c>
      <c r="E1464" s="176" t="str">
        <f t="shared" si="136"/>
        <v>Шляпа</v>
      </c>
      <c r="F1464" s="177" t="str">
        <f t="shared" si="137"/>
        <v>Шляпы</v>
      </c>
      <c r="G1464" s="172" t="s">
        <v>540</v>
      </c>
      <c r="H1464" s="173" t="s">
        <v>1880</v>
      </c>
      <c r="I1464" s="173" t="s">
        <v>61</v>
      </c>
      <c r="J1464" s="173" t="s">
        <v>3030</v>
      </c>
      <c r="K1464" s="173">
        <v>2</v>
      </c>
      <c r="L1464" s="173" t="s">
        <v>3033</v>
      </c>
      <c r="M1464" s="173"/>
      <c r="N1464" s="173">
        <v>2</v>
      </c>
    </row>
    <row r="1465" spans="1:14" x14ac:dyDescent="0.25">
      <c r="A1465" s="176" t="str">
        <f t="shared" si="132"/>
        <v>13981161</v>
      </c>
      <c r="B1465" s="176">
        <f t="shared" si="133"/>
        <v>1398116</v>
      </c>
      <c r="C1465" s="176" t="str">
        <f t="shared" si="134"/>
        <v>1</v>
      </c>
      <c r="D1465" s="176" t="str">
        <f t="shared" si="135"/>
        <v>PLAYER WOOLFELT</v>
      </c>
      <c r="E1465" s="176" t="str">
        <f t="shared" si="136"/>
        <v>Шляпа</v>
      </c>
      <c r="F1465" s="177" t="str">
        <f t="shared" si="137"/>
        <v>Шляпы</v>
      </c>
      <c r="G1465" s="172" t="s">
        <v>539</v>
      </c>
      <c r="H1465" s="173" t="s">
        <v>1880</v>
      </c>
      <c r="I1465" s="173" t="s">
        <v>60</v>
      </c>
      <c r="J1465" s="173" t="s">
        <v>3030</v>
      </c>
      <c r="K1465" s="173">
        <v>5</v>
      </c>
      <c r="L1465" s="173" t="s">
        <v>3034</v>
      </c>
      <c r="M1465" s="173"/>
      <c r="N1465" s="173">
        <v>5</v>
      </c>
    </row>
    <row r="1466" spans="1:14" x14ac:dyDescent="0.25">
      <c r="A1466" s="176" t="str">
        <f t="shared" si="132"/>
        <v>13981171</v>
      </c>
      <c r="B1466" s="176">
        <f t="shared" si="133"/>
        <v>1398117</v>
      </c>
      <c r="C1466" s="176" t="str">
        <f t="shared" si="134"/>
        <v>1</v>
      </c>
      <c r="D1466" s="176" t="str">
        <f t="shared" si="135"/>
        <v>PLAYER WOOLFELT</v>
      </c>
      <c r="E1466" s="176" t="str">
        <f t="shared" si="136"/>
        <v>Шляпа</v>
      </c>
      <c r="F1466" s="177" t="str">
        <f t="shared" si="137"/>
        <v>Шляпы</v>
      </c>
      <c r="G1466" s="172" t="s">
        <v>536</v>
      </c>
      <c r="H1466" s="173" t="s">
        <v>1883</v>
      </c>
      <c r="I1466" s="173" t="s">
        <v>66</v>
      </c>
      <c r="J1466" s="173" t="s">
        <v>2639</v>
      </c>
      <c r="K1466" s="173">
        <v>1</v>
      </c>
      <c r="L1466" s="173" t="s">
        <v>2639</v>
      </c>
      <c r="M1466" s="173"/>
      <c r="N1466" s="173">
        <v>1</v>
      </c>
    </row>
    <row r="1467" spans="1:14" x14ac:dyDescent="0.25">
      <c r="A1467" s="176" t="str">
        <f t="shared" si="132"/>
        <v>13981171</v>
      </c>
      <c r="B1467" s="176">
        <f t="shared" si="133"/>
        <v>1398117</v>
      </c>
      <c r="C1467" s="176" t="str">
        <f t="shared" si="134"/>
        <v>1</v>
      </c>
      <c r="D1467" s="176" t="str">
        <f t="shared" si="135"/>
        <v>PLAYER WOOLFELT</v>
      </c>
      <c r="E1467" s="176" t="str">
        <f t="shared" si="136"/>
        <v>Шляпа</v>
      </c>
      <c r="F1467" s="177" t="str">
        <f t="shared" si="137"/>
        <v>Шляпы</v>
      </c>
      <c r="G1467" s="172" t="s">
        <v>534</v>
      </c>
      <c r="H1467" s="173" t="s">
        <v>1883</v>
      </c>
      <c r="I1467" s="173" t="s">
        <v>61</v>
      </c>
      <c r="J1467" s="173" t="s">
        <v>2639</v>
      </c>
      <c r="K1467" s="173">
        <v>4</v>
      </c>
      <c r="L1467" s="173" t="s">
        <v>2642</v>
      </c>
      <c r="M1467" s="173"/>
      <c r="N1467" s="173">
        <v>4</v>
      </c>
    </row>
    <row r="1468" spans="1:14" x14ac:dyDescent="0.25">
      <c r="A1468" s="176" t="str">
        <f t="shared" si="132"/>
        <v>13981171</v>
      </c>
      <c r="B1468" s="176">
        <f t="shared" si="133"/>
        <v>1398117</v>
      </c>
      <c r="C1468" s="176" t="str">
        <f t="shared" si="134"/>
        <v>1</v>
      </c>
      <c r="D1468" s="176" t="str">
        <f t="shared" si="135"/>
        <v>PLAYER WOOLFELT</v>
      </c>
      <c r="E1468" s="176" t="str">
        <f t="shared" si="136"/>
        <v>Шляпа</v>
      </c>
      <c r="F1468" s="177" t="str">
        <f t="shared" si="137"/>
        <v>Шляпы</v>
      </c>
      <c r="G1468" s="172" t="s">
        <v>533</v>
      </c>
      <c r="H1468" s="173" t="s">
        <v>1883</v>
      </c>
      <c r="I1468" s="173" t="s">
        <v>60</v>
      </c>
      <c r="J1468" s="173" t="s">
        <v>2639</v>
      </c>
      <c r="K1468" s="173">
        <v>6</v>
      </c>
      <c r="L1468" s="173" t="s">
        <v>2641</v>
      </c>
      <c r="M1468" s="173"/>
      <c r="N1468" s="173">
        <v>6</v>
      </c>
    </row>
    <row r="1469" spans="1:14" x14ac:dyDescent="0.25">
      <c r="A1469" s="176" t="str">
        <f t="shared" si="132"/>
        <v>13981171</v>
      </c>
      <c r="B1469" s="176">
        <f t="shared" si="133"/>
        <v>1398117</v>
      </c>
      <c r="C1469" s="176" t="str">
        <f t="shared" si="134"/>
        <v>1</v>
      </c>
      <c r="D1469" s="176" t="str">
        <f t="shared" si="135"/>
        <v>PLAYER WOOLFELT</v>
      </c>
      <c r="E1469" s="176" t="str">
        <f t="shared" si="136"/>
        <v>Шляпа</v>
      </c>
      <c r="F1469" s="177" t="str">
        <f t="shared" si="137"/>
        <v>Шляпы</v>
      </c>
      <c r="G1469" s="172" t="s">
        <v>532</v>
      </c>
      <c r="H1469" s="173" t="s">
        <v>1883</v>
      </c>
      <c r="I1469" s="173" t="s">
        <v>64</v>
      </c>
      <c r="J1469" s="173" t="s">
        <v>2639</v>
      </c>
      <c r="K1469" s="173">
        <v>4</v>
      </c>
      <c r="L1469" s="173" t="s">
        <v>2642</v>
      </c>
      <c r="M1469" s="173"/>
      <c r="N1469" s="173">
        <v>4</v>
      </c>
    </row>
    <row r="1470" spans="1:14" x14ac:dyDescent="0.25">
      <c r="A1470" s="176" t="str">
        <f t="shared" si="132"/>
        <v>13981171</v>
      </c>
      <c r="B1470" s="176">
        <f t="shared" si="133"/>
        <v>1398117</v>
      </c>
      <c r="C1470" s="176" t="str">
        <f t="shared" si="134"/>
        <v>1</v>
      </c>
      <c r="D1470" s="176" t="str">
        <f t="shared" si="135"/>
        <v>PLAYER WOOLFELT</v>
      </c>
      <c r="E1470" s="176" t="str">
        <f t="shared" si="136"/>
        <v>Шляпа</v>
      </c>
      <c r="F1470" s="177" t="str">
        <f t="shared" si="137"/>
        <v>Шляпы</v>
      </c>
      <c r="G1470" s="172" t="s">
        <v>530</v>
      </c>
      <c r="H1470" s="173" t="s">
        <v>1883</v>
      </c>
      <c r="I1470" s="173" t="s">
        <v>70</v>
      </c>
      <c r="J1470" s="173" t="s">
        <v>2639</v>
      </c>
      <c r="K1470" s="173">
        <v>1</v>
      </c>
      <c r="L1470" s="173" t="s">
        <v>2639</v>
      </c>
      <c r="M1470" s="173"/>
      <c r="N1470" s="173">
        <v>1</v>
      </c>
    </row>
    <row r="1471" spans="1:14" x14ac:dyDescent="0.25">
      <c r="A1471" s="176" t="str">
        <f t="shared" si="132"/>
        <v>13982041</v>
      </c>
      <c r="B1471" s="176">
        <f t="shared" si="133"/>
        <v>1398204</v>
      </c>
      <c r="C1471" s="176" t="str">
        <f t="shared" si="134"/>
        <v>1</v>
      </c>
      <c r="D1471" s="176" t="str">
        <f t="shared" si="135"/>
        <v>PLAYER FURFELT</v>
      </c>
      <c r="E1471" s="176" t="str">
        <f t="shared" si="136"/>
        <v>Шляпа</v>
      </c>
      <c r="F1471" s="177" t="str">
        <f t="shared" si="137"/>
        <v>Шляпы</v>
      </c>
      <c r="G1471" s="172" t="s">
        <v>371</v>
      </c>
      <c r="H1471" s="173" t="s">
        <v>1888</v>
      </c>
      <c r="I1471" s="173" t="s">
        <v>62</v>
      </c>
      <c r="J1471" s="173" t="s">
        <v>3035</v>
      </c>
      <c r="K1471" s="173">
        <v>1</v>
      </c>
      <c r="L1471" s="173" t="s">
        <v>3035</v>
      </c>
      <c r="M1471" s="173"/>
      <c r="N1471" s="173">
        <v>1</v>
      </c>
    </row>
    <row r="1472" spans="1:14" x14ac:dyDescent="0.25">
      <c r="A1472" s="176" t="str">
        <f t="shared" si="132"/>
        <v>13982041</v>
      </c>
      <c r="B1472" s="176">
        <f t="shared" si="133"/>
        <v>1398204</v>
      </c>
      <c r="C1472" s="176" t="str">
        <f t="shared" si="134"/>
        <v>1</v>
      </c>
      <c r="D1472" s="176" t="str">
        <f t="shared" si="135"/>
        <v>PLAYER FURFELT</v>
      </c>
      <c r="E1472" s="176" t="str">
        <f t="shared" si="136"/>
        <v>Шляпа</v>
      </c>
      <c r="F1472" s="177" t="str">
        <f t="shared" si="137"/>
        <v>Шляпы</v>
      </c>
      <c r="G1472" s="172" t="s">
        <v>370</v>
      </c>
      <c r="H1472" s="173" t="s">
        <v>1888</v>
      </c>
      <c r="I1472" s="173" t="s">
        <v>60</v>
      </c>
      <c r="J1472" s="173" t="s">
        <v>3035</v>
      </c>
      <c r="K1472" s="173">
        <v>2</v>
      </c>
      <c r="L1472" s="173" t="s">
        <v>3036</v>
      </c>
      <c r="M1472" s="173"/>
      <c r="N1472" s="173">
        <v>2</v>
      </c>
    </row>
    <row r="1473" spans="1:14" x14ac:dyDescent="0.25">
      <c r="A1473" s="176" t="str">
        <f t="shared" si="132"/>
        <v>13982041</v>
      </c>
      <c r="B1473" s="176">
        <f t="shared" si="133"/>
        <v>1398204</v>
      </c>
      <c r="C1473" s="176" t="str">
        <f t="shared" si="134"/>
        <v>1</v>
      </c>
      <c r="D1473" s="176" t="str">
        <f t="shared" si="135"/>
        <v>PLAYER FURFELT</v>
      </c>
      <c r="E1473" s="176" t="str">
        <f t="shared" si="136"/>
        <v>Шляпа</v>
      </c>
      <c r="F1473" s="177" t="str">
        <f t="shared" si="137"/>
        <v>Шляпы</v>
      </c>
      <c r="G1473" s="172" t="s">
        <v>368</v>
      </c>
      <c r="H1473" s="173" t="s">
        <v>1888</v>
      </c>
      <c r="I1473" s="173" t="s">
        <v>63</v>
      </c>
      <c r="J1473" s="173" t="s">
        <v>3035</v>
      </c>
      <c r="K1473" s="173">
        <v>1</v>
      </c>
      <c r="L1473" s="173" t="s">
        <v>3035</v>
      </c>
      <c r="M1473" s="173"/>
      <c r="N1473" s="173">
        <v>1</v>
      </c>
    </row>
    <row r="1474" spans="1:14" x14ac:dyDescent="0.25">
      <c r="A1474" s="176" t="str">
        <f t="shared" si="132"/>
        <v>139841571</v>
      </c>
      <c r="B1474" s="176">
        <f t="shared" si="133"/>
        <v>1398415</v>
      </c>
      <c r="C1474" s="176" t="str">
        <f t="shared" si="134"/>
        <v>71</v>
      </c>
      <c r="D1474" s="176" t="str">
        <f t="shared" si="135"/>
        <v>PLAYER PANAMA</v>
      </c>
      <c r="E1474" s="176" t="str">
        <f t="shared" si="136"/>
        <v>Шляпа</v>
      </c>
      <c r="F1474" s="177" t="str">
        <f t="shared" si="137"/>
        <v>Шляпы</v>
      </c>
      <c r="G1474" s="172" t="s">
        <v>1287</v>
      </c>
      <c r="H1474" s="173" t="s">
        <v>1892</v>
      </c>
      <c r="I1474" s="173" t="s">
        <v>61</v>
      </c>
      <c r="J1474" s="173" t="s">
        <v>3037</v>
      </c>
      <c r="K1474" s="173">
        <v>1</v>
      </c>
      <c r="L1474" s="173" t="s">
        <v>3037</v>
      </c>
      <c r="M1474" s="173"/>
      <c r="N1474" s="173">
        <v>1</v>
      </c>
    </row>
    <row r="1475" spans="1:14" x14ac:dyDescent="0.25">
      <c r="A1475" s="176" t="str">
        <f t="shared" ref="A1475:A1538" si="138">B1475&amp;C1475</f>
        <v>139841571</v>
      </c>
      <c r="B1475" s="176">
        <f t="shared" ref="B1475:B1538" si="139">_xlfn.LET(_xlpm.START,FIND("арт. ",H1475)+5,_xlpm.END,FIND(" ",H1475,_xlpm.START),_xlpm.Result,TRIM(MID(H1475,_xlpm.START,_xlpm.END-_xlpm.START)),IFERROR(VALUE(_xlpm.Result),_xlpm.Result))</f>
        <v>1398415</v>
      </c>
      <c r="C1475" s="176" t="str">
        <f t="shared" ref="C1475:C1538" si="140">_xlfn.LET(_xlpm.START,FIND("{",H1475)+1,_xlpm.END,FIND("}",H1475),TRIM(MID(H1475,_xlpm.START,_xlpm.END-_xlpm.START)))</f>
        <v>71</v>
      </c>
      <c r="D1475" s="176" t="str">
        <f t="shared" ref="D1475:D1538" si="141">_xlfn.LET(_xlpm.START,FIND("арт. ",H1475)+13,_xlpm.END,FIND("(",H1475),TRIM(MID(H1475,_xlpm.START,_xlpm.END-_xlpm.START)))</f>
        <v>PLAYER PANAMA</v>
      </c>
      <c r="E1475" s="176" t="str">
        <f t="shared" ref="E1475:E1538" si="142">_xlfn.LET(_xlpm.START,1,_xlpm.END,FIND(MID($S$1,1,1),H1475),TRIM(MID(H1475,_xlpm.START,_xlpm.END-_xlpm.START)))</f>
        <v>Шляпа</v>
      </c>
      <c r="F1475" s="177" t="str">
        <f t="shared" ref="F1475:F1538" si="143">VLOOKUP(E1475,O:P,2,0)</f>
        <v>Шляпы</v>
      </c>
      <c r="G1475" s="172" t="s">
        <v>1286</v>
      </c>
      <c r="H1475" s="173" t="s">
        <v>1892</v>
      </c>
      <c r="I1475" s="173" t="s">
        <v>60</v>
      </c>
      <c r="J1475" s="173" t="s">
        <v>3037</v>
      </c>
      <c r="K1475" s="173">
        <v>4</v>
      </c>
      <c r="L1475" s="173" t="s">
        <v>3038</v>
      </c>
      <c r="M1475" s="173"/>
      <c r="N1475" s="173">
        <v>4</v>
      </c>
    </row>
    <row r="1476" spans="1:14" x14ac:dyDescent="0.25">
      <c r="A1476" s="176" t="str">
        <f t="shared" si="138"/>
        <v>139841571</v>
      </c>
      <c r="B1476" s="176">
        <f t="shared" si="139"/>
        <v>1398415</v>
      </c>
      <c r="C1476" s="176" t="str">
        <f t="shared" si="140"/>
        <v>71</v>
      </c>
      <c r="D1476" s="176" t="str">
        <f t="shared" si="141"/>
        <v>PLAYER PANAMA</v>
      </c>
      <c r="E1476" s="176" t="str">
        <f t="shared" si="142"/>
        <v>Шляпа</v>
      </c>
      <c r="F1476" s="177" t="str">
        <f t="shared" si="143"/>
        <v>Шляпы</v>
      </c>
      <c r="G1476" s="172" t="s">
        <v>1284</v>
      </c>
      <c r="H1476" s="173" t="s">
        <v>1892</v>
      </c>
      <c r="I1476" s="173" t="s">
        <v>64</v>
      </c>
      <c r="J1476" s="173" t="s">
        <v>3037</v>
      </c>
      <c r="K1476" s="173">
        <v>1</v>
      </c>
      <c r="L1476" s="173" t="s">
        <v>3037</v>
      </c>
      <c r="M1476" s="173"/>
      <c r="N1476" s="173">
        <v>1</v>
      </c>
    </row>
    <row r="1477" spans="1:14" x14ac:dyDescent="0.25">
      <c r="A1477" s="176" t="str">
        <f t="shared" si="138"/>
        <v>13984167</v>
      </c>
      <c r="B1477" s="176">
        <f t="shared" si="139"/>
        <v>1398416</v>
      </c>
      <c r="C1477" s="176" t="str">
        <f t="shared" si="140"/>
        <v>7</v>
      </c>
      <c r="D1477" s="176" t="str">
        <f t="shared" si="141"/>
        <v>PLAYER PANAMA</v>
      </c>
      <c r="E1477" s="176" t="str">
        <f t="shared" si="142"/>
        <v>Шляпа</v>
      </c>
      <c r="F1477" s="177" t="str">
        <f t="shared" si="143"/>
        <v>Шляпы</v>
      </c>
      <c r="G1477" s="172" t="s">
        <v>1283</v>
      </c>
      <c r="H1477" s="173" t="s">
        <v>1896</v>
      </c>
      <c r="I1477" s="173" t="s">
        <v>60</v>
      </c>
      <c r="J1477" s="173" t="s">
        <v>3039</v>
      </c>
      <c r="K1477" s="173">
        <v>1</v>
      </c>
      <c r="L1477" s="173" t="s">
        <v>3039</v>
      </c>
      <c r="M1477" s="173"/>
      <c r="N1477" s="173">
        <v>1</v>
      </c>
    </row>
    <row r="1478" spans="1:14" x14ac:dyDescent="0.25">
      <c r="A1478" s="176" t="str">
        <f t="shared" si="138"/>
        <v>13984167</v>
      </c>
      <c r="B1478" s="176">
        <f t="shared" si="139"/>
        <v>1398416</v>
      </c>
      <c r="C1478" s="176" t="str">
        <f t="shared" si="140"/>
        <v>7</v>
      </c>
      <c r="D1478" s="176" t="str">
        <f t="shared" si="141"/>
        <v>PLAYER PANAMA</v>
      </c>
      <c r="E1478" s="176" t="str">
        <f t="shared" si="142"/>
        <v>Шляпа</v>
      </c>
      <c r="F1478" s="177" t="str">
        <f t="shared" si="143"/>
        <v>Шляпы</v>
      </c>
      <c r="G1478" s="172" t="s">
        <v>1282</v>
      </c>
      <c r="H1478" s="173" t="s">
        <v>1896</v>
      </c>
      <c r="I1478" s="173" t="s">
        <v>64</v>
      </c>
      <c r="J1478" s="173" t="s">
        <v>3039</v>
      </c>
      <c r="K1478" s="173">
        <v>1</v>
      </c>
      <c r="L1478" s="173" t="s">
        <v>3039</v>
      </c>
      <c r="M1478" s="173"/>
      <c r="N1478" s="173">
        <v>1</v>
      </c>
    </row>
    <row r="1479" spans="1:14" x14ac:dyDescent="0.25">
      <c r="A1479" s="176" t="str">
        <f t="shared" si="138"/>
        <v>139841872</v>
      </c>
      <c r="B1479" s="176">
        <f t="shared" si="139"/>
        <v>1398418</v>
      </c>
      <c r="C1479" s="176" t="str">
        <f t="shared" si="140"/>
        <v>72</v>
      </c>
      <c r="D1479" s="176" t="str">
        <f t="shared" si="141"/>
        <v>PLAYER PANAMA</v>
      </c>
      <c r="E1479" s="176" t="str">
        <f t="shared" si="142"/>
        <v>Шляпа</v>
      </c>
      <c r="F1479" s="177" t="str">
        <f t="shared" si="143"/>
        <v>Шляпы</v>
      </c>
      <c r="G1479" s="172" t="s">
        <v>3228</v>
      </c>
      <c r="H1479" s="173" t="s">
        <v>3399</v>
      </c>
      <c r="I1479" s="173" t="s">
        <v>64</v>
      </c>
      <c r="J1479" s="173" t="s">
        <v>3019</v>
      </c>
      <c r="K1479" s="173">
        <v>1</v>
      </c>
      <c r="L1479" s="173" t="s">
        <v>3019</v>
      </c>
      <c r="M1479" s="173"/>
      <c r="N1479" s="173">
        <v>1</v>
      </c>
    </row>
    <row r="1480" spans="1:14" x14ac:dyDescent="0.25">
      <c r="A1480" s="176" t="str">
        <f t="shared" si="138"/>
        <v>16581042</v>
      </c>
      <c r="B1480" s="176">
        <f t="shared" si="139"/>
        <v>1658104</v>
      </c>
      <c r="C1480" s="176" t="str">
        <f t="shared" si="140"/>
        <v>2</v>
      </c>
      <c r="D1480" s="176" t="str">
        <f t="shared" si="141"/>
        <v>PORK PIE WOOLFELT</v>
      </c>
      <c r="E1480" s="176" t="str">
        <f t="shared" si="142"/>
        <v>Шляпа</v>
      </c>
      <c r="F1480" s="177" t="str">
        <f t="shared" si="143"/>
        <v>Шляпы</v>
      </c>
      <c r="G1480" s="172" t="s">
        <v>529</v>
      </c>
      <c r="H1480" s="173" t="s">
        <v>1902</v>
      </c>
      <c r="I1480" s="173" t="s">
        <v>66</v>
      </c>
      <c r="J1480" s="173" t="s">
        <v>2639</v>
      </c>
      <c r="K1480" s="173">
        <v>1</v>
      </c>
      <c r="L1480" s="173" t="s">
        <v>2639</v>
      </c>
      <c r="M1480" s="173"/>
      <c r="N1480" s="173">
        <v>1</v>
      </c>
    </row>
    <row r="1481" spans="1:14" x14ac:dyDescent="0.25">
      <c r="A1481" s="176" t="str">
        <f t="shared" si="138"/>
        <v>16581042</v>
      </c>
      <c r="B1481" s="176">
        <f t="shared" si="139"/>
        <v>1658104</v>
      </c>
      <c r="C1481" s="176" t="str">
        <f t="shared" si="140"/>
        <v>2</v>
      </c>
      <c r="D1481" s="176" t="str">
        <f t="shared" si="141"/>
        <v>PORK PIE WOOLFELT</v>
      </c>
      <c r="E1481" s="176" t="str">
        <f t="shared" si="142"/>
        <v>Шляпа</v>
      </c>
      <c r="F1481" s="177" t="str">
        <f t="shared" si="143"/>
        <v>Шляпы</v>
      </c>
      <c r="G1481" s="172" t="s">
        <v>528</v>
      </c>
      <c r="H1481" s="173" t="s">
        <v>1902</v>
      </c>
      <c r="I1481" s="173" t="s">
        <v>61</v>
      </c>
      <c r="J1481" s="173" t="s">
        <v>2733</v>
      </c>
      <c r="K1481" s="173">
        <v>3</v>
      </c>
      <c r="L1481" s="173" t="s">
        <v>3040</v>
      </c>
      <c r="M1481" s="173"/>
      <c r="N1481" s="173">
        <v>3</v>
      </c>
    </row>
    <row r="1482" spans="1:14" x14ac:dyDescent="0.25">
      <c r="A1482" s="176" t="str">
        <f t="shared" si="138"/>
        <v>16581042</v>
      </c>
      <c r="B1482" s="176">
        <f t="shared" si="139"/>
        <v>1658104</v>
      </c>
      <c r="C1482" s="176" t="str">
        <f t="shared" si="140"/>
        <v>2</v>
      </c>
      <c r="D1482" s="176" t="str">
        <f t="shared" si="141"/>
        <v>PORK PIE WOOLFELT</v>
      </c>
      <c r="E1482" s="176" t="str">
        <f t="shared" si="142"/>
        <v>Шляпа</v>
      </c>
      <c r="F1482" s="177" t="str">
        <f t="shared" si="143"/>
        <v>Шляпы</v>
      </c>
      <c r="G1482" s="172" t="s">
        <v>526</v>
      </c>
      <c r="H1482" s="173" t="s">
        <v>1902</v>
      </c>
      <c r="I1482" s="173" t="s">
        <v>60</v>
      </c>
      <c r="J1482" s="173" t="s">
        <v>2639</v>
      </c>
      <c r="K1482" s="173">
        <v>6</v>
      </c>
      <c r="L1482" s="173" t="s">
        <v>2641</v>
      </c>
      <c r="M1482" s="173"/>
      <c r="N1482" s="173">
        <v>6</v>
      </c>
    </row>
    <row r="1483" spans="1:14" x14ac:dyDescent="0.25">
      <c r="A1483" s="176" t="str">
        <f t="shared" si="138"/>
        <v>16581042</v>
      </c>
      <c r="B1483" s="176">
        <f t="shared" si="139"/>
        <v>1658104</v>
      </c>
      <c r="C1483" s="176" t="str">
        <f t="shared" si="140"/>
        <v>2</v>
      </c>
      <c r="D1483" s="176" t="str">
        <f t="shared" si="141"/>
        <v>PORK PIE WOOLFELT</v>
      </c>
      <c r="E1483" s="176" t="str">
        <f t="shared" si="142"/>
        <v>Шляпа</v>
      </c>
      <c r="F1483" s="177" t="str">
        <f t="shared" si="143"/>
        <v>Шляпы</v>
      </c>
      <c r="G1483" s="172" t="s">
        <v>525</v>
      </c>
      <c r="H1483" s="173" t="s">
        <v>1902</v>
      </c>
      <c r="I1483" s="173" t="s">
        <v>64</v>
      </c>
      <c r="J1483" s="173" t="s">
        <v>2733</v>
      </c>
      <c r="K1483" s="173">
        <v>3</v>
      </c>
      <c r="L1483" s="173" t="s">
        <v>3040</v>
      </c>
      <c r="M1483" s="173"/>
      <c r="N1483" s="173">
        <v>3</v>
      </c>
    </row>
    <row r="1484" spans="1:14" x14ac:dyDescent="0.25">
      <c r="A1484" s="176" t="str">
        <f t="shared" si="138"/>
        <v>16581042</v>
      </c>
      <c r="B1484" s="176">
        <f t="shared" si="139"/>
        <v>1658104</v>
      </c>
      <c r="C1484" s="176" t="str">
        <f t="shared" si="140"/>
        <v>2</v>
      </c>
      <c r="D1484" s="176" t="str">
        <f t="shared" si="141"/>
        <v>PORK PIE WOOLFELT</v>
      </c>
      <c r="E1484" s="176" t="str">
        <f t="shared" si="142"/>
        <v>Шляпа</v>
      </c>
      <c r="F1484" s="177" t="str">
        <f t="shared" si="143"/>
        <v>Шляпы</v>
      </c>
      <c r="G1484" s="172" t="s">
        <v>524</v>
      </c>
      <c r="H1484" s="173" t="s">
        <v>1902</v>
      </c>
      <c r="I1484" s="173" t="s">
        <v>70</v>
      </c>
      <c r="J1484" s="173" t="s">
        <v>2639</v>
      </c>
      <c r="K1484" s="173">
        <v>1</v>
      </c>
      <c r="L1484" s="173" t="s">
        <v>2639</v>
      </c>
      <c r="M1484" s="173"/>
      <c r="N1484" s="173">
        <v>1</v>
      </c>
    </row>
    <row r="1485" spans="1:14" x14ac:dyDescent="0.25">
      <c r="A1485" s="176" t="str">
        <f t="shared" si="138"/>
        <v>16911017</v>
      </c>
      <c r="B1485" s="176">
        <f t="shared" si="139"/>
        <v>1691101</v>
      </c>
      <c r="C1485" s="176" t="str">
        <f t="shared" si="140"/>
        <v>7</v>
      </c>
      <c r="D1485" s="176" t="str">
        <f t="shared" si="141"/>
        <v>PORK PIE COTTON</v>
      </c>
      <c r="E1485" s="176" t="str">
        <f t="shared" si="142"/>
        <v>Шляпа</v>
      </c>
      <c r="F1485" s="177" t="str">
        <f t="shared" si="143"/>
        <v>Шляпы</v>
      </c>
      <c r="G1485" s="172" t="s">
        <v>726</v>
      </c>
      <c r="H1485" s="173" t="s">
        <v>1908</v>
      </c>
      <c r="I1485" s="173" t="s">
        <v>61</v>
      </c>
      <c r="J1485" s="173" t="s">
        <v>2420</v>
      </c>
      <c r="K1485" s="173">
        <v>3</v>
      </c>
      <c r="L1485" s="173" t="s">
        <v>2584</v>
      </c>
      <c r="M1485" s="173"/>
      <c r="N1485" s="173">
        <v>3</v>
      </c>
    </row>
    <row r="1486" spans="1:14" x14ac:dyDescent="0.25">
      <c r="A1486" s="176" t="str">
        <f t="shared" si="138"/>
        <v>16911017</v>
      </c>
      <c r="B1486" s="176">
        <f t="shared" si="139"/>
        <v>1691101</v>
      </c>
      <c r="C1486" s="176" t="str">
        <f t="shared" si="140"/>
        <v>7</v>
      </c>
      <c r="D1486" s="176" t="str">
        <f t="shared" si="141"/>
        <v>PORK PIE COTTON</v>
      </c>
      <c r="E1486" s="176" t="str">
        <f t="shared" si="142"/>
        <v>Шляпа</v>
      </c>
      <c r="F1486" s="177" t="str">
        <f t="shared" si="143"/>
        <v>Шляпы</v>
      </c>
      <c r="G1486" s="172" t="s">
        <v>725</v>
      </c>
      <c r="H1486" s="173" t="s">
        <v>1908</v>
      </c>
      <c r="I1486" s="173" t="s">
        <v>60</v>
      </c>
      <c r="J1486" s="173" t="s">
        <v>2420</v>
      </c>
      <c r="K1486" s="173">
        <v>3</v>
      </c>
      <c r="L1486" s="173" t="s">
        <v>2584</v>
      </c>
      <c r="M1486" s="173"/>
      <c r="N1486" s="173">
        <v>3</v>
      </c>
    </row>
    <row r="1487" spans="1:14" x14ac:dyDescent="0.25">
      <c r="A1487" s="176" t="str">
        <f t="shared" si="138"/>
        <v>16911017</v>
      </c>
      <c r="B1487" s="176">
        <f t="shared" si="139"/>
        <v>1691101</v>
      </c>
      <c r="C1487" s="176" t="str">
        <f t="shared" si="140"/>
        <v>7</v>
      </c>
      <c r="D1487" s="176" t="str">
        <f t="shared" si="141"/>
        <v>PORK PIE COTTON</v>
      </c>
      <c r="E1487" s="176" t="str">
        <f t="shared" si="142"/>
        <v>Шляпа</v>
      </c>
      <c r="F1487" s="177" t="str">
        <f t="shared" si="143"/>
        <v>Шляпы</v>
      </c>
      <c r="G1487" s="172" t="s">
        <v>724</v>
      </c>
      <c r="H1487" s="173" t="s">
        <v>1908</v>
      </c>
      <c r="I1487" s="173" t="s">
        <v>64</v>
      </c>
      <c r="J1487" s="173" t="s">
        <v>2420</v>
      </c>
      <c r="K1487" s="173">
        <v>1</v>
      </c>
      <c r="L1487" s="173" t="s">
        <v>2581</v>
      </c>
      <c r="M1487" s="173"/>
      <c r="N1487" s="173">
        <v>1</v>
      </c>
    </row>
    <row r="1488" spans="1:14" x14ac:dyDescent="0.25">
      <c r="A1488" s="176" t="str">
        <f t="shared" si="138"/>
        <v>1693501330</v>
      </c>
      <c r="B1488" s="176">
        <f t="shared" si="139"/>
        <v>1693501</v>
      </c>
      <c r="C1488" s="176" t="str">
        <f t="shared" si="140"/>
        <v>330</v>
      </c>
      <c r="D1488" s="176" t="str">
        <f t="shared" si="141"/>
        <v>PORK PIE LINEN</v>
      </c>
      <c r="E1488" s="176" t="str">
        <f t="shared" si="142"/>
        <v>Шляпа</v>
      </c>
      <c r="F1488" s="177" t="str">
        <f t="shared" si="143"/>
        <v>Шляпы</v>
      </c>
      <c r="G1488" s="172" t="s">
        <v>1279</v>
      </c>
      <c r="H1488" s="173" t="s">
        <v>1915</v>
      </c>
      <c r="I1488" s="173" t="s">
        <v>64</v>
      </c>
      <c r="J1488" s="173" t="s">
        <v>2625</v>
      </c>
      <c r="K1488" s="173">
        <v>2</v>
      </c>
      <c r="L1488" s="173" t="s">
        <v>2708</v>
      </c>
      <c r="M1488" s="173"/>
      <c r="N1488" s="173">
        <v>2</v>
      </c>
    </row>
    <row r="1489" spans="1:14" x14ac:dyDescent="0.25">
      <c r="A1489" s="176" t="str">
        <f t="shared" si="138"/>
        <v>16971011</v>
      </c>
      <c r="B1489" s="176">
        <f t="shared" si="139"/>
        <v>1697101</v>
      </c>
      <c r="C1489" s="176" t="str">
        <f t="shared" si="140"/>
        <v>1</v>
      </c>
      <c r="D1489" s="176" t="str">
        <f t="shared" si="141"/>
        <v>PORK PIE PIG SKIN</v>
      </c>
      <c r="E1489" s="176" t="str">
        <f t="shared" si="142"/>
        <v>Шляпа</v>
      </c>
      <c r="F1489" s="177" t="str">
        <f t="shared" si="143"/>
        <v>Шляпы</v>
      </c>
      <c r="G1489" s="172" t="s">
        <v>1691</v>
      </c>
      <c r="H1489" s="173" t="s">
        <v>1917</v>
      </c>
      <c r="I1489" s="173" t="s">
        <v>66</v>
      </c>
      <c r="J1489" s="173" t="s">
        <v>3041</v>
      </c>
      <c r="K1489" s="173">
        <v>1</v>
      </c>
      <c r="L1489" s="173" t="s">
        <v>3041</v>
      </c>
      <c r="M1489" s="173"/>
      <c r="N1489" s="173">
        <v>1</v>
      </c>
    </row>
    <row r="1490" spans="1:14" x14ac:dyDescent="0.25">
      <c r="A1490" s="176" t="str">
        <f t="shared" si="138"/>
        <v>16971011</v>
      </c>
      <c r="B1490" s="176">
        <f t="shared" si="139"/>
        <v>1697101</v>
      </c>
      <c r="C1490" s="176" t="str">
        <f t="shared" si="140"/>
        <v>1</v>
      </c>
      <c r="D1490" s="176" t="str">
        <f t="shared" si="141"/>
        <v>PORK PIE PIG SKIN</v>
      </c>
      <c r="E1490" s="176" t="str">
        <f t="shared" si="142"/>
        <v>Шляпа</v>
      </c>
      <c r="F1490" s="177" t="str">
        <f t="shared" si="143"/>
        <v>Шляпы</v>
      </c>
      <c r="G1490" s="172" t="s">
        <v>1690</v>
      </c>
      <c r="H1490" s="173" t="s">
        <v>1917</v>
      </c>
      <c r="I1490" s="173" t="s">
        <v>61</v>
      </c>
      <c r="J1490" s="173" t="s">
        <v>3041</v>
      </c>
      <c r="K1490" s="173">
        <v>5</v>
      </c>
      <c r="L1490" s="173" t="s">
        <v>3692</v>
      </c>
      <c r="M1490" s="173"/>
      <c r="N1490" s="173">
        <v>5</v>
      </c>
    </row>
    <row r="1491" spans="1:14" x14ac:dyDescent="0.25">
      <c r="A1491" s="176" t="str">
        <f t="shared" si="138"/>
        <v>16971011</v>
      </c>
      <c r="B1491" s="176">
        <f t="shared" si="139"/>
        <v>1697101</v>
      </c>
      <c r="C1491" s="176" t="str">
        <f t="shared" si="140"/>
        <v>1</v>
      </c>
      <c r="D1491" s="176" t="str">
        <f t="shared" si="141"/>
        <v>PORK PIE PIG SKIN</v>
      </c>
      <c r="E1491" s="176" t="str">
        <f t="shared" si="142"/>
        <v>Шляпа</v>
      </c>
      <c r="F1491" s="177" t="str">
        <f t="shared" si="143"/>
        <v>Шляпы</v>
      </c>
      <c r="G1491" s="172" t="s">
        <v>1689</v>
      </c>
      <c r="H1491" s="173" t="s">
        <v>1917</v>
      </c>
      <c r="I1491" s="173" t="s">
        <v>60</v>
      </c>
      <c r="J1491" s="173" t="s">
        <v>3043</v>
      </c>
      <c r="K1491" s="173">
        <v>3</v>
      </c>
      <c r="L1491" s="173" t="s">
        <v>3693</v>
      </c>
      <c r="M1491" s="173"/>
      <c r="N1491" s="173">
        <v>3</v>
      </c>
    </row>
    <row r="1492" spans="1:14" x14ac:dyDescent="0.25">
      <c r="A1492" s="176" t="str">
        <f t="shared" si="138"/>
        <v>16971011</v>
      </c>
      <c r="B1492" s="176">
        <f t="shared" si="139"/>
        <v>1697101</v>
      </c>
      <c r="C1492" s="176" t="str">
        <f t="shared" si="140"/>
        <v>1</v>
      </c>
      <c r="D1492" s="176" t="str">
        <f t="shared" si="141"/>
        <v>PORK PIE PIG SKIN</v>
      </c>
      <c r="E1492" s="176" t="str">
        <f t="shared" si="142"/>
        <v>Шляпа</v>
      </c>
      <c r="F1492" s="177" t="str">
        <f t="shared" si="143"/>
        <v>Шляпы</v>
      </c>
      <c r="G1492" s="172" t="s">
        <v>1688</v>
      </c>
      <c r="H1492" s="173" t="s">
        <v>1917</v>
      </c>
      <c r="I1492" s="173" t="s">
        <v>64</v>
      </c>
      <c r="J1492" s="173" t="s">
        <v>3041</v>
      </c>
      <c r="K1492" s="173">
        <v>2</v>
      </c>
      <c r="L1492" s="173" t="s">
        <v>3042</v>
      </c>
      <c r="M1492" s="173"/>
      <c r="N1492" s="173">
        <v>2</v>
      </c>
    </row>
    <row r="1493" spans="1:14" x14ac:dyDescent="0.25">
      <c r="A1493" s="176" t="str">
        <f t="shared" si="138"/>
        <v>16981071</v>
      </c>
      <c r="B1493" s="176">
        <f t="shared" si="139"/>
        <v>1698107</v>
      </c>
      <c r="C1493" s="176" t="str">
        <f t="shared" si="140"/>
        <v>1</v>
      </c>
      <c r="D1493" s="176" t="str">
        <f t="shared" si="141"/>
        <v>PORKPIE</v>
      </c>
      <c r="E1493" s="176" t="str">
        <f t="shared" si="142"/>
        <v>Шляпа</v>
      </c>
      <c r="F1493" s="177" t="str">
        <f t="shared" si="143"/>
        <v>Шляпы</v>
      </c>
      <c r="G1493" s="172" t="s">
        <v>2349</v>
      </c>
      <c r="H1493" s="173" t="s">
        <v>1923</v>
      </c>
      <c r="I1493" s="173" t="s">
        <v>60</v>
      </c>
      <c r="J1493" s="173" t="s">
        <v>2804</v>
      </c>
      <c r="K1493" s="173">
        <v>1</v>
      </c>
      <c r="L1493" s="173" t="s">
        <v>2809</v>
      </c>
      <c r="M1493" s="173"/>
      <c r="N1493" s="173">
        <v>1</v>
      </c>
    </row>
    <row r="1494" spans="1:14" x14ac:dyDescent="0.25">
      <c r="A1494" s="176" t="str">
        <f t="shared" si="138"/>
        <v>16981071</v>
      </c>
      <c r="B1494" s="176">
        <f t="shared" si="139"/>
        <v>1698107</v>
      </c>
      <c r="C1494" s="176" t="str">
        <f t="shared" si="140"/>
        <v>1</v>
      </c>
      <c r="D1494" s="176" t="str">
        <f t="shared" si="141"/>
        <v>PORKPIE</v>
      </c>
      <c r="E1494" s="176" t="str">
        <f t="shared" si="142"/>
        <v>Шляпа</v>
      </c>
      <c r="F1494" s="177" t="str">
        <f t="shared" si="143"/>
        <v>Шляпы</v>
      </c>
      <c r="G1494" s="172" t="s">
        <v>2347</v>
      </c>
      <c r="H1494" s="173" t="s">
        <v>1923</v>
      </c>
      <c r="I1494" s="173" t="s">
        <v>64</v>
      </c>
      <c r="J1494" s="173" t="s">
        <v>2804</v>
      </c>
      <c r="K1494" s="173">
        <v>1</v>
      </c>
      <c r="L1494" s="173" t="s">
        <v>2809</v>
      </c>
      <c r="M1494" s="173"/>
      <c r="N1494" s="173">
        <v>1</v>
      </c>
    </row>
    <row r="1495" spans="1:14" x14ac:dyDescent="0.25">
      <c r="A1495" s="176" t="str">
        <f t="shared" si="138"/>
        <v>169850977</v>
      </c>
      <c r="B1495" s="176">
        <f t="shared" si="139"/>
        <v>1698509</v>
      </c>
      <c r="C1495" s="176" t="str">
        <f t="shared" si="140"/>
        <v>77</v>
      </c>
      <c r="D1495" s="176" t="str">
        <f t="shared" si="141"/>
        <v>PORK PIE TOYO</v>
      </c>
      <c r="E1495" s="176" t="str">
        <f t="shared" si="142"/>
        <v>Шляпа</v>
      </c>
      <c r="F1495" s="177" t="str">
        <f t="shared" si="143"/>
        <v>Шляпы</v>
      </c>
      <c r="G1495" s="172" t="s">
        <v>3303</v>
      </c>
      <c r="H1495" s="173" t="s">
        <v>3436</v>
      </c>
      <c r="I1495" s="173" t="s">
        <v>66</v>
      </c>
      <c r="J1495" s="173" t="s">
        <v>3565</v>
      </c>
      <c r="K1495" s="173">
        <v>2</v>
      </c>
      <c r="L1495" s="173" t="s">
        <v>3568</v>
      </c>
      <c r="M1495" s="173"/>
      <c r="N1495" s="173">
        <v>2</v>
      </c>
    </row>
    <row r="1496" spans="1:14" x14ac:dyDescent="0.25">
      <c r="A1496" s="176" t="str">
        <f t="shared" si="138"/>
        <v>169850977</v>
      </c>
      <c r="B1496" s="176">
        <f t="shared" si="139"/>
        <v>1698509</v>
      </c>
      <c r="C1496" s="176" t="str">
        <f t="shared" si="140"/>
        <v>77</v>
      </c>
      <c r="D1496" s="176" t="str">
        <f t="shared" si="141"/>
        <v>PORK PIE TOYO</v>
      </c>
      <c r="E1496" s="176" t="str">
        <f t="shared" si="142"/>
        <v>Шляпа</v>
      </c>
      <c r="F1496" s="177" t="str">
        <f t="shared" si="143"/>
        <v>Шляпы</v>
      </c>
      <c r="G1496" s="172" t="s">
        <v>3307</v>
      </c>
      <c r="H1496" s="173" t="s">
        <v>3436</v>
      </c>
      <c r="I1496" s="173" t="s">
        <v>61</v>
      </c>
      <c r="J1496" s="173" t="s">
        <v>3565</v>
      </c>
      <c r="K1496" s="173">
        <v>4</v>
      </c>
      <c r="L1496" s="173" t="s">
        <v>3566</v>
      </c>
      <c r="M1496" s="173"/>
      <c r="N1496" s="173">
        <v>4</v>
      </c>
    </row>
    <row r="1497" spans="1:14" x14ac:dyDescent="0.25">
      <c r="A1497" s="176" t="str">
        <f t="shared" si="138"/>
        <v>169850977</v>
      </c>
      <c r="B1497" s="176">
        <f t="shared" si="139"/>
        <v>1698509</v>
      </c>
      <c r="C1497" s="176" t="str">
        <f t="shared" si="140"/>
        <v>77</v>
      </c>
      <c r="D1497" s="176" t="str">
        <f t="shared" si="141"/>
        <v>PORK PIE TOYO</v>
      </c>
      <c r="E1497" s="176" t="str">
        <f t="shared" si="142"/>
        <v>Шляпа</v>
      </c>
      <c r="F1497" s="177" t="str">
        <f t="shared" si="143"/>
        <v>Шляпы</v>
      </c>
      <c r="G1497" s="172" t="s">
        <v>3306</v>
      </c>
      <c r="H1497" s="173" t="s">
        <v>3436</v>
      </c>
      <c r="I1497" s="173" t="s">
        <v>60</v>
      </c>
      <c r="J1497" s="173" t="s">
        <v>3565</v>
      </c>
      <c r="K1497" s="173">
        <v>5</v>
      </c>
      <c r="L1497" s="173" t="s">
        <v>3567</v>
      </c>
      <c r="M1497" s="173"/>
      <c r="N1497" s="173">
        <v>5</v>
      </c>
    </row>
    <row r="1498" spans="1:14" x14ac:dyDescent="0.25">
      <c r="A1498" s="176" t="str">
        <f t="shared" si="138"/>
        <v>169850977</v>
      </c>
      <c r="B1498" s="176">
        <f t="shared" si="139"/>
        <v>1698509</v>
      </c>
      <c r="C1498" s="176" t="str">
        <f t="shared" si="140"/>
        <v>77</v>
      </c>
      <c r="D1498" s="176" t="str">
        <f t="shared" si="141"/>
        <v>PORK PIE TOYO</v>
      </c>
      <c r="E1498" s="176" t="str">
        <f t="shared" si="142"/>
        <v>Шляпа</v>
      </c>
      <c r="F1498" s="177" t="str">
        <f t="shared" si="143"/>
        <v>Шляпы</v>
      </c>
      <c r="G1498" s="172" t="s">
        <v>3305</v>
      </c>
      <c r="H1498" s="173" t="s">
        <v>3436</v>
      </c>
      <c r="I1498" s="173" t="s">
        <v>64</v>
      </c>
      <c r="J1498" s="173" t="s">
        <v>3565</v>
      </c>
      <c r="K1498" s="173">
        <v>4</v>
      </c>
      <c r="L1498" s="173" t="s">
        <v>3566</v>
      </c>
      <c r="M1498" s="173"/>
      <c r="N1498" s="173">
        <v>4</v>
      </c>
    </row>
    <row r="1499" spans="1:14" x14ac:dyDescent="0.25">
      <c r="A1499" s="176" t="str">
        <f t="shared" si="138"/>
        <v>169850977</v>
      </c>
      <c r="B1499" s="176">
        <f t="shared" si="139"/>
        <v>1698509</v>
      </c>
      <c r="C1499" s="176" t="str">
        <f t="shared" si="140"/>
        <v>77</v>
      </c>
      <c r="D1499" s="176" t="str">
        <f t="shared" si="141"/>
        <v>PORK PIE TOYO</v>
      </c>
      <c r="E1499" s="176" t="str">
        <f t="shared" si="142"/>
        <v>Шляпа</v>
      </c>
      <c r="F1499" s="177" t="str">
        <f t="shared" si="143"/>
        <v>Шляпы</v>
      </c>
      <c r="G1499" s="172" t="s">
        <v>3304</v>
      </c>
      <c r="H1499" s="173" t="s">
        <v>3436</v>
      </c>
      <c r="I1499" s="173" t="s">
        <v>70</v>
      </c>
      <c r="J1499" s="173" t="s">
        <v>3565</v>
      </c>
      <c r="K1499" s="173">
        <v>2</v>
      </c>
      <c r="L1499" s="173" t="s">
        <v>3568</v>
      </c>
      <c r="M1499" s="173"/>
      <c r="N1499" s="173">
        <v>2</v>
      </c>
    </row>
    <row r="1500" spans="1:14" x14ac:dyDescent="0.25">
      <c r="A1500" s="176" t="str">
        <f t="shared" si="138"/>
        <v>169850967</v>
      </c>
      <c r="B1500" s="176">
        <f t="shared" si="139"/>
        <v>1698509</v>
      </c>
      <c r="C1500" s="176" t="str">
        <f t="shared" si="140"/>
        <v>67</v>
      </c>
      <c r="D1500" s="176" t="str">
        <f t="shared" si="141"/>
        <v>PORK PIE TOYO</v>
      </c>
      <c r="E1500" s="176" t="str">
        <f t="shared" si="142"/>
        <v>Шляпа</v>
      </c>
      <c r="F1500" s="177" t="str">
        <f t="shared" si="143"/>
        <v>Шляпы</v>
      </c>
      <c r="G1500" s="172" t="s">
        <v>3330</v>
      </c>
      <c r="H1500" s="173" t="s">
        <v>3445</v>
      </c>
      <c r="I1500" s="173" t="s">
        <v>66</v>
      </c>
      <c r="J1500" s="173" t="s">
        <v>3565</v>
      </c>
      <c r="K1500" s="173">
        <v>2</v>
      </c>
      <c r="L1500" s="173" t="s">
        <v>3568</v>
      </c>
      <c r="M1500" s="173"/>
      <c r="N1500" s="173">
        <v>2</v>
      </c>
    </row>
    <row r="1501" spans="1:14" x14ac:dyDescent="0.25">
      <c r="A1501" s="176" t="str">
        <f t="shared" si="138"/>
        <v>169850967</v>
      </c>
      <c r="B1501" s="176">
        <f t="shared" si="139"/>
        <v>1698509</v>
      </c>
      <c r="C1501" s="176" t="str">
        <f t="shared" si="140"/>
        <v>67</v>
      </c>
      <c r="D1501" s="176" t="str">
        <f t="shared" si="141"/>
        <v>PORK PIE TOYO</v>
      </c>
      <c r="E1501" s="176" t="str">
        <f t="shared" si="142"/>
        <v>Шляпа</v>
      </c>
      <c r="F1501" s="177" t="str">
        <f t="shared" si="143"/>
        <v>Шляпы</v>
      </c>
      <c r="G1501" s="172" t="s">
        <v>3329</v>
      </c>
      <c r="H1501" s="173" t="s">
        <v>3445</v>
      </c>
      <c r="I1501" s="173" t="s">
        <v>61</v>
      </c>
      <c r="J1501" s="173" t="s">
        <v>3565</v>
      </c>
      <c r="K1501" s="173">
        <v>3</v>
      </c>
      <c r="L1501" s="173" t="s">
        <v>3633</v>
      </c>
      <c r="M1501" s="173"/>
      <c r="N1501" s="173">
        <v>3</v>
      </c>
    </row>
    <row r="1502" spans="1:14" x14ac:dyDescent="0.25">
      <c r="A1502" s="176" t="str">
        <f t="shared" si="138"/>
        <v>169850967</v>
      </c>
      <c r="B1502" s="176">
        <f t="shared" si="139"/>
        <v>1698509</v>
      </c>
      <c r="C1502" s="176" t="str">
        <f t="shared" si="140"/>
        <v>67</v>
      </c>
      <c r="D1502" s="176" t="str">
        <f t="shared" si="141"/>
        <v>PORK PIE TOYO</v>
      </c>
      <c r="E1502" s="176" t="str">
        <f t="shared" si="142"/>
        <v>Шляпа</v>
      </c>
      <c r="F1502" s="177" t="str">
        <f t="shared" si="143"/>
        <v>Шляпы</v>
      </c>
      <c r="G1502" s="172" t="s">
        <v>3328</v>
      </c>
      <c r="H1502" s="173" t="s">
        <v>3445</v>
      </c>
      <c r="I1502" s="173" t="s">
        <v>60</v>
      </c>
      <c r="J1502" s="173" t="s">
        <v>3565</v>
      </c>
      <c r="K1502" s="173">
        <v>6</v>
      </c>
      <c r="L1502" s="173" t="s">
        <v>3694</v>
      </c>
      <c r="M1502" s="173"/>
      <c r="N1502" s="173">
        <v>6</v>
      </c>
    </row>
    <row r="1503" spans="1:14" x14ac:dyDescent="0.25">
      <c r="A1503" s="176" t="str">
        <f t="shared" si="138"/>
        <v>169850967</v>
      </c>
      <c r="B1503" s="176">
        <f t="shared" si="139"/>
        <v>1698509</v>
      </c>
      <c r="C1503" s="176" t="str">
        <f t="shared" si="140"/>
        <v>67</v>
      </c>
      <c r="D1503" s="176" t="str">
        <f t="shared" si="141"/>
        <v>PORK PIE TOYO</v>
      </c>
      <c r="E1503" s="176" t="str">
        <f t="shared" si="142"/>
        <v>Шляпа</v>
      </c>
      <c r="F1503" s="177" t="str">
        <f t="shared" si="143"/>
        <v>Шляпы</v>
      </c>
      <c r="G1503" s="172" t="s">
        <v>3327</v>
      </c>
      <c r="H1503" s="173" t="s">
        <v>3445</v>
      </c>
      <c r="I1503" s="173" t="s">
        <v>64</v>
      </c>
      <c r="J1503" s="173" t="s">
        <v>3565</v>
      </c>
      <c r="K1503" s="173">
        <v>3</v>
      </c>
      <c r="L1503" s="173" t="s">
        <v>3633</v>
      </c>
      <c r="M1503" s="173"/>
      <c r="N1503" s="173">
        <v>3</v>
      </c>
    </row>
    <row r="1504" spans="1:14" x14ac:dyDescent="0.25">
      <c r="A1504" s="176" t="str">
        <f t="shared" si="138"/>
        <v>169850967</v>
      </c>
      <c r="B1504" s="176">
        <f t="shared" si="139"/>
        <v>1698509</v>
      </c>
      <c r="C1504" s="176" t="str">
        <f t="shared" si="140"/>
        <v>67</v>
      </c>
      <c r="D1504" s="176" t="str">
        <f t="shared" si="141"/>
        <v>PORK PIE TOYO</v>
      </c>
      <c r="E1504" s="176" t="str">
        <f t="shared" si="142"/>
        <v>Шляпа</v>
      </c>
      <c r="F1504" s="177" t="str">
        <f t="shared" si="143"/>
        <v>Шляпы</v>
      </c>
      <c r="G1504" s="170" t="s">
        <v>3331</v>
      </c>
      <c r="H1504" s="155" t="s">
        <v>3445</v>
      </c>
      <c r="I1504" s="156" t="s">
        <v>70</v>
      </c>
      <c r="J1504" s="157" t="s">
        <v>3565</v>
      </c>
      <c r="K1504" s="159">
        <v>2</v>
      </c>
      <c r="L1504" s="157" t="s">
        <v>3568</v>
      </c>
      <c r="M1504" s="169"/>
      <c r="N1504" s="162">
        <v>2</v>
      </c>
    </row>
    <row r="1505" spans="1:14" x14ac:dyDescent="0.25">
      <c r="A1505" s="176" t="str">
        <f t="shared" si="138"/>
        <v>211810166</v>
      </c>
      <c r="B1505" s="176">
        <f t="shared" si="139"/>
        <v>2118101</v>
      </c>
      <c r="C1505" s="176" t="str">
        <f t="shared" si="140"/>
        <v>66</v>
      </c>
      <c r="D1505" s="176" t="str">
        <f t="shared" si="141"/>
        <v>FEDORA WOOLFELT</v>
      </c>
      <c r="E1505" s="176" t="str">
        <f t="shared" si="142"/>
        <v>Шляпа</v>
      </c>
      <c r="F1505" s="177" t="str">
        <f t="shared" si="143"/>
        <v>Шляпы</v>
      </c>
      <c r="G1505" s="172" t="s">
        <v>519</v>
      </c>
      <c r="H1505" s="173" t="s">
        <v>1926</v>
      </c>
      <c r="I1505" s="173" t="s">
        <v>61</v>
      </c>
      <c r="J1505" s="173" t="s">
        <v>3030</v>
      </c>
      <c r="K1505" s="173">
        <v>3</v>
      </c>
      <c r="L1505" s="173" t="s">
        <v>3031</v>
      </c>
      <c r="M1505" s="173"/>
      <c r="N1505" s="173">
        <v>3</v>
      </c>
    </row>
    <row r="1506" spans="1:14" x14ac:dyDescent="0.25">
      <c r="A1506" s="176" t="str">
        <f t="shared" si="138"/>
        <v>211810166</v>
      </c>
      <c r="B1506" s="176">
        <f t="shared" si="139"/>
        <v>2118101</v>
      </c>
      <c r="C1506" s="176" t="str">
        <f t="shared" si="140"/>
        <v>66</v>
      </c>
      <c r="D1506" s="176" t="str">
        <f t="shared" si="141"/>
        <v>FEDORA WOOLFELT</v>
      </c>
      <c r="E1506" s="176" t="str">
        <f t="shared" si="142"/>
        <v>Шляпа</v>
      </c>
      <c r="F1506" s="177" t="str">
        <f t="shared" si="143"/>
        <v>Шляпы</v>
      </c>
      <c r="G1506" s="172" t="s">
        <v>517</v>
      </c>
      <c r="H1506" s="173" t="s">
        <v>1926</v>
      </c>
      <c r="I1506" s="173" t="s">
        <v>60</v>
      </c>
      <c r="J1506" s="173" t="s">
        <v>3030</v>
      </c>
      <c r="K1506" s="173">
        <v>3</v>
      </c>
      <c r="L1506" s="173" t="s">
        <v>3031</v>
      </c>
      <c r="M1506" s="173"/>
      <c r="N1506" s="173">
        <v>3</v>
      </c>
    </row>
    <row r="1507" spans="1:14" x14ac:dyDescent="0.25">
      <c r="A1507" s="176" t="str">
        <f t="shared" si="138"/>
        <v>211810166</v>
      </c>
      <c r="B1507" s="176">
        <f t="shared" si="139"/>
        <v>2118101</v>
      </c>
      <c r="C1507" s="176" t="str">
        <f t="shared" si="140"/>
        <v>66</v>
      </c>
      <c r="D1507" s="176" t="str">
        <f t="shared" si="141"/>
        <v>FEDORA WOOLFELT</v>
      </c>
      <c r="E1507" s="176" t="str">
        <f t="shared" si="142"/>
        <v>Шляпа</v>
      </c>
      <c r="F1507" s="177" t="str">
        <f t="shared" si="143"/>
        <v>Шляпы</v>
      </c>
      <c r="G1507" s="172" t="s">
        <v>516</v>
      </c>
      <c r="H1507" s="173" t="s">
        <v>1926</v>
      </c>
      <c r="I1507" s="173" t="s">
        <v>64</v>
      </c>
      <c r="J1507" s="173" t="s">
        <v>3030</v>
      </c>
      <c r="K1507" s="173">
        <v>4</v>
      </c>
      <c r="L1507" s="173" t="s">
        <v>3032</v>
      </c>
      <c r="M1507" s="173"/>
      <c r="N1507" s="173">
        <v>4</v>
      </c>
    </row>
    <row r="1508" spans="1:14" x14ac:dyDescent="0.25">
      <c r="A1508" s="176" t="str">
        <f t="shared" si="138"/>
        <v>211810166</v>
      </c>
      <c r="B1508" s="176">
        <f t="shared" si="139"/>
        <v>2118101</v>
      </c>
      <c r="C1508" s="176" t="str">
        <f t="shared" si="140"/>
        <v>66</v>
      </c>
      <c r="D1508" s="176" t="str">
        <f t="shared" si="141"/>
        <v>FEDORA WOOLFELT</v>
      </c>
      <c r="E1508" s="176" t="str">
        <f t="shared" si="142"/>
        <v>Шляпа</v>
      </c>
      <c r="F1508" s="177" t="str">
        <f t="shared" si="143"/>
        <v>Шляпы</v>
      </c>
      <c r="G1508" s="170" t="s">
        <v>515</v>
      </c>
      <c r="H1508" s="155" t="s">
        <v>1926</v>
      </c>
      <c r="I1508" s="156" t="s">
        <v>70</v>
      </c>
      <c r="J1508" s="157" t="s">
        <v>3030</v>
      </c>
      <c r="K1508" s="159">
        <v>1</v>
      </c>
      <c r="L1508" s="157" t="s">
        <v>3030</v>
      </c>
      <c r="M1508" s="169"/>
      <c r="N1508" s="162">
        <v>1</v>
      </c>
    </row>
    <row r="1509" spans="1:14" x14ac:dyDescent="0.25">
      <c r="A1509" s="176" t="str">
        <f t="shared" si="138"/>
        <v>21181011</v>
      </c>
      <c r="B1509" s="176">
        <f t="shared" si="139"/>
        <v>2118101</v>
      </c>
      <c r="C1509" s="176" t="str">
        <f t="shared" si="140"/>
        <v>1</v>
      </c>
      <c r="D1509" s="176" t="str">
        <f t="shared" si="141"/>
        <v>FEDORA WOOLFELT</v>
      </c>
      <c r="E1509" s="176" t="str">
        <f t="shared" si="142"/>
        <v>Шляпа</v>
      </c>
      <c r="F1509" s="177" t="str">
        <f t="shared" si="143"/>
        <v>Шляпы</v>
      </c>
      <c r="G1509" s="170" t="s">
        <v>523</v>
      </c>
      <c r="H1509" s="155" t="s">
        <v>1931</v>
      </c>
      <c r="I1509" s="156" t="s">
        <v>61</v>
      </c>
      <c r="J1509" s="158" t="s">
        <v>2622</v>
      </c>
      <c r="K1509" s="159">
        <v>4</v>
      </c>
      <c r="L1509" s="158" t="s">
        <v>2761</v>
      </c>
      <c r="M1509" s="169"/>
      <c r="N1509" s="162">
        <v>4</v>
      </c>
    </row>
    <row r="1510" spans="1:14" x14ac:dyDescent="0.25">
      <c r="A1510" s="176" t="str">
        <f t="shared" si="138"/>
        <v>21181011</v>
      </c>
      <c r="B1510" s="176">
        <f t="shared" si="139"/>
        <v>2118101</v>
      </c>
      <c r="C1510" s="176" t="str">
        <f t="shared" si="140"/>
        <v>1</v>
      </c>
      <c r="D1510" s="176" t="str">
        <f t="shared" si="141"/>
        <v>FEDORA WOOLFELT</v>
      </c>
      <c r="E1510" s="176" t="str">
        <f t="shared" si="142"/>
        <v>Шляпа</v>
      </c>
      <c r="F1510" s="177" t="str">
        <f t="shared" si="143"/>
        <v>Шляпы</v>
      </c>
      <c r="G1510" s="170" t="s">
        <v>522</v>
      </c>
      <c r="H1510" s="155" t="s">
        <v>1931</v>
      </c>
      <c r="I1510" s="156" t="s">
        <v>60</v>
      </c>
      <c r="J1510" s="157" t="s">
        <v>2622</v>
      </c>
      <c r="K1510" s="159">
        <v>6</v>
      </c>
      <c r="L1510" s="157" t="s">
        <v>3044</v>
      </c>
      <c r="M1510" s="169"/>
      <c r="N1510" s="162">
        <v>6</v>
      </c>
    </row>
    <row r="1511" spans="1:14" x14ac:dyDescent="0.25">
      <c r="A1511" s="176" t="str">
        <f t="shared" si="138"/>
        <v>21181011</v>
      </c>
      <c r="B1511" s="176">
        <f t="shared" si="139"/>
        <v>2118101</v>
      </c>
      <c r="C1511" s="176" t="str">
        <f t="shared" si="140"/>
        <v>1</v>
      </c>
      <c r="D1511" s="176" t="str">
        <f t="shared" si="141"/>
        <v>FEDORA WOOLFELT</v>
      </c>
      <c r="E1511" s="176" t="str">
        <f t="shared" si="142"/>
        <v>Шляпа</v>
      </c>
      <c r="F1511" s="177" t="str">
        <f t="shared" si="143"/>
        <v>Шляпы</v>
      </c>
      <c r="G1511" s="172" t="s">
        <v>521</v>
      </c>
      <c r="H1511" s="173" t="s">
        <v>1931</v>
      </c>
      <c r="I1511" s="173" t="s">
        <v>64</v>
      </c>
      <c r="J1511" s="173" t="s">
        <v>2622</v>
      </c>
      <c r="K1511" s="173">
        <v>4</v>
      </c>
      <c r="L1511" s="173" t="s">
        <v>2761</v>
      </c>
      <c r="M1511" s="173"/>
      <c r="N1511" s="173">
        <v>4</v>
      </c>
    </row>
    <row r="1512" spans="1:14" x14ac:dyDescent="0.25">
      <c r="A1512" s="176" t="str">
        <f t="shared" si="138"/>
        <v>21181011</v>
      </c>
      <c r="B1512" s="176">
        <f t="shared" si="139"/>
        <v>2118101</v>
      </c>
      <c r="C1512" s="176" t="str">
        <f t="shared" si="140"/>
        <v>1</v>
      </c>
      <c r="D1512" s="176" t="str">
        <f t="shared" si="141"/>
        <v>FEDORA WOOLFELT</v>
      </c>
      <c r="E1512" s="176" t="str">
        <f t="shared" si="142"/>
        <v>Шляпа</v>
      </c>
      <c r="F1512" s="177" t="str">
        <f t="shared" si="143"/>
        <v>Шляпы</v>
      </c>
      <c r="G1512" s="172" t="s">
        <v>520</v>
      </c>
      <c r="H1512" s="173" t="s">
        <v>1931</v>
      </c>
      <c r="I1512" s="173" t="s">
        <v>70</v>
      </c>
      <c r="J1512" s="173" t="s">
        <v>2622</v>
      </c>
      <c r="K1512" s="173">
        <v>2</v>
      </c>
      <c r="L1512" s="173" t="s">
        <v>2623</v>
      </c>
      <c r="M1512" s="173"/>
      <c r="N1512" s="173">
        <v>2</v>
      </c>
    </row>
    <row r="1513" spans="1:14" x14ac:dyDescent="0.25">
      <c r="A1513" s="176" t="str">
        <f t="shared" si="138"/>
        <v>211820145</v>
      </c>
      <c r="B1513" s="176">
        <f t="shared" si="139"/>
        <v>2118201</v>
      </c>
      <c r="C1513" s="176" t="str">
        <f t="shared" si="140"/>
        <v>45</v>
      </c>
      <c r="D1513" s="176" t="str">
        <f t="shared" si="141"/>
        <v>PENN</v>
      </c>
      <c r="E1513" s="176" t="str">
        <f t="shared" si="142"/>
        <v>Шляпа</v>
      </c>
      <c r="F1513" s="177" t="str">
        <f t="shared" si="143"/>
        <v>Шляпы</v>
      </c>
      <c r="G1513" s="172" t="s">
        <v>2393</v>
      </c>
      <c r="H1513" s="173" t="s">
        <v>3406</v>
      </c>
      <c r="I1513" s="173" t="s">
        <v>61</v>
      </c>
      <c r="J1513" s="173" t="s">
        <v>3051</v>
      </c>
      <c r="K1513" s="173">
        <v>1</v>
      </c>
      <c r="L1513" s="173" t="s">
        <v>3051</v>
      </c>
      <c r="M1513" s="173"/>
      <c r="N1513" s="173">
        <v>1</v>
      </c>
    </row>
    <row r="1514" spans="1:14" x14ac:dyDescent="0.25">
      <c r="A1514" s="176" t="str">
        <f t="shared" si="138"/>
        <v>211820145</v>
      </c>
      <c r="B1514" s="176">
        <f t="shared" si="139"/>
        <v>2118201</v>
      </c>
      <c r="C1514" s="176" t="str">
        <f t="shared" si="140"/>
        <v>45</v>
      </c>
      <c r="D1514" s="176" t="str">
        <f t="shared" si="141"/>
        <v>PENN</v>
      </c>
      <c r="E1514" s="176" t="str">
        <f t="shared" si="142"/>
        <v>Шляпа</v>
      </c>
      <c r="F1514" s="177" t="str">
        <f t="shared" si="143"/>
        <v>Шляпы</v>
      </c>
      <c r="G1514" s="172" t="s">
        <v>2392</v>
      </c>
      <c r="H1514" s="173" t="s">
        <v>3406</v>
      </c>
      <c r="I1514" s="173" t="s">
        <v>62</v>
      </c>
      <c r="J1514" s="173" t="s">
        <v>3051</v>
      </c>
      <c r="K1514" s="173">
        <v>1</v>
      </c>
      <c r="L1514" s="173" t="s">
        <v>3051</v>
      </c>
      <c r="M1514" s="173"/>
      <c r="N1514" s="173">
        <v>1</v>
      </c>
    </row>
    <row r="1515" spans="1:14" x14ac:dyDescent="0.25">
      <c r="A1515" s="176" t="str">
        <f t="shared" si="138"/>
        <v>211820145</v>
      </c>
      <c r="B1515" s="176">
        <f t="shared" si="139"/>
        <v>2118201</v>
      </c>
      <c r="C1515" s="176" t="str">
        <f t="shared" si="140"/>
        <v>45</v>
      </c>
      <c r="D1515" s="176" t="str">
        <f t="shared" si="141"/>
        <v>PENN</v>
      </c>
      <c r="E1515" s="176" t="str">
        <f t="shared" si="142"/>
        <v>Шляпа</v>
      </c>
      <c r="F1515" s="177" t="str">
        <f t="shared" si="143"/>
        <v>Шляпы</v>
      </c>
      <c r="G1515" s="172" t="s">
        <v>2390</v>
      </c>
      <c r="H1515" s="173" t="s">
        <v>3406</v>
      </c>
      <c r="I1515" s="173" t="s">
        <v>60</v>
      </c>
      <c r="J1515" s="173" t="s">
        <v>3051</v>
      </c>
      <c r="K1515" s="173">
        <v>3</v>
      </c>
      <c r="L1515" s="173" t="s">
        <v>3695</v>
      </c>
      <c r="M1515" s="173"/>
      <c r="N1515" s="173">
        <v>3</v>
      </c>
    </row>
    <row r="1516" spans="1:14" x14ac:dyDescent="0.25">
      <c r="A1516" s="176" t="str">
        <f t="shared" si="138"/>
        <v>211820145</v>
      </c>
      <c r="B1516" s="176">
        <f t="shared" si="139"/>
        <v>2118201</v>
      </c>
      <c r="C1516" s="176" t="str">
        <f t="shared" si="140"/>
        <v>45</v>
      </c>
      <c r="D1516" s="176" t="str">
        <f t="shared" si="141"/>
        <v>PENN</v>
      </c>
      <c r="E1516" s="176" t="str">
        <f t="shared" si="142"/>
        <v>Шляпа</v>
      </c>
      <c r="F1516" s="177" t="str">
        <f t="shared" si="143"/>
        <v>Шляпы</v>
      </c>
      <c r="G1516" s="172" t="s">
        <v>2388</v>
      </c>
      <c r="H1516" s="173" t="s">
        <v>3406</v>
      </c>
      <c r="I1516" s="173" t="s">
        <v>63</v>
      </c>
      <c r="J1516" s="173" t="s">
        <v>3051</v>
      </c>
      <c r="K1516" s="173">
        <v>2</v>
      </c>
      <c r="L1516" s="173" t="s">
        <v>3052</v>
      </c>
      <c r="M1516" s="173"/>
      <c r="N1516" s="173">
        <v>2</v>
      </c>
    </row>
    <row r="1517" spans="1:14" x14ac:dyDescent="0.25">
      <c r="A1517" s="176" t="str">
        <f t="shared" si="138"/>
        <v>211820145</v>
      </c>
      <c r="B1517" s="176">
        <f t="shared" si="139"/>
        <v>2118201</v>
      </c>
      <c r="C1517" s="176" t="str">
        <f t="shared" si="140"/>
        <v>45</v>
      </c>
      <c r="D1517" s="176" t="str">
        <f t="shared" si="141"/>
        <v>PENN</v>
      </c>
      <c r="E1517" s="176" t="str">
        <f t="shared" si="142"/>
        <v>Шляпа</v>
      </c>
      <c r="F1517" s="177" t="str">
        <f t="shared" si="143"/>
        <v>Шляпы</v>
      </c>
      <c r="G1517" s="172" t="s">
        <v>2387</v>
      </c>
      <c r="H1517" s="173" t="s">
        <v>3406</v>
      </c>
      <c r="I1517" s="173" t="s">
        <v>64</v>
      </c>
      <c r="J1517" s="173" t="s">
        <v>3051</v>
      </c>
      <c r="K1517" s="173">
        <v>1</v>
      </c>
      <c r="L1517" s="173" t="s">
        <v>3051</v>
      </c>
      <c r="M1517" s="173"/>
      <c r="N1517" s="173">
        <v>1</v>
      </c>
    </row>
    <row r="1518" spans="1:14" x14ac:dyDescent="0.25">
      <c r="A1518" s="176" t="str">
        <f t="shared" si="138"/>
        <v>211820145</v>
      </c>
      <c r="B1518" s="176">
        <f t="shared" si="139"/>
        <v>2118201</v>
      </c>
      <c r="C1518" s="176" t="str">
        <f t="shared" si="140"/>
        <v>45</v>
      </c>
      <c r="D1518" s="176" t="str">
        <f t="shared" si="141"/>
        <v>PENN</v>
      </c>
      <c r="E1518" s="176" t="str">
        <f t="shared" si="142"/>
        <v>Шляпа</v>
      </c>
      <c r="F1518" s="177" t="str">
        <f t="shared" si="143"/>
        <v>Шляпы</v>
      </c>
      <c r="G1518" s="172" t="s">
        <v>2386</v>
      </c>
      <c r="H1518" s="173" t="s">
        <v>3406</v>
      </c>
      <c r="I1518" s="173" t="s">
        <v>71</v>
      </c>
      <c r="J1518" s="173" t="s">
        <v>3051</v>
      </c>
      <c r="K1518" s="173">
        <v>1</v>
      </c>
      <c r="L1518" s="173" t="s">
        <v>3051</v>
      </c>
      <c r="M1518" s="173"/>
      <c r="N1518" s="173">
        <v>1</v>
      </c>
    </row>
    <row r="1519" spans="1:14" x14ac:dyDescent="0.25">
      <c r="A1519" s="176" t="str">
        <f t="shared" si="138"/>
        <v>211820163</v>
      </c>
      <c r="B1519" s="176">
        <f t="shared" si="139"/>
        <v>2118201</v>
      </c>
      <c r="C1519" s="176" t="str">
        <f t="shared" si="140"/>
        <v>63</v>
      </c>
      <c r="D1519" s="176" t="str">
        <f t="shared" si="141"/>
        <v>PENN</v>
      </c>
      <c r="E1519" s="176" t="str">
        <f t="shared" si="142"/>
        <v>Шляпа</v>
      </c>
      <c r="F1519" s="177" t="str">
        <f t="shared" si="143"/>
        <v>Шляпы</v>
      </c>
      <c r="G1519" s="172" t="s">
        <v>2376</v>
      </c>
      <c r="H1519" s="173" t="s">
        <v>1936</v>
      </c>
      <c r="I1519" s="173" t="s">
        <v>64</v>
      </c>
      <c r="J1519" s="173" t="s">
        <v>3047</v>
      </c>
      <c r="K1519" s="173">
        <v>2</v>
      </c>
      <c r="L1519" s="173" t="s">
        <v>3048</v>
      </c>
      <c r="M1519" s="173"/>
      <c r="N1519" s="173">
        <v>2</v>
      </c>
    </row>
    <row r="1520" spans="1:14" x14ac:dyDescent="0.25">
      <c r="A1520" s="176" t="str">
        <f t="shared" si="138"/>
        <v>211820163</v>
      </c>
      <c r="B1520" s="176">
        <f t="shared" si="139"/>
        <v>2118201</v>
      </c>
      <c r="C1520" s="176" t="str">
        <f t="shared" si="140"/>
        <v>63</v>
      </c>
      <c r="D1520" s="176" t="str">
        <f t="shared" si="141"/>
        <v>PENN</v>
      </c>
      <c r="E1520" s="176" t="str">
        <f t="shared" si="142"/>
        <v>Шляпа</v>
      </c>
      <c r="F1520" s="177" t="str">
        <f t="shared" si="143"/>
        <v>Шляпы</v>
      </c>
      <c r="G1520" s="172" t="s">
        <v>2375</v>
      </c>
      <c r="H1520" s="173" t="s">
        <v>1936</v>
      </c>
      <c r="I1520" s="173" t="s">
        <v>70</v>
      </c>
      <c r="J1520" s="173" t="s">
        <v>3045</v>
      </c>
      <c r="K1520" s="173">
        <v>1</v>
      </c>
      <c r="L1520" s="173" t="s">
        <v>3046</v>
      </c>
      <c r="M1520" s="173"/>
      <c r="N1520" s="173">
        <v>1</v>
      </c>
    </row>
    <row r="1521" spans="1:14" x14ac:dyDescent="0.25">
      <c r="A1521" s="176" t="str">
        <f t="shared" si="138"/>
        <v>211820178</v>
      </c>
      <c r="B1521" s="176">
        <f t="shared" si="139"/>
        <v>2118201</v>
      </c>
      <c r="C1521" s="176" t="str">
        <f t="shared" si="140"/>
        <v>78</v>
      </c>
      <c r="D1521" s="176" t="str">
        <f t="shared" si="141"/>
        <v>PENN</v>
      </c>
      <c r="E1521" s="176" t="str">
        <f t="shared" si="142"/>
        <v>Шляпа</v>
      </c>
      <c r="F1521" s="177" t="str">
        <f t="shared" si="143"/>
        <v>Шляпы</v>
      </c>
      <c r="G1521" s="172" t="s">
        <v>2369</v>
      </c>
      <c r="H1521" s="173" t="s">
        <v>1940</v>
      </c>
      <c r="I1521" s="173" t="s">
        <v>60</v>
      </c>
      <c r="J1521" s="173" t="s">
        <v>3049</v>
      </c>
      <c r="K1521" s="173">
        <v>1</v>
      </c>
      <c r="L1521" s="173" t="s">
        <v>3049</v>
      </c>
      <c r="M1521" s="173"/>
      <c r="N1521" s="173">
        <v>1</v>
      </c>
    </row>
    <row r="1522" spans="1:14" x14ac:dyDescent="0.25">
      <c r="A1522" s="176" t="str">
        <f t="shared" si="138"/>
        <v>211820178</v>
      </c>
      <c r="B1522" s="176">
        <f t="shared" si="139"/>
        <v>2118201</v>
      </c>
      <c r="C1522" s="176" t="str">
        <f t="shared" si="140"/>
        <v>78</v>
      </c>
      <c r="D1522" s="176" t="str">
        <f t="shared" si="141"/>
        <v>PENN</v>
      </c>
      <c r="E1522" s="176" t="str">
        <f t="shared" si="142"/>
        <v>Шляпа</v>
      </c>
      <c r="F1522" s="177" t="str">
        <f t="shared" si="143"/>
        <v>Шляпы</v>
      </c>
      <c r="G1522" s="172" t="s">
        <v>2367</v>
      </c>
      <c r="H1522" s="173" t="s">
        <v>1940</v>
      </c>
      <c r="I1522" s="173" t="s">
        <v>63</v>
      </c>
      <c r="J1522" s="173" t="s">
        <v>3049</v>
      </c>
      <c r="K1522" s="173">
        <v>1</v>
      </c>
      <c r="L1522" s="173" t="s">
        <v>3049</v>
      </c>
      <c r="M1522" s="173"/>
      <c r="N1522" s="173">
        <v>1</v>
      </c>
    </row>
    <row r="1523" spans="1:14" x14ac:dyDescent="0.25">
      <c r="A1523" s="176" t="str">
        <f t="shared" si="138"/>
        <v>211820178</v>
      </c>
      <c r="B1523" s="176">
        <f t="shared" si="139"/>
        <v>2118201</v>
      </c>
      <c r="C1523" s="176" t="str">
        <f t="shared" si="140"/>
        <v>78</v>
      </c>
      <c r="D1523" s="176" t="str">
        <f t="shared" si="141"/>
        <v>PENN</v>
      </c>
      <c r="E1523" s="176" t="str">
        <f t="shared" si="142"/>
        <v>Шляпа</v>
      </c>
      <c r="F1523" s="177" t="str">
        <f t="shared" si="143"/>
        <v>Шляпы</v>
      </c>
      <c r="G1523" s="172" t="s">
        <v>2366</v>
      </c>
      <c r="H1523" s="173" t="s">
        <v>1940</v>
      </c>
      <c r="I1523" s="173" t="s">
        <v>64</v>
      </c>
      <c r="J1523" s="173" t="s">
        <v>3049</v>
      </c>
      <c r="K1523" s="173">
        <v>2</v>
      </c>
      <c r="L1523" s="173" t="s">
        <v>3050</v>
      </c>
      <c r="M1523" s="173"/>
      <c r="N1523" s="173">
        <v>2</v>
      </c>
    </row>
    <row r="1524" spans="1:14" x14ac:dyDescent="0.25">
      <c r="A1524" s="176" t="str">
        <f t="shared" si="138"/>
        <v>211820133</v>
      </c>
      <c r="B1524" s="176">
        <f t="shared" si="139"/>
        <v>2118201</v>
      </c>
      <c r="C1524" s="176" t="str">
        <f t="shared" si="140"/>
        <v>33</v>
      </c>
      <c r="D1524" s="176" t="str">
        <f t="shared" si="141"/>
        <v>PENN</v>
      </c>
      <c r="E1524" s="176" t="str">
        <f t="shared" si="142"/>
        <v>Шляпа</v>
      </c>
      <c r="F1524" s="177" t="str">
        <f t="shared" si="143"/>
        <v>Шляпы</v>
      </c>
      <c r="G1524" s="172" t="s">
        <v>2385</v>
      </c>
      <c r="H1524" s="173" t="s">
        <v>1950</v>
      </c>
      <c r="I1524" s="173" t="s">
        <v>60</v>
      </c>
      <c r="J1524" s="173" t="s">
        <v>3053</v>
      </c>
      <c r="K1524" s="173">
        <v>1</v>
      </c>
      <c r="L1524" s="173" t="s">
        <v>3053</v>
      </c>
      <c r="M1524" s="173"/>
      <c r="N1524" s="173">
        <v>1</v>
      </c>
    </row>
    <row r="1525" spans="1:14" x14ac:dyDescent="0.25">
      <c r="A1525" s="176" t="str">
        <f t="shared" si="138"/>
        <v>211820133</v>
      </c>
      <c r="B1525" s="176">
        <f t="shared" si="139"/>
        <v>2118201</v>
      </c>
      <c r="C1525" s="176" t="str">
        <f t="shared" si="140"/>
        <v>33</v>
      </c>
      <c r="D1525" s="176" t="str">
        <f t="shared" si="141"/>
        <v>PENN</v>
      </c>
      <c r="E1525" s="176" t="str">
        <f t="shared" si="142"/>
        <v>Шляпа</v>
      </c>
      <c r="F1525" s="177" t="str">
        <f t="shared" si="143"/>
        <v>Шляпы</v>
      </c>
      <c r="G1525" s="172" t="s">
        <v>2384</v>
      </c>
      <c r="H1525" s="173" t="s">
        <v>1950</v>
      </c>
      <c r="I1525" s="173" t="s">
        <v>64</v>
      </c>
      <c r="J1525" s="173" t="s">
        <v>3053</v>
      </c>
      <c r="K1525" s="173">
        <v>1</v>
      </c>
      <c r="L1525" s="173" t="s">
        <v>3053</v>
      </c>
      <c r="M1525" s="173"/>
      <c r="N1525" s="173">
        <v>1</v>
      </c>
    </row>
    <row r="1526" spans="1:14" x14ac:dyDescent="0.25">
      <c r="A1526" s="176" t="str">
        <f t="shared" si="138"/>
        <v>21182012</v>
      </c>
      <c r="B1526" s="176">
        <f t="shared" si="139"/>
        <v>2118201</v>
      </c>
      <c r="C1526" s="176" t="str">
        <f t="shared" si="140"/>
        <v>2</v>
      </c>
      <c r="D1526" s="176" t="str">
        <f t="shared" si="141"/>
        <v>PENN</v>
      </c>
      <c r="E1526" s="176" t="str">
        <f t="shared" si="142"/>
        <v>Шляпа</v>
      </c>
      <c r="F1526" s="177" t="str">
        <f t="shared" si="143"/>
        <v>Шляпы</v>
      </c>
      <c r="G1526" s="172" t="s">
        <v>2374</v>
      </c>
      <c r="H1526" s="173" t="s">
        <v>1954</v>
      </c>
      <c r="I1526" s="173" t="s">
        <v>61</v>
      </c>
      <c r="J1526" s="173" t="s">
        <v>3053</v>
      </c>
      <c r="K1526" s="173">
        <v>2</v>
      </c>
      <c r="L1526" s="173" t="s">
        <v>3054</v>
      </c>
      <c r="M1526" s="173"/>
      <c r="N1526" s="173">
        <v>2</v>
      </c>
    </row>
    <row r="1527" spans="1:14" x14ac:dyDescent="0.25">
      <c r="A1527" s="176" t="str">
        <f t="shared" si="138"/>
        <v>21182012</v>
      </c>
      <c r="B1527" s="176">
        <f t="shared" si="139"/>
        <v>2118201</v>
      </c>
      <c r="C1527" s="176" t="str">
        <f t="shared" si="140"/>
        <v>2</v>
      </c>
      <c r="D1527" s="176" t="str">
        <f t="shared" si="141"/>
        <v>PENN</v>
      </c>
      <c r="E1527" s="176" t="str">
        <f t="shared" si="142"/>
        <v>Шляпа</v>
      </c>
      <c r="F1527" s="177" t="str">
        <f t="shared" si="143"/>
        <v>Шляпы</v>
      </c>
      <c r="G1527" s="172" t="s">
        <v>2372</v>
      </c>
      <c r="H1527" s="173" t="s">
        <v>1954</v>
      </c>
      <c r="I1527" s="173" t="s">
        <v>60</v>
      </c>
      <c r="J1527" s="173" t="s">
        <v>3055</v>
      </c>
      <c r="K1527" s="173">
        <v>4</v>
      </c>
      <c r="L1527" s="173" t="s">
        <v>3696</v>
      </c>
      <c r="M1527" s="173"/>
      <c r="N1527" s="173">
        <v>4</v>
      </c>
    </row>
    <row r="1528" spans="1:14" x14ac:dyDescent="0.25">
      <c r="A1528" s="176" t="str">
        <f t="shared" si="138"/>
        <v>21182012</v>
      </c>
      <c r="B1528" s="176">
        <f t="shared" si="139"/>
        <v>2118201</v>
      </c>
      <c r="C1528" s="176" t="str">
        <f t="shared" si="140"/>
        <v>2</v>
      </c>
      <c r="D1528" s="176" t="str">
        <f t="shared" si="141"/>
        <v>PENN</v>
      </c>
      <c r="E1528" s="176" t="str">
        <f t="shared" si="142"/>
        <v>Шляпа</v>
      </c>
      <c r="F1528" s="177" t="str">
        <f t="shared" si="143"/>
        <v>Шляпы</v>
      </c>
      <c r="G1528" s="172" t="s">
        <v>2371</v>
      </c>
      <c r="H1528" s="173" t="s">
        <v>1954</v>
      </c>
      <c r="I1528" s="173" t="s">
        <v>63</v>
      </c>
      <c r="J1528" s="173" t="s">
        <v>3057</v>
      </c>
      <c r="K1528" s="173">
        <v>1</v>
      </c>
      <c r="L1528" s="173" t="s">
        <v>3057</v>
      </c>
      <c r="M1528" s="173"/>
      <c r="N1528" s="173">
        <v>1</v>
      </c>
    </row>
    <row r="1529" spans="1:14" x14ac:dyDescent="0.25">
      <c r="A1529" s="176" t="str">
        <f t="shared" si="138"/>
        <v>21182012</v>
      </c>
      <c r="B1529" s="176">
        <f t="shared" si="139"/>
        <v>2118201</v>
      </c>
      <c r="C1529" s="176" t="str">
        <f t="shared" si="140"/>
        <v>2</v>
      </c>
      <c r="D1529" s="176" t="str">
        <f t="shared" si="141"/>
        <v>PENN</v>
      </c>
      <c r="E1529" s="176" t="str">
        <f t="shared" si="142"/>
        <v>Шляпа</v>
      </c>
      <c r="F1529" s="177" t="str">
        <f t="shared" si="143"/>
        <v>Шляпы</v>
      </c>
      <c r="G1529" s="172" t="s">
        <v>2370</v>
      </c>
      <c r="H1529" s="173" t="s">
        <v>1954</v>
      </c>
      <c r="I1529" s="173" t="s">
        <v>71</v>
      </c>
      <c r="J1529" s="173" t="s">
        <v>3058</v>
      </c>
      <c r="K1529" s="173">
        <v>1</v>
      </c>
      <c r="L1529" s="173" t="s">
        <v>3058</v>
      </c>
      <c r="M1529" s="173"/>
      <c r="N1529" s="173">
        <v>1</v>
      </c>
    </row>
    <row r="1530" spans="1:14" x14ac:dyDescent="0.25">
      <c r="A1530" s="176" t="str">
        <f t="shared" si="138"/>
        <v>21182011</v>
      </c>
      <c r="B1530" s="176">
        <f t="shared" si="139"/>
        <v>2118201</v>
      </c>
      <c r="C1530" s="176" t="str">
        <f t="shared" si="140"/>
        <v>1</v>
      </c>
      <c r="D1530" s="176" t="str">
        <f t="shared" si="141"/>
        <v>PENN</v>
      </c>
      <c r="E1530" s="176" t="str">
        <f t="shared" si="142"/>
        <v>Шляпа</v>
      </c>
      <c r="F1530" s="177" t="str">
        <f t="shared" si="143"/>
        <v>Шляпы</v>
      </c>
      <c r="G1530" s="172" t="s">
        <v>2383</v>
      </c>
      <c r="H1530" s="173" t="s">
        <v>1959</v>
      </c>
      <c r="I1530" s="173" t="s">
        <v>60</v>
      </c>
      <c r="J1530" s="173" t="s">
        <v>3059</v>
      </c>
      <c r="K1530" s="173">
        <v>5</v>
      </c>
      <c r="L1530" s="173" t="s">
        <v>3697</v>
      </c>
      <c r="M1530" s="173"/>
      <c r="N1530" s="173">
        <v>5</v>
      </c>
    </row>
    <row r="1531" spans="1:14" x14ac:dyDescent="0.25">
      <c r="A1531" s="176" t="str">
        <f t="shared" si="138"/>
        <v>21182011</v>
      </c>
      <c r="B1531" s="176">
        <f t="shared" si="139"/>
        <v>2118201</v>
      </c>
      <c r="C1531" s="176" t="str">
        <f t="shared" si="140"/>
        <v>1</v>
      </c>
      <c r="D1531" s="176" t="str">
        <f t="shared" si="141"/>
        <v>PENN</v>
      </c>
      <c r="E1531" s="176" t="str">
        <f t="shared" si="142"/>
        <v>Шляпа</v>
      </c>
      <c r="F1531" s="177" t="str">
        <f t="shared" si="143"/>
        <v>Шляпы</v>
      </c>
      <c r="G1531" s="172" t="s">
        <v>2382</v>
      </c>
      <c r="H1531" s="173" t="s">
        <v>1959</v>
      </c>
      <c r="I1531" s="173" t="s">
        <v>63</v>
      </c>
      <c r="J1531" s="173" t="s">
        <v>3045</v>
      </c>
      <c r="K1531" s="173">
        <v>2</v>
      </c>
      <c r="L1531" s="173" t="s">
        <v>3060</v>
      </c>
      <c r="M1531" s="173"/>
      <c r="N1531" s="173">
        <v>2</v>
      </c>
    </row>
    <row r="1532" spans="1:14" x14ac:dyDescent="0.25">
      <c r="A1532" s="176" t="str">
        <f t="shared" si="138"/>
        <v>21182011</v>
      </c>
      <c r="B1532" s="176">
        <f t="shared" si="139"/>
        <v>2118201</v>
      </c>
      <c r="C1532" s="176" t="str">
        <f t="shared" si="140"/>
        <v>1</v>
      </c>
      <c r="D1532" s="176" t="str">
        <f t="shared" si="141"/>
        <v>PENN</v>
      </c>
      <c r="E1532" s="176" t="str">
        <f t="shared" si="142"/>
        <v>Шляпа</v>
      </c>
      <c r="F1532" s="177" t="str">
        <f t="shared" si="143"/>
        <v>Шляпы</v>
      </c>
      <c r="G1532" s="172" t="s">
        <v>2380</v>
      </c>
      <c r="H1532" s="173" t="s">
        <v>1959</v>
      </c>
      <c r="I1532" s="173" t="s">
        <v>64</v>
      </c>
      <c r="J1532" s="173" t="s">
        <v>3059</v>
      </c>
      <c r="K1532" s="173">
        <v>1</v>
      </c>
      <c r="L1532" s="173" t="s">
        <v>3059</v>
      </c>
      <c r="M1532" s="173"/>
      <c r="N1532" s="173">
        <v>1</v>
      </c>
    </row>
    <row r="1533" spans="1:14" x14ac:dyDescent="0.25">
      <c r="A1533" s="176" t="str">
        <f t="shared" si="138"/>
        <v>21182011</v>
      </c>
      <c r="B1533" s="176">
        <f t="shared" si="139"/>
        <v>2118201</v>
      </c>
      <c r="C1533" s="176" t="str">
        <f t="shared" si="140"/>
        <v>1</v>
      </c>
      <c r="D1533" s="176" t="str">
        <f t="shared" si="141"/>
        <v>PENN</v>
      </c>
      <c r="E1533" s="176" t="str">
        <f t="shared" si="142"/>
        <v>Шляпа</v>
      </c>
      <c r="F1533" s="177" t="str">
        <f t="shared" si="143"/>
        <v>Шляпы</v>
      </c>
      <c r="G1533" s="172" t="s">
        <v>2379</v>
      </c>
      <c r="H1533" s="173" t="s">
        <v>1959</v>
      </c>
      <c r="I1533" s="173" t="s">
        <v>71</v>
      </c>
      <c r="J1533" s="173" t="s">
        <v>3047</v>
      </c>
      <c r="K1533" s="173">
        <v>2</v>
      </c>
      <c r="L1533" s="173" t="s">
        <v>3048</v>
      </c>
      <c r="M1533" s="173"/>
      <c r="N1533" s="173">
        <v>2</v>
      </c>
    </row>
    <row r="1534" spans="1:14" x14ac:dyDescent="0.25">
      <c r="A1534" s="176" t="str">
        <f t="shared" si="138"/>
        <v>21182011</v>
      </c>
      <c r="B1534" s="176">
        <f t="shared" si="139"/>
        <v>2118201</v>
      </c>
      <c r="C1534" s="176" t="str">
        <f t="shared" si="140"/>
        <v>1</v>
      </c>
      <c r="D1534" s="176" t="str">
        <f t="shared" si="141"/>
        <v>PENN</v>
      </c>
      <c r="E1534" s="176" t="str">
        <f t="shared" si="142"/>
        <v>Шляпа</v>
      </c>
      <c r="F1534" s="177" t="str">
        <f t="shared" si="143"/>
        <v>Шляпы</v>
      </c>
      <c r="G1534" s="172" t="s">
        <v>2378</v>
      </c>
      <c r="H1534" s="173" t="s">
        <v>1959</v>
      </c>
      <c r="I1534" s="173" t="s">
        <v>70</v>
      </c>
      <c r="J1534" s="173" t="s">
        <v>3059</v>
      </c>
      <c r="K1534" s="173">
        <v>2</v>
      </c>
      <c r="L1534" s="173" t="s">
        <v>3061</v>
      </c>
      <c r="M1534" s="173"/>
      <c r="N1534" s="173">
        <v>2</v>
      </c>
    </row>
    <row r="1535" spans="1:14" x14ac:dyDescent="0.25">
      <c r="A1535" s="176" t="str">
        <f t="shared" si="138"/>
        <v>21182052</v>
      </c>
      <c r="B1535" s="176">
        <f t="shared" si="139"/>
        <v>2118205</v>
      </c>
      <c r="C1535" s="176" t="str">
        <f t="shared" si="140"/>
        <v>2</v>
      </c>
      <c r="D1535" s="176" t="str">
        <f t="shared" si="141"/>
        <v>FEDORA FURFELT</v>
      </c>
      <c r="E1535" s="176" t="str">
        <f t="shared" si="142"/>
        <v>Шляпа</v>
      </c>
      <c r="F1535" s="177" t="str">
        <f t="shared" si="143"/>
        <v>Шляпы</v>
      </c>
      <c r="G1535" s="172" t="s">
        <v>897</v>
      </c>
      <c r="H1535" s="173" t="s">
        <v>1965</v>
      </c>
      <c r="I1535" s="173" t="s">
        <v>61</v>
      </c>
      <c r="J1535" s="173" t="s">
        <v>2876</v>
      </c>
      <c r="K1535" s="173">
        <v>1</v>
      </c>
      <c r="L1535" s="173" t="s">
        <v>2876</v>
      </c>
      <c r="M1535" s="173"/>
      <c r="N1535" s="173">
        <v>1</v>
      </c>
    </row>
    <row r="1536" spans="1:14" x14ac:dyDescent="0.25">
      <c r="A1536" s="176" t="str">
        <f t="shared" si="138"/>
        <v>21182052</v>
      </c>
      <c r="B1536" s="176">
        <f t="shared" si="139"/>
        <v>2118205</v>
      </c>
      <c r="C1536" s="176" t="str">
        <f t="shared" si="140"/>
        <v>2</v>
      </c>
      <c r="D1536" s="176" t="str">
        <f t="shared" si="141"/>
        <v>FEDORA FURFELT</v>
      </c>
      <c r="E1536" s="176" t="str">
        <f t="shared" si="142"/>
        <v>Шляпа</v>
      </c>
      <c r="F1536" s="177" t="str">
        <f t="shared" si="143"/>
        <v>Шляпы</v>
      </c>
      <c r="G1536" s="172" t="s">
        <v>895</v>
      </c>
      <c r="H1536" s="173" t="s">
        <v>1965</v>
      </c>
      <c r="I1536" s="173" t="s">
        <v>60</v>
      </c>
      <c r="J1536" s="173" t="s">
        <v>2876</v>
      </c>
      <c r="K1536" s="173">
        <v>1</v>
      </c>
      <c r="L1536" s="173" t="s">
        <v>2876</v>
      </c>
      <c r="M1536" s="173"/>
      <c r="N1536" s="173">
        <v>1</v>
      </c>
    </row>
    <row r="1537" spans="1:14" x14ac:dyDescent="0.25">
      <c r="A1537" s="176" t="str">
        <f t="shared" si="138"/>
        <v>21182091</v>
      </c>
      <c r="B1537" s="176">
        <f t="shared" si="139"/>
        <v>2118209</v>
      </c>
      <c r="C1537" s="176" t="str">
        <f t="shared" si="140"/>
        <v>1</v>
      </c>
      <c r="D1537" s="176" t="str">
        <f t="shared" si="141"/>
        <v>FEDORA FURFELT</v>
      </c>
      <c r="E1537" s="176" t="str">
        <f t="shared" si="142"/>
        <v>Шляпа</v>
      </c>
      <c r="F1537" s="177" t="str">
        <f t="shared" si="143"/>
        <v>Шляпы</v>
      </c>
      <c r="G1537" s="172" t="s">
        <v>226</v>
      </c>
      <c r="H1537" s="173" t="s">
        <v>1968</v>
      </c>
      <c r="I1537" s="173" t="s">
        <v>60</v>
      </c>
      <c r="J1537" s="173" t="s">
        <v>3059</v>
      </c>
      <c r="K1537" s="173">
        <v>1</v>
      </c>
      <c r="L1537" s="173" t="s">
        <v>3059</v>
      </c>
      <c r="M1537" s="173"/>
      <c r="N1537" s="173">
        <v>1</v>
      </c>
    </row>
    <row r="1538" spans="1:14" x14ac:dyDescent="0.25">
      <c r="A1538" s="176" t="str">
        <f t="shared" si="138"/>
        <v>211840271</v>
      </c>
      <c r="B1538" s="176">
        <f t="shared" si="139"/>
        <v>2118402</v>
      </c>
      <c r="C1538" s="176" t="str">
        <f t="shared" si="140"/>
        <v>71</v>
      </c>
      <c r="D1538" s="176" t="str">
        <f t="shared" si="141"/>
        <v>FEDORA PANAMA</v>
      </c>
      <c r="E1538" s="176" t="str">
        <f t="shared" si="142"/>
        <v>Шляпа</v>
      </c>
      <c r="F1538" s="177" t="str">
        <f t="shared" si="143"/>
        <v>Шляпы</v>
      </c>
      <c r="G1538" s="172" t="s">
        <v>3181</v>
      </c>
      <c r="H1538" s="173" t="s">
        <v>1970</v>
      </c>
      <c r="I1538" s="173" t="s">
        <v>60</v>
      </c>
      <c r="J1538" s="173" t="s">
        <v>3062</v>
      </c>
      <c r="K1538" s="173">
        <v>1</v>
      </c>
      <c r="L1538" s="173" t="s">
        <v>3062</v>
      </c>
      <c r="M1538" s="173"/>
      <c r="N1538" s="173">
        <v>1</v>
      </c>
    </row>
    <row r="1539" spans="1:14" x14ac:dyDescent="0.25">
      <c r="A1539" s="176" t="str">
        <f t="shared" ref="A1539:A1602" si="144">B1539&amp;C1539</f>
        <v>211840271</v>
      </c>
      <c r="B1539" s="176">
        <f t="shared" ref="B1539:B1602" si="145">_xlfn.LET(_xlpm.START,FIND("арт. ",H1539)+5,_xlpm.END,FIND(" ",H1539,_xlpm.START),_xlpm.Result,TRIM(MID(H1539,_xlpm.START,_xlpm.END-_xlpm.START)),IFERROR(VALUE(_xlpm.Result),_xlpm.Result))</f>
        <v>2118402</v>
      </c>
      <c r="C1539" s="176" t="str">
        <f t="shared" ref="C1539:C1602" si="146">_xlfn.LET(_xlpm.START,FIND("{",H1539)+1,_xlpm.END,FIND("}",H1539),TRIM(MID(H1539,_xlpm.START,_xlpm.END-_xlpm.START)))</f>
        <v>71</v>
      </c>
      <c r="D1539" s="176" t="str">
        <f t="shared" ref="D1539:D1602" si="147">_xlfn.LET(_xlpm.START,FIND("арт. ",H1539)+13,_xlpm.END,FIND("(",H1539),TRIM(MID(H1539,_xlpm.START,_xlpm.END-_xlpm.START)))</f>
        <v>FEDORA PANAMA</v>
      </c>
      <c r="E1539" s="176" t="str">
        <f t="shared" ref="E1539:E1602" si="148">_xlfn.LET(_xlpm.START,1,_xlpm.END,FIND(MID($S$1,1,1),H1539),TRIM(MID(H1539,_xlpm.START,_xlpm.END-_xlpm.START)))</f>
        <v>Шляпа</v>
      </c>
      <c r="F1539" s="177" t="str">
        <f t="shared" ref="F1539:F1602" si="149">VLOOKUP(E1539,O:P,2,0)</f>
        <v>Шляпы</v>
      </c>
      <c r="G1539" s="172" t="s">
        <v>1799</v>
      </c>
      <c r="H1539" s="173" t="s">
        <v>1970</v>
      </c>
      <c r="I1539" s="173" t="s">
        <v>64</v>
      </c>
      <c r="J1539" s="173" t="s">
        <v>3062</v>
      </c>
      <c r="K1539" s="173">
        <v>1</v>
      </c>
      <c r="L1539" s="173" t="s">
        <v>3062</v>
      </c>
      <c r="M1539" s="173"/>
      <c r="N1539" s="173">
        <v>1</v>
      </c>
    </row>
    <row r="1540" spans="1:14" x14ac:dyDescent="0.25">
      <c r="A1540" s="176" t="str">
        <f t="shared" si="144"/>
        <v>212850371</v>
      </c>
      <c r="B1540" s="176">
        <f t="shared" si="145"/>
        <v>2128503</v>
      </c>
      <c r="C1540" s="176" t="str">
        <f t="shared" si="146"/>
        <v>71</v>
      </c>
      <c r="D1540" s="176" t="str">
        <f t="shared" si="147"/>
        <v>FEDORA TOYO</v>
      </c>
      <c r="E1540" s="176" t="str">
        <f t="shared" si="148"/>
        <v>Шляпа</v>
      </c>
      <c r="F1540" s="177" t="str">
        <f t="shared" si="149"/>
        <v>Шляпы</v>
      </c>
      <c r="G1540" s="172" t="s">
        <v>1798</v>
      </c>
      <c r="H1540" s="173" t="s">
        <v>1972</v>
      </c>
      <c r="I1540" s="173" t="s">
        <v>66</v>
      </c>
      <c r="J1540" s="173" t="s">
        <v>2874</v>
      </c>
      <c r="K1540" s="173">
        <v>1</v>
      </c>
      <c r="L1540" s="173" t="s">
        <v>2874</v>
      </c>
      <c r="M1540" s="173"/>
      <c r="N1540" s="173">
        <v>1</v>
      </c>
    </row>
    <row r="1541" spans="1:14" x14ac:dyDescent="0.25">
      <c r="A1541" s="176" t="str">
        <f t="shared" si="144"/>
        <v>212850371</v>
      </c>
      <c r="B1541" s="176">
        <f t="shared" si="145"/>
        <v>2128503</v>
      </c>
      <c r="C1541" s="176" t="str">
        <f t="shared" si="146"/>
        <v>71</v>
      </c>
      <c r="D1541" s="176" t="str">
        <f t="shared" si="147"/>
        <v>FEDORA TOYO</v>
      </c>
      <c r="E1541" s="176" t="str">
        <f t="shared" si="148"/>
        <v>Шляпа</v>
      </c>
      <c r="F1541" s="177" t="str">
        <f t="shared" si="149"/>
        <v>Шляпы</v>
      </c>
      <c r="G1541" s="172" t="s">
        <v>1796</v>
      </c>
      <c r="H1541" s="173" t="s">
        <v>1972</v>
      </c>
      <c r="I1541" s="173" t="s">
        <v>61</v>
      </c>
      <c r="J1541" s="173" t="s">
        <v>2874</v>
      </c>
      <c r="K1541" s="173">
        <v>2</v>
      </c>
      <c r="L1541" s="173" t="s">
        <v>2875</v>
      </c>
      <c r="M1541" s="173"/>
      <c r="N1541" s="173">
        <v>2</v>
      </c>
    </row>
    <row r="1542" spans="1:14" x14ac:dyDescent="0.25">
      <c r="A1542" s="176" t="str">
        <f t="shared" si="144"/>
        <v>212850371</v>
      </c>
      <c r="B1542" s="176">
        <f t="shared" si="145"/>
        <v>2128503</v>
      </c>
      <c r="C1542" s="176" t="str">
        <f t="shared" si="146"/>
        <v>71</v>
      </c>
      <c r="D1542" s="176" t="str">
        <f t="shared" si="147"/>
        <v>FEDORA TOYO</v>
      </c>
      <c r="E1542" s="176" t="str">
        <f t="shared" si="148"/>
        <v>Шляпа</v>
      </c>
      <c r="F1542" s="177" t="str">
        <f t="shared" si="149"/>
        <v>Шляпы</v>
      </c>
      <c r="G1542" s="172" t="s">
        <v>1795</v>
      </c>
      <c r="H1542" s="173" t="s">
        <v>1972</v>
      </c>
      <c r="I1542" s="173" t="s">
        <v>60</v>
      </c>
      <c r="J1542" s="173" t="s">
        <v>2874</v>
      </c>
      <c r="K1542" s="173">
        <v>3</v>
      </c>
      <c r="L1542" s="173" t="s">
        <v>3063</v>
      </c>
      <c r="M1542" s="173"/>
      <c r="N1542" s="173">
        <v>3</v>
      </c>
    </row>
    <row r="1543" spans="1:14" x14ac:dyDescent="0.25">
      <c r="A1543" s="176" t="str">
        <f t="shared" si="144"/>
        <v>212850371</v>
      </c>
      <c r="B1543" s="176">
        <f t="shared" si="145"/>
        <v>2128503</v>
      </c>
      <c r="C1543" s="176" t="str">
        <f t="shared" si="146"/>
        <v>71</v>
      </c>
      <c r="D1543" s="176" t="str">
        <f t="shared" si="147"/>
        <v>FEDORA TOYO</v>
      </c>
      <c r="E1543" s="176" t="str">
        <f t="shared" si="148"/>
        <v>Шляпа</v>
      </c>
      <c r="F1543" s="177" t="str">
        <f t="shared" si="149"/>
        <v>Шляпы</v>
      </c>
      <c r="G1543" s="172" t="s">
        <v>1793</v>
      </c>
      <c r="H1543" s="173" t="s">
        <v>1972</v>
      </c>
      <c r="I1543" s="173" t="s">
        <v>64</v>
      </c>
      <c r="J1543" s="173" t="s">
        <v>2874</v>
      </c>
      <c r="K1543" s="173">
        <v>1</v>
      </c>
      <c r="L1543" s="173" t="s">
        <v>2874</v>
      </c>
      <c r="M1543" s="173"/>
      <c r="N1543" s="173">
        <v>1</v>
      </c>
    </row>
    <row r="1544" spans="1:14" x14ac:dyDescent="0.25">
      <c r="A1544" s="176" t="str">
        <f t="shared" si="144"/>
        <v>212850371</v>
      </c>
      <c r="B1544" s="176">
        <f t="shared" si="145"/>
        <v>2128503</v>
      </c>
      <c r="C1544" s="176" t="str">
        <f t="shared" si="146"/>
        <v>71</v>
      </c>
      <c r="D1544" s="176" t="str">
        <f t="shared" si="147"/>
        <v>FEDORA TOYO</v>
      </c>
      <c r="E1544" s="176" t="str">
        <f t="shared" si="148"/>
        <v>Шляпа</v>
      </c>
      <c r="F1544" s="177" t="str">
        <f t="shared" si="149"/>
        <v>Шляпы</v>
      </c>
      <c r="G1544" s="172" t="s">
        <v>1791</v>
      </c>
      <c r="H1544" s="173" t="s">
        <v>1972</v>
      </c>
      <c r="I1544" s="173" t="s">
        <v>70</v>
      </c>
      <c r="J1544" s="173" t="s">
        <v>2874</v>
      </c>
      <c r="K1544" s="173">
        <v>1</v>
      </c>
      <c r="L1544" s="173" t="s">
        <v>2874</v>
      </c>
      <c r="M1544" s="173"/>
      <c r="N1544" s="173">
        <v>1</v>
      </c>
    </row>
    <row r="1545" spans="1:14" x14ac:dyDescent="0.25">
      <c r="A1545" s="176" t="str">
        <f t="shared" si="144"/>
        <v>2138401бежевый</v>
      </c>
      <c r="B1545" s="176">
        <f t="shared" si="145"/>
        <v>2138401</v>
      </c>
      <c r="C1545" s="176" t="str">
        <f t="shared" si="146"/>
        <v>бежевый</v>
      </c>
      <c r="D1545" s="176" t="str">
        <f t="shared" si="147"/>
        <v>JENKINS</v>
      </c>
      <c r="E1545" s="176" t="str">
        <f t="shared" si="148"/>
        <v>Шляпа</v>
      </c>
      <c r="F1545" s="177" t="str">
        <f t="shared" si="149"/>
        <v>Шляпы</v>
      </c>
      <c r="G1545" s="172" t="s">
        <v>2351</v>
      </c>
      <c r="H1545" s="173" t="s">
        <v>1978</v>
      </c>
      <c r="I1545" s="173" t="s">
        <v>60</v>
      </c>
      <c r="J1545" s="173" t="s">
        <v>3064</v>
      </c>
      <c r="K1545" s="173">
        <v>1</v>
      </c>
      <c r="L1545" s="173" t="s">
        <v>3064</v>
      </c>
      <c r="M1545" s="173"/>
      <c r="N1545" s="173">
        <v>1</v>
      </c>
    </row>
    <row r="1546" spans="1:14" x14ac:dyDescent="0.25">
      <c r="A1546" s="176" t="str">
        <f t="shared" si="144"/>
        <v>213840271</v>
      </c>
      <c r="B1546" s="176">
        <f t="shared" si="145"/>
        <v>2138402</v>
      </c>
      <c r="C1546" s="176" t="str">
        <f t="shared" si="146"/>
        <v>71</v>
      </c>
      <c r="D1546" s="176" t="str">
        <f t="shared" si="147"/>
        <v>FEDORA PANAMA</v>
      </c>
      <c r="E1546" s="176" t="str">
        <f t="shared" si="148"/>
        <v>Шляпа</v>
      </c>
      <c r="F1546" s="177" t="str">
        <f t="shared" si="149"/>
        <v>Шляпы</v>
      </c>
      <c r="G1546" s="172" t="s">
        <v>1790</v>
      </c>
      <c r="H1546" s="173" t="s">
        <v>1980</v>
      </c>
      <c r="I1546" s="173" t="s">
        <v>61</v>
      </c>
      <c r="J1546" s="173" t="s">
        <v>3065</v>
      </c>
      <c r="K1546" s="173">
        <v>2</v>
      </c>
      <c r="L1546" s="173" t="s">
        <v>3698</v>
      </c>
      <c r="M1546" s="173"/>
      <c r="N1546" s="173">
        <v>2</v>
      </c>
    </row>
    <row r="1547" spans="1:14" x14ac:dyDescent="0.25">
      <c r="A1547" s="176" t="str">
        <f t="shared" si="144"/>
        <v>213840271</v>
      </c>
      <c r="B1547" s="176">
        <f t="shared" si="145"/>
        <v>2138402</v>
      </c>
      <c r="C1547" s="176" t="str">
        <f t="shared" si="146"/>
        <v>71</v>
      </c>
      <c r="D1547" s="176" t="str">
        <f t="shared" si="147"/>
        <v>FEDORA PANAMA</v>
      </c>
      <c r="E1547" s="176" t="str">
        <f t="shared" si="148"/>
        <v>Шляпа</v>
      </c>
      <c r="F1547" s="177" t="str">
        <f t="shared" si="149"/>
        <v>Шляпы</v>
      </c>
      <c r="G1547" s="172" t="s">
        <v>3182</v>
      </c>
      <c r="H1547" s="173" t="s">
        <v>1980</v>
      </c>
      <c r="I1547" s="173" t="s">
        <v>60</v>
      </c>
      <c r="J1547" s="173" t="s">
        <v>3065</v>
      </c>
      <c r="K1547" s="173">
        <v>2</v>
      </c>
      <c r="L1547" s="173" t="s">
        <v>3698</v>
      </c>
      <c r="M1547" s="173"/>
      <c r="N1547" s="173">
        <v>2</v>
      </c>
    </row>
    <row r="1548" spans="1:14" x14ac:dyDescent="0.25">
      <c r="A1548" s="176" t="str">
        <f t="shared" si="144"/>
        <v>213840271</v>
      </c>
      <c r="B1548" s="176">
        <f t="shared" si="145"/>
        <v>2138402</v>
      </c>
      <c r="C1548" s="176" t="str">
        <f t="shared" si="146"/>
        <v>71</v>
      </c>
      <c r="D1548" s="176" t="str">
        <f t="shared" si="147"/>
        <v>FEDORA PANAMA</v>
      </c>
      <c r="E1548" s="176" t="str">
        <f t="shared" si="148"/>
        <v>Шляпа</v>
      </c>
      <c r="F1548" s="177" t="str">
        <f t="shared" si="149"/>
        <v>Шляпы</v>
      </c>
      <c r="G1548" s="172" t="s">
        <v>3183</v>
      </c>
      <c r="H1548" s="173" t="s">
        <v>1980</v>
      </c>
      <c r="I1548" s="173" t="s">
        <v>64</v>
      </c>
      <c r="J1548" s="173" t="s">
        <v>3065</v>
      </c>
      <c r="K1548" s="173">
        <v>1</v>
      </c>
      <c r="L1548" s="173" t="s">
        <v>3065</v>
      </c>
      <c r="M1548" s="173"/>
      <c r="N1548" s="173">
        <v>1</v>
      </c>
    </row>
    <row r="1549" spans="1:14" x14ac:dyDescent="0.25">
      <c r="A1549" s="176" t="str">
        <f t="shared" si="144"/>
        <v>21384087</v>
      </c>
      <c r="B1549" s="176">
        <f t="shared" si="145"/>
        <v>2138408</v>
      </c>
      <c r="C1549" s="176" t="str">
        <f t="shared" si="146"/>
        <v>7</v>
      </c>
      <c r="D1549" s="176" t="str">
        <f t="shared" si="147"/>
        <v>FEDORA PANAMA</v>
      </c>
      <c r="E1549" s="176" t="str">
        <f t="shared" si="148"/>
        <v>Шляпа</v>
      </c>
      <c r="F1549" s="177" t="str">
        <f t="shared" si="149"/>
        <v>Шляпы</v>
      </c>
      <c r="G1549" s="172" t="s">
        <v>1789</v>
      </c>
      <c r="H1549" s="173" t="s">
        <v>1982</v>
      </c>
      <c r="I1549" s="173" t="s">
        <v>61</v>
      </c>
      <c r="J1549" s="173" t="s">
        <v>3066</v>
      </c>
      <c r="K1549" s="173">
        <v>2</v>
      </c>
      <c r="L1549" s="173" t="s">
        <v>3699</v>
      </c>
      <c r="M1549" s="173"/>
      <c r="N1549" s="173">
        <v>2</v>
      </c>
    </row>
    <row r="1550" spans="1:14" x14ac:dyDescent="0.25">
      <c r="A1550" s="176" t="str">
        <f t="shared" si="144"/>
        <v>21385047</v>
      </c>
      <c r="B1550" s="176">
        <f t="shared" si="145"/>
        <v>2138504</v>
      </c>
      <c r="C1550" s="176" t="str">
        <f t="shared" si="146"/>
        <v>7</v>
      </c>
      <c r="D1550" s="176" t="str">
        <f t="shared" si="147"/>
        <v>FEDORA HEMP</v>
      </c>
      <c r="E1550" s="176" t="str">
        <f t="shared" si="148"/>
        <v>Шляпа</v>
      </c>
      <c r="F1550" s="177" t="str">
        <f t="shared" si="149"/>
        <v>Шляпы</v>
      </c>
      <c r="G1550" s="172" t="s">
        <v>3308</v>
      </c>
      <c r="H1550" s="173" t="s">
        <v>3437</v>
      </c>
      <c r="I1550" s="173" t="s">
        <v>66</v>
      </c>
      <c r="J1550" s="173" t="s">
        <v>3700</v>
      </c>
      <c r="K1550" s="173">
        <v>1</v>
      </c>
      <c r="L1550" s="173" t="s">
        <v>3701</v>
      </c>
      <c r="M1550" s="173"/>
      <c r="N1550" s="173">
        <v>1</v>
      </c>
    </row>
    <row r="1551" spans="1:14" x14ac:dyDescent="0.25">
      <c r="A1551" s="176" t="str">
        <f t="shared" si="144"/>
        <v>21385047</v>
      </c>
      <c r="B1551" s="176">
        <f t="shared" si="145"/>
        <v>2138504</v>
      </c>
      <c r="C1551" s="176" t="str">
        <f t="shared" si="146"/>
        <v>7</v>
      </c>
      <c r="D1551" s="176" t="str">
        <f t="shared" si="147"/>
        <v>FEDORA HEMP</v>
      </c>
      <c r="E1551" s="176" t="str">
        <f t="shared" si="148"/>
        <v>Шляпа</v>
      </c>
      <c r="F1551" s="177" t="str">
        <f t="shared" si="149"/>
        <v>Шляпы</v>
      </c>
      <c r="G1551" s="172" t="s">
        <v>3311</v>
      </c>
      <c r="H1551" s="173" t="s">
        <v>3437</v>
      </c>
      <c r="I1551" s="173" t="s">
        <v>61</v>
      </c>
      <c r="J1551" s="173" t="s">
        <v>3700</v>
      </c>
      <c r="K1551" s="173">
        <v>3</v>
      </c>
      <c r="L1551" s="173" t="s">
        <v>3702</v>
      </c>
      <c r="M1551" s="173"/>
      <c r="N1551" s="173">
        <v>3</v>
      </c>
    </row>
    <row r="1552" spans="1:14" x14ac:dyDescent="0.25">
      <c r="A1552" s="176" t="str">
        <f t="shared" si="144"/>
        <v>21385047</v>
      </c>
      <c r="B1552" s="176">
        <f t="shared" si="145"/>
        <v>2138504</v>
      </c>
      <c r="C1552" s="176" t="str">
        <f t="shared" si="146"/>
        <v>7</v>
      </c>
      <c r="D1552" s="176" t="str">
        <f t="shared" si="147"/>
        <v>FEDORA HEMP</v>
      </c>
      <c r="E1552" s="176" t="str">
        <f t="shared" si="148"/>
        <v>Шляпа</v>
      </c>
      <c r="F1552" s="177" t="str">
        <f t="shared" si="149"/>
        <v>Шляпы</v>
      </c>
      <c r="G1552" s="172" t="s">
        <v>3310</v>
      </c>
      <c r="H1552" s="173" t="s">
        <v>3437</v>
      </c>
      <c r="I1552" s="173" t="s">
        <v>60</v>
      </c>
      <c r="J1552" s="173" t="s">
        <v>3703</v>
      </c>
      <c r="K1552" s="173">
        <v>4</v>
      </c>
      <c r="L1552" s="173" t="s">
        <v>3704</v>
      </c>
      <c r="M1552" s="173"/>
      <c r="N1552" s="173">
        <v>4</v>
      </c>
    </row>
    <row r="1553" spans="1:14" x14ac:dyDescent="0.25">
      <c r="A1553" s="176" t="str">
        <f t="shared" si="144"/>
        <v>21385047</v>
      </c>
      <c r="B1553" s="176">
        <f t="shared" si="145"/>
        <v>2138504</v>
      </c>
      <c r="C1553" s="176" t="str">
        <f t="shared" si="146"/>
        <v>7</v>
      </c>
      <c r="D1553" s="176" t="str">
        <f t="shared" si="147"/>
        <v>FEDORA HEMP</v>
      </c>
      <c r="E1553" s="176" t="str">
        <f t="shared" si="148"/>
        <v>Шляпа</v>
      </c>
      <c r="F1553" s="177" t="str">
        <f t="shared" si="149"/>
        <v>Шляпы</v>
      </c>
      <c r="G1553" s="172" t="s">
        <v>3309</v>
      </c>
      <c r="H1553" s="173" t="s">
        <v>3437</v>
      </c>
      <c r="I1553" s="173" t="s">
        <v>64</v>
      </c>
      <c r="J1553" s="173" t="s">
        <v>3700</v>
      </c>
      <c r="K1553" s="173">
        <v>2</v>
      </c>
      <c r="L1553" s="173" t="s">
        <v>3705</v>
      </c>
      <c r="M1553" s="173"/>
      <c r="N1553" s="173">
        <v>2</v>
      </c>
    </row>
    <row r="1554" spans="1:14" x14ac:dyDescent="0.25">
      <c r="A1554" s="176" t="str">
        <f t="shared" si="144"/>
        <v>21385047</v>
      </c>
      <c r="B1554" s="176">
        <f t="shared" si="145"/>
        <v>2138504</v>
      </c>
      <c r="C1554" s="176" t="str">
        <f t="shared" si="146"/>
        <v>7</v>
      </c>
      <c r="D1554" s="176" t="str">
        <f t="shared" si="147"/>
        <v>FEDORA HEMP</v>
      </c>
      <c r="E1554" s="176" t="str">
        <f t="shared" si="148"/>
        <v>Шляпа</v>
      </c>
      <c r="F1554" s="177" t="str">
        <f t="shared" si="149"/>
        <v>Шляпы</v>
      </c>
      <c r="G1554" s="172" t="s">
        <v>3312</v>
      </c>
      <c r="H1554" s="173" t="s">
        <v>3437</v>
      </c>
      <c r="I1554" s="173" t="s">
        <v>70</v>
      </c>
      <c r="J1554" s="173" t="s">
        <v>3700</v>
      </c>
      <c r="K1554" s="173">
        <v>1</v>
      </c>
      <c r="L1554" s="173" t="s">
        <v>3701</v>
      </c>
      <c r="M1554" s="173"/>
      <c r="N1554" s="173">
        <v>1</v>
      </c>
    </row>
    <row r="1555" spans="1:14" x14ac:dyDescent="0.25">
      <c r="A1555" s="176" t="str">
        <f t="shared" si="144"/>
        <v>2190501331</v>
      </c>
      <c r="B1555" s="176">
        <f t="shared" si="145"/>
        <v>2190501</v>
      </c>
      <c r="C1555" s="176" t="str">
        <f t="shared" si="146"/>
        <v>331</v>
      </c>
      <c r="D1555" s="176" t="str">
        <f t="shared" si="147"/>
        <v>FEDORA WOOL</v>
      </c>
      <c r="E1555" s="176" t="str">
        <f t="shared" si="148"/>
        <v>Шляпа</v>
      </c>
      <c r="F1555" s="177" t="str">
        <f t="shared" si="149"/>
        <v>Шляпы</v>
      </c>
      <c r="G1555" s="172" t="s">
        <v>1043</v>
      </c>
      <c r="H1555" s="173" t="s">
        <v>1986</v>
      </c>
      <c r="I1555" s="173" t="s">
        <v>61</v>
      </c>
      <c r="J1555" s="173" t="s">
        <v>2634</v>
      </c>
      <c r="K1555" s="173">
        <v>2</v>
      </c>
      <c r="L1555" s="173" t="s">
        <v>2635</v>
      </c>
      <c r="M1555" s="173"/>
      <c r="N1555" s="173">
        <v>2</v>
      </c>
    </row>
    <row r="1556" spans="1:14" x14ac:dyDescent="0.25">
      <c r="A1556" s="176" t="str">
        <f t="shared" si="144"/>
        <v>2190501331</v>
      </c>
      <c r="B1556" s="176">
        <f t="shared" si="145"/>
        <v>2190501</v>
      </c>
      <c r="C1556" s="176" t="str">
        <f t="shared" si="146"/>
        <v>331</v>
      </c>
      <c r="D1556" s="176" t="str">
        <f t="shared" si="147"/>
        <v>FEDORA WOOL</v>
      </c>
      <c r="E1556" s="176" t="str">
        <f t="shared" si="148"/>
        <v>Шляпа</v>
      </c>
      <c r="F1556" s="177" t="str">
        <f t="shared" si="149"/>
        <v>Шляпы</v>
      </c>
      <c r="G1556" s="172" t="s">
        <v>1042</v>
      </c>
      <c r="H1556" s="173" t="s">
        <v>1986</v>
      </c>
      <c r="I1556" s="173" t="s">
        <v>60</v>
      </c>
      <c r="J1556" s="173" t="s">
        <v>2634</v>
      </c>
      <c r="K1556" s="173">
        <v>3</v>
      </c>
      <c r="L1556" s="173" t="s">
        <v>2637</v>
      </c>
      <c r="M1556" s="173"/>
      <c r="N1556" s="173">
        <v>3</v>
      </c>
    </row>
    <row r="1557" spans="1:14" x14ac:dyDescent="0.25">
      <c r="A1557" s="176" t="str">
        <f t="shared" si="144"/>
        <v>2193501371</v>
      </c>
      <c r="B1557" s="176">
        <f t="shared" si="145"/>
        <v>2193501</v>
      </c>
      <c r="C1557" s="176" t="str">
        <f t="shared" si="146"/>
        <v>371</v>
      </c>
      <c r="D1557" s="176" t="str">
        <f t="shared" si="147"/>
        <v>FEDORA LINEN</v>
      </c>
      <c r="E1557" s="176" t="str">
        <f t="shared" si="148"/>
        <v>Шляпа</v>
      </c>
      <c r="F1557" s="177" t="str">
        <f t="shared" si="149"/>
        <v>Шляпы</v>
      </c>
      <c r="G1557" s="172" t="s">
        <v>717</v>
      </c>
      <c r="H1557" s="173" t="s">
        <v>1990</v>
      </c>
      <c r="I1557" s="173" t="s">
        <v>66</v>
      </c>
      <c r="J1557" s="173" t="s">
        <v>2739</v>
      </c>
      <c r="K1557" s="173">
        <v>1</v>
      </c>
      <c r="L1557" s="173" t="s">
        <v>2739</v>
      </c>
      <c r="M1557" s="173"/>
      <c r="N1557" s="173">
        <v>1</v>
      </c>
    </row>
    <row r="1558" spans="1:14" x14ac:dyDescent="0.25">
      <c r="A1558" s="176" t="str">
        <f t="shared" si="144"/>
        <v>2193501371</v>
      </c>
      <c r="B1558" s="176">
        <f t="shared" si="145"/>
        <v>2193501</v>
      </c>
      <c r="C1558" s="176" t="str">
        <f t="shared" si="146"/>
        <v>371</v>
      </c>
      <c r="D1558" s="176" t="str">
        <f t="shared" si="147"/>
        <v>FEDORA LINEN</v>
      </c>
      <c r="E1558" s="176" t="str">
        <f t="shared" si="148"/>
        <v>Шляпа</v>
      </c>
      <c r="F1558" s="177" t="str">
        <f t="shared" si="149"/>
        <v>Шляпы</v>
      </c>
      <c r="G1558" s="172" t="s">
        <v>715</v>
      </c>
      <c r="H1558" s="173" t="s">
        <v>1990</v>
      </c>
      <c r="I1558" s="173" t="s">
        <v>61</v>
      </c>
      <c r="J1558" s="173" t="s">
        <v>2739</v>
      </c>
      <c r="K1558" s="173">
        <v>3</v>
      </c>
      <c r="L1558" s="173" t="s">
        <v>2906</v>
      </c>
      <c r="M1558" s="173"/>
      <c r="N1558" s="173">
        <v>3</v>
      </c>
    </row>
    <row r="1559" spans="1:14" x14ac:dyDescent="0.25">
      <c r="A1559" s="176" t="str">
        <f t="shared" si="144"/>
        <v>2193501371</v>
      </c>
      <c r="B1559" s="176">
        <f t="shared" si="145"/>
        <v>2193501</v>
      </c>
      <c r="C1559" s="176" t="str">
        <f t="shared" si="146"/>
        <v>371</v>
      </c>
      <c r="D1559" s="176" t="str">
        <f t="shared" si="147"/>
        <v>FEDORA LINEN</v>
      </c>
      <c r="E1559" s="176" t="str">
        <f t="shared" si="148"/>
        <v>Шляпа</v>
      </c>
      <c r="F1559" s="177" t="str">
        <f t="shared" si="149"/>
        <v>Шляпы</v>
      </c>
      <c r="G1559" s="172" t="s">
        <v>714</v>
      </c>
      <c r="H1559" s="173" t="s">
        <v>1990</v>
      </c>
      <c r="I1559" s="173" t="s">
        <v>60</v>
      </c>
      <c r="J1559" s="173" t="s">
        <v>2739</v>
      </c>
      <c r="K1559" s="173">
        <v>1</v>
      </c>
      <c r="L1559" s="173" t="s">
        <v>2739</v>
      </c>
      <c r="M1559" s="173"/>
      <c r="N1559" s="173">
        <v>1</v>
      </c>
    </row>
    <row r="1560" spans="1:14" x14ac:dyDescent="0.25">
      <c r="A1560" s="176" t="str">
        <f t="shared" si="144"/>
        <v>2193501371</v>
      </c>
      <c r="B1560" s="176">
        <f t="shared" si="145"/>
        <v>2193501</v>
      </c>
      <c r="C1560" s="176" t="str">
        <f t="shared" si="146"/>
        <v>371</v>
      </c>
      <c r="D1560" s="176" t="str">
        <f t="shared" si="147"/>
        <v>FEDORA LINEN</v>
      </c>
      <c r="E1560" s="176" t="str">
        <f t="shared" si="148"/>
        <v>Шляпа</v>
      </c>
      <c r="F1560" s="177" t="str">
        <f t="shared" si="149"/>
        <v>Шляпы</v>
      </c>
      <c r="G1560" s="172" t="s">
        <v>713</v>
      </c>
      <c r="H1560" s="173" t="s">
        <v>1990</v>
      </c>
      <c r="I1560" s="173" t="s">
        <v>64</v>
      </c>
      <c r="J1560" s="173" t="s">
        <v>2739</v>
      </c>
      <c r="K1560" s="173">
        <v>1</v>
      </c>
      <c r="L1560" s="173" t="s">
        <v>2739</v>
      </c>
      <c r="M1560" s="173"/>
      <c r="N1560" s="173">
        <v>1</v>
      </c>
    </row>
    <row r="1561" spans="1:14" x14ac:dyDescent="0.25">
      <c r="A1561" s="176" t="str">
        <f t="shared" si="144"/>
        <v>2193501371</v>
      </c>
      <c r="B1561" s="176">
        <f t="shared" si="145"/>
        <v>2193501</v>
      </c>
      <c r="C1561" s="176" t="str">
        <f t="shared" si="146"/>
        <v>371</v>
      </c>
      <c r="D1561" s="176" t="str">
        <f t="shared" si="147"/>
        <v>FEDORA LINEN</v>
      </c>
      <c r="E1561" s="176" t="str">
        <f t="shared" si="148"/>
        <v>Шляпа</v>
      </c>
      <c r="F1561" s="177" t="str">
        <f t="shared" si="149"/>
        <v>Шляпы</v>
      </c>
      <c r="G1561" s="172" t="s">
        <v>712</v>
      </c>
      <c r="H1561" s="173" t="s">
        <v>1990</v>
      </c>
      <c r="I1561" s="173" t="s">
        <v>70</v>
      </c>
      <c r="J1561" s="173" t="s">
        <v>2739</v>
      </c>
      <c r="K1561" s="173">
        <v>1</v>
      </c>
      <c r="L1561" s="173" t="s">
        <v>2739</v>
      </c>
      <c r="M1561" s="173"/>
      <c r="N1561" s="173">
        <v>1</v>
      </c>
    </row>
    <row r="1562" spans="1:14" x14ac:dyDescent="0.25">
      <c r="A1562" s="176" t="str">
        <f t="shared" si="144"/>
        <v>2193501330</v>
      </c>
      <c r="B1562" s="176">
        <f t="shared" si="145"/>
        <v>2193501</v>
      </c>
      <c r="C1562" s="176" t="str">
        <f t="shared" si="146"/>
        <v>330</v>
      </c>
      <c r="D1562" s="176" t="str">
        <f t="shared" si="147"/>
        <v>FEDORA LINEN</v>
      </c>
      <c r="E1562" s="176" t="str">
        <f t="shared" si="148"/>
        <v>Шляпа</v>
      </c>
      <c r="F1562" s="177" t="str">
        <f t="shared" si="149"/>
        <v>Шляпы</v>
      </c>
      <c r="G1562" s="172" t="s">
        <v>722</v>
      </c>
      <c r="H1562" s="173" t="s">
        <v>1995</v>
      </c>
      <c r="I1562" s="173" t="s">
        <v>66</v>
      </c>
      <c r="J1562" s="173" t="s">
        <v>2739</v>
      </c>
      <c r="K1562" s="173">
        <v>1</v>
      </c>
      <c r="L1562" s="173" t="s">
        <v>2739</v>
      </c>
      <c r="M1562" s="173"/>
      <c r="N1562" s="173">
        <v>1</v>
      </c>
    </row>
    <row r="1563" spans="1:14" x14ac:dyDescent="0.25">
      <c r="A1563" s="176" t="str">
        <f t="shared" si="144"/>
        <v>2193501330</v>
      </c>
      <c r="B1563" s="176">
        <f t="shared" si="145"/>
        <v>2193501</v>
      </c>
      <c r="C1563" s="176" t="str">
        <f t="shared" si="146"/>
        <v>330</v>
      </c>
      <c r="D1563" s="176" t="str">
        <f t="shared" si="147"/>
        <v>FEDORA LINEN</v>
      </c>
      <c r="E1563" s="176" t="str">
        <f t="shared" si="148"/>
        <v>Шляпа</v>
      </c>
      <c r="F1563" s="177" t="str">
        <f t="shared" si="149"/>
        <v>Шляпы</v>
      </c>
      <c r="G1563" s="172" t="s">
        <v>721</v>
      </c>
      <c r="H1563" s="173" t="s">
        <v>1995</v>
      </c>
      <c r="I1563" s="173" t="s">
        <v>61</v>
      </c>
      <c r="J1563" s="173" t="s">
        <v>2739</v>
      </c>
      <c r="K1563" s="173">
        <v>2</v>
      </c>
      <c r="L1563" s="173" t="s">
        <v>2743</v>
      </c>
      <c r="M1563" s="173"/>
      <c r="N1563" s="173">
        <v>2</v>
      </c>
    </row>
    <row r="1564" spans="1:14" x14ac:dyDescent="0.25">
      <c r="A1564" s="176" t="str">
        <f t="shared" si="144"/>
        <v>2193501330</v>
      </c>
      <c r="B1564" s="176">
        <f t="shared" si="145"/>
        <v>2193501</v>
      </c>
      <c r="C1564" s="176" t="str">
        <f t="shared" si="146"/>
        <v>330</v>
      </c>
      <c r="D1564" s="176" t="str">
        <f t="shared" si="147"/>
        <v>FEDORA LINEN</v>
      </c>
      <c r="E1564" s="176" t="str">
        <f t="shared" si="148"/>
        <v>Шляпа</v>
      </c>
      <c r="F1564" s="177" t="str">
        <f t="shared" si="149"/>
        <v>Шляпы</v>
      </c>
      <c r="G1564" s="172" t="s">
        <v>720</v>
      </c>
      <c r="H1564" s="173" t="s">
        <v>1995</v>
      </c>
      <c r="I1564" s="173" t="s">
        <v>60</v>
      </c>
      <c r="J1564" s="173" t="s">
        <v>2739</v>
      </c>
      <c r="K1564" s="173">
        <v>4</v>
      </c>
      <c r="L1564" s="173" t="s">
        <v>2742</v>
      </c>
      <c r="M1564" s="173"/>
      <c r="N1564" s="173">
        <v>4</v>
      </c>
    </row>
    <row r="1565" spans="1:14" x14ac:dyDescent="0.25">
      <c r="A1565" s="176" t="str">
        <f t="shared" si="144"/>
        <v>2193501330</v>
      </c>
      <c r="B1565" s="176">
        <f t="shared" si="145"/>
        <v>2193501</v>
      </c>
      <c r="C1565" s="176" t="str">
        <f t="shared" si="146"/>
        <v>330</v>
      </c>
      <c r="D1565" s="176" t="str">
        <f t="shared" si="147"/>
        <v>FEDORA LINEN</v>
      </c>
      <c r="E1565" s="176" t="str">
        <f t="shared" si="148"/>
        <v>Шляпа</v>
      </c>
      <c r="F1565" s="177" t="str">
        <f t="shared" si="149"/>
        <v>Шляпы</v>
      </c>
      <c r="G1565" s="172" t="s">
        <v>719</v>
      </c>
      <c r="H1565" s="173" t="s">
        <v>1995</v>
      </c>
      <c r="I1565" s="173" t="s">
        <v>64</v>
      </c>
      <c r="J1565" s="173" t="s">
        <v>2739</v>
      </c>
      <c r="K1565" s="173">
        <v>3</v>
      </c>
      <c r="L1565" s="173" t="s">
        <v>2906</v>
      </c>
      <c r="M1565" s="173"/>
      <c r="N1565" s="173">
        <v>3</v>
      </c>
    </row>
    <row r="1566" spans="1:14" x14ac:dyDescent="0.25">
      <c r="A1566" s="176" t="str">
        <f t="shared" si="144"/>
        <v>2193501330</v>
      </c>
      <c r="B1566" s="176">
        <f t="shared" si="145"/>
        <v>2193501</v>
      </c>
      <c r="C1566" s="176" t="str">
        <f t="shared" si="146"/>
        <v>330</v>
      </c>
      <c r="D1566" s="176" t="str">
        <f t="shared" si="147"/>
        <v>FEDORA LINEN</v>
      </c>
      <c r="E1566" s="176" t="str">
        <f t="shared" si="148"/>
        <v>Шляпа</v>
      </c>
      <c r="F1566" s="177" t="str">
        <f t="shared" si="149"/>
        <v>Шляпы</v>
      </c>
      <c r="G1566" s="172" t="s">
        <v>718</v>
      </c>
      <c r="H1566" s="173" t="s">
        <v>1995</v>
      </c>
      <c r="I1566" s="173" t="s">
        <v>70</v>
      </c>
      <c r="J1566" s="173" t="s">
        <v>2739</v>
      </c>
      <c r="K1566" s="173">
        <v>1</v>
      </c>
      <c r="L1566" s="173" t="s">
        <v>2739</v>
      </c>
      <c r="M1566" s="173"/>
      <c r="N1566" s="173">
        <v>1</v>
      </c>
    </row>
    <row r="1567" spans="1:14" x14ac:dyDescent="0.25">
      <c r="A1567" s="176" t="str">
        <f t="shared" si="144"/>
        <v>21981041</v>
      </c>
      <c r="B1567" s="176">
        <f t="shared" si="145"/>
        <v>2198104</v>
      </c>
      <c r="C1567" s="176" t="str">
        <f t="shared" si="146"/>
        <v>1</v>
      </c>
      <c r="D1567" s="176" t="str">
        <f t="shared" si="147"/>
        <v>CARLSON</v>
      </c>
      <c r="E1567" s="176" t="str">
        <f t="shared" si="148"/>
        <v>Шляпа</v>
      </c>
      <c r="F1567" s="177" t="str">
        <f t="shared" si="149"/>
        <v>Шляпы</v>
      </c>
      <c r="G1567" s="172" t="s">
        <v>3179</v>
      </c>
      <c r="H1567" s="173" t="s">
        <v>3380</v>
      </c>
      <c r="I1567" s="173" t="s">
        <v>64</v>
      </c>
      <c r="J1567" s="173" t="s">
        <v>2816</v>
      </c>
      <c r="K1567" s="173">
        <v>1</v>
      </c>
      <c r="L1567" s="173" t="s">
        <v>2816</v>
      </c>
      <c r="M1567" s="173"/>
      <c r="N1567" s="173">
        <v>1</v>
      </c>
    </row>
    <row r="1568" spans="1:14" x14ac:dyDescent="0.25">
      <c r="A1568" s="176" t="str">
        <f t="shared" si="144"/>
        <v>21981051</v>
      </c>
      <c r="B1568" s="176">
        <f t="shared" si="145"/>
        <v>2198105</v>
      </c>
      <c r="C1568" s="176" t="str">
        <f t="shared" si="146"/>
        <v>1</v>
      </c>
      <c r="D1568" s="176" t="str">
        <f t="shared" si="147"/>
        <v>TARVESTON</v>
      </c>
      <c r="E1568" s="176" t="str">
        <f t="shared" si="148"/>
        <v>Шляпа</v>
      </c>
      <c r="F1568" s="177" t="str">
        <f t="shared" si="149"/>
        <v>Шляпы</v>
      </c>
      <c r="G1568" s="172" t="s">
        <v>3180</v>
      </c>
      <c r="H1568" s="173" t="s">
        <v>2001</v>
      </c>
      <c r="I1568" s="173" t="s">
        <v>61</v>
      </c>
      <c r="J1568" s="173" t="s">
        <v>3067</v>
      </c>
      <c r="K1568" s="173">
        <v>1</v>
      </c>
      <c r="L1568" s="173" t="s">
        <v>3067</v>
      </c>
      <c r="M1568" s="173"/>
      <c r="N1568" s="173">
        <v>1</v>
      </c>
    </row>
    <row r="1569" spans="1:14" x14ac:dyDescent="0.25">
      <c r="A1569" s="176" t="str">
        <f t="shared" si="144"/>
        <v>21981051</v>
      </c>
      <c r="B1569" s="176">
        <f t="shared" si="145"/>
        <v>2198105</v>
      </c>
      <c r="C1569" s="176" t="str">
        <f t="shared" si="146"/>
        <v>1</v>
      </c>
      <c r="D1569" s="176" t="str">
        <f t="shared" si="147"/>
        <v>TARVESTON</v>
      </c>
      <c r="E1569" s="176" t="str">
        <f t="shared" si="148"/>
        <v>Шляпа</v>
      </c>
      <c r="F1569" s="177" t="str">
        <f t="shared" si="149"/>
        <v>Шляпы</v>
      </c>
      <c r="G1569" s="172" t="s">
        <v>1820</v>
      </c>
      <c r="H1569" s="173" t="s">
        <v>2001</v>
      </c>
      <c r="I1569" s="173" t="s">
        <v>60</v>
      </c>
      <c r="J1569" s="173" t="s">
        <v>3067</v>
      </c>
      <c r="K1569" s="173">
        <v>2</v>
      </c>
      <c r="L1569" s="173" t="s">
        <v>3068</v>
      </c>
      <c r="M1569" s="173"/>
      <c r="N1569" s="173">
        <v>2</v>
      </c>
    </row>
    <row r="1570" spans="1:14" x14ac:dyDescent="0.25">
      <c r="A1570" s="176" t="str">
        <f t="shared" si="144"/>
        <v>21981051</v>
      </c>
      <c r="B1570" s="176">
        <f t="shared" si="145"/>
        <v>2198105</v>
      </c>
      <c r="C1570" s="176" t="str">
        <f t="shared" si="146"/>
        <v>1</v>
      </c>
      <c r="D1570" s="176" t="str">
        <f t="shared" si="147"/>
        <v>TARVESTON</v>
      </c>
      <c r="E1570" s="176" t="str">
        <f t="shared" si="148"/>
        <v>Шляпа</v>
      </c>
      <c r="F1570" s="177" t="str">
        <f t="shared" si="149"/>
        <v>Шляпы</v>
      </c>
      <c r="G1570" s="172" t="s">
        <v>1818</v>
      </c>
      <c r="H1570" s="173" t="s">
        <v>2001</v>
      </c>
      <c r="I1570" s="173" t="s">
        <v>64</v>
      </c>
      <c r="J1570" s="173" t="s">
        <v>3067</v>
      </c>
      <c r="K1570" s="173">
        <v>1</v>
      </c>
      <c r="L1570" s="173" t="s">
        <v>3067</v>
      </c>
      <c r="M1570" s="173"/>
      <c r="N1570" s="173">
        <v>1</v>
      </c>
    </row>
    <row r="1571" spans="1:14" x14ac:dyDescent="0.25">
      <c r="A1571" s="176" t="str">
        <f t="shared" si="144"/>
        <v>21981071</v>
      </c>
      <c r="B1571" s="176">
        <f t="shared" si="145"/>
        <v>2198107</v>
      </c>
      <c r="C1571" s="176" t="str">
        <f t="shared" si="146"/>
        <v>1</v>
      </c>
      <c r="D1571" s="176" t="str">
        <f t="shared" si="147"/>
        <v>DARICO</v>
      </c>
      <c r="E1571" s="176" t="str">
        <f t="shared" si="148"/>
        <v>Шляпа</v>
      </c>
      <c r="F1571" s="177" t="str">
        <f t="shared" si="149"/>
        <v>Шляпы</v>
      </c>
      <c r="G1571" s="172" t="s">
        <v>1426</v>
      </c>
      <c r="H1571" s="173" t="s">
        <v>2004</v>
      </c>
      <c r="I1571" s="173" t="s">
        <v>60</v>
      </c>
      <c r="J1571" s="173" t="s">
        <v>3069</v>
      </c>
      <c r="K1571" s="173">
        <v>2</v>
      </c>
      <c r="L1571" s="173" t="s">
        <v>3070</v>
      </c>
      <c r="M1571" s="173"/>
      <c r="N1571" s="173">
        <v>2</v>
      </c>
    </row>
    <row r="1572" spans="1:14" x14ac:dyDescent="0.25">
      <c r="A1572" s="176" t="str">
        <f t="shared" si="144"/>
        <v>21981071</v>
      </c>
      <c r="B1572" s="176">
        <f t="shared" si="145"/>
        <v>2198107</v>
      </c>
      <c r="C1572" s="176" t="str">
        <f t="shared" si="146"/>
        <v>1</v>
      </c>
      <c r="D1572" s="176" t="str">
        <f t="shared" si="147"/>
        <v>DARICO</v>
      </c>
      <c r="E1572" s="176" t="str">
        <f t="shared" si="148"/>
        <v>Шляпа</v>
      </c>
      <c r="F1572" s="177" t="str">
        <f t="shared" si="149"/>
        <v>Шляпы</v>
      </c>
      <c r="G1572" s="172" t="s">
        <v>1424</v>
      </c>
      <c r="H1572" s="173" t="s">
        <v>2004</v>
      </c>
      <c r="I1572" s="173" t="s">
        <v>64</v>
      </c>
      <c r="J1572" s="173" t="s">
        <v>3069</v>
      </c>
      <c r="K1572" s="173">
        <v>2</v>
      </c>
      <c r="L1572" s="173" t="s">
        <v>3070</v>
      </c>
      <c r="M1572" s="173"/>
      <c r="N1572" s="173">
        <v>2</v>
      </c>
    </row>
    <row r="1573" spans="1:14" x14ac:dyDescent="0.25">
      <c r="A1573" s="176" t="str">
        <f t="shared" si="144"/>
        <v>21981171</v>
      </c>
      <c r="B1573" s="176">
        <f t="shared" si="145"/>
        <v>2198117</v>
      </c>
      <c r="C1573" s="176" t="str">
        <f t="shared" si="146"/>
        <v>1</v>
      </c>
      <c r="D1573" s="176" t="str">
        <f t="shared" si="147"/>
        <v>VIRGINIA</v>
      </c>
      <c r="E1573" s="176" t="str">
        <f t="shared" si="148"/>
        <v>Шляпа</v>
      </c>
      <c r="F1573" s="177" t="str">
        <f t="shared" si="149"/>
        <v>Шляпы</v>
      </c>
      <c r="G1573" s="172" t="s">
        <v>2317</v>
      </c>
      <c r="H1573" s="173" t="s">
        <v>2007</v>
      </c>
      <c r="I1573" s="173" t="s">
        <v>60</v>
      </c>
      <c r="J1573" s="173" t="s">
        <v>3071</v>
      </c>
      <c r="K1573" s="173">
        <v>1</v>
      </c>
      <c r="L1573" s="173" t="s">
        <v>3071</v>
      </c>
      <c r="M1573" s="173"/>
      <c r="N1573" s="173">
        <v>1</v>
      </c>
    </row>
    <row r="1574" spans="1:14" x14ac:dyDescent="0.25">
      <c r="A1574" s="176" t="str">
        <f t="shared" si="144"/>
        <v>219812773</v>
      </c>
      <c r="B1574" s="176">
        <f t="shared" si="145"/>
        <v>2198127</v>
      </c>
      <c r="C1574" s="176" t="str">
        <f t="shared" si="146"/>
        <v>73</v>
      </c>
      <c r="D1574" s="176" t="str">
        <f t="shared" si="147"/>
        <v>FEDORA CASHMERE</v>
      </c>
      <c r="E1574" s="176" t="str">
        <f t="shared" si="148"/>
        <v>Шляпа</v>
      </c>
      <c r="F1574" s="177" t="str">
        <f t="shared" si="149"/>
        <v>Шляпы</v>
      </c>
      <c r="G1574" s="172" t="s">
        <v>891</v>
      </c>
      <c r="H1574" s="173" t="s">
        <v>2009</v>
      </c>
      <c r="I1574" s="173" t="s">
        <v>61</v>
      </c>
      <c r="J1574" s="173" t="s">
        <v>3072</v>
      </c>
      <c r="K1574" s="173">
        <v>2</v>
      </c>
      <c r="L1574" s="173" t="s">
        <v>3073</v>
      </c>
      <c r="M1574" s="173"/>
      <c r="N1574" s="173">
        <v>2</v>
      </c>
    </row>
    <row r="1575" spans="1:14" x14ac:dyDescent="0.25">
      <c r="A1575" s="176" t="str">
        <f t="shared" si="144"/>
        <v>219812773</v>
      </c>
      <c r="B1575" s="176">
        <f t="shared" si="145"/>
        <v>2198127</v>
      </c>
      <c r="C1575" s="176" t="str">
        <f t="shared" si="146"/>
        <v>73</v>
      </c>
      <c r="D1575" s="176" t="str">
        <f t="shared" si="147"/>
        <v>FEDORA CASHMERE</v>
      </c>
      <c r="E1575" s="176" t="str">
        <f t="shared" si="148"/>
        <v>Шляпа</v>
      </c>
      <c r="F1575" s="177" t="str">
        <f t="shared" si="149"/>
        <v>Шляпы</v>
      </c>
      <c r="G1575" s="172" t="s">
        <v>890</v>
      </c>
      <c r="H1575" s="173" t="s">
        <v>2009</v>
      </c>
      <c r="I1575" s="173" t="s">
        <v>60</v>
      </c>
      <c r="J1575" s="173" t="s">
        <v>3072</v>
      </c>
      <c r="K1575" s="173">
        <v>3</v>
      </c>
      <c r="L1575" s="173" t="s">
        <v>3074</v>
      </c>
      <c r="M1575" s="173"/>
      <c r="N1575" s="173">
        <v>3</v>
      </c>
    </row>
    <row r="1576" spans="1:14" x14ac:dyDescent="0.25">
      <c r="A1576" s="176" t="str">
        <f t="shared" si="144"/>
        <v>219812773</v>
      </c>
      <c r="B1576" s="176">
        <f t="shared" si="145"/>
        <v>2198127</v>
      </c>
      <c r="C1576" s="176" t="str">
        <f t="shared" si="146"/>
        <v>73</v>
      </c>
      <c r="D1576" s="176" t="str">
        <f t="shared" si="147"/>
        <v>FEDORA CASHMERE</v>
      </c>
      <c r="E1576" s="176" t="str">
        <f t="shared" si="148"/>
        <v>Шляпа</v>
      </c>
      <c r="F1576" s="177" t="str">
        <f t="shared" si="149"/>
        <v>Шляпы</v>
      </c>
      <c r="G1576" s="172" t="s">
        <v>888</v>
      </c>
      <c r="H1576" s="173" t="s">
        <v>2009</v>
      </c>
      <c r="I1576" s="173" t="s">
        <v>64</v>
      </c>
      <c r="J1576" s="173" t="s">
        <v>3072</v>
      </c>
      <c r="K1576" s="173">
        <v>3</v>
      </c>
      <c r="L1576" s="173" t="s">
        <v>3074</v>
      </c>
      <c r="M1576" s="173"/>
      <c r="N1576" s="173">
        <v>3</v>
      </c>
    </row>
    <row r="1577" spans="1:14" x14ac:dyDescent="0.25">
      <c r="A1577" s="176" t="str">
        <f t="shared" si="144"/>
        <v>219812773</v>
      </c>
      <c r="B1577" s="176">
        <f t="shared" si="145"/>
        <v>2198127</v>
      </c>
      <c r="C1577" s="176" t="str">
        <f t="shared" si="146"/>
        <v>73</v>
      </c>
      <c r="D1577" s="176" t="str">
        <f t="shared" si="147"/>
        <v>FEDORA CASHMERE</v>
      </c>
      <c r="E1577" s="176" t="str">
        <f t="shared" si="148"/>
        <v>Шляпа</v>
      </c>
      <c r="F1577" s="177" t="str">
        <f t="shared" si="149"/>
        <v>Шляпы</v>
      </c>
      <c r="G1577" s="172" t="s">
        <v>887</v>
      </c>
      <c r="H1577" s="173" t="s">
        <v>2009</v>
      </c>
      <c r="I1577" s="173" t="s">
        <v>70</v>
      </c>
      <c r="J1577" s="173" t="s">
        <v>3072</v>
      </c>
      <c r="K1577" s="173">
        <v>1</v>
      </c>
      <c r="L1577" s="173" t="s">
        <v>3075</v>
      </c>
      <c r="M1577" s="173"/>
      <c r="N1577" s="173">
        <v>1</v>
      </c>
    </row>
    <row r="1578" spans="1:14" x14ac:dyDescent="0.25">
      <c r="A1578" s="176" t="str">
        <f t="shared" si="144"/>
        <v>21981271</v>
      </c>
      <c r="B1578" s="176">
        <f t="shared" si="145"/>
        <v>2198127</v>
      </c>
      <c r="C1578" s="176" t="str">
        <f t="shared" si="146"/>
        <v>1</v>
      </c>
      <c r="D1578" s="176" t="str">
        <f t="shared" si="147"/>
        <v>FEDORA CASHMERE</v>
      </c>
      <c r="E1578" s="176" t="str">
        <f t="shared" si="148"/>
        <v>Шляпа</v>
      </c>
      <c r="F1578" s="177" t="str">
        <f t="shared" si="149"/>
        <v>Шляпы</v>
      </c>
      <c r="G1578" s="172" t="s">
        <v>894</v>
      </c>
      <c r="H1578" s="173" t="s">
        <v>2014</v>
      </c>
      <c r="I1578" s="173" t="s">
        <v>61</v>
      </c>
      <c r="J1578" s="173" t="s">
        <v>3072</v>
      </c>
      <c r="K1578" s="173">
        <v>1</v>
      </c>
      <c r="L1578" s="173" t="s">
        <v>3075</v>
      </c>
      <c r="M1578" s="173"/>
      <c r="N1578" s="173">
        <v>1</v>
      </c>
    </row>
    <row r="1579" spans="1:14" x14ac:dyDescent="0.25">
      <c r="A1579" s="176" t="str">
        <f t="shared" si="144"/>
        <v>21981271</v>
      </c>
      <c r="B1579" s="176">
        <f t="shared" si="145"/>
        <v>2198127</v>
      </c>
      <c r="C1579" s="176" t="str">
        <f t="shared" si="146"/>
        <v>1</v>
      </c>
      <c r="D1579" s="176" t="str">
        <f t="shared" si="147"/>
        <v>FEDORA CASHMERE</v>
      </c>
      <c r="E1579" s="176" t="str">
        <f t="shared" si="148"/>
        <v>Шляпа</v>
      </c>
      <c r="F1579" s="177" t="str">
        <f t="shared" si="149"/>
        <v>Шляпы</v>
      </c>
      <c r="G1579" s="170" t="s">
        <v>893</v>
      </c>
      <c r="H1579" s="155" t="s">
        <v>2014</v>
      </c>
      <c r="I1579" s="156" t="s">
        <v>60</v>
      </c>
      <c r="J1579" s="157" t="s">
        <v>3072</v>
      </c>
      <c r="K1579" s="159">
        <v>3</v>
      </c>
      <c r="L1579" s="157" t="s">
        <v>3074</v>
      </c>
      <c r="M1579" s="169"/>
      <c r="N1579" s="162">
        <v>3</v>
      </c>
    </row>
    <row r="1580" spans="1:14" x14ac:dyDescent="0.25">
      <c r="A1580" s="176" t="str">
        <f t="shared" si="144"/>
        <v>21981271</v>
      </c>
      <c r="B1580" s="176">
        <f t="shared" si="145"/>
        <v>2198127</v>
      </c>
      <c r="C1580" s="176" t="str">
        <f t="shared" si="146"/>
        <v>1</v>
      </c>
      <c r="D1580" s="176" t="str">
        <f t="shared" si="147"/>
        <v>FEDORA CASHMERE</v>
      </c>
      <c r="E1580" s="176" t="str">
        <f t="shared" si="148"/>
        <v>Шляпа</v>
      </c>
      <c r="F1580" s="177" t="str">
        <f t="shared" si="149"/>
        <v>Шляпы</v>
      </c>
      <c r="G1580" s="172" t="s">
        <v>892</v>
      </c>
      <c r="H1580" s="173" t="s">
        <v>2014</v>
      </c>
      <c r="I1580" s="173" t="s">
        <v>64</v>
      </c>
      <c r="J1580" s="173" t="s">
        <v>3072</v>
      </c>
      <c r="K1580" s="173">
        <v>2</v>
      </c>
      <c r="L1580" s="173" t="s">
        <v>3073</v>
      </c>
      <c r="M1580" s="173"/>
      <c r="N1580" s="173">
        <v>2</v>
      </c>
    </row>
    <row r="1581" spans="1:14" x14ac:dyDescent="0.25">
      <c r="A1581" s="176" t="str">
        <f t="shared" si="144"/>
        <v>219812871</v>
      </c>
      <c r="B1581" s="176">
        <f t="shared" si="145"/>
        <v>2198128</v>
      </c>
      <c r="C1581" s="176" t="str">
        <f t="shared" si="146"/>
        <v>71</v>
      </c>
      <c r="D1581" s="176" t="str">
        <f t="shared" si="147"/>
        <v>FEDORA WOOLFELT/CASHMERE</v>
      </c>
      <c r="E1581" s="176" t="str">
        <f t="shared" si="148"/>
        <v>Шляпа</v>
      </c>
      <c r="F1581" s="177" t="str">
        <f t="shared" si="149"/>
        <v>Шляпы</v>
      </c>
      <c r="G1581" s="172" t="s">
        <v>364</v>
      </c>
      <c r="H1581" s="173" t="s">
        <v>2017</v>
      </c>
      <c r="I1581" s="173" t="s">
        <v>61</v>
      </c>
      <c r="J1581" s="173" t="s">
        <v>3076</v>
      </c>
      <c r="K1581" s="173">
        <v>3</v>
      </c>
      <c r="L1581" s="173" t="s">
        <v>3077</v>
      </c>
      <c r="M1581" s="173"/>
      <c r="N1581" s="173">
        <v>3</v>
      </c>
    </row>
    <row r="1582" spans="1:14" x14ac:dyDescent="0.25">
      <c r="A1582" s="176" t="str">
        <f t="shared" si="144"/>
        <v>219812871</v>
      </c>
      <c r="B1582" s="176">
        <f t="shared" si="145"/>
        <v>2198128</v>
      </c>
      <c r="C1582" s="176" t="str">
        <f t="shared" si="146"/>
        <v>71</v>
      </c>
      <c r="D1582" s="176" t="str">
        <f t="shared" si="147"/>
        <v>FEDORA WOOLFELT/CASHMERE</v>
      </c>
      <c r="E1582" s="176" t="str">
        <f t="shared" si="148"/>
        <v>Шляпа</v>
      </c>
      <c r="F1582" s="177" t="str">
        <f t="shared" si="149"/>
        <v>Шляпы</v>
      </c>
      <c r="G1582" s="172" t="s">
        <v>363</v>
      </c>
      <c r="H1582" s="173" t="s">
        <v>2017</v>
      </c>
      <c r="I1582" s="173" t="s">
        <v>60</v>
      </c>
      <c r="J1582" s="173" t="s">
        <v>3076</v>
      </c>
      <c r="K1582" s="173">
        <v>5</v>
      </c>
      <c r="L1582" s="173" t="s">
        <v>3078</v>
      </c>
      <c r="M1582" s="173"/>
      <c r="N1582" s="173">
        <v>5</v>
      </c>
    </row>
    <row r="1583" spans="1:14" x14ac:dyDescent="0.25">
      <c r="A1583" s="176" t="str">
        <f t="shared" si="144"/>
        <v>219813473</v>
      </c>
      <c r="B1583" s="176">
        <f t="shared" si="145"/>
        <v>2198134</v>
      </c>
      <c r="C1583" s="176" t="str">
        <f t="shared" si="146"/>
        <v>73</v>
      </c>
      <c r="D1583" s="176" t="str">
        <f t="shared" si="147"/>
        <v>FEDORA WOOLFELT</v>
      </c>
      <c r="E1583" s="176" t="str">
        <f t="shared" si="148"/>
        <v>Шляпа</v>
      </c>
      <c r="F1583" s="177" t="str">
        <f t="shared" si="149"/>
        <v>Шляпы</v>
      </c>
      <c r="G1583" s="172" t="s">
        <v>362</v>
      </c>
      <c r="H1583" s="173" t="s">
        <v>2020</v>
      </c>
      <c r="I1583" s="173" t="s">
        <v>61</v>
      </c>
      <c r="J1583" s="173" t="s">
        <v>2797</v>
      </c>
      <c r="K1583" s="173">
        <v>3</v>
      </c>
      <c r="L1583" s="173" t="s">
        <v>2800</v>
      </c>
      <c r="M1583" s="173"/>
      <c r="N1583" s="173">
        <v>3</v>
      </c>
    </row>
    <row r="1584" spans="1:14" x14ac:dyDescent="0.25">
      <c r="A1584" s="176" t="str">
        <f t="shared" si="144"/>
        <v>219813473</v>
      </c>
      <c r="B1584" s="176">
        <f t="shared" si="145"/>
        <v>2198134</v>
      </c>
      <c r="C1584" s="176" t="str">
        <f t="shared" si="146"/>
        <v>73</v>
      </c>
      <c r="D1584" s="176" t="str">
        <f t="shared" si="147"/>
        <v>FEDORA WOOLFELT</v>
      </c>
      <c r="E1584" s="176" t="str">
        <f t="shared" si="148"/>
        <v>Шляпа</v>
      </c>
      <c r="F1584" s="177" t="str">
        <f t="shared" si="149"/>
        <v>Шляпы</v>
      </c>
      <c r="G1584" s="172" t="s">
        <v>360</v>
      </c>
      <c r="H1584" s="173" t="s">
        <v>2020</v>
      </c>
      <c r="I1584" s="173" t="s">
        <v>60</v>
      </c>
      <c r="J1584" s="173" t="s">
        <v>2797</v>
      </c>
      <c r="K1584" s="173">
        <v>3</v>
      </c>
      <c r="L1584" s="173" t="s">
        <v>2800</v>
      </c>
      <c r="M1584" s="173"/>
      <c r="N1584" s="173">
        <v>3</v>
      </c>
    </row>
    <row r="1585" spans="1:14" x14ac:dyDescent="0.25">
      <c r="A1585" s="176" t="str">
        <f t="shared" si="144"/>
        <v>219813473</v>
      </c>
      <c r="B1585" s="176">
        <f t="shared" si="145"/>
        <v>2198134</v>
      </c>
      <c r="C1585" s="176" t="str">
        <f t="shared" si="146"/>
        <v>73</v>
      </c>
      <c r="D1585" s="176" t="str">
        <f t="shared" si="147"/>
        <v>FEDORA WOOLFELT</v>
      </c>
      <c r="E1585" s="176" t="str">
        <f t="shared" si="148"/>
        <v>Шляпа</v>
      </c>
      <c r="F1585" s="177" t="str">
        <f t="shared" si="149"/>
        <v>Шляпы</v>
      </c>
      <c r="G1585" s="172" t="s">
        <v>359</v>
      </c>
      <c r="H1585" s="173" t="s">
        <v>2020</v>
      </c>
      <c r="I1585" s="173" t="s">
        <v>64</v>
      </c>
      <c r="J1585" s="173" t="s">
        <v>2797</v>
      </c>
      <c r="K1585" s="173">
        <v>2</v>
      </c>
      <c r="L1585" s="173" t="s">
        <v>2801</v>
      </c>
      <c r="M1585" s="173"/>
      <c r="N1585" s="173">
        <v>2</v>
      </c>
    </row>
    <row r="1586" spans="1:14" x14ac:dyDescent="0.25">
      <c r="A1586" s="176" t="str">
        <f t="shared" si="144"/>
        <v>219813563</v>
      </c>
      <c r="B1586" s="176">
        <f t="shared" si="145"/>
        <v>2198135</v>
      </c>
      <c r="C1586" s="176" t="str">
        <f t="shared" si="146"/>
        <v>63</v>
      </c>
      <c r="D1586" s="176" t="str">
        <f t="shared" si="147"/>
        <v>TRAVELLER WOOLFELT MIX</v>
      </c>
      <c r="E1586" s="176" t="str">
        <f t="shared" si="148"/>
        <v>Шляпа</v>
      </c>
      <c r="F1586" s="177" t="str">
        <f t="shared" si="149"/>
        <v>Шляпы</v>
      </c>
      <c r="G1586" s="172" t="s">
        <v>509</v>
      </c>
      <c r="H1586" s="173" t="s">
        <v>2024</v>
      </c>
      <c r="I1586" s="173" t="s">
        <v>61</v>
      </c>
      <c r="J1586" s="173" t="s">
        <v>2622</v>
      </c>
      <c r="K1586" s="173">
        <v>2</v>
      </c>
      <c r="L1586" s="173" t="s">
        <v>2623</v>
      </c>
      <c r="M1586" s="173"/>
      <c r="N1586" s="173">
        <v>2</v>
      </c>
    </row>
    <row r="1587" spans="1:14" x14ac:dyDescent="0.25">
      <c r="A1587" s="176" t="str">
        <f t="shared" si="144"/>
        <v>219813563</v>
      </c>
      <c r="B1587" s="176">
        <f t="shared" si="145"/>
        <v>2198135</v>
      </c>
      <c r="C1587" s="176" t="str">
        <f t="shared" si="146"/>
        <v>63</v>
      </c>
      <c r="D1587" s="176" t="str">
        <f t="shared" si="147"/>
        <v>TRAVELLER WOOLFELT MIX</v>
      </c>
      <c r="E1587" s="176" t="str">
        <f t="shared" si="148"/>
        <v>Шляпа</v>
      </c>
      <c r="F1587" s="177" t="str">
        <f t="shared" si="149"/>
        <v>Шляпы</v>
      </c>
      <c r="G1587" s="172" t="s">
        <v>508</v>
      </c>
      <c r="H1587" s="173" t="s">
        <v>2024</v>
      </c>
      <c r="I1587" s="173" t="s">
        <v>60</v>
      </c>
      <c r="J1587" s="173" t="s">
        <v>2622</v>
      </c>
      <c r="K1587" s="173">
        <v>4</v>
      </c>
      <c r="L1587" s="173" t="s">
        <v>2761</v>
      </c>
      <c r="M1587" s="173"/>
      <c r="N1587" s="173">
        <v>4</v>
      </c>
    </row>
    <row r="1588" spans="1:14" x14ac:dyDescent="0.25">
      <c r="A1588" s="176" t="str">
        <f t="shared" si="144"/>
        <v>219813563</v>
      </c>
      <c r="B1588" s="176">
        <f t="shared" si="145"/>
        <v>2198135</v>
      </c>
      <c r="C1588" s="176" t="str">
        <f t="shared" si="146"/>
        <v>63</v>
      </c>
      <c r="D1588" s="176" t="str">
        <f t="shared" si="147"/>
        <v>TRAVELLER WOOLFELT MIX</v>
      </c>
      <c r="E1588" s="176" t="str">
        <f t="shared" si="148"/>
        <v>Шляпа</v>
      </c>
      <c r="F1588" s="177" t="str">
        <f t="shared" si="149"/>
        <v>Шляпы</v>
      </c>
      <c r="G1588" s="172" t="s">
        <v>506</v>
      </c>
      <c r="H1588" s="173" t="s">
        <v>2024</v>
      </c>
      <c r="I1588" s="173" t="s">
        <v>64</v>
      </c>
      <c r="J1588" s="173" t="s">
        <v>2622</v>
      </c>
      <c r="K1588" s="173">
        <v>3</v>
      </c>
      <c r="L1588" s="173" t="s">
        <v>2760</v>
      </c>
      <c r="M1588" s="173"/>
      <c r="N1588" s="173">
        <v>3</v>
      </c>
    </row>
    <row r="1589" spans="1:14" x14ac:dyDescent="0.25">
      <c r="A1589" s="176" t="str">
        <f t="shared" si="144"/>
        <v>219813563</v>
      </c>
      <c r="B1589" s="176">
        <f t="shared" si="145"/>
        <v>2198135</v>
      </c>
      <c r="C1589" s="176" t="str">
        <f t="shared" si="146"/>
        <v>63</v>
      </c>
      <c r="D1589" s="176" t="str">
        <f t="shared" si="147"/>
        <v>TRAVELLER WOOLFELT MIX</v>
      </c>
      <c r="E1589" s="176" t="str">
        <f t="shared" si="148"/>
        <v>Шляпа</v>
      </c>
      <c r="F1589" s="177" t="str">
        <f t="shared" si="149"/>
        <v>Шляпы</v>
      </c>
      <c r="G1589" s="172" t="s">
        <v>505</v>
      </c>
      <c r="H1589" s="173" t="s">
        <v>2024</v>
      </c>
      <c r="I1589" s="173" t="s">
        <v>70</v>
      </c>
      <c r="J1589" s="173" t="s">
        <v>2622</v>
      </c>
      <c r="K1589" s="173">
        <v>2</v>
      </c>
      <c r="L1589" s="173" t="s">
        <v>2623</v>
      </c>
      <c r="M1589" s="173"/>
      <c r="N1589" s="173">
        <v>2</v>
      </c>
    </row>
    <row r="1590" spans="1:14" x14ac:dyDescent="0.25">
      <c r="A1590" s="176" t="str">
        <f t="shared" si="144"/>
        <v>219813510</v>
      </c>
      <c r="B1590" s="176">
        <f t="shared" si="145"/>
        <v>2198135</v>
      </c>
      <c r="C1590" s="176" t="str">
        <f t="shared" si="146"/>
        <v>10</v>
      </c>
      <c r="D1590" s="176" t="str">
        <f t="shared" si="147"/>
        <v>TRAVELLER WOOLFELT MIX</v>
      </c>
      <c r="E1590" s="176" t="str">
        <f t="shared" si="148"/>
        <v>Шляпа</v>
      </c>
      <c r="F1590" s="177" t="str">
        <f t="shared" si="149"/>
        <v>Шляпы</v>
      </c>
      <c r="G1590" s="172" t="s">
        <v>514</v>
      </c>
      <c r="H1590" s="173" t="s">
        <v>2029</v>
      </c>
      <c r="I1590" s="173" t="s">
        <v>61</v>
      </c>
      <c r="J1590" s="173" t="s">
        <v>3030</v>
      </c>
      <c r="K1590" s="173">
        <v>3</v>
      </c>
      <c r="L1590" s="173" t="s">
        <v>3031</v>
      </c>
      <c r="M1590" s="173"/>
      <c r="N1590" s="173">
        <v>3</v>
      </c>
    </row>
    <row r="1591" spans="1:14" x14ac:dyDescent="0.25">
      <c r="A1591" s="176" t="str">
        <f t="shared" si="144"/>
        <v>219813510</v>
      </c>
      <c r="B1591" s="176">
        <f t="shared" si="145"/>
        <v>2198135</v>
      </c>
      <c r="C1591" s="176" t="str">
        <f t="shared" si="146"/>
        <v>10</v>
      </c>
      <c r="D1591" s="176" t="str">
        <f t="shared" si="147"/>
        <v>TRAVELLER WOOLFELT MIX</v>
      </c>
      <c r="E1591" s="176" t="str">
        <f t="shared" si="148"/>
        <v>Шляпа</v>
      </c>
      <c r="F1591" s="177" t="str">
        <f t="shared" si="149"/>
        <v>Шляпы</v>
      </c>
      <c r="G1591" s="172" t="s">
        <v>513</v>
      </c>
      <c r="H1591" s="173" t="s">
        <v>2029</v>
      </c>
      <c r="I1591" s="173" t="s">
        <v>60</v>
      </c>
      <c r="J1591" s="173" t="s">
        <v>3030</v>
      </c>
      <c r="K1591" s="173">
        <v>5</v>
      </c>
      <c r="L1591" s="173" t="s">
        <v>3034</v>
      </c>
      <c r="M1591" s="173"/>
      <c r="N1591" s="173">
        <v>5</v>
      </c>
    </row>
    <row r="1592" spans="1:14" x14ac:dyDescent="0.25">
      <c r="A1592" s="176" t="str">
        <f t="shared" si="144"/>
        <v>219813510</v>
      </c>
      <c r="B1592" s="176">
        <f t="shared" si="145"/>
        <v>2198135</v>
      </c>
      <c r="C1592" s="176" t="str">
        <f t="shared" si="146"/>
        <v>10</v>
      </c>
      <c r="D1592" s="176" t="str">
        <f t="shared" si="147"/>
        <v>TRAVELLER WOOLFELT MIX</v>
      </c>
      <c r="E1592" s="176" t="str">
        <f t="shared" si="148"/>
        <v>Шляпа</v>
      </c>
      <c r="F1592" s="177" t="str">
        <f t="shared" si="149"/>
        <v>Шляпы</v>
      </c>
      <c r="G1592" s="172" t="s">
        <v>512</v>
      </c>
      <c r="H1592" s="173" t="s">
        <v>2029</v>
      </c>
      <c r="I1592" s="173" t="s">
        <v>64</v>
      </c>
      <c r="J1592" s="173" t="s">
        <v>3030</v>
      </c>
      <c r="K1592" s="173">
        <v>3</v>
      </c>
      <c r="L1592" s="173" t="s">
        <v>3031</v>
      </c>
      <c r="M1592" s="173"/>
      <c r="N1592" s="173">
        <v>3</v>
      </c>
    </row>
    <row r="1593" spans="1:14" x14ac:dyDescent="0.25">
      <c r="A1593" s="176" t="str">
        <f t="shared" si="144"/>
        <v>219813510</v>
      </c>
      <c r="B1593" s="176">
        <f t="shared" si="145"/>
        <v>2198135</v>
      </c>
      <c r="C1593" s="176" t="str">
        <f t="shared" si="146"/>
        <v>10</v>
      </c>
      <c r="D1593" s="176" t="str">
        <f t="shared" si="147"/>
        <v>TRAVELLER WOOLFELT MIX</v>
      </c>
      <c r="E1593" s="176" t="str">
        <f t="shared" si="148"/>
        <v>Шляпа</v>
      </c>
      <c r="F1593" s="177" t="str">
        <f t="shared" si="149"/>
        <v>Шляпы</v>
      </c>
      <c r="G1593" s="172" t="s">
        <v>510</v>
      </c>
      <c r="H1593" s="173" t="s">
        <v>2029</v>
      </c>
      <c r="I1593" s="173" t="s">
        <v>70</v>
      </c>
      <c r="J1593" s="173" t="s">
        <v>3079</v>
      </c>
      <c r="K1593" s="173">
        <v>2</v>
      </c>
      <c r="L1593" s="173" t="s">
        <v>3080</v>
      </c>
      <c r="M1593" s="173"/>
      <c r="N1593" s="173">
        <v>2</v>
      </c>
    </row>
    <row r="1594" spans="1:14" x14ac:dyDescent="0.25">
      <c r="A1594" s="176" t="str">
        <f t="shared" si="144"/>
        <v>219820933</v>
      </c>
      <c r="B1594" s="176">
        <f t="shared" si="145"/>
        <v>2198209</v>
      </c>
      <c r="C1594" s="176" t="str">
        <f t="shared" si="146"/>
        <v>33</v>
      </c>
      <c r="D1594" s="176" t="str">
        <f t="shared" si="147"/>
        <v>FEDORA FURFELT</v>
      </c>
      <c r="E1594" s="176" t="str">
        <f t="shared" si="148"/>
        <v>Шляпа</v>
      </c>
      <c r="F1594" s="177" t="str">
        <f t="shared" si="149"/>
        <v>Шляпы</v>
      </c>
      <c r="G1594" s="172" t="s">
        <v>501</v>
      </c>
      <c r="H1594" s="173" t="s">
        <v>2034</v>
      </c>
      <c r="I1594" s="173" t="s">
        <v>61</v>
      </c>
      <c r="J1594" s="173" t="s">
        <v>3053</v>
      </c>
      <c r="K1594" s="173">
        <v>1</v>
      </c>
      <c r="L1594" s="173" t="s">
        <v>3053</v>
      </c>
      <c r="M1594" s="173"/>
      <c r="N1594" s="173">
        <v>1</v>
      </c>
    </row>
    <row r="1595" spans="1:14" x14ac:dyDescent="0.25">
      <c r="A1595" s="176" t="str">
        <f t="shared" si="144"/>
        <v>219820933</v>
      </c>
      <c r="B1595" s="176">
        <f t="shared" si="145"/>
        <v>2198209</v>
      </c>
      <c r="C1595" s="176" t="str">
        <f t="shared" si="146"/>
        <v>33</v>
      </c>
      <c r="D1595" s="176" t="str">
        <f t="shared" si="147"/>
        <v>FEDORA FURFELT</v>
      </c>
      <c r="E1595" s="176" t="str">
        <f t="shared" si="148"/>
        <v>Шляпа</v>
      </c>
      <c r="F1595" s="177" t="str">
        <f t="shared" si="149"/>
        <v>Шляпы</v>
      </c>
      <c r="G1595" s="172" t="s">
        <v>499</v>
      </c>
      <c r="H1595" s="173" t="s">
        <v>2034</v>
      </c>
      <c r="I1595" s="173" t="s">
        <v>60</v>
      </c>
      <c r="J1595" s="173" t="s">
        <v>3055</v>
      </c>
      <c r="K1595" s="173">
        <v>2</v>
      </c>
      <c r="L1595" s="173" t="s">
        <v>3081</v>
      </c>
      <c r="M1595" s="173"/>
      <c r="N1595" s="173">
        <v>2</v>
      </c>
    </row>
    <row r="1596" spans="1:14" x14ac:dyDescent="0.25">
      <c r="A1596" s="176" t="str">
        <f t="shared" si="144"/>
        <v>219820933</v>
      </c>
      <c r="B1596" s="176">
        <f t="shared" si="145"/>
        <v>2198209</v>
      </c>
      <c r="C1596" s="176" t="str">
        <f t="shared" si="146"/>
        <v>33</v>
      </c>
      <c r="D1596" s="176" t="str">
        <f t="shared" si="147"/>
        <v>FEDORA FURFELT</v>
      </c>
      <c r="E1596" s="176" t="str">
        <f t="shared" si="148"/>
        <v>Шляпа</v>
      </c>
      <c r="F1596" s="177" t="str">
        <f t="shared" si="149"/>
        <v>Шляпы</v>
      </c>
      <c r="G1596" s="172" t="s">
        <v>498</v>
      </c>
      <c r="H1596" s="173" t="s">
        <v>2034</v>
      </c>
      <c r="I1596" s="173" t="s">
        <v>64</v>
      </c>
      <c r="J1596" s="173" t="s">
        <v>3053</v>
      </c>
      <c r="K1596" s="173">
        <v>1</v>
      </c>
      <c r="L1596" s="173" t="s">
        <v>3053</v>
      </c>
      <c r="M1596" s="173"/>
      <c r="N1596" s="173">
        <v>1</v>
      </c>
    </row>
    <row r="1597" spans="1:14" x14ac:dyDescent="0.25">
      <c r="A1597" s="176" t="str">
        <f t="shared" si="144"/>
        <v>21982092</v>
      </c>
      <c r="B1597" s="176">
        <f t="shared" si="145"/>
        <v>2198209</v>
      </c>
      <c r="C1597" s="176" t="str">
        <f t="shared" si="146"/>
        <v>2</v>
      </c>
      <c r="D1597" s="176" t="str">
        <f t="shared" si="147"/>
        <v>FEDORA FURFELT</v>
      </c>
      <c r="E1597" s="176" t="str">
        <f t="shared" si="148"/>
        <v>Шляпа</v>
      </c>
      <c r="F1597" s="177" t="str">
        <f t="shared" si="149"/>
        <v>Шляпы</v>
      </c>
      <c r="G1597" s="172" t="s">
        <v>504</v>
      </c>
      <c r="H1597" s="173" t="s">
        <v>2036</v>
      </c>
      <c r="I1597" s="173" t="s">
        <v>61</v>
      </c>
      <c r="J1597" s="173" t="s">
        <v>3055</v>
      </c>
      <c r="K1597" s="173">
        <v>2</v>
      </c>
      <c r="L1597" s="173" t="s">
        <v>3081</v>
      </c>
      <c r="M1597" s="173"/>
      <c r="N1597" s="173">
        <v>2</v>
      </c>
    </row>
    <row r="1598" spans="1:14" x14ac:dyDescent="0.25">
      <c r="A1598" s="176" t="str">
        <f t="shared" si="144"/>
        <v>21982092</v>
      </c>
      <c r="B1598" s="176">
        <f t="shared" si="145"/>
        <v>2198209</v>
      </c>
      <c r="C1598" s="176" t="str">
        <f t="shared" si="146"/>
        <v>2</v>
      </c>
      <c r="D1598" s="176" t="str">
        <f t="shared" si="147"/>
        <v>FEDORA FURFELT</v>
      </c>
      <c r="E1598" s="176" t="str">
        <f t="shared" si="148"/>
        <v>Шляпа</v>
      </c>
      <c r="F1598" s="177" t="str">
        <f t="shared" si="149"/>
        <v>Шляпы</v>
      </c>
      <c r="G1598" s="172" t="s">
        <v>503</v>
      </c>
      <c r="H1598" s="173" t="s">
        <v>2036</v>
      </c>
      <c r="I1598" s="173" t="s">
        <v>60</v>
      </c>
      <c r="J1598" s="173" t="s">
        <v>3055</v>
      </c>
      <c r="K1598" s="173">
        <v>5</v>
      </c>
      <c r="L1598" s="173" t="s">
        <v>3056</v>
      </c>
      <c r="M1598" s="173"/>
      <c r="N1598" s="173">
        <v>5</v>
      </c>
    </row>
    <row r="1599" spans="1:14" x14ac:dyDescent="0.25">
      <c r="A1599" s="176" t="str">
        <f t="shared" si="144"/>
        <v>21982092</v>
      </c>
      <c r="B1599" s="176">
        <f t="shared" si="145"/>
        <v>2198209</v>
      </c>
      <c r="C1599" s="176" t="str">
        <f t="shared" si="146"/>
        <v>2</v>
      </c>
      <c r="D1599" s="176" t="str">
        <f t="shared" si="147"/>
        <v>FEDORA FURFELT</v>
      </c>
      <c r="E1599" s="176" t="str">
        <f t="shared" si="148"/>
        <v>Шляпа</v>
      </c>
      <c r="F1599" s="177" t="str">
        <f t="shared" si="149"/>
        <v>Шляпы</v>
      </c>
      <c r="G1599" s="172" t="s">
        <v>502</v>
      </c>
      <c r="H1599" s="173" t="s">
        <v>2036</v>
      </c>
      <c r="I1599" s="173" t="s">
        <v>64</v>
      </c>
      <c r="J1599" s="173" t="s">
        <v>3055</v>
      </c>
      <c r="K1599" s="173">
        <v>2</v>
      </c>
      <c r="L1599" s="173" t="s">
        <v>3081</v>
      </c>
      <c r="M1599" s="173"/>
      <c r="N1599" s="173">
        <v>2</v>
      </c>
    </row>
    <row r="1600" spans="1:14" x14ac:dyDescent="0.25">
      <c r="A1600" s="176" t="str">
        <f t="shared" si="144"/>
        <v>21982091</v>
      </c>
      <c r="B1600" s="176">
        <f t="shared" si="145"/>
        <v>2198209</v>
      </c>
      <c r="C1600" s="176" t="str">
        <f t="shared" si="146"/>
        <v>1</v>
      </c>
      <c r="D1600" s="176" t="str">
        <f t="shared" si="147"/>
        <v>FEDORA FURFELT</v>
      </c>
      <c r="E1600" s="176" t="str">
        <f t="shared" si="148"/>
        <v>Шляпа</v>
      </c>
      <c r="F1600" s="177" t="str">
        <f t="shared" si="149"/>
        <v>Шляпы</v>
      </c>
      <c r="G1600" s="172" t="s">
        <v>497</v>
      </c>
      <c r="H1600" s="173" t="s">
        <v>2040</v>
      </c>
      <c r="I1600" s="173" t="s">
        <v>61</v>
      </c>
      <c r="J1600" s="173" t="s">
        <v>3055</v>
      </c>
      <c r="K1600" s="173">
        <v>3</v>
      </c>
      <c r="L1600" s="173" t="s">
        <v>3082</v>
      </c>
      <c r="M1600" s="173"/>
      <c r="N1600" s="173">
        <v>3</v>
      </c>
    </row>
    <row r="1601" spans="1:14" x14ac:dyDescent="0.25">
      <c r="A1601" s="176" t="str">
        <f t="shared" si="144"/>
        <v>21982091</v>
      </c>
      <c r="B1601" s="176">
        <f t="shared" si="145"/>
        <v>2198209</v>
      </c>
      <c r="C1601" s="176" t="str">
        <f t="shared" si="146"/>
        <v>1</v>
      </c>
      <c r="D1601" s="176" t="str">
        <f t="shared" si="147"/>
        <v>FEDORA FURFELT</v>
      </c>
      <c r="E1601" s="176" t="str">
        <f t="shared" si="148"/>
        <v>Шляпа</v>
      </c>
      <c r="F1601" s="177" t="str">
        <f t="shared" si="149"/>
        <v>Шляпы</v>
      </c>
      <c r="G1601" s="172" t="s">
        <v>496</v>
      </c>
      <c r="H1601" s="173" t="s">
        <v>2040</v>
      </c>
      <c r="I1601" s="173" t="s">
        <v>60</v>
      </c>
      <c r="J1601" s="173" t="s">
        <v>3055</v>
      </c>
      <c r="K1601" s="173">
        <v>5</v>
      </c>
      <c r="L1601" s="173" t="s">
        <v>3056</v>
      </c>
      <c r="M1601" s="173"/>
      <c r="N1601" s="173">
        <v>5</v>
      </c>
    </row>
    <row r="1602" spans="1:14" x14ac:dyDescent="0.25">
      <c r="A1602" s="176" t="str">
        <f t="shared" si="144"/>
        <v>21982091</v>
      </c>
      <c r="B1602" s="176">
        <f t="shared" si="145"/>
        <v>2198209</v>
      </c>
      <c r="C1602" s="176" t="str">
        <f t="shared" si="146"/>
        <v>1</v>
      </c>
      <c r="D1602" s="176" t="str">
        <f t="shared" si="147"/>
        <v>FEDORA FURFELT</v>
      </c>
      <c r="E1602" s="176" t="str">
        <f t="shared" si="148"/>
        <v>Шляпа</v>
      </c>
      <c r="F1602" s="177" t="str">
        <f t="shared" si="149"/>
        <v>Шляпы</v>
      </c>
      <c r="G1602" s="170" t="s">
        <v>495</v>
      </c>
      <c r="H1602" s="155" t="s">
        <v>2040</v>
      </c>
      <c r="I1602" s="156" t="s">
        <v>64</v>
      </c>
      <c r="J1602" s="157" t="s">
        <v>3055</v>
      </c>
      <c r="K1602" s="159">
        <v>2</v>
      </c>
      <c r="L1602" s="157" t="s">
        <v>3081</v>
      </c>
      <c r="M1602" s="169"/>
      <c r="N1602" s="162">
        <v>2</v>
      </c>
    </row>
    <row r="1603" spans="1:14" x14ac:dyDescent="0.25">
      <c r="A1603" s="176" t="str">
        <f t="shared" ref="A1603:A1666" si="150">B1603&amp;C1603</f>
        <v>21985097</v>
      </c>
      <c r="B1603" s="176">
        <f t="shared" ref="B1603:B1666" si="151">_xlfn.LET(_xlpm.START,FIND("арт. ",H1603)+5,_xlpm.END,FIND(" ",H1603,_xlpm.START),_xlpm.Result,TRIM(MID(H1603,_xlpm.START,_xlpm.END-_xlpm.START)),IFERROR(VALUE(_xlpm.Result),_xlpm.Result))</f>
        <v>2198509</v>
      </c>
      <c r="C1603" s="176" t="str">
        <f t="shared" ref="C1603:C1666" si="152">_xlfn.LET(_xlpm.START,FIND("{",H1603)+1,_xlpm.END,FIND("}",H1603),TRIM(MID(H1603,_xlpm.START,_xlpm.END-_xlpm.START)))</f>
        <v>7</v>
      </c>
      <c r="D1603" s="176" t="str">
        <f t="shared" ref="D1603:D1666" si="153">_xlfn.LET(_xlpm.START,FIND("арт. ",H1603)+13,_xlpm.END,FIND("(",H1603),TRIM(MID(H1603,_xlpm.START,_xlpm.END-_xlpm.START)))</f>
        <v>FEDORA RAFFIA CROCHET</v>
      </c>
      <c r="E1603" s="176" t="str">
        <f t="shared" ref="E1603:E1666" si="154">_xlfn.LET(_xlpm.START,1,_xlpm.END,FIND(MID($S$1,1,1),H1603),TRIM(MID(H1603,_xlpm.START,_xlpm.END-_xlpm.START)))</f>
        <v>Шляпа</v>
      </c>
      <c r="F1603" s="177" t="str">
        <f t="shared" ref="F1603:F1666" si="155">VLOOKUP(E1603,O:P,2,0)</f>
        <v>Шляпы</v>
      </c>
      <c r="G1603" s="170" t="s">
        <v>711</v>
      </c>
      <c r="H1603" s="155" t="s">
        <v>2043</v>
      </c>
      <c r="I1603" s="156" t="s">
        <v>66</v>
      </c>
      <c r="J1603" s="157" t="s">
        <v>2882</v>
      </c>
      <c r="K1603" s="159">
        <v>1</v>
      </c>
      <c r="L1603" s="157" t="s">
        <v>2882</v>
      </c>
      <c r="M1603" s="169"/>
      <c r="N1603" s="162">
        <v>1</v>
      </c>
    </row>
    <row r="1604" spans="1:14" x14ac:dyDescent="0.25">
      <c r="A1604" s="176" t="str">
        <f t="shared" si="150"/>
        <v>21985097</v>
      </c>
      <c r="B1604" s="176">
        <f t="shared" si="151"/>
        <v>2198509</v>
      </c>
      <c r="C1604" s="176" t="str">
        <f t="shared" si="152"/>
        <v>7</v>
      </c>
      <c r="D1604" s="176" t="str">
        <f t="shared" si="153"/>
        <v>FEDORA RAFFIA CROCHET</v>
      </c>
      <c r="E1604" s="176" t="str">
        <f t="shared" si="154"/>
        <v>Шляпа</v>
      </c>
      <c r="F1604" s="177" t="str">
        <f t="shared" si="155"/>
        <v>Шляпы</v>
      </c>
      <c r="G1604" s="170" t="s">
        <v>708</v>
      </c>
      <c r="H1604" s="155" t="s">
        <v>2043</v>
      </c>
      <c r="I1604" s="156" t="s">
        <v>60</v>
      </c>
      <c r="J1604" s="157" t="s">
        <v>2882</v>
      </c>
      <c r="K1604" s="159">
        <v>3</v>
      </c>
      <c r="L1604" s="157" t="s">
        <v>2883</v>
      </c>
      <c r="M1604" s="169"/>
      <c r="N1604" s="162">
        <v>3</v>
      </c>
    </row>
    <row r="1605" spans="1:14" x14ac:dyDescent="0.25">
      <c r="A1605" s="176" t="str">
        <f t="shared" si="150"/>
        <v>21985097</v>
      </c>
      <c r="B1605" s="176">
        <f t="shared" si="151"/>
        <v>2198509</v>
      </c>
      <c r="C1605" s="176" t="str">
        <f t="shared" si="152"/>
        <v>7</v>
      </c>
      <c r="D1605" s="176" t="str">
        <f t="shared" si="153"/>
        <v>FEDORA RAFFIA CROCHET</v>
      </c>
      <c r="E1605" s="176" t="str">
        <f t="shared" si="154"/>
        <v>Шляпа</v>
      </c>
      <c r="F1605" s="177" t="str">
        <f t="shared" si="155"/>
        <v>Шляпы</v>
      </c>
      <c r="G1605" s="170" t="s">
        <v>707</v>
      </c>
      <c r="H1605" s="155" t="s">
        <v>2043</v>
      </c>
      <c r="I1605" s="156" t="s">
        <v>64</v>
      </c>
      <c r="J1605" s="157" t="s">
        <v>2882</v>
      </c>
      <c r="K1605" s="159">
        <v>3</v>
      </c>
      <c r="L1605" s="157" t="s">
        <v>2883</v>
      </c>
      <c r="M1605" s="169"/>
      <c r="N1605" s="162">
        <v>3</v>
      </c>
    </row>
    <row r="1606" spans="1:14" x14ac:dyDescent="0.25">
      <c r="A1606" s="176" t="str">
        <f t="shared" si="150"/>
        <v>21985097</v>
      </c>
      <c r="B1606" s="176">
        <f t="shared" si="151"/>
        <v>2198509</v>
      </c>
      <c r="C1606" s="176" t="str">
        <f t="shared" si="152"/>
        <v>7</v>
      </c>
      <c r="D1606" s="176" t="str">
        <f t="shared" si="153"/>
        <v>FEDORA RAFFIA CROCHET</v>
      </c>
      <c r="E1606" s="176" t="str">
        <f t="shared" si="154"/>
        <v>Шляпа</v>
      </c>
      <c r="F1606" s="177" t="str">
        <f t="shared" si="155"/>
        <v>Шляпы</v>
      </c>
      <c r="G1606" s="170" t="s">
        <v>706</v>
      </c>
      <c r="H1606" s="155" t="s">
        <v>2043</v>
      </c>
      <c r="I1606" s="156" t="s">
        <v>70</v>
      </c>
      <c r="J1606" s="157" t="s">
        <v>2882</v>
      </c>
      <c r="K1606" s="159">
        <v>1</v>
      </c>
      <c r="L1606" s="157" t="s">
        <v>2882</v>
      </c>
      <c r="M1606" s="169"/>
      <c r="N1606" s="162">
        <v>1</v>
      </c>
    </row>
    <row r="1607" spans="1:14" x14ac:dyDescent="0.25">
      <c r="A1607" s="176" t="str">
        <f t="shared" si="150"/>
        <v>219851265</v>
      </c>
      <c r="B1607" s="176">
        <f t="shared" si="151"/>
        <v>2198512</v>
      </c>
      <c r="C1607" s="176" t="str">
        <f t="shared" si="152"/>
        <v>65</v>
      </c>
      <c r="D1607" s="176" t="str">
        <f t="shared" si="153"/>
        <v>FEDORA TOYO</v>
      </c>
      <c r="E1607" s="176" t="str">
        <f t="shared" si="154"/>
        <v>Шляпа</v>
      </c>
      <c r="F1607" s="177" t="str">
        <f t="shared" si="155"/>
        <v>Шляпы</v>
      </c>
      <c r="G1607" s="170" t="s">
        <v>699</v>
      </c>
      <c r="H1607" s="155" t="s">
        <v>2047</v>
      </c>
      <c r="I1607" s="156" t="s">
        <v>61</v>
      </c>
      <c r="J1607" s="157" t="s">
        <v>2739</v>
      </c>
      <c r="K1607" s="159">
        <v>3</v>
      </c>
      <c r="L1607" s="160" t="s">
        <v>2906</v>
      </c>
      <c r="M1607" s="169"/>
      <c r="N1607" s="162">
        <v>3</v>
      </c>
    </row>
    <row r="1608" spans="1:14" x14ac:dyDescent="0.25">
      <c r="A1608" s="176" t="str">
        <f t="shared" si="150"/>
        <v>219851265</v>
      </c>
      <c r="B1608" s="176">
        <f t="shared" si="151"/>
        <v>2198512</v>
      </c>
      <c r="C1608" s="176" t="str">
        <f t="shared" si="152"/>
        <v>65</v>
      </c>
      <c r="D1608" s="176" t="str">
        <f t="shared" si="153"/>
        <v>FEDORA TOYO</v>
      </c>
      <c r="E1608" s="176" t="str">
        <f t="shared" si="154"/>
        <v>Шляпа</v>
      </c>
      <c r="F1608" s="177" t="str">
        <f t="shared" si="155"/>
        <v>Шляпы</v>
      </c>
      <c r="G1608" s="170" t="s">
        <v>698</v>
      </c>
      <c r="H1608" s="155" t="s">
        <v>2047</v>
      </c>
      <c r="I1608" s="156" t="s">
        <v>60</v>
      </c>
      <c r="J1608" s="157" t="s">
        <v>2739</v>
      </c>
      <c r="K1608" s="159">
        <v>3</v>
      </c>
      <c r="L1608" s="160" t="s">
        <v>2906</v>
      </c>
      <c r="M1608" s="169"/>
      <c r="N1608" s="162">
        <v>3</v>
      </c>
    </row>
    <row r="1609" spans="1:14" x14ac:dyDescent="0.25">
      <c r="A1609" s="176" t="str">
        <f t="shared" si="150"/>
        <v>219851265</v>
      </c>
      <c r="B1609" s="176">
        <f t="shared" si="151"/>
        <v>2198512</v>
      </c>
      <c r="C1609" s="176" t="str">
        <f t="shared" si="152"/>
        <v>65</v>
      </c>
      <c r="D1609" s="176" t="str">
        <f t="shared" si="153"/>
        <v>FEDORA TOYO</v>
      </c>
      <c r="E1609" s="176" t="str">
        <f t="shared" si="154"/>
        <v>Шляпа</v>
      </c>
      <c r="F1609" s="177" t="str">
        <f t="shared" si="155"/>
        <v>Шляпы</v>
      </c>
      <c r="G1609" s="170" t="s">
        <v>697</v>
      </c>
      <c r="H1609" s="155" t="s">
        <v>2047</v>
      </c>
      <c r="I1609" s="156" t="s">
        <v>64</v>
      </c>
      <c r="J1609" s="157" t="s">
        <v>2739</v>
      </c>
      <c r="K1609" s="159">
        <v>3</v>
      </c>
      <c r="L1609" s="157" t="s">
        <v>2906</v>
      </c>
      <c r="M1609" s="169"/>
      <c r="N1609" s="162">
        <v>3</v>
      </c>
    </row>
    <row r="1610" spans="1:14" x14ac:dyDescent="0.25">
      <c r="A1610" s="176" t="str">
        <f t="shared" si="150"/>
        <v>219851265</v>
      </c>
      <c r="B1610" s="176">
        <f t="shared" si="151"/>
        <v>2198512</v>
      </c>
      <c r="C1610" s="176" t="str">
        <f t="shared" si="152"/>
        <v>65</v>
      </c>
      <c r="D1610" s="176" t="str">
        <f t="shared" si="153"/>
        <v>FEDORA TOYO</v>
      </c>
      <c r="E1610" s="176" t="str">
        <f t="shared" si="154"/>
        <v>Шляпа</v>
      </c>
      <c r="F1610" s="177" t="str">
        <f t="shared" si="155"/>
        <v>Шляпы</v>
      </c>
      <c r="G1610" s="170" t="s">
        <v>696</v>
      </c>
      <c r="H1610" s="155" t="s">
        <v>2047</v>
      </c>
      <c r="I1610" s="156" t="s">
        <v>70</v>
      </c>
      <c r="J1610" s="157" t="s">
        <v>2739</v>
      </c>
      <c r="K1610" s="159">
        <v>2</v>
      </c>
      <c r="L1610" s="160" t="s">
        <v>2743</v>
      </c>
      <c r="M1610" s="169"/>
      <c r="N1610" s="162">
        <v>2</v>
      </c>
    </row>
    <row r="1611" spans="1:14" x14ac:dyDescent="0.25">
      <c r="A1611" s="176" t="str">
        <f t="shared" si="150"/>
        <v>219851276</v>
      </c>
      <c r="B1611" s="176">
        <f t="shared" si="151"/>
        <v>2198512</v>
      </c>
      <c r="C1611" s="176" t="str">
        <f t="shared" si="152"/>
        <v>76</v>
      </c>
      <c r="D1611" s="176" t="str">
        <f t="shared" si="153"/>
        <v>FEDORA TOYO</v>
      </c>
      <c r="E1611" s="176" t="str">
        <f t="shared" si="154"/>
        <v>Шляпа</v>
      </c>
      <c r="F1611" s="177" t="str">
        <f t="shared" si="155"/>
        <v>Шляпы</v>
      </c>
      <c r="G1611" s="170" t="s">
        <v>705</v>
      </c>
      <c r="H1611" s="155" t="s">
        <v>2051</v>
      </c>
      <c r="I1611" s="156" t="s">
        <v>66</v>
      </c>
      <c r="J1611" s="157" t="s">
        <v>2739</v>
      </c>
      <c r="K1611" s="159">
        <v>2</v>
      </c>
      <c r="L1611" s="157" t="s">
        <v>2743</v>
      </c>
      <c r="M1611" s="169"/>
      <c r="N1611" s="162">
        <v>2</v>
      </c>
    </row>
    <row r="1612" spans="1:14" x14ac:dyDescent="0.25">
      <c r="A1612" s="176" t="str">
        <f t="shared" si="150"/>
        <v>219851276</v>
      </c>
      <c r="B1612" s="176">
        <f t="shared" si="151"/>
        <v>2198512</v>
      </c>
      <c r="C1612" s="176" t="str">
        <f t="shared" si="152"/>
        <v>76</v>
      </c>
      <c r="D1612" s="176" t="str">
        <f t="shared" si="153"/>
        <v>FEDORA TOYO</v>
      </c>
      <c r="E1612" s="176" t="str">
        <f t="shared" si="154"/>
        <v>Шляпа</v>
      </c>
      <c r="F1612" s="177" t="str">
        <f t="shared" si="155"/>
        <v>Шляпы</v>
      </c>
      <c r="G1612" s="172" t="s">
        <v>704</v>
      </c>
      <c r="H1612" s="173" t="s">
        <v>2051</v>
      </c>
      <c r="I1612" s="173" t="s">
        <v>61</v>
      </c>
      <c r="J1612" s="173" t="s">
        <v>2739</v>
      </c>
      <c r="K1612" s="173">
        <v>4</v>
      </c>
      <c r="L1612" s="173" t="s">
        <v>2742</v>
      </c>
      <c r="M1612" s="173"/>
      <c r="N1612" s="173">
        <v>4</v>
      </c>
    </row>
    <row r="1613" spans="1:14" x14ac:dyDescent="0.25">
      <c r="A1613" s="176" t="str">
        <f t="shared" si="150"/>
        <v>219851276</v>
      </c>
      <c r="B1613" s="176">
        <f t="shared" si="151"/>
        <v>2198512</v>
      </c>
      <c r="C1613" s="176" t="str">
        <f t="shared" si="152"/>
        <v>76</v>
      </c>
      <c r="D1613" s="176" t="str">
        <f t="shared" si="153"/>
        <v>FEDORA TOYO</v>
      </c>
      <c r="E1613" s="176" t="str">
        <f t="shared" si="154"/>
        <v>Шляпа</v>
      </c>
      <c r="F1613" s="177" t="str">
        <f t="shared" si="155"/>
        <v>Шляпы</v>
      </c>
      <c r="G1613" s="172" t="s">
        <v>703</v>
      </c>
      <c r="H1613" s="173" t="s">
        <v>2051</v>
      </c>
      <c r="I1613" s="173" t="s">
        <v>60</v>
      </c>
      <c r="J1613" s="173" t="s">
        <v>2739</v>
      </c>
      <c r="K1613" s="173">
        <v>5</v>
      </c>
      <c r="L1613" s="173" t="s">
        <v>2740</v>
      </c>
      <c r="M1613" s="173"/>
      <c r="N1613" s="173">
        <v>5</v>
      </c>
    </row>
    <row r="1614" spans="1:14" x14ac:dyDescent="0.25">
      <c r="A1614" s="176" t="str">
        <f t="shared" si="150"/>
        <v>219851276</v>
      </c>
      <c r="B1614" s="176">
        <f t="shared" si="151"/>
        <v>2198512</v>
      </c>
      <c r="C1614" s="176" t="str">
        <f t="shared" si="152"/>
        <v>76</v>
      </c>
      <c r="D1614" s="176" t="str">
        <f t="shared" si="153"/>
        <v>FEDORA TOYO</v>
      </c>
      <c r="E1614" s="176" t="str">
        <f t="shared" si="154"/>
        <v>Шляпа</v>
      </c>
      <c r="F1614" s="177" t="str">
        <f t="shared" si="155"/>
        <v>Шляпы</v>
      </c>
      <c r="G1614" s="172" t="s">
        <v>702</v>
      </c>
      <c r="H1614" s="173" t="s">
        <v>2051</v>
      </c>
      <c r="I1614" s="173" t="s">
        <v>64</v>
      </c>
      <c r="J1614" s="173" t="s">
        <v>2739</v>
      </c>
      <c r="K1614" s="173">
        <v>4</v>
      </c>
      <c r="L1614" s="173" t="s">
        <v>2742</v>
      </c>
      <c r="M1614" s="173"/>
      <c r="N1614" s="173">
        <v>4</v>
      </c>
    </row>
    <row r="1615" spans="1:14" x14ac:dyDescent="0.25">
      <c r="A1615" s="176" t="str">
        <f t="shared" si="150"/>
        <v>219851276</v>
      </c>
      <c r="B1615" s="176">
        <f t="shared" si="151"/>
        <v>2198512</v>
      </c>
      <c r="C1615" s="176" t="str">
        <f t="shared" si="152"/>
        <v>76</v>
      </c>
      <c r="D1615" s="176" t="str">
        <f t="shared" si="153"/>
        <v>FEDORA TOYO</v>
      </c>
      <c r="E1615" s="176" t="str">
        <f t="shared" si="154"/>
        <v>Шляпа</v>
      </c>
      <c r="F1615" s="177" t="str">
        <f t="shared" si="155"/>
        <v>Шляпы</v>
      </c>
      <c r="G1615" s="172" t="s">
        <v>700</v>
      </c>
      <c r="H1615" s="173" t="s">
        <v>2051</v>
      </c>
      <c r="I1615" s="173" t="s">
        <v>70</v>
      </c>
      <c r="J1615" s="173" t="s">
        <v>2739</v>
      </c>
      <c r="K1615" s="173">
        <v>1</v>
      </c>
      <c r="L1615" s="173" t="s">
        <v>2739</v>
      </c>
      <c r="M1615" s="173"/>
      <c r="N1615" s="173">
        <v>1</v>
      </c>
    </row>
    <row r="1616" spans="1:14" x14ac:dyDescent="0.25">
      <c r="A1616" s="176" t="str">
        <f t="shared" si="150"/>
        <v>241850271</v>
      </c>
      <c r="B1616" s="176">
        <f t="shared" si="151"/>
        <v>2418502</v>
      </c>
      <c r="C1616" s="176" t="str">
        <f t="shared" si="152"/>
        <v>71</v>
      </c>
      <c r="D1616" s="176" t="str">
        <f t="shared" si="153"/>
        <v>ARIPEKA</v>
      </c>
      <c r="E1616" s="176" t="str">
        <f t="shared" si="154"/>
        <v>Шляпа</v>
      </c>
      <c r="F1616" s="177" t="str">
        <f t="shared" si="155"/>
        <v>Шляпы</v>
      </c>
      <c r="G1616" s="172" t="s">
        <v>2357</v>
      </c>
      <c r="H1616" s="173" t="s">
        <v>2056</v>
      </c>
      <c r="I1616" s="173" t="s">
        <v>66</v>
      </c>
      <c r="J1616" s="173" t="s">
        <v>2872</v>
      </c>
      <c r="K1616" s="173">
        <v>1</v>
      </c>
      <c r="L1616" s="173" t="s">
        <v>2872</v>
      </c>
      <c r="M1616" s="173"/>
      <c r="N1616" s="173">
        <v>1</v>
      </c>
    </row>
    <row r="1617" spans="1:14" x14ac:dyDescent="0.25">
      <c r="A1617" s="176" t="str">
        <f t="shared" si="150"/>
        <v>241850271</v>
      </c>
      <c r="B1617" s="176">
        <f t="shared" si="151"/>
        <v>2418502</v>
      </c>
      <c r="C1617" s="176" t="str">
        <f t="shared" si="152"/>
        <v>71</v>
      </c>
      <c r="D1617" s="176" t="str">
        <f t="shared" si="153"/>
        <v>ARIPEKA</v>
      </c>
      <c r="E1617" s="176" t="str">
        <f t="shared" si="154"/>
        <v>Шляпа</v>
      </c>
      <c r="F1617" s="177" t="str">
        <f t="shared" si="155"/>
        <v>Шляпы</v>
      </c>
      <c r="G1617" s="172" t="s">
        <v>2356</v>
      </c>
      <c r="H1617" s="173" t="s">
        <v>2056</v>
      </c>
      <c r="I1617" s="173" t="s">
        <v>61</v>
      </c>
      <c r="J1617" s="173" t="s">
        <v>3084</v>
      </c>
      <c r="K1617" s="173">
        <v>2</v>
      </c>
      <c r="L1617" s="173" t="s">
        <v>3706</v>
      </c>
      <c r="M1617" s="173"/>
      <c r="N1617" s="173">
        <v>2</v>
      </c>
    </row>
    <row r="1618" spans="1:14" x14ac:dyDescent="0.25">
      <c r="A1618" s="176" t="str">
        <f t="shared" si="150"/>
        <v>241850271</v>
      </c>
      <c r="B1618" s="176">
        <f t="shared" si="151"/>
        <v>2418502</v>
      </c>
      <c r="C1618" s="176" t="str">
        <f t="shared" si="152"/>
        <v>71</v>
      </c>
      <c r="D1618" s="176" t="str">
        <f t="shared" si="153"/>
        <v>ARIPEKA</v>
      </c>
      <c r="E1618" s="176" t="str">
        <f t="shared" si="154"/>
        <v>Шляпа</v>
      </c>
      <c r="F1618" s="177" t="str">
        <f t="shared" si="155"/>
        <v>Шляпы</v>
      </c>
      <c r="G1618" s="172" t="s">
        <v>2355</v>
      </c>
      <c r="H1618" s="173" t="s">
        <v>2056</v>
      </c>
      <c r="I1618" s="173" t="s">
        <v>60</v>
      </c>
      <c r="J1618" s="173" t="s">
        <v>2872</v>
      </c>
      <c r="K1618" s="173">
        <v>4</v>
      </c>
      <c r="L1618" s="173" t="s">
        <v>3707</v>
      </c>
      <c r="M1618" s="173"/>
      <c r="N1618" s="173">
        <v>4</v>
      </c>
    </row>
    <row r="1619" spans="1:14" x14ac:dyDescent="0.25">
      <c r="A1619" s="176" t="str">
        <f t="shared" si="150"/>
        <v>241850271</v>
      </c>
      <c r="B1619" s="176">
        <f t="shared" si="151"/>
        <v>2418502</v>
      </c>
      <c r="C1619" s="176" t="str">
        <f t="shared" si="152"/>
        <v>71</v>
      </c>
      <c r="D1619" s="176" t="str">
        <f t="shared" si="153"/>
        <v>ARIPEKA</v>
      </c>
      <c r="E1619" s="176" t="str">
        <f t="shared" si="154"/>
        <v>Шляпа</v>
      </c>
      <c r="F1619" s="177" t="str">
        <f t="shared" si="155"/>
        <v>Шляпы</v>
      </c>
      <c r="G1619" s="172" t="s">
        <v>2353</v>
      </c>
      <c r="H1619" s="173" t="s">
        <v>2056</v>
      </c>
      <c r="I1619" s="173" t="s">
        <v>64</v>
      </c>
      <c r="J1619" s="173" t="s">
        <v>3084</v>
      </c>
      <c r="K1619" s="173">
        <v>2</v>
      </c>
      <c r="L1619" s="173" t="s">
        <v>3706</v>
      </c>
      <c r="M1619" s="173"/>
      <c r="N1619" s="173">
        <v>2</v>
      </c>
    </row>
    <row r="1620" spans="1:14" x14ac:dyDescent="0.25">
      <c r="A1620" s="176" t="str">
        <f t="shared" si="150"/>
        <v>241850271</v>
      </c>
      <c r="B1620" s="176">
        <f t="shared" si="151"/>
        <v>2418502</v>
      </c>
      <c r="C1620" s="176" t="str">
        <f t="shared" si="152"/>
        <v>71</v>
      </c>
      <c r="D1620" s="176" t="str">
        <f t="shared" si="153"/>
        <v>ARIPEKA</v>
      </c>
      <c r="E1620" s="176" t="str">
        <f t="shared" si="154"/>
        <v>Шляпа</v>
      </c>
      <c r="F1620" s="177" t="str">
        <f t="shared" si="155"/>
        <v>Шляпы</v>
      </c>
      <c r="G1620" s="172" t="s">
        <v>2352</v>
      </c>
      <c r="H1620" s="173" t="s">
        <v>2056</v>
      </c>
      <c r="I1620" s="173" t="s">
        <v>70</v>
      </c>
      <c r="J1620" s="173" t="s">
        <v>2872</v>
      </c>
      <c r="K1620" s="173">
        <v>1</v>
      </c>
      <c r="L1620" s="173" t="s">
        <v>2872</v>
      </c>
      <c r="M1620" s="173"/>
      <c r="N1620" s="173">
        <v>1</v>
      </c>
    </row>
    <row r="1621" spans="1:14" x14ac:dyDescent="0.25">
      <c r="A1621" s="176" t="str">
        <f t="shared" si="150"/>
        <v>242850171</v>
      </c>
      <c r="B1621" s="176">
        <f t="shared" si="151"/>
        <v>2428501</v>
      </c>
      <c r="C1621" s="176" t="str">
        <f t="shared" si="152"/>
        <v>71</v>
      </c>
      <c r="D1621" s="176" t="str">
        <f t="shared" si="153"/>
        <v>TRAVELLER TOYO</v>
      </c>
      <c r="E1621" s="176" t="str">
        <f t="shared" si="154"/>
        <v>Шляпа</v>
      </c>
      <c r="F1621" s="177" t="str">
        <f t="shared" si="155"/>
        <v>Шляпы</v>
      </c>
      <c r="G1621" s="172" t="s">
        <v>1788</v>
      </c>
      <c r="H1621" s="173" t="s">
        <v>2062</v>
      </c>
      <c r="I1621" s="173" t="s">
        <v>66</v>
      </c>
      <c r="J1621" s="173" t="s">
        <v>2874</v>
      </c>
      <c r="K1621" s="173">
        <v>1</v>
      </c>
      <c r="L1621" s="173" t="s">
        <v>2874</v>
      </c>
      <c r="M1621" s="173"/>
      <c r="N1621" s="173">
        <v>1</v>
      </c>
    </row>
    <row r="1622" spans="1:14" x14ac:dyDescent="0.25">
      <c r="A1622" s="176" t="str">
        <f t="shared" si="150"/>
        <v>242850171</v>
      </c>
      <c r="B1622" s="176">
        <f t="shared" si="151"/>
        <v>2428501</v>
      </c>
      <c r="C1622" s="176" t="str">
        <f t="shared" si="152"/>
        <v>71</v>
      </c>
      <c r="D1622" s="176" t="str">
        <f t="shared" si="153"/>
        <v>TRAVELLER TOYO</v>
      </c>
      <c r="E1622" s="176" t="str">
        <f t="shared" si="154"/>
        <v>Шляпа</v>
      </c>
      <c r="F1622" s="177" t="str">
        <f t="shared" si="155"/>
        <v>Шляпы</v>
      </c>
      <c r="G1622" s="172" t="s">
        <v>1787</v>
      </c>
      <c r="H1622" s="173" t="s">
        <v>2062</v>
      </c>
      <c r="I1622" s="173" t="s">
        <v>61</v>
      </c>
      <c r="J1622" s="173" t="s">
        <v>3085</v>
      </c>
      <c r="K1622" s="173">
        <v>3</v>
      </c>
      <c r="L1622" s="173" t="s">
        <v>3708</v>
      </c>
      <c r="M1622" s="173"/>
      <c r="N1622" s="173">
        <v>3</v>
      </c>
    </row>
    <row r="1623" spans="1:14" x14ac:dyDescent="0.25">
      <c r="A1623" s="176" t="str">
        <f t="shared" si="150"/>
        <v>242850171</v>
      </c>
      <c r="B1623" s="176">
        <f t="shared" si="151"/>
        <v>2428501</v>
      </c>
      <c r="C1623" s="176" t="str">
        <f t="shared" si="152"/>
        <v>71</v>
      </c>
      <c r="D1623" s="176" t="str">
        <f t="shared" si="153"/>
        <v>TRAVELLER TOYO</v>
      </c>
      <c r="E1623" s="176" t="str">
        <f t="shared" si="154"/>
        <v>Шляпа</v>
      </c>
      <c r="F1623" s="177" t="str">
        <f t="shared" si="155"/>
        <v>Шляпы</v>
      </c>
      <c r="G1623" s="172" t="s">
        <v>1786</v>
      </c>
      <c r="H1623" s="173" t="s">
        <v>2062</v>
      </c>
      <c r="I1623" s="173" t="s">
        <v>60</v>
      </c>
      <c r="J1623" s="173" t="s">
        <v>2874</v>
      </c>
      <c r="K1623" s="173">
        <v>3</v>
      </c>
      <c r="L1623" s="173" t="s">
        <v>3063</v>
      </c>
      <c r="M1623" s="173"/>
      <c r="N1623" s="173">
        <v>3</v>
      </c>
    </row>
    <row r="1624" spans="1:14" x14ac:dyDescent="0.25">
      <c r="A1624" s="176" t="str">
        <f t="shared" si="150"/>
        <v>242850171</v>
      </c>
      <c r="B1624" s="176">
        <f t="shared" si="151"/>
        <v>2428501</v>
      </c>
      <c r="C1624" s="176" t="str">
        <f t="shared" si="152"/>
        <v>71</v>
      </c>
      <c r="D1624" s="176" t="str">
        <f t="shared" si="153"/>
        <v>TRAVELLER TOYO</v>
      </c>
      <c r="E1624" s="176" t="str">
        <f t="shared" si="154"/>
        <v>Шляпа</v>
      </c>
      <c r="F1624" s="177" t="str">
        <f t="shared" si="155"/>
        <v>Шляпы</v>
      </c>
      <c r="G1624" s="172" t="s">
        <v>1784</v>
      </c>
      <c r="H1624" s="173" t="s">
        <v>2062</v>
      </c>
      <c r="I1624" s="173" t="s">
        <v>64</v>
      </c>
      <c r="J1624" s="173" t="s">
        <v>3085</v>
      </c>
      <c r="K1624" s="173">
        <v>3</v>
      </c>
      <c r="L1624" s="173" t="s">
        <v>3708</v>
      </c>
      <c r="M1624" s="173"/>
      <c r="N1624" s="173">
        <v>3</v>
      </c>
    </row>
    <row r="1625" spans="1:14" x14ac:dyDescent="0.25">
      <c r="A1625" s="176" t="str">
        <f t="shared" si="150"/>
        <v>242850171</v>
      </c>
      <c r="B1625" s="176">
        <f t="shared" si="151"/>
        <v>2428501</v>
      </c>
      <c r="C1625" s="176" t="str">
        <f t="shared" si="152"/>
        <v>71</v>
      </c>
      <c r="D1625" s="176" t="str">
        <f t="shared" si="153"/>
        <v>TRAVELLER TOYO</v>
      </c>
      <c r="E1625" s="176" t="str">
        <f t="shared" si="154"/>
        <v>Шляпа</v>
      </c>
      <c r="F1625" s="177" t="str">
        <f t="shared" si="155"/>
        <v>Шляпы</v>
      </c>
      <c r="G1625" s="172" t="s">
        <v>1783</v>
      </c>
      <c r="H1625" s="173" t="s">
        <v>2062</v>
      </c>
      <c r="I1625" s="173" t="s">
        <v>70</v>
      </c>
      <c r="J1625" s="173" t="s">
        <v>2874</v>
      </c>
      <c r="K1625" s="173">
        <v>2</v>
      </c>
      <c r="L1625" s="173" t="s">
        <v>2875</v>
      </c>
      <c r="M1625" s="173"/>
      <c r="N1625" s="173">
        <v>2</v>
      </c>
    </row>
    <row r="1626" spans="1:14" x14ac:dyDescent="0.25">
      <c r="A1626" s="176" t="str">
        <f t="shared" si="150"/>
        <v>24584017</v>
      </c>
      <c r="B1626" s="176">
        <f t="shared" si="151"/>
        <v>2458401</v>
      </c>
      <c r="C1626" s="176" t="str">
        <f t="shared" si="152"/>
        <v>7</v>
      </c>
      <c r="D1626" s="176" t="str">
        <f t="shared" si="153"/>
        <v>TRAVELLER PANAMA</v>
      </c>
      <c r="E1626" s="176" t="str">
        <f t="shared" si="154"/>
        <v>Шляпа</v>
      </c>
      <c r="F1626" s="177" t="str">
        <f t="shared" si="155"/>
        <v>Шляпы</v>
      </c>
      <c r="G1626" s="172" t="s">
        <v>1782</v>
      </c>
      <c r="H1626" s="173" t="s">
        <v>2067</v>
      </c>
      <c r="I1626" s="173" t="s">
        <v>61</v>
      </c>
      <c r="J1626" s="173" t="s">
        <v>3064</v>
      </c>
      <c r="K1626" s="173">
        <v>1</v>
      </c>
      <c r="L1626" s="173" t="s">
        <v>3064</v>
      </c>
      <c r="M1626" s="173"/>
      <c r="N1626" s="173">
        <v>1</v>
      </c>
    </row>
    <row r="1627" spans="1:14" x14ac:dyDescent="0.25">
      <c r="A1627" s="176" t="str">
        <f t="shared" si="150"/>
        <v>24584017</v>
      </c>
      <c r="B1627" s="176">
        <f t="shared" si="151"/>
        <v>2458401</v>
      </c>
      <c r="C1627" s="176" t="str">
        <f t="shared" si="152"/>
        <v>7</v>
      </c>
      <c r="D1627" s="176" t="str">
        <f t="shared" si="153"/>
        <v>TRAVELLER PANAMA</v>
      </c>
      <c r="E1627" s="176" t="str">
        <f t="shared" si="154"/>
        <v>Шляпа</v>
      </c>
      <c r="F1627" s="177" t="str">
        <f t="shared" si="155"/>
        <v>Шляпы</v>
      </c>
      <c r="G1627" s="172" t="s">
        <v>3184</v>
      </c>
      <c r="H1627" s="173" t="s">
        <v>2067</v>
      </c>
      <c r="I1627" s="173" t="s">
        <v>60</v>
      </c>
      <c r="J1627" s="173" t="s">
        <v>3064</v>
      </c>
      <c r="K1627" s="173">
        <v>1</v>
      </c>
      <c r="L1627" s="173" t="s">
        <v>3064</v>
      </c>
      <c r="M1627" s="173"/>
      <c r="N1627" s="173">
        <v>1</v>
      </c>
    </row>
    <row r="1628" spans="1:14" x14ac:dyDescent="0.25">
      <c r="A1628" s="176" t="str">
        <f t="shared" si="150"/>
        <v>24584017</v>
      </c>
      <c r="B1628" s="176">
        <f t="shared" si="151"/>
        <v>2458401</v>
      </c>
      <c r="C1628" s="176" t="str">
        <f t="shared" si="152"/>
        <v>7</v>
      </c>
      <c r="D1628" s="176" t="str">
        <f t="shared" si="153"/>
        <v>TRAVELLER PANAMA</v>
      </c>
      <c r="E1628" s="176" t="str">
        <f t="shared" si="154"/>
        <v>Шляпа</v>
      </c>
      <c r="F1628" s="177" t="str">
        <f t="shared" si="155"/>
        <v>Шляпы</v>
      </c>
      <c r="G1628" s="172" t="s">
        <v>3185</v>
      </c>
      <c r="H1628" s="173" t="s">
        <v>2067</v>
      </c>
      <c r="I1628" s="173" t="s">
        <v>64</v>
      </c>
      <c r="J1628" s="173" t="s">
        <v>3709</v>
      </c>
      <c r="K1628" s="173">
        <v>1</v>
      </c>
      <c r="L1628" s="173" t="s">
        <v>3709</v>
      </c>
      <c r="M1628" s="173"/>
      <c r="N1628" s="173">
        <v>1</v>
      </c>
    </row>
    <row r="1629" spans="1:14" x14ac:dyDescent="0.25">
      <c r="A1629" s="176" t="str">
        <f t="shared" si="150"/>
        <v>245840271</v>
      </c>
      <c r="B1629" s="176">
        <f t="shared" si="151"/>
        <v>2458402</v>
      </c>
      <c r="C1629" s="176" t="str">
        <f t="shared" si="152"/>
        <v>71</v>
      </c>
      <c r="D1629" s="176" t="str">
        <f t="shared" si="153"/>
        <v>TRAVELLER PANAMA</v>
      </c>
      <c r="E1629" s="176" t="str">
        <f t="shared" si="154"/>
        <v>Шляпа</v>
      </c>
      <c r="F1629" s="177" t="str">
        <f t="shared" si="155"/>
        <v>Шляпы</v>
      </c>
      <c r="G1629" s="172" t="s">
        <v>3186</v>
      </c>
      <c r="H1629" s="173" t="s">
        <v>3381</v>
      </c>
      <c r="I1629" s="173" t="s">
        <v>61</v>
      </c>
      <c r="J1629" s="173" t="s">
        <v>3710</v>
      </c>
      <c r="K1629" s="173">
        <v>1</v>
      </c>
      <c r="L1629" s="173" t="s">
        <v>3710</v>
      </c>
      <c r="M1629" s="173"/>
      <c r="N1629" s="173">
        <v>1</v>
      </c>
    </row>
    <row r="1630" spans="1:14" x14ac:dyDescent="0.25">
      <c r="A1630" s="176" t="str">
        <f t="shared" si="150"/>
        <v>245850210</v>
      </c>
      <c r="B1630" s="176">
        <f t="shared" si="151"/>
        <v>2458502</v>
      </c>
      <c r="C1630" s="176" t="str">
        <f t="shared" si="152"/>
        <v>10</v>
      </c>
      <c r="D1630" s="176" t="str">
        <f t="shared" si="153"/>
        <v>TRAVELLER VISCOSE</v>
      </c>
      <c r="E1630" s="176" t="str">
        <f t="shared" si="154"/>
        <v>Шляпа</v>
      </c>
      <c r="F1630" s="177" t="str">
        <f t="shared" si="155"/>
        <v>Шляпы</v>
      </c>
      <c r="G1630" s="172" t="s">
        <v>830</v>
      </c>
      <c r="H1630" s="173" t="s">
        <v>2069</v>
      </c>
      <c r="I1630" s="173" t="s">
        <v>61</v>
      </c>
      <c r="J1630" s="173" t="s">
        <v>2857</v>
      </c>
      <c r="K1630" s="173">
        <v>2</v>
      </c>
      <c r="L1630" s="173" t="s">
        <v>3086</v>
      </c>
      <c r="M1630" s="173"/>
      <c r="N1630" s="173">
        <v>2</v>
      </c>
    </row>
    <row r="1631" spans="1:14" x14ac:dyDescent="0.25">
      <c r="A1631" s="176" t="str">
        <f t="shared" si="150"/>
        <v>245850210</v>
      </c>
      <c r="B1631" s="176">
        <f t="shared" si="151"/>
        <v>2458502</v>
      </c>
      <c r="C1631" s="176" t="str">
        <f t="shared" si="152"/>
        <v>10</v>
      </c>
      <c r="D1631" s="176" t="str">
        <f t="shared" si="153"/>
        <v>TRAVELLER VISCOSE</v>
      </c>
      <c r="E1631" s="176" t="str">
        <f t="shared" si="154"/>
        <v>Шляпа</v>
      </c>
      <c r="F1631" s="177" t="str">
        <f t="shared" si="155"/>
        <v>Шляпы</v>
      </c>
      <c r="G1631" s="172" t="s">
        <v>829</v>
      </c>
      <c r="H1631" s="173" t="s">
        <v>2069</v>
      </c>
      <c r="I1631" s="173" t="s">
        <v>60</v>
      </c>
      <c r="J1631" s="173" t="s">
        <v>2857</v>
      </c>
      <c r="K1631" s="173">
        <v>2</v>
      </c>
      <c r="L1631" s="173" t="s">
        <v>3086</v>
      </c>
      <c r="M1631" s="173"/>
      <c r="N1631" s="173">
        <v>2</v>
      </c>
    </row>
    <row r="1632" spans="1:14" x14ac:dyDescent="0.25">
      <c r="A1632" s="176" t="str">
        <f t="shared" si="150"/>
        <v>245850210</v>
      </c>
      <c r="B1632" s="176">
        <f t="shared" si="151"/>
        <v>2458502</v>
      </c>
      <c r="C1632" s="176" t="str">
        <f t="shared" si="152"/>
        <v>10</v>
      </c>
      <c r="D1632" s="176" t="str">
        <f t="shared" si="153"/>
        <v>TRAVELLER VISCOSE</v>
      </c>
      <c r="E1632" s="176" t="str">
        <f t="shared" si="154"/>
        <v>Шляпа</v>
      </c>
      <c r="F1632" s="177" t="str">
        <f t="shared" si="155"/>
        <v>Шляпы</v>
      </c>
      <c r="G1632" s="172" t="s">
        <v>828</v>
      </c>
      <c r="H1632" s="173" t="s">
        <v>2069</v>
      </c>
      <c r="I1632" s="173" t="s">
        <v>64</v>
      </c>
      <c r="J1632" s="173" t="s">
        <v>2857</v>
      </c>
      <c r="K1632" s="173">
        <v>3</v>
      </c>
      <c r="L1632" s="173" t="s">
        <v>3087</v>
      </c>
      <c r="M1632" s="173"/>
      <c r="N1632" s="173">
        <v>3</v>
      </c>
    </row>
    <row r="1633" spans="1:14" x14ac:dyDescent="0.25">
      <c r="A1633" s="176" t="str">
        <f t="shared" si="150"/>
        <v>24585028</v>
      </c>
      <c r="B1633" s="176">
        <f t="shared" si="151"/>
        <v>2458502</v>
      </c>
      <c r="C1633" s="176" t="str">
        <f t="shared" si="152"/>
        <v>8</v>
      </c>
      <c r="D1633" s="176" t="str">
        <f t="shared" si="153"/>
        <v>TRAVELLER VISCOSE</v>
      </c>
      <c r="E1633" s="176" t="str">
        <f t="shared" si="154"/>
        <v>Шляпа</v>
      </c>
      <c r="F1633" s="177" t="str">
        <f t="shared" si="155"/>
        <v>Шляпы</v>
      </c>
      <c r="G1633" s="172" t="s">
        <v>827</v>
      </c>
      <c r="H1633" s="173" t="s">
        <v>2073</v>
      </c>
      <c r="I1633" s="173" t="s">
        <v>61</v>
      </c>
      <c r="J1633" s="173" t="s">
        <v>2857</v>
      </c>
      <c r="K1633" s="173">
        <v>2</v>
      </c>
      <c r="L1633" s="173" t="s">
        <v>3086</v>
      </c>
      <c r="M1633" s="173"/>
      <c r="N1633" s="173">
        <v>2</v>
      </c>
    </row>
    <row r="1634" spans="1:14" x14ac:dyDescent="0.25">
      <c r="A1634" s="176" t="str">
        <f t="shared" si="150"/>
        <v>24585028</v>
      </c>
      <c r="B1634" s="176">
        <f t="shared" si="151"/>
        <v>2458502</v>
      </c>
      <c r="C1634" s="176" t="str">
        <f t="shared" si="152"/>
        <v>8</v>
      </c>
      <c r="D1634" s="176" t="str">
        <f t="shared" si="153"/>
        <v>TRAVELLER VISCOSE</v>
      </c>
      <c r="E1634" s="176" t="str">
        <f t="shared" si="154"/>
        <v>Шляпа</v>
      </c>
      <c r="F1634" s="177" t="str">
        <f t="shared" si="155"/>
        <v>Шляпы</v>
      </c>
      <c r="G1634" s="172" t="s">
        <v>825</v>
      </c>
      <c r="H1634" s="173" t="s">
        <v>2073</v>
      </c>
      <c r="I1634" s="173" t="s">
        <v>60</v>
      </c>
      <c r="J1634" s="173" t="s">
        <v>2857</v>
      </c>
      <c r="K1634" s="173">
        <v>3</v>
      </c>
      <c r="L1634" s="173" t="s">
        <v>3087</v>
      </c>
      <c r="M1634" s="173"/>
      <c r="N1634" s="173">
        <v>3</v>
      </c>
    </row>
    <row r="1635" spans="1:14" x14ac:dyDescent="0.25">
      <c r="A1635" s="176" t="str">
        <f t="shared" si="150"/>
        <v>24585028</v>
      </c>
      <c r="B1635" s="176">
        <f t="shared" si="151"/>
        <v>2458502</v>
      </c>
      <c r="C1635" s="176" t="str">
        <f t="shared" si="152"/>
        <v>8</v>
      </c>
      <c r="D1635" s="176" t="str">
        <f t="shared" si="153"/>
        <v>TRAVELLER VISCOSE</v>
      </c>
      <c r="E1635" s="176" t="str">
        <f t="shared" si="154"/>
        <v>Шляпа</v>
      </c>
      <c r="F1635" s="177" t="str">
        <f t="shared" si="155"/>
        <v>Шляпы</v>
      </c>
      <c r="G1635" s="172" t="s">
        <v>824</v>
      </c>
      <c r="H1635" s="173" t="s">
        <v>2073</v>
      </c>
      <c r="I1635" s="173" t="s">
        <v>64</v>
      </c>
      <c r="J1635" s="173" t="s">
        <v>2857</v>
      </c>
      <c r="K1635" s="173">
        <v>1</v>
      </c>
      <c r="L1635" s="173" t="s">
        <v>2858</v>
      </c>
      <c r="M1635" s="173"/>
      <c r="N1635" s="173">
        <v>1</v>
      </c>
    </row>
    <row r="1636" spans="1:14" x14ac:dyDescent="0.25">
      <c r="A1636" s="176" t="str">
        <f t="shared" si="150"/>
        <v>24684157</v>
      </c>
      <c r="B1636" s="176">
        <f t="shared" si="151"/>
        <v>2468415</v>
      </c>
      <c r="C1636" s="176" t="str">
        <f t="shared" si="152"/>
        <v>7</v>
      </c>
      <c r="D1636" s="176" t="str">
        <f t="shared" si="153"/>
        <v>TRAVELLER PANAMA</v>
      </c>
      <c r="E1636" s="176" t="str">
        <f t="shared" si="154"/>
        <v>Шляпа</v>
      </c>
      <c r="F1636" s="177" t="str">
        <f t="shared" si="155"/>
        <v>Шляпы</v>
      </c>
      <c r="G1636" s="172" t="s">
        <v>1781</v>
      </c>
      <c r="H1636" s="173" t="s">
        <v>2076</v>
      </c>
      <c r="I1636" s="173" t="s">
        <v>60</v>
      </c>
      <c r="J1636" s="173" t="s">
        <v>3088</v>
      </c>
      <c r="K1636" s="173">
        <v>1</v>
      </c>
      <c r="L1636" s="173" t="s">
        <v>3088</v>
      </c>
      <c r="M1636" s="173"/>
      <c r="N1636" s="173">
        <v>1</v>
      </c>
    </row>
    <row r="1637" spans="1:14" x14ac:dyDescent="0.25">
      <c r="A1637" s="176" t="str">
        <f t="shared" si="150"/>
        <v>246841871</v>
      </c>
      <c r="B1637" s="176">
        <f t="shared" si="151"/>
        <v>2468418</v>
      </c>
      <c r="C1637" s="176" t="str">
        <f t="shared" si="152"/>
        <v>71</v>
      </c>
      <c r="D1637" s="176" t="str">
        <f t="shared" si="153"/>
        <v>TRAVELLER PANAMA</v>
      </c>
      <c r="E1637" s="176" t="str">
        <f t="shared" si="154"/>
        <v>Шляпа</v>
      </c>
      <c r="F1637" s="177" t="str">
        <f t="shared" si="155"/>
        <v>Шляпы</v>
      </c>
      <c r="G1637" s="172" t="s">
        <v>1277</v>
      </c>
      <c r="H1637" s="173" t="s">
        <v>2078</v>
      </c>
      <c r="I1637" s="173" t="s">
        <v>64</v>
      </c>
      <c r="J1637" s="173" t="s">
        <v>3019</v>
      </c>
      <c r="K1637" s="173">
        <v>2</v>
      </c>
      <c r="L1637" s="173" t="s">
        <v>3020</v>
      </c>
      <c r="M1637" s="173"/>
      <c r="N1637" s="173">
        <v>2</v>
      </c>
    </row>
    <row r="1638" spans="1:14" x14ac:dyDescent="0.25">
      <c r="A1638" s="176" t="str">
        <f t="shared" si="150"/>
        <v>246842372</v>
      </c>
      <c r="B1638" s="176">
        <f t="shared" si="151"/>
        <v>2468423</v>
      </c>
      <c r="C1638" s="176" t="str">
        <f t="shared" si="152"/>
        <v>72</v>
      </c>
      <c r="D1638" s="176" t="str">
        <f t="shared" si="153"/>
        <v>TRAVELLER PANAMA</v>
      </c>
      <c r="E1638" s="176" t="str">
        <f t="shared" si="154"/>
        <v>Шляпа</v>
      </c>
      <c r="F1638" s="177" t="str">
        <f t="shared" si="155"/>
        <v>Шляпы</v>
      </c>
      <c r="G1638" s="172" t="s">
        <v>695</v>
      </c>
      <c r="H1638" s="173" t="s">
        <v>2081</v>
      </c>
      <c r="I1638" s="173" t="s">
        <v>61</v>
      </c>
      <c r="J1638" s="173" t="s">
        <v>3089</v>
      </c>
      <c r="K1638" s="173">
        <v>2</v>
      </c>
      <c r="L1638" s="173" t="s">
        <v>3090</v>
      </c>
      <c r="M1638" s="173"/>
      <c r="N1638" s="173">
        <v>2</v>
      </c>
    </row>
    <row r="1639" spans="1:14" x14ac:dyDescent="0.25">
      <c r="A1639" s="176" t="str">
        <f t="shared" si="150"/>
        <v>246842372</v>
      </c>
      <c r="B1639" s="176">
        <f t="shared" si="151"/>
        <v>2468423</v>
      </c>
      <c r="C1639" s="176" t="str">
        <f t="shared" si="152"/>
        <v>72</v>
      </c>
      <c r="D1639" s="176" t="str">
        <f t="shared" si="153"/>
        <v>TRAVELLER PANAMA</v>
      </c>
      <c r="E1639" s="176" t="str">
        <f t="shared" si="154"/>
        <v>Шляпа</v>
      </c>
      <c r="F1639" s="177" t="str">
        <f t="shared" si="155"/>
        <v>Шляпы</v>
      </c>
      <c r="G1639" s="172" t="s">
        <v>693</v>
      </c>
      <c r="H1639" s="173" t="s">
        <v>2081</v>
      </c>
      <c r="I1639" s="173" t="s">
        <v>60</v>
      </c>
      <c r="J1639" s="173" t="s">
        <v>3091</v>
      </c>
      <c r="K1639" s="173">
        <v>3</v>
      </c>
      <c r="L1639" s="173" t="s">
        <v>3092</v>
      </c>
      <c r="M1639" s="173"/>
      <c r="N1639" s="173">
        <v>3</v>
      </c>
    </row>
    <row r="1640" spans="1:14" x14ac:dyDescent="0.25">
      <c r="A1640" s="176" t="str">
        <f t="shared" si="150"/>
        <v>246842372</v>
      </c>
      <c r="B1640" s="176">
        <f t="shared" si="151"/>
        <v>2468423</v>
      </c>
      <c r="C1640" s="176" t="str">
        <f t="shared" si="152"/>
        <v>72</v>
      </c>
      <c r="D1640" s="176" t="str">
        <f t="shared" si="153"/>
        <v>TRAVELLER PANAMA</v>
      </c>
      <c r="E1640" s="176" t="str">
        <f t="shared" si="154"/>
        <v>Шляпа</v>
      </c>
      <c r="F1640" s="177" t="str">
        <f t="shared" si="155"/>
        <v>Шляпы</v>
      </c>
      <c r="G1640" s="172" t="s">
        <v>692</v>
      </c>
      <c r="H1640" s="173" t="s">
        <v>2081</v>
      </c>
      <c r="I1640" s="173" t="s">
        <v>64</v>
      </c>
      <c r="J1640" s="173" t="s">
        <v>3089</v>
      </c>
      <c r="K1640" s="173">
        <v>2</v>
      </c>
      <c r="L1640" s="173" t="s">
        <v>3090</v>
      </c>
      <c r="M1640" s="173"/>
      <c r="N1640" s="173">
        <v>2</v>
      </c>
    </row>
    <row r="1641" spans="1:14" x14ac:dyDescent="0.25">
      <c r="A1641" s="176" t="str">
        <f t="shared" si="150"/>
        <v>24773017</v>
      </c>
      <c r="B1641" s="176">
        <f t="shared" si="151"/>
        <v>2477301</v>
      </c>
      <c r="C1641" s="176" t="str">
        <f t="shared" si="152"/>
        <v>7</v>
      </c>
      <c r="D1641" s="176" t="str">
        <f t="shared" si="153"/>
        <v>TRAVELLER CALF LEATHER</v>
      </c>
      <c r="E1641" s="176" t="str">
        <f t="shared" si="154"/>
        <v>Шляпа</v>
      </c>
      <c r="F1641" s="177" t="str">
        <f t="shared" si="155"/>
        <v>Шляпы</v>
      </c>
      <c r="G1641" s="172" t="s">
        <v>691</v>
      </c>
      <c r="H1641" s="173" t="s">
        <v>2085</v>
      </c>
      <c r="I1641" s="173" t="s">
        <v>66</v>
      </c>
      <c r="J1641" s="173" t="s">
        <v>3093</v>
      </c>
      <c r="K1641" s="173">
        <v>1</v>
      </c>
      <c r="L1641" s="173" t="s">
        <v>3093</v>
      </c>
      <c r="M1641" s="173"/>
      <c r="N1641" s="173">
        <v>1</v>
      </c>
    </row>
    <row r="1642" spans="1:14" x14ac:dyDescent="0.25">
      <c r="A1642" s="176" t="str">
        <f t="shared" si="150"/>
        <v>24773017</v>
      </c>
      <c r="B1642" s="176">
        <f t="shared" si="151"/>
        <v>2477301</v>
      </c>
      <c r="C1642" s="176" t="str">
        <f t="shared" si="152"/>
        <v>7</v>
      </c>
      <c r="D1642" s="176" t="str">
        <f t="shared" si="153"/>
        <v>TRAVELLER CALF LEATHER</v>
      </c>
      <c r="E1642" s="176" t="str">
        <f t="shared" si="154"/>
        <v>Шляпа</v>
      </c>
      <c r="F1642" s="177" t="str">
        <f t="shared" si="155"/>
        <v>Шляпы</v>
      </c>
      <c r="G1642" s="172" t="s">
        <v>690</v>
      </c>
      <c r="H1642" s="173" t="s">
        <v>2085</v>
      </c>
      <c r="I1642" s="173" t="s">
        <v>61</v>
      </c>
      <c r="J1642" s="173" t="s">
        <v>3093</v>
      </c>
      <c r="K1642" s="173">
        <v>2</v>
      </c>
      <c r="L1642" s="173" t="s">
        <v>3095</v>
      </c>
      <c r="M1642" s="173"/>
      <c r="N1642" s="173">
        <v>2</v>
      </c>
    </row>
    <row r="1643" spans="1:14" x14ac:dyDescent="0.25">
      <c r="A1643" s="176" t="str">
        <f t="shared" si="150"/>
        <v>24773017</v>
      </c>
      <c r="B1643" s="176">
        <f t="shared" si="151"/>
        <v>2477301</v>
      </c>
      <c r="C1643" s="176" t="str">
        <f t="shared" si="152"/>
        <v>7</v>
      </c>
      <c r="D1643" s="176" t="str">
        <f t="shared" si="153"/>
        <v>TRAVELLER CALF LEATHER</v>
      </c>
      <c r="E1643" s="176" t="str">
        <f t="shared" si="154"/>
        <v>Шляпа</v>
      </c>
      <c r="F1643" s="177" t="str">
        <f t="shared" si="155"/>
        <v>Шляпы</v>
      </c>
      <c r="G1643" s="172" t="s">
        <v>689</v>
      </c>
      <c r="H1643" s="173" t="s">
        <v>2085</v>
      </c>
      <c r="I1643" s="173" t="s">
        <v>60</v>
      </c>
      <c r="J1643" s="173" t="s">
        <v>3093</v>
      </c>
      <c r="K1643" s="173">
        <v>4</v>
      </c>
      <c r="L1643" s="173" t="s">
        <v>3100</v>
      </c>
      <c r="M1643" s="173"/>
      <c r="N1643" s="173">
        <v>4</v>
      </c>
    </row>
    <row r="1644" spans="1:14" x14ac:dyDescent="0.25">
      <c r="A1644" s="176" t="str">
        <f t="shared" si="150"/>
        <v>24773017</v>
      </c>
      <c r="B1644" s="176">
        <f t="shared" si="151"/>
        <v>2477301</v>
      </c>
      <c r="C1644" s="176" t="str">
        <f t="shared" si="152"/>
        <v>7</v>
      </c>
      <c r="D1644" s="176" t="str">
        <f t="shared" si="153"/>
        <v>TRAVELLER CALF LEATHER</v>
      </c>
      <c r="E1644" s="176" t="str">
        <f t="shared" si="154"/>
        <v>Шляпа</v>
      </c>
      <c r="F1644" s="177" t="str">
        <f t="shared" si="155"/>
        <v>Шляпы</v>
      </c>
      <c r="G1644" s="172" t="s">
        <v>688</v>
      </c>
      <c r="H1644" s="173" t="s">
        <v>2085</v>
      </c>
      <c r="I1644" s="173" t="s">
        <v>64</v>
      </c>
      <c r="J1644" s="173" t="s">
        <v>3093</v>
      </c>
      <c r="K1644" s="173">
        <v>2</v>
      </c>
      <c r="L1644" s="173" t="s">
        <v>3095</v>
      </c>
      <c r="M1644" s="173"/>
      <c r="N1644" s="173">
        <v>2</v>
      </c>
    </row>
    <row r="1645" spans="1:14" x14ac:dyDescent="0.25">
      <c r="A1645" s="176" t="str">
        <f t="shared" si="150"/>
        <v>24773017</v>
      </c>
      <c r="B1645" s="176">
        <f t="shared" si="151"/>
        <v>2477301</v>
      </c>
      <c r="C1645" s="176" t="str">
        <f t="shared" si="152"/>
        <v>7</v>
      </c>
      <c r="D1645" s="176" t="str">
        <f t="shared" si="153"/>
        <v>TRAVELLER CALF LEATHER</v>
      </c>
      <c r="E1645" s="176" t="str">
        <f t="shared" si="154"/>
        <v>Шляпа</v>
      </c>
      <c r="F1645" s="177" t="str">
        <f t="shared" si="155"/>
        <v>Шляпы</v>
      </c>
      <c r="G1645" s="172" t="s">
        <v>686</v>
      </c>
      <c r="H1645" s="173" t="s">
        <v>2085</v>
      </c>
      <c r="I1645" s="173" t="s">
        <v>70</v>
      </c>
      <c r="J1645" s="173" t="s">
        <v>3093</v>
      </c>
      <c r="K1645" s="173">
        <v>1</v>
      </c>
      <c r="L1645" s="173" t="s">
        <v>3093</v>
      </c>
      <c r="M1645" s="173"/>
      <c r="N1645" s="173">
        <v>1</v>
      </c>
    </row>
    <row r="1646" spans="1:14" x14ac:dyDescent="0.25">
      <c r="A1646" s="176" t="str">
        <f t="shared" si="150"/>
        <v>247850172</v>
      </c>
      <c r="B1646" s="176">
        <f t="shared" si="151"/>
        <v>2478501</v>
      </c>
      <c r="C1646" s="176" t="str">
        <f t="shared" si="152"/>
        <v>72</v>
      </c>
      <c r="D1646" s="176" t="str">
        <f t="shared" si="153"/>
        <v>TRAVELLER TOYO</v>
      </c>
      <c r="E1646" s="176" t="str">
        <f t="shared" si="154"/>
        <v>Шляпа</v>
      </c>
      <c r="F1646" s="177" t="str">
        <f t="shared" si="155"/>
        <v>Шляпы</v>
      </c>
      <c r="G1646" s="172" t="s">
        <v>1780</v>
      </c>
      <c r="H1646" s="173" t="s">
        <v>2089</v>
      </c>
      <c r="I1646" s="173" t="s">
        <v>61</v>
      </c>
      <c r="J1646" s="173" t="s">
        <v>3096</v>
      </c>
      <c r="K1646" s="173">
        <v>1</v>
      </c>
      <c r="L1646" s="173" t="s">
        <v>3097</v>
      </c>
      <c r="M1646" s="173"/>
      <c r="N1646" s="173">
        <v>1</v>
      </c>
    </row>
    <row r="1647" spans="1:14" x14ac:dyDescent="0.25">
      <c r="A1647" s="176" t="str">
        <f t="shared" si="150"/>
        <v>24785047</v>
      </c>
      <c r="B1647" s="176">
        <f t="shared" si="151"/>
        <v>2478504</v>
      </c>
      <c r="C1647" s="176" t="str">
        <f t="shared" si="152"/>
        <v>7</v>
      </c>
      <c r="D1647" s="176" t="str">
        <f t="shared" si="153"/>
        <v>TRAVELLER SEAGRASS</v>
      </c>
      <c r="E1647" s="176" t="str">
        <f t="shared" si="154"/>
        <v>Шляпа</v>
      </c>
      <c r="F1647" s="177" t="str">
        <f t="shared" si="155"/>
        <v>Шляпы</v>
      </c>
      <c r="G1647" s="172" t="s">
        <v>1276</v>
      </c>
      <c r="H1647" s="173" t="s">
        <v>2091</v>
      </c>
      <c r="I1647" s="173" t="s">
        <v>61</v>
      </c>
      <c r="J1647" s="173" t="s">
        <v>2869</v>
      </c>
      <c r="K1647" s="173">
        <v>3</v>
      </c>
      <c r="L1647" s="173" t="s">
        <v>2870</v>
      </c>
      <c r="M1647" s="173"/>
      <c r="N1647" s="173">
        <v>3</v>
      </c>
    </row>
    <row r="1648" spans="1:14" x14ac:dyDescent="0.25">
      <c r="A1648" s="176" t="str">
        <f t="shared" si="150"/>
        <v>24785047</v>
      </c>
      <c r="B1648" s="176">
        <f t="shared" si="151"/>
        <v>2478504</v>
      </c>
      <c r="C1648" s="176" t="str">
        <f t="shared" si="152"/>
        <v>7</v>
      </c>
      <c r="D1648" s="176" t="str">
        <f t="shared" si="153"/>
        <v>TRAVELLER SEAGRASS</v>
      </c>
      <c r="E1648" s="176" t="str">
        <f t="shared" si="154"/>
        <v>Шляпа</v>
      </c>
      <c r="F1648" s="177" t="str">
        <f t="shared" si="155"/>
        <v>Шляпы</v>
      </c>
      <c r="G1648" s="172" t="s">
        <v>1275</v>
      </c>
      <c r="H1648" s="173" t="s">
        <v>2091</v>
      </c>
      <c r="I1648" s="173" t="s">
        <v>60</v>
      </c>
      <c r="J1648" s="173" t="s">
        <v>2904</v>
      </c>
      <c r="K1648" s="173">
        <v>1</v>
      </c>
      <c r="L1648" s="173" t="s">
        <v>2904</v>
      </c>
      <c r="M1648" s="173"/>
      <c r="N1648" s="173">
        <v>1</v>
      </c>
    </row>
    <row r="1649" spans="1:14" x14ac:dyDescent="0.25">
      <c r="A1649" s="176" t="str">
        <f t="shared" si="150"/>
        <v>24785047</v>
      </c>
      <c r="B1649" s="176">
        <f t="shared" si="151"/>
        <v>2478504</v>
      </c>
      <c r="C1649" s="176" t="str">
        <f t="shared" si="152"/>
        <v>7</v>
      </c>
      <c r="D1649" s="176" t="str">
        <f t="shared" si="153"/>
        <v>TRAVELLER SEAGRASS</v>
      </c>
      <c r="E1649" s="176" t="str">
        <f t="shared" si="154"/>
        <v>Шляпа</v>
      </c>
      <c r="F1649" s="177" t="str">
        <f t="shared" si="155"/>
        <v>Шляпы</v>
      </c>
      <c r="G1649" s="172" t="s">
        <v>1274</v>
      </c>
      <c r="H1649" s="173" t="s">
        <v>2091</v>
      </c>
      <c r="I1649" s="173" t="s">
        <v>64</v>
      </c>
      <c r="J1649" s="173" t="s">
        <v>2869</v>
      </c>
      <c r="K1649" s="173">
        <v>1</v>
      </c>
      <c r="L1649" s="173" t="s">
        <v>2869</v>
      </c>
      <c r="M1649" s="173"/>
      <c r="N1649" s="173">
        <v>1</v>
      </c>
    </row>
    <row r="1650" spans="1:14" x14ac:dyDescent="0.25">
      <c r="A1650" s="176" t="str">
        <f t="shared" si="150"/>
        <v>24785057</v>
      </c>
      <c r="B1650" s="176">
        <f t="shared" si="151"/>
        <v>2478505</v>
      </c>
      <c r="C1650" s="176" t="str">
        <f t="shared" si="152"/>
        <v>7</v>
      </c>
      <c r="D1650" s="176" t="str">
        <f t="shared" si="153"/>
        <v>TRAVELLER SEAGRASS</v>
      </c>
      <c r="E1650" s="176" t="str">
        <f t="shared" si="154"/>
        <v>Шляпа</v>
      </c>
      <c r="F1650" s="177" t="str">
        <f t="shared" si="155"/>
        <v>Шляпы</v>
      </c>
      <c r="G1650" s="172" t="s">
        <v>3229</v>
      </c>
      <c r="H1650" s="173" t="s">
        <v>2095</v>
      </c>
      <c r="I1650" s="173" t="s">
        <v>66</v>
      </c>
      <c r="J1650" s="173" t="s">
        <v>2904</v>
      </c>
      <c r="K1650" s="173">
        <v>2</v>
      </c>
      <c r="L1650" s="173" t="s">
        <v>2908</v>
      </c>
      <c r="M1650" s="173"/>
      <c r="N1650" s="173">
        <v>2</v>
      </c>
    </row>
    <row r="1651" spans="1:14" x14ac:dyDescent="0.25">
      <c r="A1651" s="176" t="str">
        <f t="shared" si="150"/>
        <v>24785057</v>
      </c>
      <c r="B1651" s="176">
        <f t="shared" si="151"/>
        <v>2478505</v>
      </c>
      <c r="C1651" s="176" t="str">
        <f t="shared" si="152"/>
        <v>7</v>
      </c>
      <c r="D1651" s="176" t="str">
        <f t="shared" si="153"/>
        <v>TRAVELLER SEAGRASS</v>
      </c>
      <c r="E1651" s="176" t="str">
        <f t="shared" si="154"/>
        <v>Шляпа</v>
      </c>
      <c r="F1651" s="177" t="str">
        <f t="shared" si="155"/>
        <v>Шляпы</v>
      </c>
      <c r="G1651" s="172" t="s">
        <v>1272</v>
      </c>
      <c r="H1651" s="173" t="s">
        <v>2095</v>
      </c>
      <c r="I1651" s="173" t="s">
        <v>61</v>
      </c>
      <c r="J1651" s="173" t="s">
        <v>2904</v>
      </c>
      <c r="K1651" s="173">
        <v>2</v>
      </c>
      <c r="L1651" s="173" t="s">
        <v>2908</v>
      </c>
      <c r="M1651" s="173"/>
      <c r="N1651" s="173">
        <v>2</v>
      </c>
    </row>
    <row r="1652" spans="1:14" x14ac:dyDescent="0.25">
      <c r="A1652" s="176" t="str">
        <f t="shared" si="150"/>
        <v>24785057</v>
      </c>
      <c r="B1652" s="176">
        <f t="shared" si="151"/>
        <v>2478505</v>
      </c>
      <c r="C1652" s="176" t="str">
        <f t="shared" si="152"/>
        <v>7</v>
      </c>
      <c r="D1652" s="176" t="str">
        <f t="shared" si="153"/>
        <v>TRAVELLER SEAGRASS</v>
      </c>
      <c r="E1652" s="176" t="str">
        <f t="shared" si="154"/>
        <v>Шляпа</v>
      </c>
      <c r="F1652" s="177" t="str">
        <f t="shared" si="155"/>
        <v>Шляпы</v>
      </c>
      <c r="G1652" s="172" t="s">
        <v>1271</v>
      </c>
      <c r="H1652" s="173" t="s">
        <v>2095</v>
      </c>
      <c r="I1652" s="173" t="s">
        <v>60</v>
      </c>
      <c r="J1652" s="173" t="s">
        <v>2869</v>
      </c>
      <c r="K1652" s="173">
        <v>6</v>
      </c>
      <c r="L1652" s="173" t="s">
        <v>3711</v>
      </c>
      <c r="M1652" s="173"/>
      <c r="N1652" s="173">
        <v>6</v>
      </c>
    </row>
    <row r="1653" spans="1:14" x14ac:dyDescent="0.25">
      <c r="A1653" s="176" t="str">
        <f t="shared" si="150"/>
        <v>24785057</v>
      </c>
      <c r="B1653" s="176">
        <f t="shared" si="151"/>
        <v>2478505</v>
      </c>
      <c r="C1653" s="176" t="str">
        <f t="shared" si="152"/>
        <v>7</v>
      </c>
      <c r="D1653" s="176" t="str">
        <f t="shared" si="153"/>
        <v>TRAVELLER SEAGRASS</v>
      </c>
      <c r="E1653" s="176" t="str">
        <f t="shared" si="154"/>
        <v>Шляпа</v>
      </c>
      <c r="F1653" s="177" t="str">
        <f t="shared" si="155"/>
        <v>Шляпы</v>
      </c>
      <c r="G1653" s="172" t="s">
        <v>1270</v>
      </c>
      <c r="H1653" s="173" t="s">
        <v>2095</v>
      </c>
      <c r="I1653" s="173" t="s">
        <v>64</v>
      </c>
      <c r="J1653" s="173" t="s">
        <v>2904</v>
      </c>
      <c r="K1653" s="173">
        <v>5</v>
      </c>
      <c r="L1653" s="173" t="s">
        <v>3712</v>
      </c>
      <c r="M1653" s="173"/>
      <c r="N1653" s="173">
        <v>5</v>
      </c>
    </row>
    <row r="1654" spans="1:14" x14ac:dyDescent="0.25">
      <c r="A1654" s="176" t="str">
        <f t="shared" si="150"/>
        <v>24785057</v>
      </c>
      <c r="B1654" s="176">
        <f t="shared" si="151"/>
        <v>2478505</v>
      </c>
      <c r="C1654" s="176" t="str">
        <f t="shared" si="152"/>
        <v>7</v>
      </c>
      <c r="D1654" s="176" t="str">
        <f t="shared" si="153"/>
        <v>TRAVELLER SEAGRASS</v>
      </c>
      <c r="E1654" s="176" t="str">
        <f t="shared" si="154"/>
        <v>Шляпа</v>
      </c>
      <c r="F1654" s="177" t="str">
        <f t="shared" si="155"/>
        <v>Шляпы</v>
      </c>
      <c r="G1654" s="172" t="s">
        <v>1269</v>
      </c>
      <c r="H1654" s="173" t="s">
        <v>2095</v>
      </c>
      <c r="I1654" s="173" t="s">
        <v>70</v>
      </c>
      <c r="J1654" s="173" t="s">
        <v>3098</v>
      </c>
      <c r="K1654" s="173">
        <v>5</v>
      </c>
      <c r="L1654" s="173" t="s">
        <v>3713</v>
      </c>
      <c r="M1654" s="173"/>
      <c r="N1654" s="173">
        <v>5</v>
      </c>
    </row>
    <row r="1655" spans="1:14" x14ac:dyDescent="0.25">
      <c r="A1655" s="176" t="str">
        <f t="shared" si="150"/>
        <v>247851117</v>
      </c>
      <c r="B1655" s="176">
        <f t="shared" si="151"/>
        <v>2478511</v>
      </c>
      <c r="C1655" s="176" t="str">
        <f t="shared" si="152"/>
        <v>17</v>
      </c>
      <c r="D1655" s="176" t="str">
        <f t="shared" si="153"/>
        <v>TRAVELLER TOYO</v>
      </c>
      <c r="E1655" s="176" t="str">
        <f t="shared" si="154"/>
        <v>Шляпа</v>
      </c>
      <c r="F1655" s="177" t="str">
        <f t="shared" si="155"/>
        <v>Шляпы</v>
      </c>
      <c r="G1655" s="172" t="s">
        <v>1779</v>
      </c>
      <c r="H1655" s="173" t="s">
        <v>2098</v>
      </c>
      <c r="I1655" s="173" t="s">
        <v>61</v>
      </c>
      <c r="J1655" s="173" t="s">
        <v>2694</v>
      </c>
      <c r="K1655" s="173">
        <v>1</v>
      </c>
      <c r="L1655" s="173" t="s">
        <v>2695</v>
      </c>
      <c r="M1655" s="173"/>
      <c r="N1655" s="173">
        <v>1</v>
      </c>
    </row>
    <row r="1656" spans="1:14" x14ac:dyDescent="0.25">
      <c r="A1656" s="176" t="str">
        <f t="shared" si="150"/>
        <v>247851565</v>
      </c>
      <c r="B1656" s="176">
        <f t="shared" si="151"/>
        <v>2478515</v>
      </c>
      <c r="C1656" s="176" t="str">
        <f t="shared" si="152"/>
        <v>65</v>
      </c>
      <c r="D1656" s="176" t="str">
        <f t="shared" si="153"/>
        <v>TRAVELLER TOYO</v>
      </c>
      <c r="E1656" s="176" t="str">
        <f t="shared" si="154"/>
        <v>Шляпа</v>
      </c>
      <c r="F1656" s="177" t="str">
        <f t="shared" si="155"/>
        <v>Шляпы</v>
      </c>
      <c r="G1656" s="172" t="s">
        <v>1774</v>
      </c>
      <c r="H1656" s="173" t="s">
        <v>2101</v>
      </c>
      <c r="I1656" s="173" t="s">
        <v>61</v>
      </c>
      <c r="J1656" s="173" t="s">
        <v>2739</v>
      </c>
      <c r="K1656" s="173">
        <v>2</v>
      </c>
      <c r="L1656" s="173" t="s">
        <v>2743</v>
      </c>
      <c r="M1656" s="173"/>
      <c r="N1656" s="173">
        <v>2</v>
      </c>
    </row>
    <row r="1657" spans="1:14" x14ac:dyDescent="0.25">
      <c r="A1657" s="176" t="str">
        <f t="shared" si="150"/>
        <v>247851565</v>
      </c>
      <c r="B1657" s="176">
        <f t="shared" si="151"/>
        <v>2478515</v>
      </c>
      <c r="C1657" s="176" t="str">
        <f t="shared" si="152"/>
        <v>65</v>
      </c>
      <c r="D1657" s="176" t="str">
        <f t="shared" si="153"/>
        <v>TRAVELLER TOYO</v>
      </c>
      <c r="E1657" s="176" t="str">
        <f t="shared" si="154"/>
        <v>Шляпа</v>
      </c>
      <c r="F1657" s="177" t="str">
        <f t="shared" si="155"/>
        <v>Шляпы</v>
      </c>
      <c r="G1657" s="172" t="s">
        <v>1773</v>
      </c>
      <c r="H1657" s="173" t="s">
        <v>2101</v>
      </c>
      <c r="I1657" s="173" t="s">
        <v>60</v>
      </c>
      <c r="J1657" s="173" t="s">
        <v>2739</v>
      </c>
      <c r="K1657" s="173">
        <v>2</v>
      </c>
      <c r="L1657" s="173" t="s">
        <v>2743</v>
      </c>
      <c r="M1657" s="173"/>
      <c r="N1657" s="173">
        <v>2</v>
      </c>
    </row>
    <row r="1658" spans="1:14" x14ac:dyDescent="0.25">
      <c r="A1658" s="176" t="str">
        <f t="shared" si="150"/>
        <v>247851565</v>
      </c>
      <c r="B1658" s="176">
        <f t="shared" si="151"/>
        <v>2478515</v>
      </c>
      <c r="C1658" s="176" t="str">
        <f t="shared" si="152"/>
        <v>65</v>
      </c>
      <c r="D1658" s="176" t="str">
        <f t="shared" si="153"/>
        <v>TRAVELLER TOYO</v>
      </c>
      <c r="E1658" s="176" t="str">
        <f t="shared" si="154"/>
        <v>Шляпа</v>
      </c>
      <c r="F1658" s="177" t="str">
        <f t="shared" si="155"/>
        <v>Шляпы</v>
      </c>
      <c r="G1658" s="172" t="s">
        <v>1772</v>
      </c>
      <c r="H1658" s="173" t="s">
        <v>2101</v>
      </c>
      <c r="I1658" s="173" t="s">
        <v>64</v>
      </c>
      <c r="J1658" s="173" t="s">
        <v>2739</v>
      </c>
      <c r="K1658" s="173">
        <v>2</v>
      </c>
      <c r="L1658" s="173" t="s">
        <v>2743</v>
      </c>
      <c r="M1658" s="173"/>
      <c r="N1658" s="173">
        <v>2</v>
      </c>
    </row>
    <row r="1659" spans="1:14" x14ac:dyDescent="0.25">
      <c r="A1659" s="176" t="str">
        <f t="shared" si="150"/>
        <v>247851565</v>
      </c>
      <c r="B1659" s="176">
        <f t="shared" si="151"/>
        <v>2478515</v>
      </c>
      <c r="C1659" s="176" t="str">
        <f t="shared" si="152"/>
        <v>65</v>
      </c>
      <c r="D1659" s="176" t="str">
        <f t="shared" si="153"/>
        <v>TRAVELLER TOYO</v>
      </c>
      <c r="E1659" s="176" t="str">
        <f t="shared" si="154"/>
        <v>Шляпа</v>
      </c>
      <c r="F1659" s="177" t="str">
        <f t="shared" si="155"/>
        <v>Шляпы</v>
      </c>
      <c r="G1659" s="172" t="s">
        <v>1771</v>
      </c>
      <c r="H1659" s="173" t="s">
        <v>2101</v>
      </c>
      <c r="I1659" s="173" t="s">
        <v>70</v>
      </c>
      <c r="J1659" s="173" t="s">
        <v>2739</v>
      </c>
      <c r="K1659" s="173">
        <v>2</v>
      </c>
      <c r="L1659" s="173" t="s">
        <v>2743</v>
      </c>
      <c r="M1659" s="173"/>
      <c r="N1659" s="173">
        <v>2</v>
      </c>
    </row>
    <row r="1660" spans="1:14" x14ac:dyDescent="0.25">
      <c r="A1660" s="176" t="str">
        <f t="shared" si="150"/>
        <v>247851576</v>
      </c>
      <c r="B1660" s="176">
        <f t="shared" si="151"/>
        <v>2478515</v>
      </c>
      <c r="C1660" s="176" t="str">
        <f t="shared" si="152"/>
        <v>76</v>
      </c>
      <c r="D1660" s="176" t="str">
        <f t="shared" si="153"/>
        <v>TRAVELLER TOYO</v>
      </c>
      <c r="E1660" s="176" t="str">
        <f t="shared" si="154"/>
        <v>Шляпа</v>
      </c>
      <c r="F1660" s="177" t="str">
        <f t="shared" si="155"/>
        <v>Шляпы</v>
      </c>
      <c r="G1660" s="172" t="s">
        <v>1778</v>
      </c>
      <c r="H1660" s="173" t="s">
        <v>2107</v>
      </c>
      <c r="I1660" s="173" t="s">
        <v>66</v>
      </c>
      <c r="J1660" s="173" t="s">
        <v>2739</v>
      </c>
      <c r="K1660" s="173">
        <v>2</v>
      </c>
      <c r="L1660" s="173" t="s">
        <v>2743</v>
      </c>
      <c r="M1660" s="173"/>
      <c r="N1660" s="173">
        <v>2</v>
      </c>
    </row>
    <row r="1661" spans="1:14" x14ac:dyDescent="0.25">
      <c r="A1661" s="176" t="str">
        <f t="shared" si="150"/>
        <v>247851576</v>
      </c>
      <c r="B1661" s="176">
        <f t="shared" si="151"/>
        <v>2478515</v>
      </c>
      <c r="C1661" s="176" t="str">
        <f t="shared" si="152"/>
        <v>76</v>
      </c>
      <c r="D1661" s="176" t="str">
        <f t="shared" si="153"/>
        <v>TRAVELLER TOYO</v>
      </c>
      <c r="E1661" s="176" t="str">
        <f t="shared" si="154"/>
        <v>Шляпа</v>
      </c>
      <c r="F1661" s="177" t="str">
        <f t="shared" si="155"/>
        <v>Шляпы</v>
      </c>
      <c r="G1661" s="172" t="s">
        <v>1777</v>
      </c>
      <c r="H1661" s="173" t="s">
        <v>2107</v>
      </c>
      <c r="I1661" s="173" t="s">
        <v>61</v>
      </c>
      <c r="J1661" s="173" t="s">
        <v>2739</v>
      </c>
      <c r="K1661" s="173">
        <v>4</v>
      </c>
      <c r="L1661" s="173" t="s">
        <v>2742</v>
      </c>
      <c r="M1661" s="173"/>
      <c r="N1661" s="173">
        <v>4</v>
      </c>
    </row>
    <row r="1662" spans="1:14" x14ac:dyDescent="0.25">
      <c r="A1662" s="176" t="str">
        <f t="shared" si="150"/>
        <v>247851576</v>
      </c>
      <c r="B1662" s="176">
        <f t="shared" si="151"/>
        <v>2478515</v>
      </c>
      <c r="C1662" s="176" t="str">
        <f t="shared" si="152"/>
        <v>76</v>
      </c>
      <c r="D1662" s="176" t="str">
        <f t="shared" si="153"/>
        <v>TRAVELLER TOYO</v>
      </c>
      <c r="E1662" s="176" t="str">
        <f t="shared" si="154"/>
        <v>Шляпа</v>
      </c>
      <c r="F1662" s="177" t="str">
        <f t="shared" si="155"/>
        <v>Шляпы</v>
      </c>
      <c r="G1662" s="172" t="s">
        <v>1776</v>
      </c>
      <c r="H1662" s="173" t="s">
        <v>2107</v>
      </c>
      <c r="I1662" s="173" t="s">
        <v>60</v>
      </c>
      <c r="J1662" s="173" t="s">
        <v>2739</v>
      </c>
      <c r="K1662" s="173">
        <v>7</v>
      </c>
      <c r="L1662" s="173" t="s">
        <v>2744</v>
      </c>
      <c r="M1662" s="173"/>
      <c r="N1662" s="173">
        <v>7</v>
      </c>
    </row>
    <row r="1663" spans="1:14" x14ac:dyDescent="0.25">
      <c r="A1663" s="176" t="str">
        <f t="shared" si="150"/>
        <v>247851576</v>
      </c>
      <c r="B1663" s="176">
        <f t="shared" si="151"/>
        <v>2478515</v>
      </c>
      <c r="C1663" s="176" t="str">
        <f t="shared" si="152"/>
        <v>76</v>
      </c>
      <c r="D1663" s="176" t="str">
        <f t="shared" si="153"/>
        <v>TRAVELLER TOYO</v>
      </c>
      <c r="E1663" s="176" t="str">
        <f t="shared" si="154"/>
        <v>Шляпа</v>
      </c>
      <c r="F1663" s="177" t="str">
        <f t="shared" si="155"/>
        <v>Шляпы</v>
      </c>
      <c r="G1663" s="172" t="s">
        <v>1775</v>
      </c>
      <c r="H1663" s="173" t="s">
        <v>2107</v>
      </c>
      <c r="I1663" s="173" t="s">
        <v>64</v>
      </c>
      <c r="J1663" s="173" t="s">
        <v>2739</v>
      </c>
      <c r="K1663" s="173">
        <v>4</v>
      </c>
      <c r="L1663" s="173" t="s">
        <v>2742</v>
      </c>
      <c r="M1663" s="173"/>
      <c r="N1663" s="173">
        <v>4</v>
      </c>
    </row>
    <row r="1664" spans="1:14" x14ac:dyDescent="0.25">
      <c r="A1664" s="176" t="str">
        <f t="shared" si="150"/>
        <v>24785177</v>
      </c>
      <c r="B1664" s="176">
        <f t="shared" si="151"/>
        <v>2478517</v>
      </c>
      <c r="C1664" s="176" t="str">
        <f t="shared" si="152"/>
        <v>7</v>
      </c>
      <c r="D1664" s="176" t="str">
        <f t="shared" si="153"/>
        <v>TRAVELLER RAFFIA CROCHET</v>
      </c>
      <c r="E1664" s="176" t="str">
        <f t="shared" si="154"/>
        <v>Шляпа</v>
      </c>
      <c r="F1664" s="177" t="str">
        <f t="shared" si="155"/>
        <v>Шляпы</v>
      </c>
      <c r="G1664" s="172" t="s">
        <v>1267</v>
      </c>
      <c r="H1664" s="173" t="s">
        <v>2111</v>
      </c>
      <c r="I1664" s="173" t="s">
        <v>66</v>
      </c>
      <c r="J1664" s="173" t="s">
        <v>2882</v>
      </c>
      <c r="K1664" s="173">
        <v>2</v>
      </c>
      <c r="L1664" s="173" t="s">
        <v>2884</v>
      </c>
      <c r="M1664" s="173"/>
      <c r="N1664" s="173">
        <v>2</v>
      </c>
    </row>
    <row r="1665" spans="1:14" x14ac:dyDescent="0.25">
      <c r="A1665" s="176" t="str">
        <f t="shared" si="150"/>
        <v>24785177</v>
      </c>
      <c r="B1665" s="176">
        <f t="shared" si="151"/>
        <v>2478517</v>
      </c>
      <c r="C1665" s="176" t="str">
        <f t="shared" si="152"/>
        <v>7</v>
      </c>
      <c r="D1665" s="176" t="str">
        <f t="shared" si="153"/>
        <v>TRAVELLER RAFFIA CROCHET</v>
      </c>
      <c r="E1665" s="176" t="str">
        <f t="shared" si="154"/>
        <v>Шляпа</v>
      </c>
      <c r="F1665" s="177" t="str">
        <f t="shared" si="155"/>
        <v>Шляпы</v>
      </c>
      <c r="G1665" s="172" t="s">
        <v>1266</v>
      </c>
      <c r="H1665" s="173" t="s">
        <v>2111</v>
      </c>
      <c r="I1665" s="173" t="s">
        <v>61</v>
      </c>
      <c r="J1665" s="173" t="s">
        <v>2882</v>
      </c>
      <c r="K1665" s="173">
        <v>6</v>
      </c>
      <c r="L1665" s="173" t="s">
        <v>3714</v>
      </c>
      <c r="M1665" s="173"/>
      <c r="N1665" s="173">
        <v>6</v>
      </c>
    </row>
    <row r="1666" spans="1:14" x14ac:dyDescent="0.25">
      <c r="A1666" s="176" t="str">
        <f t="shared" si="150"/>
        <v>24785177</v>
      </c>
      <c r="B1666" s="176">
        <f t="shared" si="151"/>
        <v>2478517</v>
      </c>
      <c r="C1666" s="176" t="str">
        <f t="shared" si="152"/>
        <v>7</v>
      </c>
      <c r="D1666" s="176" t="str">
        <f t="shared" si="153"/>
        <v>TRAVELLER RAFFIA CROCHET</v>
      </c>
      <c r="E1666" s="176" t="str">
        <f t="shared" si="154"/>
        <v>Шляпа</v>
      </c>
      <c r="F1666" s="177" t="str">
        <f t="shared" si="155"/>
        <v>Шляпы</v>
      </c>
      <c r="G1666" s="172" t="s">
        <v>1265</v>
      </c>
      <c r="H1666" s="173" t="s">
        <v>2111</v>
      </c>
      <c r="I1666" s="173" t="s">
        <v>60</v>
      </c>
      <c r="J1666" s="173" t="s">
        <v>2882</v>
      </c>
      <c r="K1666" s="173">
        <v>3</v>
      </c>
      <c r="L1666" s="173" t="s">
        <v>2883</v>
      </c>
      <c r="M1666" s="173"/>
      <c r="N1666" s="173">
        <v>3</v>
      </c>
    </row>
    <row r="1667" spans="1:14" x14ac:dyDescent="0.25">
      <c r="A1667" s="176" t="str">
        <f t="shared" ref="A1667:A1730" si="156">B1667&amp;C1667</f>
        <v>24785177</v>
      </c>
      <c r="B1667" s="176">
        <f t="shared" ref="B1667:B1730" si="157">_xlfn.LET(_xlpm.START,FIND("арт. ",H1667)+5,_xlpm.END,FIND(" ",H1667,_xlpm.START),_xlpm.Result,TRIM(MID(H1667,_xlpm.START,_xlpm.END-_xlpm.START)),IFERROR(VALUE(_xlpm.Result),_xlpm.Result))</f>
        <v>2478517</v>
      </c>
      <c r="C1667" s="176" t="str">
        <f t="shared" ref="C1667:C1730" si="158">_xlfn.LET(_xlpm.START,FIND("{",H1667)+1,_xlpm.END,FIND("}",H1667),TRIM(MID(H1667,_xlpm.START,_xlpm.END-_xlpm.START)))</f>
        <v>7</v>
      </c>
      <c r="D1667" s="176" t="str">
        <f t="shared" ref="D1667:D1730" si="159">_xlfn.LET(_xlpm.START,FIND("арт. ",H1667)+13,_xlpm.END,FIND("(",H1667),TRIM(MID(H1667,_xlpm.START,_xlpm.END-_xlpm.START)))</f>
        <v>TRAVELLER RAFFIA CROCHET</v>
      </c>
      <c r="E1667" s="176" t="str">
        <f t="shared" ref="E1667:E1730" si="160">_xlfn.LET(_xlpm.START,1,_xlpm.END,FIND(MID($S$1,1,1),H1667),TRIM(MID(H1667,_xlpm.START,_xlpm.END-_xlpm.START)))</f>
        <v>Шляпа</v>
      </c>
      <c r="F1667" s="177" t="str">
        <f t="shared" ref="F1667:F1730" si="161">VLOOKUP(E1667,O:P,2,0)</f>
        <v>Шляпы</v>
      </c>
      <c r="G1667" s="172" t="s">
        <v>1263</v>
      </c>
      <c r="H1667" s="173" t="s">
        <v>2111</v>
      </c>
      <c r="I1667" s="173" t="s">
        <v>70</v>
      </c>
      <c r="J1667" s="173" t="s">
        <v>2882</v>
      </c>
      <c r="K1667" s="173">
        <v>4</v>
      </c>
      <c r="L1667" s="173" t="s">
        <v>3163</v>
      </c>
      <c r="M1667" s="173"/>
      <c r="N1667" s="173">
        <v>4</v>
      </c>
    </row>
    <row r="1668" spans="1:14" x14ac:dyDescent="0.25">
      <c r="A1668" s="176" t="str">
        <f t="shared" si="156"/>
        <v>247851917</v>
      </c>
      <c r="B1668" s="176">
        <f t="shared" si="157"/>
        <v>2478519</v>
      </c>
      <c r="C1668" s="176" t="str">
        <f t="shared" si="158"/>
        <v>17</v>
      </c>
      <c r="D1668" s="176" t="str">
        <f t="shared" si="159"/>
        <v>TRAVELLER TOYO</v>
      </c>
      <c r="E1668" s="176" t="str">
        <f t="shared" si="160"/>
        <v>Шляпа</v>
      </c>
      <c r="F1668" s="177" t="str">
        <f t="shared" si="161"/>
        <v>Шляпы</v>
      </c>
      <c r="G1668" s="172" t="s">
        <v>685</v>
      </c>
      <c r="H1668" s="173" t="s">
        <v>2116</v>
      </c>
      <c r="I1668" s="173" t="s">
        <v>66</v>
      </c>
      <c r="J1668" s="173" t="s">
        <v>2739</v>
      </c>
      <c r="K1668" s="173">
        <v>1</v>
      </c>
      <c r="L1668" s="173" t="s">
        <v>2739</v>
      </c>
      <c r="M1668" s="173"/>
      <c r="N1668" s="173">
        <v>1</v>
      </c>
    </row>
    <row r="1669" spans="1:14" x14ac:dyDescent="0.25">
      <c r="A1669" s="176" t="str">
        <f t="shared" si="156"/>
        <v>247851917</v>
      </c>
      <c r="B1669" s="176">
        <f t="shared" si="157"/>
        <v>2478519</v>
      </c>
      <c r="C1669" s="176" t="str">
        <f t="shared" si="158"/>
        <v>17</v>
      </c>
      <c r="D1669" s="176" t="str">
        <f t="shared" si="159"/>
        <v>TRAVELLER TOYO</v>
      </c>
      <c r="E1669" s="176" t="str">
        <f t="shared" si="160"/>
        <v>Шляпа</v>
      </c>
      <c r="F1669" s="177" t="str">
        <f t="shared" si="161"/>
        <v>Шляпы</v>
      </c>
      <c r="G1669" s="172" t="s">
        <v>684</v>
      </c>
      <c r="H1669" s="173" t="s">
        <v>2116</v>
      </c>
      <c r="I1669" s="173" t="s">
        <v>61</v>
      </c>
      <c r="J1669" s="173" t="s">
        <v>2739</v>
      </c>
      <c r="K1669" s="173">
        <v>3</v>
      </c>
      <c r="L1669" s="173" t="s">
        <v>2906</v>
      </c>
      <c r="M1669" s="173"/>
      <c r="N1669" s="173">
        <v>3</v>
      </c>
    </row>
    <row r="1670" spans="1:14" x14ac:dyDescent="0.25">
      <c r="A1670" s="176" t="str">
        <f t="shared" si="156"/>
        <v>247851917</v>
      </c>
      <c r="B1670" s="176">
        <f t="shared" si="157"/>
        <v>2478519</v>
      </c>
      <c r="C1670" s="176" t="str">
        <f t="shared" si="158"/>
        <v>17</v>
      </c>
      <c r="D1670" s="176" t="str">
        <f t="shared" si="159"/>
        <v>TRAVELLER TOYO</v>
      </c>
      <c r="E1670" s="176" t="str">
        <f t="shared" si="160"/>
        <v>Шляпа</v>
      </c>
      <c r="F1670" s="177" t="str">
        <f t="shared" si="161"/>
        <v>Шляпы</v>
      </c>
      <c r="G1670" s="172" t="s">
        <v>683</v>
      </c>
      <c r="H1670" s="173" t="s">
        <v>2116</v>
      </c>
      <c r="I1670" s="173" t="s">
        <v>60</v>
      </c>
      <c r="J1670" s="173" t="s">
        <v>2739</v>
      </c>
      <c r="K1670" s="173">
        <v>4</v>
      </c>
      <c r="L1670" s="173" t="s">
        <v>2742</v>
      </c>
      <c r="M1670" s="173"/>
      <c r="N1670" s="173">
        <v>4</v>
      </c>
    </row>
    <row r="1671" spans="1:14" x14ac:dyDescent="0.25">
      <c r="A1671" s="176" t="str">
        <f t="shared" si="156"/>
        <v>247851917</v>
      </c>
      <c r="B1671" s="176">
        <f t="shared" si="157"/>
        <v>2478519</v>
      </c>
      <c r="C1671" s="176" t="str">
        <f t="shared" si="158"/>
        <v>17</v>
      </c>
      <c r="D1671" s="176" t="str">
        <f t="shared" si="159"/>
        <v>TRAVELLER TOYO</v>
      </c>
      <c r="E1671" s="176" t="str">
        <f t="shared" si="160"/>
        <v>Шляпа</v>
      </c>
      <c r="F1671" s="177" t="str">
        <f t="shared" si="161"/>
        <v>Шляпы</v>
      </c>
      <c r="G1671" s="172" t="s">
        <v>682</v>
      </c>
      <c r="H1671" s="173" t="s">
        <v>2116</v>
      </c>
      <c r="I1671" s="173" t="s">
        <v>64</v>
      </c>
      <c r="J1671" s="173" t="s">
        <v>2739</v>
      </c>
      <c r="K1671" s="173">
        <v>2</v>
      </c>
      <c r="L1671" s="173" t="s">
        <v>2743</v>
      </c>
      <c r="M1671" s="173"/>
      <c r="N1671" s="173">
        <v>2</v>
      </c>
    </row>
    <row r="1672" spans="1:14" x14ac:dyDescent="0.25">
      <c r="A1672" s="176" t="str">
        <f t="shared" si="156"/>
        <v>247851917</v>
      </c>
      <c r="B1672" s="176">
        <f t="shared" si="157"/>
        <v>2478519</v>
      </c>
      <c r="C1672" s="176" t="str">
        <f t="shared" si="158"/>
        <v>17</v>
      </c>
      <c r="D1672" s="176" t="str">
        <f t="shared" si="159"/>
        <v>TRAVELLER TOYO</v>
      </c>
      <c r="E1672" s="176" t="str">
        <f t="shared" si="160"/>
        <v>Шляпа</v>
      </c>
      <c r="F1672" s="177" t="str">
        <f t="shared" si="161"/>
        <v>Шляпы</v>
      </c>
      <c r="G1672" s="172" t="s">
        <v>681</v>
      </c>
      <c r="H1672" s="173" t="s">
        <v>2116</v>
      </c>
      <c r="I1672" s="173" t="s">
        <v>70</v>
      </c>
      <c r="J1672" s="173" t="s">
        <v>2739</v>
      </c>
      <c r="K1672" s="173">
        <v>1</v>
      </c>
      <c r="L1672" s="173" t="s">
        <v>2739</v>
      </c>
      <c r="M1672" s="173"/>
      <c r="N1672" s="173">
        <v>1</v>
      </c>
    </row>
    <row r="1673" spans="1:14" x14ac:dyDescent="0.25">
      <c r="A1673" s="176" t="str">
        <f t="shared" si="156"/>
        <v>247852077</v>
      </c>
      <c r="B1673" s="176">
        <f t="shared" si="157"/>
        <v>2478520</v>
      </c>
      <c r="C1673" s="176" t="str">
        <f t="shared" si="158"/>
        <v>77</v>
      </c>
      <c r="D1673" s="176" t="str">
        <f t="shared" si="159"/>
        <v>TRAVELLER TOYO</v>
      </c>
      <c r="E1673" s="176" t="str">
        <f t="shared" si="160"/>
        <v>Шляпа</v>
      </c>
      <c r="F1673" s="177" t="str">
        <f t="shared" si="161"/>
        <v>Шляпы</v>
      </c>
      <c r="G1673" s="172" t="s">
        <v>677</v>
      </c>
      <c r="H1673" s="173" t="s">
        <v>2120</v>
      </c>
      <c r="I1673" s="173" t="s">
        <v>66</v>
      </c>
      <c r="J1673" s="173" t="s">
        <v>2682</v>
      </c>
      <c r="K1673" s="173">
        <v>2</v>
      </c>
      <c r="L1673" s="173" t="s">
        <v>2900</v>
      </c>
      <c r="M1673" s="173"/>
      <c r="N1673" s="173">
        <v>2</v>
      </c>
    </row>
    <row r="1674" spans="1:14" x14ac:dyDescent="0.25">
      <c r="A1674" s="176" t="str">
        <f t="shared" si="156"/>
        <v>247852077</v>
      </c>
      <c r="B1674" s="176">
        <f t="shared" si="157"/>
        <v>2478520</v>
      </c>
      <c r="C1674" s="176" t="str">
        <f t="shared" si="158"/>
        <v>77</v>
      </c>
      <c r="D1674" s="176" t="str">
        <f t="shared" si="159"/>
        <v>TRAVELLER TOYO</v>
      </c>
      <c r="E1674" s="176" t="str">
        <f t="shared" si="160"/>
        <v>Шляпа</v>
      </c>
      <c r="F1674" s="177" t="str">
        <f t="shared" si="161"/>
        <v>Шляпы</v>
      </c>
      <c r="G1674" s="172" t="s">
        <v>676</v>
      </c>
      <c r="H1674" s="173" t="s">
        <v>2120</v>
      </c>
      <c r="I1674" s="173" t="s">
        <v>61</v>
      </c>
      <c r="J1674" s="173" t="s">
        <v>2682</v>
      </c>
      <c r="K1674" s="173">
        <v>3</v>
      </c>
      <c r="L1674" s="173" t="s">
        <v>2683</v>
      </c>
      <c r="M1674" s="173"/>
      <c r="N1674" s="173">
        <v>3</v>
      </c>
    </row>
    <row r="1675" spans="1:14" x14ac:dyDescent="0.25">
      <c r="A1675" s="176" t="str">
        <f t="shared" si="156"/>
        <v>247852077</v>
      </c>
      <c r="B1675" s="176">
        <f t="shared" si="157"/>
        <v>2478520</v>
      </c>
      <c r="C1675" s="176" t="str">
        <f t="shared" si="158"/>
        <v>77</v>
      </c>
      <c r="D1675" s="176" t="str">
        <f t="shared" si="159"/>
        <v>TRAVELLER TOYO</v>
      </c>
      <c r="E1675" s="176" t="str">
        <f t="shared" si="160"/>
        <v>Шляпа</v>
      </c>
      <c r="F1675" s="177" t="str">
        <f t="shared" si="161"/>
        <v>Шляпы</v>
      </c>
      <c r="G1675" s="172" t="s">
        <v>675</v>
      </c>
      <c r="H1675" s="173" t="s">
        <v>2120</v>
      </c>
      <c r="I1675" s="173" t="s">
        <v>60</v>
      </c>
      <c r="J1675" s="173" t="s">
        <v>2682</v>
      </c>
      <c r="K1675" s="173">
        <v>6</v>
      </c>
      <c r="L1675" s="173" t="s">
        <v>2685</v>
      </c>
      <c r="M1675" s="173"/>
      <c r="N1675" s="173">
        <v>6</v>
      </c>
    </row>
    <row r="1676" spans="1:14" x14ac:dyDescent="0.25">
      <c r="A1676" s="176" t="str">
        <f t="shared" si="156"/>
        <v>247852077</v>
      </c>
      <c r="B1676" s="176">
        <f t="shared" si="157"/>
        <v>2478520</v>
      </c>
      <c r="C1676" s="176" t="str">
        <f t="shared" si="158"/>
        <v>77</v>
      </c>
      <c r="D1676" s="176" t="str">
        <f t="shared" si="159"/>
        <v>TRAVELLER TOYO</v>
      </c>
      <c r="E1676" s="176" t="str">
        <f t="shared" si="160"/>
        <v>Шляпа</v>
      </c>
      <c r="F1676" s="177" t="str">
        <f t="shared" si="161"/>
        <v>Шляпы</v>
      </c>
      <c r="G1676" s="172" t="s">
        <v>674</v>
      </c>
      <c r="H1676" s="173" t="s">
        <v>2120</v>
      </c>
      <c r="I1676" s="173" t="s">
        <v>64</v>
      </c>
      <c r="J1676" s="173" t="s">
        <v>2682</v>
      </c>
      <c r="K1676" s="173">
        <v>2</v>
      </c>
      <c r="L1676" s="173" t="s">
        <v>2900</v>
      </c>
      <c r="M1676" s="173"/>
      <c r="N1676" s="173">
        <v>2</v>
      </c>
    </row>
    <row r="1677" spans="1:14" x14ac:dyDescent="0.25">
      <c r="A1677" s="176" t="str">
        <f t="shared" si="156"/>
        <v>247852035</v>
      </c>
      <c r="B1677" s="176">
        <f t="shared" si="157"/>
        <v>2478520</v>
      </c>
      <c r="C1677" s="176" t="str">
        <f t="shared" si="158"/>
        <v>35</v>
      </c>
      <c r="D1677" s="176" t="str">
        <f t="shared" si="159"/>
        <v>TRAVELLER TOYO</v>
      </c>
      <c r="E1677" s="176" t="str">
        <f t="shared" si="160"/>
        <v>Шляпа</v>
      </c>
      <c r="F1677" s="177" t="str">
        <f t="shared" si="161"/>
        <v>Шляпы</v>
      </c>
      <c r="G1677" s="172" t="s">
        <v>679</v>
      </c>
      <c r="H1677" s="173" t="s">
        <v>2124</v>
      </c>
      <c r="I1677" s="173" t="s">
        <v>60</v>
      </c>
      <c r="J1677" s="173" t="s">
        <v>2682</v>
      </c>
      <c r="K1677" s="173">
        <v>1</v>
      </c>
      <c r="L1677" s="173" t="s">
        <v>2682</v>
      </c>
      <c r="M1677" s="173"/>
      <c r="N1677" s="173">
        <v>1</v>
      </c>
    </row>
    <row r="1678" spans="1:14" x14ac:dyDescent="0.25">
      <c r="A1678" s="176" t="str">
        <f t="shared" si="156"/>
        <v>24785227</v>
      </c>
      <c r="B1678" s="176">
        <f t="shared" si="157"/>
        <v>2478522</v>
      </c>
      <c r="C1678" s="176" t="str">
        <f t="shared" si="158"/>
        <v>7</v>
      </c>
      <c r="D1678" s="176" t="str">
        <f t="shared" si="159"/>
        <v>TRAVELLER RAFFIA</v>
      </c>
      <c r="E1678" s="176" t="str">
        <f t="shared" si="160"/>
        <v>Шляпа</v>
      </c>
      <c r="F1678" s="177" t="str">
        <f t="shared" si="161"/>
        <v>Шляпы</v>
      </c>
      <c r="G1678" s="172" t="s">
        <v>1262</v>
      </c>
      <c r="H1678" s="173" t="s">
        <v>2127</v>
      </c>
      <c r="I1678" s="173" t="s">
        <v>66</v>
      </c>
      <c r="J1678" s="173" t="s">
        <v>2874</v>
      </c>
      <c r="K1678" s="173">
        <v>1</v>
      </c>
      <c r="L1678" s="173" t="s">
        <v>2874</v>
      </c>
      <c r="M1678" s="173"/>
      <c r="N1678" s="173">
        <v>1</v>
      </c>
    </row>
    <row r="1679" spans="1:14" x14ac:dyDescent="0.25">
      <c r="A1679" s="176" t="str">
        <f t="shared" si="156"/>
        <v>24785227</v>
      </c>
      <c r="B1679" s="176">
        <f t="shared" si="157"/>
        <v>2478522</v>
      </c>
      <c r="C1679" s="176" t="str">
        <f t="shared" si="158"/>
        <v>7</v>
      </c>
      <c r="D1679" s="176" t="str">
        <f t="shared" si="159"/>
        <v>TRAVELLER RAFFIA</v>
      </c>
      <c r="E1679" s="176" t="str">
        <f t="shared" si="160"/>
        <v>Шляпа</v>
      </c>
      <c r="F1679" s="177" t="str">
        <f t="shared" si="161"/>
        <v>Шляпы</v>
      </c>
      <c r="G1679" s="172" t="s">
        <v>1261</v>
      </c>
      <c r="H1679" s="173" t="s">
        <v>2127</v>
      </c>
      <c r="I1679" s="173" t="s">
        <v>61</v>
      </c>
      <c r="J1679" s="173" t="s">
        <v>2874</v>
      </c>
      <c r="K1679" s="173">
        <v>2</v>
      </c>
      <c r="L1679" s="173" t="s">
        <v>2875</v>
      </c>
      <c r="M1679" s="173"/>
      <c r="N1679" s="173">
        <v>2</v>
      </c>
    </row>
    <row r="1680" spans="1:14" x14ac:dyDescent="0.25">
      <c r="A1680" s="176" t="str">
        <f t="shared" si="156"/>
        <v>24785227</v>
      </c>
      <c r="B1680" s="176">
        <f t="shared" si="157"/>
        <v>2478522</v>
      </c>
      <c r="C1680" s="176" t="str">
        <f t="shared" si="158"/>
        <v>7</v>
      </c>
      <c r="D1680" s="176" t="str">
        <f t="shared" si="159"/>
        <v>TRAVELLER RAFFIA</v>
      </c>
      <c r="E1680" s="176" t="str">
        <f t="shared" si="160"/>
        <v>Шляпа</v>
      </c>
      <c r="F1680" s="177" t="str">
        <f t="shared" si="161"/>
        <v>Шляпы</v>
      </c>
      <c r="G1680" s="172" t="s">
        <v>1260</v>
      </c>
      <c r="H1680" s="173" t="s">
        <v>2127</v>
      </c>
      <c r="I1680" s="173" t="s">
        <v>60</v>
      </c>
      <c r="J1680" s="173" t="s">
        <v>2874</v>
      </c>
      <c r="K1680" s="173">
        <v>3</v>
      </c>
      <c r="L1680" s="173" t="s">
        <v>3063</v>
      </c>
      <c r="M1680" s="173"/>
      <c r="N1680" s="173">
        <v>3</v>
      </c>
    </row>
    <row r="1681" spans="1:14" x14ac:dyDescent="0.25">
      <c r="A1681" s="176" t="str">
        <f t="shared" si="156"/>
        <v>24785227</v>
      </c>
      <c r="B1681" s="176">
        <f t="shared" si="157"/>
        <v>2478522</v>
      </c>
      <c r="C1681" s="176" t="str">
        <f t="shared" si="158"/>
        <v>7</v>
      </c>
      <c r="D1681" s="176" t="str">
        <f t="shared" si="159"/>
        <v>TRAVELLER RAFFIA</v>
      </c>
      <c r="E1681" s="176" t="str">
        <f t="shared" si="160"/>
        <v>Шляпа</v>
      </c>
      <c r="F1681" s="177" t="str">
        <f t="shared" si="161"/>
        <v>Шляпы</v>
      </c>
      <c r="G1681" s="172" t="s">
        <v>1258</v>
      </c>
      <c r="H1681" s="173" t="s">
        <v>2127</v>
      </c>
      <c r="I1681" s="173" t="s">
        <v>70</v>
      </c>
      <c r="J1681" s="173" t="s">
        <v>2874</v>
      </c>
      <c r="K1681" s="173">
        <v>3</v>
      </c>
      <c r="L1681" s="173" t="s">
        <v>3063</v>
      </c>
      <c r="M1681" s="173"/>
      <c r="N1681" s="173">
        <v>3</v>
      </c>
    </row>
    <row r="1682" spans="1:14" x14ac:dyDescent="0.25">
      <c r="A1682" s="176" t="str">
        <f t="shared" si="156"/>
        <v>247852672</v>
      </c>
      <c r="B1682" s="176">
        <f t="shared" si="157"/>
        <v>2478526</v>
      </c>
      <c r="C1682" s="176" t="str">
        <f t="shared" si="158"/>
        <v>72</v>
      </c>
      <c r="D1682" s="176" t="str">
        <f t="shared" si="159"/>
        <v>TRAVELLER RAFFIA CROCHET</v>
      </c>
      <c r="E1682" s="176" t="str">
        <f t="shared" si="160"/>
        <v>Шляпа</v>
      </c>
      <c r="F1682" s="177" t="str">
        <f t="shared" si="161"/>
        <v>Шляпы</v>
      </c>
      <c r="G1682" s="172" t="s">
        <v>672</v>
      </c>
      <c r="H1682" s="173" t="s">
        <v>2130</v>
      </c>
      <c r="I1682" s="173" t="s">
        <v>66</v>
      </c>
      <c r="J1682" s="173" t="s">
        <v>2882</v>
      </c>
      <c r="K1682" s="173">
        <v>1</v>
      </c>
      <c r="L1682" s="173" t="s">
        <v>2882</v>
      </c>
      <c r="M1682" s="173"/>
      <c r="N1682" s="173">
        <v>1</v>
      </c>
    </row>
    <row r="1683" spans="1:14" x14ac:dyDescent="0.25">
      <c r="A1683" s="176" t="str">
        <f t="shared" si="156"/>
        <v>247852672</v>
      </c>
      <c r="B1683" s="176">
        <f t="shared" si="157"/>
        <v>2478526</v>
      </c>
      <c r="C1683" s="176" t="str">
        <f t="shared" si="158"/>
        <v>72</v>
      </c>
      <c r="D1683" s="176" t="str">
        <f t="shared" si="159"/>
        <v>TRAVELLER RAFFIA CROCHET</v>
      </c>
      <c r="E1683" s="176" t="str">
        <f t="shared" si="160"/>
        <v>Шляпа</v>
      </c>
      <c r="F1683" s="177" t="str">
        <f t="shared" si="161"/>
        <v>Шляпы</v>
      </c>
      <c r="G1683" s="172" t="s">
        <v>671</v>
      </c>
      <c r="H1683" s="173" t="s">
        <v>2130</v>
      </c>
      <c r="I1683" s="173" t="s">
        <v>61</v>
      </c>
      <c r="J1683" s="173" t="s">
        <v>2882</v>
      </c>
      <c r="K1683" s="173">
        <v>3</v>
      </c>
      <c r="L1683" s="173" t="s">
        <v>2883</v>
      </c>
      <c r="M1683" s="173"/>
      <c r="N1683" s="173">
        <v>3</v>
      </c>
    </row>
    <row r="1684" spans="1:14" x14ac:dyDescent="0.25">
      <c r="A1684" s="176" t="str">
        <f t="shared" si="156"/>
        <v>247852672</v>
      </c>
      <c r="B1684" s="176">
        <f t="shared" si="157"/>
        <v>2478526</v>
      </c>
      <c r="C1684" s="176" t="str">
        <f t="shared" si="158"/>
        <v>72</v>
      </c>
      <c r="D1684" s="176" t="str">
        <f t="shared" si="159"/>
        <v>TRAVELLER RAFFIA CROCHET</v>
      </c>
      <c r="E1684" s="176" t="str">
        <f t="shared" si="160"/>
        <v>Шляпа</v>
      </c>
      <c r="F1684" s="177" t="str">
        <f t="shared" si="161"/>
        <v>Шляпы</v>
      </c>
      <c r="G1684" s="172" t="s">
        <v>669</v>
      </c>
      <c r="H1684" s="173" t="s">
        <v>2130</v>
      </c>
      <c r="I1684" s="173" t="s">
        <v>60</v>
      </c>
      <c r="J1684" s="173" t="s">
        <v>2882</v>
      </c>
      <c r="K1684" s="173">
        <v>3</v>
      </c>
      <c r="L1684" s="173" t="s">
        <v>2883</v>
      </c>
      <c r="M1684" s="173"/>
      <c r="N1684" s="173">
        <v>3</v>
      </c>
    </row>
    <row r="1685" spans="1:14" x14ac:dyDescent="0.25">
      <c r="A1685" s="176" t="str">
        <f t="shared" si="156"/>
        <v>247852672</v>
      </c>
      <c r="B1685" s="176">
        <f t="shared" si="157"/>
        <v>2478526</v>
      </c>
      <c r="C1685" s="176" t="str">
        <f t="shared" si="158"/>
        <v>72</v>
      </c>
      <c r="D1685" s="176" t="str">
        <f t="shared" si="159"/>
        <v>TRAVELLER RAFFIA CROCHET</v>
      </c>
      <c r="E1685" s="176" t="str">
        <f t="shared" si="160"/>
        <v>Шляпа</v>
      </c>
      <c r="F1685" s="177" t="str">
        <f t="shared" si="161"/>
        <v>Шляпы</v>
      </c>
      <c r="G1685" s="172" t="s">
        <v>668</v>
      </c>
      <c r="H1685" s="173" t="s">
        <v>2130</v>
      </c>
      <c r="I1685" s="173" t="s">
        <v>64</v>
      </c>
      <c r="J1685" s="173" t="s">
        <v>2882</v>
      </c>
      <c r="K1685" s="173">
        <v>3</v>
      </c>
      <c r="L1685" s="173" t="s">
        <v>2883</v>
      </c>
      <c r="M1685" s="173"/>
      <c r="N1685" s="173">
        <v>3</v>
      </c>
    </row>
    <row r="1686" spans="1:14" x14ac:dyDescent="0.25">
      <c r="A1686" s="176" t="str">
        <f t="shared" si="156"/>
        <v>247852672</v>
      </c>
      <c r="B1686" s="176">
        <f t="shared" si="157"/>
        <v>2478526</v>
      </c>
      <c r="C1686" s="176" t="str">
        <f t="shared" si="158"/>
        <v>72</v>
      </c>
      <c r="D1686" s="176" t="str">
        <f t="shared" si="159"/>
        <v>TRAVELLER RAFFIA CROCHET</v>
      </c>
      <c r="E1686" s="176" t="str">
        <f t="shared" si="160"/>
        <v>Шляпа</v>
      </c>
      <c r="F1686" s="177" t="str">
        <f t="shared" si="161"/>
        <v>Шляпы</v>
      </c>
      <c r="G1686" s="172" t="s">
        <v>667</v>
      </c>
      <c r="H1686" s="173" t="s">
        <v>2130</v>
      </c>
      <c r="I1686" s="173" t="s">
        <v>70</v>
      </c>
      <c r="J1686" s="173" t="s">
        <v>2882</v>
      </c>
      <c r="K1686" s="173">
        <v>1</v>
      </c>
      <c r="L1686" s="173" t="s">
        <v>2882</v>
      </c>
      <c r="M1686" s="173"/>
      <c r="N1686" s="173">
        <v>1</v>
      </c>
    </row>
    <row r="1687" spans="1:14" x14ac:dyDescent="0.25">
      <c r="A1687" s="176" t="str">
        <f t="shared" si="156"/>
        <v>24785287</v>
      </c>
      <c r="B1687" s="176">
        <f t="shared" si="157"/>
        <v>2478528</v>
      </c>
      <c r="C1687" s="176" t="str">
        <f t="shared" si="158"/>
        <v>7</v>
      </c>
      <c r="D1687" s="176" t="str">
        <f t="shared" si="159"/>
        <v>TRAVELLER TOYO</v>
      </c>
      <c r="E1687" s="176" t="str">
        <f t="shared" si="160"/>
        <v>Шляпа</v>
      </c>
      <c r="F1687" s="177" t="str">
        <f t="shared" si="161"/>
        <v>Шляпы</v>
      </c>
      <c r="G1687" s="172" t="s">
        <v>823</v>
      </c>
      <c r="H1687" s="173" t="s">
        <v>2132</v>
      </c>
      <c r="I1687" s="173" t="s">
        <v>61</v>
      </c>
      <c r="J1687" s="173" t="s">
        <v>2872</v>
      </c>
      <c r="K1687" s="173">
        <v>2</v>
      </c>
      <c r="L1687" s="173" t="s">
        <v>3099</v>
      </c>
      <c r="M1687" s="173"/>
      <c r="N1687" s="173">
        <v>2</v>
      </c>
    </row>
    <row r="1688" spans="1:14" x14ac:dyDescent="0.25">
      <c r="A1688" s="176" t="str">
        <f t="shared" si="156"/>
        <v>24785287</v>
      </c>
      <c r="B1688" s="176">
        <f t="shared" si="157"/>
        <v>2478528</v>
      </c>
      <c r="C1688" s="176" t="str">
        <f t="shared" si="158"/>
        <v>7</v>
      </c>
      <c r="D1688" s="176" t="str">
        <f t="shared" si="159"/>
        <v>TRAVELLER TOYO</v>
      </c>
      <c r="E1688" s="176" t="str">
        <f t="shared" si="160"/>
        <v>Шляпа</v>
      </c>
      <c r="F1688" s="177" t="str">
        <f t="shared" si="161"/>
        <v>Шляпы</v>
      </c>
      <c r="G1688" s="172" t="s">
        <v>822</v>
      </c>
      <c r="H1688" s="173" t="s">
        <v>2132</v>
      </c>
      <c r="I1688" s="173" t="s">
        <v>60</v>
      </c>
      <c r="J1688" s="173" t="s">
        <v>2872</v>
      </c>
      <c r="K1688" s="173">
        <v>1</v>
      </c>
      <c r="L1688" s="173" t="s">
        <v>2872</v>
      </c>
      <c r="M1688" s="173"/>
      <c r="N1688" s="173">
        <v>1</v>
      </c>
    </row>
    <row r="1689" spans="1:14" x14ac:dyDescent="0.25">
      <c r="A1689" s="176" t="str">
        <f t="shared" si="156"/>
        <v>24785287</v>
      </c>
      <c r="B1689" s="176">
        <f t="shared" si="157"/>
        <v>2478528</v>
      </c>
      <c r="C1689" s="176" t="str">
        <f t="shared" si="158"/>
        <v>7</v>
      </c>
      <c r="D1689" s="176" t="str">
        <f t="shared" si="159"/>
        <v>TRAVELLER TOYO</v>
      </c>
      <c r="E1689" s="176" t="str">
        <f t="shared" si="160"/>
        <v>Шляпа</v>
      </c>
      <c r="F1689" s="177" t="str">
        <f t="shared" si="161"/>
        <v>Шляпы</v>
      </c>
      <c r="G1689" s="172" t="s">
        <v>821</v>
      </c>
      <c r="H1689" s="173" t="s">
        <v>2132</v>
      </c>
      <c r="I1689" s="173" t="s">
        <v>64</v>
      </c>
      <c r="J1689" s="173" t="s">
        <v>2872</v>
      </c>
      <c r="K1689" s="173">
        <v>1</v>
      </c>
      <c r="L1689" s="173" t="s">
        <v>2872</v>
      </c>
      <c r="M1689" s="173"/>
      <c r="N1689" s="173">
        <v>1</v>
      </c>
    </row>
    <row r="1690" spans="1:14" x14ac:dyDescent="0.25">
      <c r="A1690" s="176" t="str">
        <f t="shared" si="156"/>
        <v>24785287</v>
      </c>
      <c r="B1690" s="176">
        <f t="shared" si="157"/>
        <v>2478528</v>
      </c>
      <c r="C1690" s="176" t="str">
        <f t="shared" si="158"/>
        <v>7</v>
      </c>
      <c r="D1690" s="176" t="str">
        <f t="shared" si="159"/>
        <v>TRAVELLER TOYO</v>
      </c>
      <c r="E1690" s="176" t="str">
        <f t="shared" si="160"/>
        <v>Шляпа</v>
      </c>
      <c r="F1690" s="177" t="str">
        <f t="shared" si="161"/>
        <v>Шляпы</v>
      </c>
      <c r="G1690" s="172" t="s">
        <v>819</v>
      </c>
      <c r="H1690" s="173" t="s">
        <v>2132</v>
      </c>
      <c r="I1690" s="173" t="s">
        <v>70</v>
      </c>
      <c r="J1690" s="173" t="s">
        <v>2872</v>
      </c>
      <c r="K1690" s="173">
        <v>1</v>
      </c>
      <c r="L1690" s="173" t="s">
        <v>2872</v>
      </c>
      <c r="M1690" s="173"/>
      <c r="N1690" s="173">
        <v>1</v>
      </c>
    </row>
    <row r="1691" spans="1:14" x14ac:dyDescent="0.25">
      <c r="A1691" s="176" t="str">
        <f t="shared" si="156"/>
        <v>24984087</v>
      </c>
      <c r="B1691" s="176">
        <f t="shared" si="157"/>
        <v>2498408</v>
      </c>
      <c r="C1691" s="176" t="str">
        <f t="shared" si="158"/>
        <v>7</v>
      </c>
      <c r="D1691" s="176" t="str">
        <f t="shared" si="159"/>
        <v>TRAVELLER PANAMA</v>
      </c>
      <c r="E1691" s="176" t="str">
        <f t="shared" si="160"/>
        <v>Шляпа</v>
      </c>
      <c r="F1691" s="177" t="str">
        <f t="shared" si="161"/>
        <v>Шляпы</v>
      </c>
      <c r="G1691" s="172" t="s">
        <v>1770</v>
      </c>
      <c r="H1691" s="173" t="s">
        <v>2135</v>
      </c>
      <c r="I1691" s="173" t="s">
        <v>66</v>
      </c>
      <c r="J1691" s="173" t="s">
        <v>3093</v>
      </c>
      <c r="K1691" s="173">
        <v>1</v>
      </c>
      <c r="L1691" s="173" t="s">
        <v>3093</v>
      </c>
      <c r="M1691" s="173"/>
      <c r="N1691" s="173">
        <v>1</v>
      </c>
    </row>
    <row r="1692" spans="1:14" x14ac:dyDescent="0.25">
      <c r="A1692" s="176" t="str">
        <f t="shared" si="156"/>
        <v>24984087</v>
      </c>
      <c r="B1692" s="176">
        <f t="shared" si="157"/>
        <v>2498408</v>
      </c>
      <c r="C1692" s="176" t="str">
        <f t="shared" si="158"/>
        <v>7</v>
      </c>
      <c r="D1692" s="176" t="str">
        <f t="shared" si="159"/>
        <v>TRAVELLER PANAMA</v>
      </c>
      <c r="E1692" s="176" t="str">
        <f t="shared" si="160"/>
        <v>Шляпа</v>
      </c>
      <c r="F1692" s="177" t="str">
        <f t="shared" si="161"/>
        <v>Шляпы</v>
      </c>
      <c r="G1692" s="172" t="s">
        <v>1769</v>
      </c>
      <c r="H1692" s="173" t="s">
        <v>2135</v>
      </c>
      <c r="I1692" s="173" t="s">
        <v>60</v>
      </c>
      <c r="J1692" s="173" t="s">
        <v>3093</v>
      </c>
      <c r="K1692" s="173">
        <v>1</v>
      </c>
      <c r="L1692" s="173" t="s">
        <v>3093</v>
      </c>
      <c r="M1692" s="173"/>
      <c r="N1692" s="173">
        <v>1</v>
      </c>
    </row>
    <row r="1693" spans="1:14" x14ac:dyDescent="0.25">
      <c r="A1693" s="176" t="str">
        <f t="shared" si="156"/>
        <v>24984087</v>
      </c>
      <c r="B1693" s="176">
        <f t="shared" si="157"/>
        <v>2498408</v>
      </c>
      <c r="C1693" s="176" t="str">
        <f t="shared" si="158"/>
        <v>7</v>
      </c>
      <c r="D1693" s="176" t="str">
        <f t="shared" si="159"/>
        <v>TRAVELLER PANAMA</v>
      </c>
      <c r="E1693" s="176" t="str">
        <f t="shared" si="160"/>
        <v>Шляпа</v>
      </c>
      <c r="F1693" s="177" t="str">
        <f t="shared" si="161"/>
        <v>Шляпы</v>
      </c>
      <c r="G1693" s="172" t="s">
        <v>1768</v>
      </c>
      <c r="H1693" s="173" t="s">
        <v>2135</v>
      </c>
      <c r="I1693" s="173" t="s">
        <v>64</v>
      </c>
      <c r="J1693" s="173" t="s">
        <v>3093</v>
      </c>
      <c r="K1693" s="173">
        <v>1</v>
      </c>
      <c r="L1693" s="173" t="s">
        <v>3093</v>
      </c>
      <c r="M1693" s="173"/>
      <c r="N1693" s="173">
        <v>1</v>
      </c>
    </row>
    <row r="1694" spans="1:14" x14ac:dyDescent="0.25">
      <c r="A1694" s="176" t="str">
        <f t="shared" si="156"/>
        <v>24984087</v>
      </c>
      <c r="B1694" s="176">
        <f t="shared" si="157"/>
        <v>2498408</v>
      </c>
      <c r="C1694" s="176" t="str">
        <f t="shared" si="158"/>
        <v>7</v>
      </c>
      <c r="D1694" s="176" t="str">
        <f t="shared" si="159"/>
        <v>TRAVELLER PANAMA</v>
      </c>
      <c r="E1694" s="176" t="str">
        <f t="shared" si="160"/>
        <v>Шляпа</v>
      </c>
      <c r="F1694" s="177" t="str">
        <f t="shared" si="161"/>
        <v>Шляпы</v>
      </c>
      <c r="G1694" s="172" t="s">
        <v>1767</v>
      </c>
      <c r="H1694" s="173" t="s">
        <v>2135</v>
      </c>
      <c r="I1694" s="173" t="s">
        <v>70</v>
      </c>
      <c r="J1694" s="173" t="s">
        <v>3093</v>
      </c>
      <c r="K1694" s="173">
        <v>3</v>
      </c>
      <c r="L1694" s="173" t="s">
        <v>3094</v>
      </c>
      <c r="M1694" s="173"/>
      <c r="N1694" s="173">
        <v>3</v>
      </c>
    </row>
    <row r="1695" spans="1:14" x14ac:dyDescent="0.25">
      <c r="A1695" s="176" t="str">
        <f t="shared" si="156"/>
        <v>24985027</v>
      </c>
      <c r="B1695" s="176">
        <f t="shared" si="157"/>
        <v>2498502</v>
      </c>
      <c r="C1695" s="176" t="str">
        <f t="shared" si="158"/>
        <v>7</v>
      </c>
      <c r="D1695" s="176" t="str">
        <f t="shared" si="159"/>
        <v>TRAVELLER RAFFIA</v>
      </c>
      <c r="E1695" s="176" t="str">
        <f t="shared" si="160"/>
        <v>Шляпа</v>
      </c>
      <c r="F1695" s="177" t="str">
        <f t="shared" si="161"/>
        <v>Шляпы</v>
      </c>
      <c r="G1695" s="172" t="s">
        <v>1257</v>
      </c>
      <c r="H1695" s="173" t="s">
        <v>2141</v>
      </c>
      <c r="I1695" s="173" t="s">
        <v>61</v>
      </c>
      <c r="J1695" s="173" t="s">
        <v>2739</v>
      </c>
      <c r="K1695" s="173">
        <v>2</v>
      </c>
      <c r="L1695" s="173" t="s">
        <v>2743</v>
      </c>
      <c r="M1695" s="173"/>
      <c r="N1695" s="173">
        <v>2</v>
      </c>
    </row>
    <row r="1696" spans="1:14" x14ac:dyDescent="0.25">
      <c r="A1696" s="176" t="str">
        <f t="shared" si="156"/>
        <v>24985027</v>
      </c>
      <c r="B1696" s="176">
        <f t="shared" si="157"/>
        <v>2498502</v>
      </c>
      <c r="C1696" s="176" t="str">
        <f t="shared" si="158"/>
        <v>7</v>
      </c>
      <c r="D1696" s="176" t="str">
        <f t="shared" si="159"/>
        <v>TRAVELLER RAFFIA</v>
      </c>
      <c r="E1696" s="176" t="str">
        <f t="shared" si="160"/>
        <v>Шляпа</v>
      </c>
      <c r="F1696" s="177" t="str">
        <f t="shared" si="161"/>
        <v>Шляпы</v>
      </c>
      <c r="G1696" s="172" t="s">
        <v>1255</v>
      </c>
      <c r="H1696" s="173" t="s">
        <v>2141</v>
      </c>
      <c r="I1696" s="173" t="s">
        <v>64</v>
      </c>
      <c r="J1696" s="173" t="s">
        <v>2739</v>
      </c>
      <c r="K1696" s="173">
        <v>1</v>
      </c>
      <c r="L1696" s="173" t="s">
        <v>2739</v>
      </c>
      <c r="M1696" s="173"/>
      <c r="N1696" s="173">
        <v>1</v>
      </c>
    </row>
    <row r="1697" spans="1:14" x14ac:dyDescent="0.25">
      <c r="A1697" s="176" t="str">
        <f t="shared" si="156"/>
        <v>24985056</v>
      </c>
      <c r="B1697" s="176">
        <f t="shared" si="157"/>
        <v>2498505</v>
      </c>
      <c r="C1697" s="176" t="str">
        <f t="shared" si="158"/>
        <v>6</v>
      </c>
      <c r="D1697" s="176" t="str">
        <f t="shared" si="159"/>
        <v>TRAVELLER TOYO</v>
      </c>
      <c r="E1697" s="176" t="str">
        <f t="shared" si="160"/>
        <v>Шляпа</v>
      </c>
      <c r="F1697" s="177" t="str">
        <f t="shared" si="161"/>
        <v>Шляпы</v>
      </c>
      <c r="G1697" s="172" t="s">
        <v>1766</v>
      </c>
      <c r="H1697" s="173" t="s">
        <v>2145</v>
      </c>
      <c r="I1697" s="173" t="s">
        <v>61</v>
      </c>
      <c r="J1697" s="173" t="s">
        <v>2694</v>
      </c>
      <c r="K1697" s="173">
        <v>2</v>
      </c>
      <c r="L1697" s="173" t="s">
        <v>3715</v>
      </c>
      <c r="M1697" s="173"/>
      <c r="N1697" s="173">
        <v>2</v>
      </c>
    </row>
    <row r="1698" spans="1:14" x14ac:dyDescent="0.25">
      <c r="A1698" s="176" t="str">
        <f t="shared" si="156"/>
        <v>24985056</v>
      </c>
      <c r="B1698" s="176">
        <f t="shared" si="157"/>
        <v>2498505</v>
      </c>
      <c r="C1698" s="176" t="str">
        <f t="shared" si="158"/>
        <v>6</v>
      </c>
      <c r="D1698" s="176" t="str">
        <f t="shared" si="159"/>
        <v>TRAVELLER TOYO</v>
      </c>
      <c r="E1698" s="176" t="str">
        <f t="shared" si="160"/>
        <v>Шляпа</v>
      </c>
      <c r="F1698" s="177" t="str">
        <f t="shared" si="161"/>
        <v>Шляпы</v>
      </c>
      <c r="G1698" s="172" t="s">
        <v>1765</v>
      </c>
      <c r="H1698" s="173" t="s">
        <v>2145</v>
      </c>
      <c r="I1698" s="173" t="s">
        <v>60</v>
      </c>
      <c r="J1698" s="173" t="s">
        <v>2694</v>
      </c>
      <c r="K1698" s="173">
        <v>3</v>
      </c>
      <c r="L1698" s="173" t="s">
        <v>3101</v>
      </c>
      <c r="M1698" s="173"/>
      <c r="N1698" s="173">
        <v>3</v>
      </c>
    </row>
    <row r="1699" spans="1:14" x14ac:dyDescent="0.25">
      <c r="A1699" s="176" t="str">
        <f t="shared" si="156"/>
        <v>24985056</v>
      </c>
      <c r="B1699" s="176">
        <f t="shared" si="157"/>
        <v>2498505</v>
      </c>
      <c r="C1699" s="176" t="str">
        <f t="shared" si="158"/>
        <v>6</v>
      </c>
      <c r="D1699" s="176" t="str">
        <f t="shared" si="159"/>
        <v>TRAVELLER TOYO</v>
      </c>
      <c r="E1699" s="176" t="str">
        <f t="shared" si="160"/>
        <v>Шляпа</v>
      </c>
      <c r="F1699" s="177" t="str">
        <f t="shared" si="161"/>
        <v>Шляпы</v>
      </c>
      <c r="G1699" s="172" t="s">
        <v>1764</v>
      </c>
      <c r="H1699" s="173" t="s">
        <v>2145</v>
      </c>
      <c r="I1699" s="173" t="s">
        <v>64</v>
      </c>
      <c r="J1699" s="173" t="s">
        <v>2694</v>
      </c>
      <c r="K1699" s="173">
        <v>1</v>
      </c>
      <c r="L1699" s="173" t="s">
        <v>2695</v>
      </c>
      <c r="M1699" s="173"/>
      <c r="N1699" s="173">
        <v>1</v>
      </c>
    </row>
    <row r="1700" spans="1:14" x14ac:dyDescent="0.25">
      <c r="A1700" s="176" t="str">
        <f t="shared" si="156"/>
        <v>25271026</v>
      </c>
      <c r="B1700" s="176">
        <f t="shared" si="157"/>
        <v>2527102</v>
      </c>
      <c r="C1700" s="176" t="str">
        <f t="shared" si="158"/>
        <v>6</v>
      </c>
      <c r="D1700" s="176" t="str">
        <f t="shared" si="159"/>
        <v>TRAVELLER PIGSKIN</v>
      </c>
      <c r="E1700" s="176" t="str">
        <f t="shared" si="160"/>
        <v>Шляпа</v>
      </c>
      <c r="F1700" s="177" t="str">
        <f t="shared" si="161"/>
        <v>Шляпы</v>
      </c>
      <c r="G1700" s="172" t="s">
        <v>1687</v>
      </c>
      <c r="H1700" s="173" t="s">
        <v>2149</v>
      </c>
      <c r="I1700" s="173" t="s">
        <v>61</v>
      </c>
      <c r="J1700" s="173" t="s">
        <v>3102</v>
      </c>
      <c r="K1700" s="173">
        <v>3</v>
      </c>
      <c r="L1700" s="173" t="s">
        <v>3716</v>
      </c>
      <c r="M1700" s="173"/>
      <c r="N1700" s="173">
        <v>3</v>
      </c>
    </row>
    <row r="1701" spans="1:14" x14ac:dyDescent="0.25">
      <c r="A1701" s="176" t="str">
        <f t="shared" si="156"/>
        <v>25271026</v>
      </c>
      <c r="B1701" s="176">
        <f t="shared" si="157"/>
        <v>2527102</v>
      </c>
      <c r="C1701" s="176" t="str">
        <f t="shared" si="158"/>
        <v>6</v>
      </c>
      <c r="D1701" s="176" t="str">
        <f t="shared" si="159"/>
        <v>TRAVELLER PIGSKIN</v>
      </c>
      <c r="E1701" s="176" t="str">
        <f t="shared" si="160"/>
        <v>Шляпа</v>
      </c>
      <c r="F1701" s="177" t="str">
        <f t="shared" si="161"/>
        <v>Шляпы</v>
      </c>
      <c r="G1701" s="172" t="s">
        <v>1686</v>
      </c>
      <c r="H1701" s="173" t="s">
        <v>2149</v>
      </c>
      <c r="I1701" s="173" t="s">
        <v>60</v>
      </c>
      <c r="J1701" s="173" t="s">
        <v>3102</v>
      </c>
      <c r="K1701" s="173">
        <v>3</v>
      </c>
      <c r="L1701" s="173" t="s">
        <v>3716</v>
      </c>
      <c r="M1701" s="173"/>
      <c r="N1701" s="173">
        <v>3</v>
      </c>
    </row>
    <row r="1702" spans="1:14" x14ac:dyDescent="0.25">
      <c r="A1702" s="176" t="str">
        <f t="shared" si="156"/>
        <v>25271026</v>
      </c>
      <c r="B1702" s="176">
        <f t="shared" si="157"/>
        <v>2527102</v>
      </c>
      <c r="C1702" s="176" t="str">
        <f t="shared" si="158"/>
        <v>6</v>
      </c>
      <c r="D1702" s="176" t="str">
        <f t="shared" si="159"/>
        <v>TRAVELLER PIGSKIN</v>
      </c>
      <c r="E1702" s="176" t="str">
        <f t="shared" si="160"/>
        <v>Шляпа</v>
      </c>
      <c r="F1702" s="177" t="str">
        <f t="shared" si="161"/>
        <v>Шляпы</v>
      </c>
      <c r="G1702" s="172" t="s">
        <v>1685</v>
      </c>
      <c r="H1702" s="173" t="s">
        <v>2149</v>
      </c>
      <c r="I1702" s="173" t="s">
        <v>64</v>
      </c>
      <c r="J1702" s="173" t="s">
        <v>3102</v>
      </c>
      <c r="K1702" s="173">
        <v>2</v>
      </c>
      <c r="L1702" s="173" t="s">
        <v>3103</v>
      </c>
      <c r="M1702" s="173"/>
      <c r="N1702" s="173">
        <v>2</v>
      </c>
    </row>
    <row r="1703" spans="1:14" x14ac:dyDescent="0.25">
      <c r="A1703" s="176" t="str">
        <f t="shared" si="156"/>
        <v>25271026</v>
      </c>
      <c r="B1703" s="176">
        <f t="shared" si="157"/>
        <v>2527102</v>
      </c>
      <c r="C1703" s="176" t="str">
        <f t="shared" si="158"/>
        <v>6</v>
      </c>
      <c r="D1703" s="176" t="str">
        <f t="shared" si="159"/>
        <v>TRAVELLER PIGSKIN</v>
      </c>
      <c r="E1703" s="176" t="str">
        <f t="shared" si="160"/>
        <v>Шляпа</v>
      </c>
      <c r="F1703" s="177" t="str">
        <f t="shared" si="161"/>
        <v>Шляпы</v>
      </c>
      <c r="G1703" s="172" t="s">
        <v>1684</v>
      </c>
      <c r="H1703" s="173" t="s">
        <v>2149</v>
      </c>
      <c r="I1703" s="173" t="s">
        <v>70</v>
      </c>
      <c r="J1703" s="173" t="s">
        <v>3009</v>
      </c>
      <c r="K1703" s="173">
        <v>2</v>
      </c>
      <c r="L1703" s="173" t="s">
        <v>3010</v>
      </c>
      <c r="M1703" s="173"/>
      <c r="N1703" s="173">
        <v>2</v>
      </c>
    </row>
    <row r="1704" spans="1:14" x14ac:dyDescent="0.25">
      <c r="A1704" s="176" t="str">
        <f t="shared" si="156"/>
        <v>25271035</v>
      </c>
      <c r="B1704" s="176">
        <f t="shared" si="157"/>
        <v>2527103</v>
      </c>
      <c r="C1704" s="176" t="str">
        <f t="shared" si="158"/>
        <v>5</v>
      </c>
      <c r="D1704" s="176" t="str">
        <f t="shared" si="159"/>
        <v>TRAVELLER PIGSKIN</v>
      </c>
      <c r="E1704" s="176" t="str">
        <f t="shared" si="160"/>
        <v>Шляпа</v>
      </c>
      <c r="F1704" s="177" t="str">
        <f t="shared" si="161"/>
        <v>Шляпы</v>
      </c>
      <c r="G1704" s="172" t="s">
        <v>1603</v>
      </c>
      <c r="H1704" s="173" t="s">
        <v>2154</v>
      </c>
      <c r="I1704" s="173" t="s">
        <v>64</v>
      </c>
      <c r="J1704" s="173" t="s">
        <v>3104</v>
      </c>
      <c r="K1704" s="173">
        <v>1</v>
      </c>
      <c r="L1704" s="173" t="s">
        <v>3104</v>
      </c>
      <c r="M1704" s="173"/>
      <c r="N1704" s="173">
        <v>1</v>
      </c>
    </row>
    <row r="1705" spans="1:14" x14ac:dyDescent="0.25">
      <c r="A1705" s="176" t="str">
        <f t="shared" si="156"/>
        <v>252800542</v>
      </c>
      <c r="B1705" s="176">
        <f t="shared" si="157"/>
        <v>2528005</v>
      </c>
      <c r="C1705" s="176" t="str">
        <f t="shared" si="158"/>
        <v>42</v>
      </c>
      <c r="D1705" s="176" t="str">
        <f t="shared" si="159"/>
        <v>SARDIS</v>
      </c>
      <c r="E1705" s="176" t="str">
        <f t="shared" si="160"/>
        <v>Шляпа</v>
      </c>
      <c r="F1705" s="177" t="str">
        <f t="shared" si="161"/>
        <v>Шляпы</v>
      </c>
      <c r="G1705" s="172" t="s">
        <v>2361</v>
      </c>
      <c r="H1705" s="173" t="s">
        <v>2157</v>
      </c>
      <c r="I1705" s="173" t="s">
        <v>61</v>
      </c>
      <c r="J1705" s="173" t="s">
        <v>3105</v>
      </c>
      <c r="K1705" s="173">
        <v>1</v>
      </c>
      <c r="L1705" s="173" t="s">
        <v>3105</v>
      </c>
      <c r="M1705" s="173"/>
      <c r="N1705" s="173">
        <v>1</v>
      </c>
    </row>
    <row r="1706" spans="1:14" x14ac:dyDescent="0.25">
      <c r="A1706" s="176" t="str">
        <f t="shared" si="156"/>
        <v>252800542</v>
      </c>
      <c r="B1706" s="176">
        <f t="shared" si="157"/>
        <v>2528005</v>
      </c>
      <c r="C1706" s="176" t="str">
        <f t="shared" si="158"/>
        <v>42</v>
      </c>
      <c r="D1706" s="176" t="str">
        <f t="shared" si="159"/>
        <v>SARDIS</v>
      </c>
      <c r="E1706" s="176" t="str">
        <f t="shared" si="160"/>
        <v>Шляпа</v>
      </c>
      <c r="F1706" s="177" t="str">
        <f t="shared" si="161"/>
        <v>Шляпы</v>
      </c>
      <c r="G1706" s="172" t="s">
        <v>2359</v>
      </c>
      <c r="H1706" s="173" t="s">
        <v>2157</v>
      </c>
      <c r="I1706" s="173" t="s">
        <v>60</v>
      </c>
      <c r="J1706" s="173" t="s">
        <v>3106</v>
      </c>
      <c r="K1706" s="173">
        <v>2</v>
      </c>
      <c r="L1706" s="173" t="s">
        <v>3107</v>
      </c>
      <c r="M1706" s="173"/>
      <c r="N1706" s="173">
        <v>2</v>
      </c>
    </row>
    <row r="1707" spans="1:14" x14ac:dyDescent="0.25">
      <c r="A1707" s="176" t="str">
        <f t="shared" si="156"/>
        <v>252800542</v>
      </c>
      <c r="B1707" s="176">
        <f t="shared" si="157"/>
        <v>2528005</v>
      </c>
      <c r="C1707" s="176" t="str">
        <f t="shared" si="158"/>
        <v>42</v>
      </c>
      <c r="D1707" s="176" t="str">
        <f t="shared" si="159"/>
        <v>SARDIS</v>
      </c>
      <c r="E1707" s="176" t="str">
        <f t="shared" si="160"/>
        <v>Шляпа</v>
      </c>
      <c r="F1707" s="177" t="str">
        <f t="shared" si="161"/>
        <v>Шляпы</v>
      </c>
      <c r="G1707" s="172" t="s">
        <v>2358</v>
      </c>
      <c r="H1707" s="173" t="s">
        <v>2157</v>
      </c>
      <c r="I1707" s="173" t="s">
        <v>64</v>
      </c>
      <c r="J1707" s="173" t="s">
        <v>3105</v>
      </c>
      <c r="K1707" s="173">
        <v>1</v>
      </c>
      <c r="L1707" s="173" t="s">
        <v>3105</v>
      </c>
      <c r="M1707" s="173"/>
      <c r="N1707" s="173">
        <v>1</v>
      </c>
    </row>
    <row r="1708" spans="1:14" x14ac:dyDescent="0.25">
      <c r="A1708" s="176" t="str">
        <f t="shared" si="156"/>
        <v>252800566</v>
      </c>
      <c r="B1708" s="176">
        <f t="shared" si="157"/>
        <v>2528005</v>
      </c>
      <c r="C1708" s="176" t="str">
        <f t="shared" si="158"/>
        <v>66</v>
      </c>
      <c r="D1708" s="176" t="str">
        <f t="shared" si="159"/>
        <v>SARDIS</v>
      </c>
      <c r="E1708" s="176" t="str">
        <f t="shared" si="160"/>
        <v>Шляпа</v>
      </c>
      <c r="F1708" s="177" t="str">
        <f t="shared" si="161"/>
        <v>Шляпы</v>
      </c>
      <c r="G1708" s="172" t="s">
        <v>2365</v>
      </c>
      <c r="H1708" s="173" t="s">
        <v>2161</v>
      </c>
      <c r="I1708" s="173" t="s">
        <v>61</v>
      </c>
      <c r="J1708" s="173" t="s">
        <v>3105</v>
      </c>
      <c r="K1708" s="173">
        <v>1</v>
      </c>
      <c r="L1708" s="173" t="s">
        <v>3105</v>
      </c>
      <c r="M1708" s="173"/>
      <c r="N1708" s="173">
        <v>1</v>
      </c>
    </row>
    <row r="1709" spans="1:14" x14ac:dyDescent="0.25">
      <c r="A1709" s="176" t="str">
        <f t="shared" si="156"/>
        <v>252800566</v>
      </c>
      <c r="B1709" s="176">
        <f t="shared" si="157"/>
        <v>2528005</v>
      </c>
      <c r="C1709" s="176" t="str">
        <f t="shared" si="158"/>
        <v>66</v>
      </c>
      <c r="D1709" s="176" t="str">
        <f t="shared" si="159"/>
        <v>SARDIS</v>
      </c>
      <c r="E1709" s="176" t="str">
        <f t="shared" si="160"/>
        <v>Шляпа</v>
      </c>
      <c r="F1709" s="177" t="str">
        <f t="shared" si="161"/>
        <v>Шляпы</v>
      </c>
      <c r="G1709" s="172" t="s">
        <v>2363</v>
      </c>
      <c r="H1709" s="173" t="s">
        <v>2161</v>
      </c>
      <c r="I1709" s="173" t="s">
        <v>60</v>
      </c>
      <c r="J1709" s="173" t="s">
        <v>3106</v>
      </c>
      <c r="K1709" s="173">
        <v>2</v>
      </c>
      <c r="L1709" s="173" t="s">
        <v>3107</v>
      </c>
      <c r="M1709" s="173"/>
      <c r="N1709" s="173">
        <v>2</v>
      </c>
    </row>
    <row r="1710" spans="1:14" x14ac:dyDescent="0.25">
      <c r="A1710" s="176" t="str">
        <f t="shared" si="156"/>
        <v>252800566</v>
      </c>
      <c r="B1710" s="176">
        <f t="shared" si="157"/>
        <v>2528005</v>
      </c>
      <c r="C1710" s="176" t="str">
        <f t="shared" si="158"/>
        <v>66</v>
      </c>
      <c r="D1710" s="176" t="str">
        <f t="shared" si="159"/>
        <v>SARDIS</v>
      </c>
      <c r="E1710" s="176" t="str">
        <f t="shared" si="160"/>
        <v>Шляпа</v>
      </c>
      <c r="F1710" s="177" t="str">
        <f t="shared" si="161"/>
        <v>Шляпы</v>
      </c>
      <c r="G1710" s="172" t="s">
        <v>2362</v>
      </c>
      <c r="H1710" s="173" t="s">
        <v>2161</v>
      </c>
      <c r="I1710" s="173" t="s">
        <v>64</v>
      </c>
      <c r="J1710" s="173" t="s">
        <v>3105</v>
      </c>
      <c r="K1710" s="173">
        <v>1</v>
      </c>
      <c r="L1710" s="173" t="s">
        <v>3105</v>
      </c>
      <c r="M1710" s="173"/>
      <c r="N1710" s="173">
        <v>1</v>
      </c>
    </row>
    <row r="1711" spans="1:14" x14ac:dyDescent="0.25">
      <c r="A1711" s="176" t="str">
        <f t="shared" si="156"/>
        <v>25280102</v>
      </c>
      <c r="B1711" s="176">
        <f t="shared" si="157"/>
        <v>2528010</v>
      </c>
      <c r="C1711" s="176" t="str">
        <f t="shared" si="158"/>
        <v>2</v>
      </c>
      <c r="D1711" s="176" t="str">
        <f t="shared" si="159"/>
        <v>TRAVELLER</v>
      </c>
      <c r="E1711" s="176" t="str">
        <f t="shared" si="160"/>
        <v>Шляпа</v>
      </c>
      <c r="F1711" s="177" t="str">
        <f t="shared" si="161"/>
        <v>Шляпы</v>
      </c>
      <c r="G1711" s="172" t="s">
        <v>3372</v>
      </c>
      <c r="H1711" s="173" t="s">
        <v>2164</v>
      </c>
      <c r="I1711" s="173" t="s">
        <v>70</v>
      </c>
      <c r="J1711" s="173" t="s">
        <v>3108</v>
      </c>
      <c r="K1711" s="173">
        <v>1</v>
      </c>
      <c r="L1711" s="173" t="s">
        <v>3108</v>
      </c>
      <c r="M1711" s="173"/>
      <c r="N1711" s="173">
        <v>1</v>
      </c>
    </row>
    <row r="1712" spans="1:14" x14ac:dyDescent="0.25">
      <c r="A1712" s="176" t="str">
        <f t="shared" si="156"/>
        <v>25280101</v>
      </c>
      <c r="B1712" s="176">
        <f t="shared" si="157"/>
        <v>2528010</v>
      </c>
      <c r="C1712" s="176" t="str">
        <f t="shared" si="158"/>
        <v>1</v>
      </c>
      <c r="D1712" s="176" t="str">
        <f t="shared" si="159"/>
        <v>TRAVELLER</v>
      </c>
      <c r="E1712" s="176" t="str">
        <f t="shared" si="160"/>
        <v>Шляпа</v>
      </c>
      <c r="F1712" s="177" t="str">
        <f t="shared" si="161"/>
        <v>Шляпы</v>
      </c>
      <c r="G1712" s="172" t="s">
        <v>2344</v>
      </c>
      <c r="H1712" s="173" t="s">
        <v>2166</v>
      </c>
      <c r="I1712" s="173" t="s">
        <v>60</v>
      </c>
      <c r="J1712" s="173" t="s">
        <v>3108</v>
      </c>
      <c r="K1712" s="173">
        <v>1</v>
      </c>
      <c r="L1712" s="173" t="s">
        <v>3108</v>
      </c>
      <c r="M1712" s="173"/>
      <c r="N1712" s="173">
        <v>1</v>
      </c>
    </row>
    <row r="1713" spans="1:14" x14ac:dyDescent="0.25">
      <c r="A1713" s="176" t="str">
        <f t="shared" si="156"/>
        <v>25280147</v>
      </c>
      <c r="B1713" s="176">
        <f t="shared" si="157"/>
        <v>2528014</v>
      </c>
      <c r="C1713" s="176" t="str">
        <f t="shared" si="158"/>
        <v>7</v>
      </c>
      <c r="D1713" s="176" t="str">
        <f t="shared" si="159"/>
        <v>TRAVELLER VITAFELT</v>
      </c>
      <c r="E1713" s="176" t="str">
        <f t="shared" si="160"/>
        <v>Шляпа</v>
      </c>
      <c r="F1713" s="177" t="str">
        <f t="shared" si="161"/>
        <v>Шляпы</v>
      </c>
      <c r="G1713" s="172" t="s">
        <v>355</v>
      </c>
      <c r="H1713" s="173" t="s">
        <v>2169</v>
      </c>
      <c r="I1713" s="173" t="s">
        <v>61</v>
      </c>
      <c r="J1713" s="173" t="s">
        <v>3109</v>
      </c>
      <c r="K1713" s="173">
        <v>1</v>
      </c>
      <c r="L1713" s="173" t="s">
        <v>3109</v>
      </c>
      <c r="M1713" s="173"/>
      <c r="N1713" s="173">
        <v>1</v>
      </c>
    </row>
    <row r="1714" spans="1:14" x14ac:dyDescent="0.25">
      <c r="A1714" s="176" t="str">
        <f t="shared" si="156"/>
        <v>25280147</v>
      </c>
      <c r="B1714" s="176">
        <f t="shared" si="157"/>
        <v>2528014</v>
      </c>
      <c r="C1714" s="176" t="str">
        <f t="shared" si="158"/>
        <v>7</v>
      </c>
      <c r="D1714" s="176" t="str">
        <f t="shared" si="159"/>
        <v>TRAVELLER VITAFELT</v>
      </c>
      <c r="E1714" s="176" t="str">
        <f t="shared" si="160"/>
        <v>Шляпа</v>
      </c>
      <c r="F1714" s="177" t="str">
        <f t="shared" si="161"/>
        <v>Шляпы</v>
      </c>
      <c r="G1714" s="172" t="s">
        <v>354</v>
      </c>
      <c r="H1714" s="173" t="s">
        <v>2169</v>
      </c>
      <c r="I1714" s="173" t="s">
        <v>60</v>
      </c>
      <c r="J1714" s="173" t="s">
        <v>3109</v>
      </c>
      <c r="K1714" s="173">
        <v>1</v>
      </c>
      <c r="L1714" s="173" t="s">
        <v>3109</v>
      </c>
      <c r="M1714" s="173"/>
      <c r="N1714" s="173">
        <v>1</v>
      </c>
    </row>
    <row r="1715" spans="1:14" x14ac:dyDescent="0.25">
      <c r="A1715" s="176" t="str">
        <f t="shared" si="156"/>
        <v>25280147</v>
      </c>
      <c r="B1715" s="176">
        <f t="shared" si="157"/>
        <v>2528014</v>
      </c>
      <c r="C1715" s="176" t="str">
        <f t="shared" si="158"/>
        <v>7</v>
      </c>
      <c r="D1715" s="176" t="str">
        <f t="shared" si="159"/>
        <v>TRAVELLER VITAFELT</v>
      </c>
      <c r="E1715" s="176" t="str">
        <f t="shared" si="160"/>
        <v>Шляпа</v>
      </c>
      <c r="F1715" s="177" t="str">
        <f t="shared" si="161"/>
        <v>Шляпы</v>
      </c>
      <c r="G1715" s="172" t="s">
        <v>353</v>
      </c>
      <c r="H1715" s="173" t="s">
        <v>2169</v>
      </c>
      <c r="I1715" s="173" t="s">
        <v>64</v>
      </c>
      <c r="J1715" s="173" t="s">
        <v>3109</v>
      </c>
      <c r="K1715" s="173">
        <v>1</v>
      </c>
      <c r="L1715" s="173" t="s">
        <v>3109</v>
      </c>
      <c r="M1715" s="173"/>
      <c r="N1715" s="173">
        <v>1</v>
      </c>
    </row>
    <row r="1716" spans="1:14" x14ac:dyDescent="0.25">
      <c r="A1716" s="176" t="str">
        <f t="shared" si="156"/>
        <v>25280141</v>
      </c>
      <c r="B1716" s="176">
        <f t="shared" si="157"/>
        <v>2528014</v>
      </c>
      <c r="C1716" s="176" t="str">
        <f t="shared" si="158"/>
        <v>1</v>
      </c>
      <c r="D1716" s="176" t="str">
        <f t="shared" si="159"/>
        <v>TRAVELLER VITAFELT</v>
      </c>
      <c r="E1716" s="176" t="str">
        <f t="shared" si="160"/>
        <v>Шляпа</v>
      </c>
      <c r="F1716" s="177" t="str">
        <f t="shared" si="161"/>
        <v>Шляпы</v>
      </c>
      <c r="G1716" s="172" t="s">
        <v>358</v>
      </c>
      <c r="H1716" s="173" t="s">
        <v>2173</v>
      </c>
      <c r="I1716" s="173" t="s">
        <v>61</v>
      </c>
      <c r="J1716" s="173" t="s">
        <v>3109</v>
      </c>
      <c r="K1716" s="173">
        <v>1</v>
      </c>
      <c r="L1716" s="173" t="s">
        <v>3109</v>
      </c>
      <c r="M1716" s="173"/>
      <c r="N1716" s="173">
        <v>1</v>
      </c>
    </row>
    <row r="1717" spans="1:14" x14ac:dyDescent="0.25">
      <c r="A1717" s="176" t="str">
        <f t="shared" si="156"/>
        <v>25280141</v>
      </c>
      <c r="B1717" s="176">
        <f t="shared" si="157"/>
        <v>2528014</v>
      </c>
      <c r="C1717" s="176" t="str">
        <f t="shared" si="158"/>
        <v>1</v>
      </c>
      <c r="D1717" s="176" t="str">
        <f t="shared" si="159"/>
        <v>TRAVELLER VITAFELT</v>
      </c>
      <c r="E1717" s="176" t="str">
        <f t="shared" si="160"/>
        <v>Шляпа</v>
      </c>
      <c r="F1717" s="177" t="str">
        <f t="shared" si="161"/>
        <v>Шляпы</v>
      </c>
      <c r="G1717" s="172" t="s">
        <v>357</v>
      </c>
      <c r="H1717" s="173" t="s">
        <v>2173</v>
      </c>
      <c r="I1717" s="173" t="s">
        <v>60</v>
      </c>
      <c r="J1717" s="173" t="s">
        <v>3109</v>
      </c>
      <c r="K1717" s="173">
        <v>3</v>
      </c>
      <c r="L1717" s="173" t="s">
        <v>3111</v>
      </c>
      <c r="M1717" s="173"/>
      <c r="N1717" s="173">
        <v>3</v>
      </c>
    </row>
    <row r="1718" spans="1:14" x14ac:dyDescent="0.25">
      <c r="A1718" s="176" t="str">
        <f t="shared" si="156"/>
        <v>25280141</v>
      </c>
      <c r="B1718" s="176">
        <f t="shared" si="157"/>
        <v>2528014</v>
      </c>
      <c r="C1718" s="176" t="str">
        <f t="shared" si="158"/>
        <v>1</v>
      </c>
      <c r="D1718" s="176" t="str">
        <f t="shared" si="159"/>
        <v>TRAVELLER VITAFELT</v>
      </c>
      <c r="E1718" s="176" t="str">
        <f t="shared" si="160"/>
        <v>Шляпа</v>
      </c>
      <c r="F1718" s="177" t="str">
        <f t="shared" si="161"/>
        <v>Шляпы</v>
      </c>
      <c r="G1718" s="172" t="s">
        <v>356</v>
      </c>
      <c r="H1718" s="173" t="s">
        <v>2173</v>
      </c>
      <c r="I1718" s="173" t="s">
        <v>64</v>
      </c>
      <c r="J1718" s="173" t="s">
        <v>3109</v>
      </c>
      <c r="K1718" s="173">
        <v>2</v>
      </c>
      <c r="L1718" s="173" t="s">
        <v>3110</v>
      </c>
      <c r="M1718" s="173"/>
      <c r="N1718" s="173">
        <v>2</v>
      </c>
    </row>
    <row r="1719" spans="1:14" x14ac:dyDescent="0.25">
      <c r="A1719" s="176" t="str">
        <f t="shared" si="156"/>
        <v>252810167</v>
      </c>
      <c r="B1719" s="176">
        <f t="shared" si="157"/>
        <v>2528101</v>
      </c>
      <c r="C1719" s="176" t="str">
        <f t="shared" si="158"/>
        <v>67</v>
      </c>
      <c r="D1719" s="176" t="str">
        <f t="shared" si="159"/>
        <v>MARLON</v>
      </c>
      <c r="E1719" s="176" t="str">
        <f t="shared" si="160"/>
        <v>Шляпа</v>
      </c>
      <c r="F1719" s="177" t="str">
        <f t="shared" si="161"/>
        <v>Шляпы</v>
      </c>
      <c r="G1719" s="172" t="s">
        <v>1817</v>
      </c>
      <c r="H1719" s="173" t="s">
        <v>2178</v>
      </c>
      <c r="I1719" s="173" t="s">
        <v>64</v>
      </c>
      <c r="J1719" s="173" t="s">
        <v>3112</v>
      </c>
      <c r="K1719" s="173">
        <v>1</v>
      </c>
      <c r="L1719" s="173" t="s">
        <v>3112</v>
      </c>
      <c r="M1719" s="173"/>
      <c r="N1719" s="173">
        <v>1</v>
      </c>
    </row>
    <row r="1720" spans="1:14" x14ac:dyDescent="0.25">
      <c r="A1720" s="176" t="str">
        <f t="shared" si="156"/>
        <v>25281081</v>
      </c>
      <c r="B1720" s="176">
        <f t="shared" si="157"/>
        <v>2528108</v>
      </c>
      <c r="C1720" s="176" t="str">
        <f t="shared" si="158"/>
        <v>1</v>
      </c>
      <c r="D1720" s="176" t="str">
        <f t="shared" si="159"/>
        <v>TRAVELLER WOOLFELT</v>
      </c>
      <c r="E1720" s="176" t="str">
        <f t="shared" si="160"/>
        <v>Шляпа</v>
      </c>
      <c r="F1720" s="177" t="str">
        <f t="shared" si="161"/>
        <v>Шляпы</v>
      </c>
      <c r="G1720" s="172" t="s">
        <v>1422</v>
      </c>
      <c r="H1720" s="173" t="s">
        <v>2180</v>
      </c>
      <c r="I1720" s="173" t="s">
        <v>61</v>
      </c>
      <c r="J1720" s="173" t="s">
        <v>3113</v>
      </c>
      <c r="K1720" s="173">
        <v>1</v>
      </c>
      <c r="L1720" s="173" t="s">
        <v>3113</v>
      </c>
      <c r="M1720" s="173"/>
      <c r="N1720" s="173">
        <v>1</v>
      </c>
    </row>
    <row r="1721" spans="1:14" x14ac:dyDescent="0.25">
      <c r="A1721" s="176" t="str">
        <f t="shared" si="156"/>
        <v>25281081</v>
      </c>
      <c r="B1721" s="176">
        <f t="shared" si="157"/>
        <v>2528108</v>
      </c>
      <c r="C1721" s="176" t="str">
        <f t="shared" si="158"/>
        <v>1</v>
      </c>
      <c r="D1721" s="176" t="str">
        <f t="shared" si="159"/>
        <v>TRAVELLER WOOLFELT</v>
      </c>
      <c r="E1721" s="176" t="str">
        <f t="shared" si="160"/>
        <v>Шляпа</v>
      </c>
      <c r="F1721" s="177" t="str">
        <f t="shared" si="161"/>
        <v>Шляпы</v>
      </c>
      <c r="G1721" s="172" t="s">
        <v>3212</v>
      </c>
      <c r="H1721" s="173" t="s">
        <v>2180</v>
      </c>
      <c r="I1721" s="173" t="s">
        <v>60</v>
      </c>
      <c r="J1721" s="173" t="s">
        <v>2726</v>
      </c>
      <c r="K1721" s="173">
        <v>1</v>
      </c>
      <c r="L1721" s="173" t="s">
        <v>2726</v>
      </c>
      <c r="M1721" s="173"/>
      <c r="N1721" s="173">
        <v>1</v>
      </c>
    </row>
    <row r="1722" spans="1:14" x14ac:dyDescent="0.25">
      <c r="A1722" s="176" t="str">
        <f t="shared" si="156"/>
        <v>25281081</v>
      </c>
      <c r="B1722" s="176">
        <f t="shared" si="157"/>
        <v>2528108</v>
      </c>
      <c r="C1722" s="176" t="str">
        <f t="shared" si="158"/>
        <v>1</v>
      </c>
      <c r="D1722" s="176" t="str">
        <f t="shared" si="159"/>
        <v>TRAVELLER WOOLFELT</v>
      </c>
      <c r="E1722" s="176" t="str">
        <f t="shared" si="160"/>
        <v>Шляпа</v>
      </c>
      <c r="F1722" s="177" t="str">
        <f t="shared" si="161"/>
        <v>Шляпы</v>
      </c>
      <c r="G1722" s="172" t="s">
        <v>1420</v>
      </c>
      <c r="H1722" s="173" t="s">
        <v>2180</v>
      </c>
      <c r="I1722" s="173" t="s">
        <v>64</v>
      </c>
      <c r="J1722" s="173" t="s">
        <v>2727</v>
      </c>
      <c r="K1722" s="173">
        <v>1</v>
      </c>
      <c r="L1722" s="173" t="s">
        <v>2728</v>
      </c>
      <c r="M1722" s="173"/>
      <c r="N1722" s="173">
        <v>1</v>
      </c>
    </row>
    <row r="1723" spans="1:14" x14ac:dyDescent="0.25">
      <c r="A1723" s="176" t="str">
        <f t="shared" si="156"/>
        <v>252810936</v>
      </c>
      <c r="B1723" s="176">
        <f t="shared" si="157"/>
        <v>2528109</v>
      </c>
      <c r="C1723" s="176" t="str">
        <f t="shared" si="158"/>
        <v>36</v>
      </c>
      <c r="D1723" s="176" t="str">
        <f t="shared" si="159"/>
        <v>TRAVELLER WOOLFELT</v>
      </c>
      <c r="E1723" s="176" t="str">
        <f t="shared" si="160"/>
        <v>Шляпа</v>
      </c>
      <c r="F1723" s="177" t="str">
        <f t="shared" si="161"/>
        <v>Шляпы</v>
      </c>
      <c r="G1723" s="172" t="s">
        <v>1602</v>
      </c>
      <c r="H1723" s="173" t="s">
        <v>2183</v>
      </c>
      <c r="I1723" s="173" t="s">
        <v>60</v>
      </c>
      <c r="J1723" s="173" t="s">
        <v>3114</v>
      </c>
      <c r="K1723" s="173">
        <v>1</v>
      </c>
      <c r="L1723" s="173" t="s">
        <v>3114</v>
      </c>
      <c r="M1723" s="173"/>
      <c r="N1723" s="173">
        <v>1</v>
      </c>
    </row>
    <row r="1724" spans="1:14" x14ac:dyDescent="0.25">
      <c r="A1724" s="176" t="str">
        <f t="shared" si="156"/>
        <v>252810936</v>
      </c>
      <c r="B1724" s="176">
        <f t="shared" si="157"/>
        <v>2528109</v>
      </c>
      <c r="C1724" s="176" t="str">
        <f t="shared" si="158"/>
        <v>36</v>
      </c>
      <c r="D1724" s="176" t="str">
        <f t="shared" si="159"/>
        <v>TRAVELLER WOOLFELT</v>
      </c>
      <c r="E1724" s="176" t="str">
        <f t="shared" si="160"/>
        <v>Шляпа</v>
      </c>
      <c r="F1724" s="177" t="str">
        <f t="shared" si="161"/>
        <v>Шляпы</v>
      </c>
      <c r="G1724" s="172" t="s">
        <v>1600</v>
      </c>
      <c r="H1724" s="173" t="s">
        <v>2183</v>
      </c>
      <c r="I1724" s="173" t="s">
        <v>64</v>
      </c>
      <c r="J1724" s="173" t="s">
        <v>3114</v>
      </c>
      <c r="K1724" s="173">
        <v>1</v>
      </c>
      <c r="L1724" s="173" t="s">
        <v>3114</v>
      </c>
      <c r="M1724" s="173"/>
      <c r="N1724" s="173">
        <v>1</v>
      </c>
    </row>
    <row r="1725" spans="1:14" x14ac:dyDescent="0.25">
      <c r="A1725" s="176" t="str">
        <f t="shared" si="156"/>
        <v>252810936</v>
      </c>
      <c r="B1725" s="176">
        <f t="shared" si="157"/>
        <v>2528109</v>
      </c>
      <c r="C1725" s="176" t="str">
        <f t="shared" si="158"/>
        <v>36</v>
      </c>
      <c r="D1725" s="176" t="str">
        <f t="shared" si="159"/>
        <v>TRAVELLER WOOLFELT</v>
      </c>
      <c r="E1725" s="176" t="str">
        <f t="shared" si="160"/>
        <v>Шляпа</v>
      </c>
      <c r="F1725" s="177" t="str">
        <f t="shared" si="161"/>
        <v>Шляпы</v>
      </c>
      <c r="G1725" s="172" t="s">
        <v>1599</v>
      </c>
      <c r="H1725" s="173" t="s">
        <v>2183</v>
      </c>
      <c r="I1725" s="173" t="s">
        <v>70</v>
      </c>
      <c r="J1725" s="173" t="s">
        <v>3115</v>
      </c>
      <c r="K1725" s="173">
        <v>1</v>
      </c>
      <c r="L1725" s="173" t="s">
        <v>3115</v>
      </c>
      <c r="M1725" s="173"/>
      <c r="N1725" s="173">
        <v>1</v>
      </c>
    </row>
    <row r="1726" spans="1:14" x14ac:dyDescent="0.25">
      <c r="A1726" s="176" t="str">
        <f t="shared" si="156"/>
        <v>252811266</v>
      </c>
      <c r="B1726" s="176">
        <f t="shared" si="157"/>
        <v>2528112</v>
      </c>
      <c r="C1726" s="176" t="str">
        <f t="shared" si="158"/>
        <v>66</v>
      </c>
      <c r="D1726" s="176" t="str">
        <f t="shared" si="159"/>
        <v>TRAVELLER WOOLFELT</v>
      </c>
      <c r="E1726" s="176" t="str">
        <f t="shared" si="160"/>
        <v>Шляпа</v>
      </c>
      <c r="F1726" s="177" t="str">
        <f t="shared" si="161"/>
        <v>Шляпы</v>
      </c>
      <c r="G1726" s="172" t="s">
        <v>1040</v>
      </c>
      <c r="H1726" s="173" t="s">
        <v>3405</v>
      </c>
      <c r="I1726" s="173" t="s">
        <v>61</v>
      </c>
      <c r="J1726" s="173" t="s">
        <v>2762</v>
      </c>
      <c r="K1726" s="173">
        <v>3</v>
      </c>
      <c r="L1726" s="173" t="s">
        <v>2837</v>
      </c>
      <c r="M1726" s="173"/>
      <c r="N1726" s="173">
        <v>3</v>
      </c>
    </row>
    <row r="1727" spans="1:14" x14ac:dyDescent="0.25">
      <c r="A1727" s="176" t="str">
        <f t="shared" si="156"/>
        <v>252811266</v>
      </c>
      <c r="B1727" s="176">
        <f t="shared" si="157"/>
        <v>2528112</v>
      </c>
      <c r="C1727" s="176" t="str">
        <f t="shared" si="158"/>
        <v>66</v>
      </c>
      <c r="D1727" s="176" t="str">
        <f t="shared" si="159"/>
        <v>TRAVELLER WOOLFELT</v>
      </c>
      <c r="E1727" s="176" t="str">
        <f t="shared" si="160"/>
        <v>Шляпа</v>
      </c>
      <c r="F1727" s="177" t="str">
        <f t="shared" si="161"/>
        <v>Шляпы</v>
      </c>
      <c r="G1727" s="172" t="s">
        <v>1039</v>
      </c>
      <c r="H1727" s="173" t="s">
        <v>3405</v>
      </c>
      <c r="I1727" s="173" t="s">
        <v>60</v>
      </c>
      <c r="J1727" s="173" t="s">
        <v>2762</v>
      </c>
      <c r="K1727" s="173">
        <v>4</v>
      </c>
      <c r="L1727" s="173" t="s">
        <v>3116</v>
      </c>
      <c r="M1727" s="173"/>
      <c r="N1727" s="173">
        <v>4</v>
      </c>
    </row>
    <row r="1728" spans="1:14" x14ac:dyDescent="0.25">
      <c r="A1728" s="176" t="str">
        <f t="shared" si="156"/>
        <v>252811266</v>
      </c>
      <c r="B1728" s="176">
        <f t="shared" si="157"/>
        <v>2528112</v>
      </c>
      <c r="C1728" s="176" t="str">
        <f t="shared" si="158"/>
        <v>66</v>
      </c>
      <c r="D1728" s="176" t="str">
        <f t="shared" si="159"/>
        <v>TRAVELLER WOOLFELT</v>
      </c>
      <c r="E1728" s="176" t="str">
        <f t="shared" si="160"/>
        <v>Шляпа</v>
      </c>
      <c r="F1728" s="177" t="str">
        <f t="shared" si="161"/>
        <v>Шляпы</v>
      </c>
      <c r="G1728" s="172" t="s">
        <v>1038</v>
      </c>
      <c r="H1728" s="173" t="s">
        <v>3405</v>
      </c>
      <c r="I1728" s="173" t="s">
        <v>64</v>
      </c>
      <c r="J1728" s="173" t="s">
        <v>2762</v>
      </c>
      <c r="K1728" s="173">
        <v>2</v>
      </c>
      <c r="L1728" s="173" t="s">
        <v>2763</v>
      </c>
      <c r="M1728" s="173"/>
      <c r="N1728" s="173">
        <v>2</v>
      </c>
    </row>
    <row r="1729" spans="1:14" x14ac:dyDescent="0.25">
      <c r="A1729" s="176" t="str">
        <f t="shared" si="156"/>
        <v>252811266</v>
      </c>
      <c r="B1729" s="176">
        <f t="shared" si="157"/>
        <v>2528112</v>
      </c>
      <c r="C1729" s="176" t="str">
        <f t="shared" si="158"/>
        <v>66</v>
      </c>
      <c r="D1729" s="176" t="str">
        <f t="shared" si="159"/>
        <v>TRAVELLER WOOLFELT</v>
      </c>
      <c r="E1729" s="176" t="str">
        <f t="shared" si="160"/>
        <v>Шляпа</v>
      </c>
      <c r="F1729" s="177" t="str">
        <f t="shared" si="161"/>
        <v>Шляпы</v>
      </c>
      <c r="G1729" s="172" t="s">
        <v>1037</v>
      </c>
      <c r="H1729" s="173" t="s">
        <v>3405</v>
      </c>
      <c r="I1729" s="173" t="s">
        <v>70</v>
      </c>
      <c r="J1729" s="173" t="s">
        <v>2762</v>
      </c>
      <c r="K1729" s="173">
        <v>1</v>
      </c>
      <c r="L1729" s="173" t="s">
        <v>2762</v>
      </c>
      <c r="M1729" s="173"/>
      <c r="N1729" s="173">
        <v>1</v>
      </c>
    </row>
    <row r="1730" spans="1:14" x14ac:dyDescent="0.25">
      <c r="A1730" s="176" t="str">
        <f t="shared" si="156"/>
        <v>25281122</v>
      </c>
      <c r="B1730" s="176">
        <f t="shared" si="157"/>
        <v>2528112</v>
      </c>
      <c r="C1730" s="176" t="str">
        <f t="shared" si="158"/>
        <v>2</v>
      </c>
      <c r="D1730" s="176" t="str">
        <f t="shared" si="159"/>
        <v>TRAVELLER WOOLFELT</v>
      </c>
      <c r="E1730" s="176" t="str">
        <f t="shared" si="160"/>
        <v>Шляпа</v>
      </c>
      <c r="F1730" s="177" t="str">
        <f t="shared" si="161"/>
        <v>Шляпы</v>
      </c>
      <c r="G1730" s="172" t="s">
        <v>493</v>
      </c>
      <c r="H1730" s="173" t="s">
        <v>2191</v>
      </c>
      <c r="I1730" s="173" t="s">
        <v>60</v>
      </c>
      <c r="J1730" s="173" t="s">
        <v>2639</v>
      </c>
      <c r="K1730" s="173">
        <v>4</v>
      </c>
      <c r="L1730" s="173" t="s">
        <v>2642</v>
      </c>
      <c r="M1730" s="173">
        <v>1</v>
      </c>
      <c r="N1730" s="173">
        <v>3</v>
      </c>
    </row>
    <row r="1731" spans="1:14" x14ac:dyDescent="0.25">
      <c r="A1731" s="176" t="str">
        <f t="shared" ref="A1731:A1794" si="162">B1731&amp;C1731</f>
        <v>25281122</v>
      </c>
      <c r="B1731" s="176">
        <f t="shared" ref="B1731:B1794" si="163">_xlfn.LET(_xlpm.START,FIND("арт. ",H1731)+5,_xlpm.END,FIND(" ",H1731,_xlpm.START),_xlpm.Result,TRIM(MID(H1731,_xlpm.START,_xlpm.END-_xlpm.START)),IFERROR(VALUE(_xlpm.Result),_xlpm.Result))</f>
        <v>2528112</v>
      </c>
      <c r="C1731" s="176" t="str">
        <f t="shared" ref="C1731:C1794" si="164">_xlfn.LET(_xlpm.START,FIND("{",H1731)+1,_xlpm.END,FIND("}",H1731),TRIM(MID(H1731,_xlpm.START,_xlpm.END-_xlpm.START)))</f>
        <v>2</v>
      </c>
      <c r="D1731" s="176" t="str">
        <f t="shared" ref="D1731:D1794" si="165">_xlfn.LET(_xlpm.START,FIND("арт. ",H1731)+13,_xlpm.END,FIND("(",H1731),TRIM(MID(H1731,_xlpm.START,_xlpm.END-_xlpm.START)))</f>
        <v>TRAVELLER WOOLFELT</v>
      </c>
      <c r="E1731" s="176" t="str">
        <f t="shared" ref="E1731:E1794" si="166">_xlfn.LET(_xlpm.START,1,_xlpm.END,FIND(MID($S$1,1,1),H1731),TRIM(MID(H1731,_xlpm.START,_xlpm.END-_xlpm.START)))</f>
        <v>Шляпа</v>
      </c>
      <c r="F1731" s="177" t="str">
        <f t="shared" ref="F1731:F1794" si="167">VLOOKUP(E1731,O:P,2,0)</f>
        <v>Шляпы</v>
      </c>
      <c r="G1731" s="172" t="s">
        <v>492</v>
      </c>
      <c r="H1731" s="173" t="s">
        <v>2191</v>
      </c>
      <c r="I1731" s="173" t="s">
        <v>64</v>
      </c>
      <c r="J1731" s="173" t="s">
        <v>2733</v>
      </c>
      <c r="K1731" s="173">
        <v>2</v>
      </c>
      <c r="L1731" s="173" t="s">
        <v>2734</v>
      </c>
      <c r="M1731" s="173"/>
      <c r="N1731" s="173">
        <v>2</v>
      </c>
    </row>
    <row r="1732" spans="1:14" x14ac:dyDescent="0.25">
      <c r="A1732" s="176" t="str">
        <f t="shared" si="162"/>
        <v>25281122</v>
      </c>
      <c r="B1732" s="176">
        <f t="shared" si="163"/>
        <v>2528112</v>
      </c>
      <c r="C1732" s="176" t="str">
        <f t="shared" si="164"/>
        <v>2</v>
      </c>
      <c r="D1732" s="176" t="str">
        <f t="shared" si="165"/>
        <v>TRAVELLER WOOLFELT</v>
      </c>
      <c r="E1732" s="176" t="str">
        <f t="shared" si="166"/>
        <v>Шляпа</v>
      </c>
      <c r="F1732" s="177" t="str">
        <f t="shared" si="167"/>
        <v>Шляпы</v>
      </c>
      <c r="G1732" s="172" t="s">
        <v>491</v>
      </c>
      <c r="H1732" s="173" t="s">
        <v>2191</v>
      </c>
      <c r="I1732" s="173" t="s">
        <v>70</v>
      </c>
      <c r="J1732" s="173" t="s">
        <v>2733</v>
      </c>
      <c r="K1732" s="173">
        <v>1</v>
      </c>
      <c r="L1732" s="173" t="s">
        <v>2733</v>
      </c>
      <c r="M1732" s="173"/>
      <c r="N1732" s="173">
        <v>1</v>
      </c>
    </row>
    <row r="1733" spans="1:14" x14ac:dyDescent="0.25">
      <c r="A1733" s="176" t="str">
        <f t="shared" si="162"/>
        <v>252811365</v>
      </c>
      <c r="B1733" s="176">
        <f t="shared" si="163"/>
        <v>2528113</v>
      </c>
      <c r="C1733" s="176" t="str">
        <f t="shared" si="164"/>
        <v>65</v>
      </c>
      <c r="D1733" s="176" t="str">
        <f t="shared" si="165"/>
        <v>TRAVELLER WOOLFELT</v>
      </c>
      <c r="E1733" s="176" t="str">
        <f t="shared" si="166"/>
        <v>Шляпа</v>
      </c>
      <c r="F1733" s="177" t="str">
        <f t="shared" si="167"/>
        <v>Шляпы</v>
      </c>
      <c r="G1733" s="172" t="s">
        <v>1035</v>
      </c>
      <c r="H1733" s="173" t="s">
        <v>2196</v>
      </c>
      <c r="I1733" s="173" t="s">
        <v>60</v>
      </c>
      <c r="J1733" s="173" t="s">
        <v>2881</v>
      </c>
      <c r="K1733" s="173">
        <v>1</v>
      </c>
      <c r="L1733" s="173" t="s">
        <v>2881</v>
      </c>
      <c r="M1733" s="173"/>
      <c r="N1733" s="173">
        <v>1</v>
      </c>
    </row>
    <row r="1734" spans="1:14" x14ac:dyDescent="0.25">
      <c r="A1734" s="176" t="str">
        <f t="shared" si="162"/>
        <v>252811365</v>
      </c>
      <c r="B1734" s="176">
        <f t="shared" si="163"/>
        <v>2528113</v>
      </c>
      <c r="C1734" s="176" t="str">
        <f t="shared" si="164"/>
        <v>65</v>
      </c>
      <c r="D1734" s="176" t="str">
        <f t="shared" si="165"/>
        <v>TRAVELLER WOOLFELT</v>
      </c>
      <c r="E1734" s="176" t="str">
        <f t="shared" si="166"/>
        <v>Шляпа</v>
      </c>
      <c r="F1734" s="177" t="str">
        <f t="shared" si="167"/>
        <v>Шляпы</v>
      </c>
      <c r="G1734" s="172" t="s">
        <v>1034</v>
      </c>
      <c r="H1734" s="173" t="s">
        <v>2196</v>
      </c>
      <c r="I1734" s="173" t="s">
        <v>64</v>
      </c>
      <c r="J1734" s="173" t="s">
        <v>2881</v>
      </c>
      <c r="K1734" s="173">
        <v>1</v>
      </c>
      <c r="L1734" s="173" t="s">
        <v>2881</v>
      </c>
      <c r="M1734" s="173"/>
      <c r="N1734" s="173">
        <v>1</v>
      </c>
    </row>
    <row r="1735" spans="1:14" x14ac:dyDescent="0.25">
      <c r="A1735" s="176" t="str">
        <f t="shared" si="162"/>
        <v>252811365</v>
      </c>
      <c r="B1735" s="176">
        <f t="shared" si="163"/>
        <v>2528113</v>
      </c>
      <c r="C1735" s="176" t="str">
        <f t="shared" si="164"/>
        <v>65</v>
      </c>
      <c r="D1735" s="176" t="str">
        <f t="shared" si="165"/>
        <v>TRAVELLER WOOLFELT</v>
      </c>
      <c r="E1735" s="176" t="str">
        <f t="shared" si="166"/>
        <v>Шляпа</v>
      </c>
      <c r="F1735" s="177" t="str">
        <f t="shared" si="167"/>
        <v>Шляпы</v>
      </c>
      <c r="G1735" s="172" t="s">
        <v>1033</v>
      </c>
      <c r="H1735" s="173" t="s">
        <v>2196</v>
      </c>
      <c r="I1735" s="173" t="s">
        <v>70</v>
      </c>
      <c r="J1735" s="173" t="s">
        <v>2881</v>
      </c>
      <c r="K1735" s="173">
        <v>1</v>
      </c>
      <c r="L1735" s="173" t="s">
        <v>2881</v>
      </c>
      <c r="M1735" s="173"/>
      <c r="N1735" s="173">
        <v>1</v>
      </c>
    </row>
    <row r="1736" spans="1:14" x14ac:dyDescent="0.25">
      <c r="A1736" s="176" t="str">
        <f t="shared" si="162"/>
        <v>25281141</v>
      </c>
      <c r="B1736" s="176">
        <f t="shared" si="163"/>
        <v>2528114</v>
      </c>
      <c r="C1736" s="176" t="str">
        <f t="shared" si="164"/>
        <v>1</v>
      </c>
      <c r="D1736" s="176" t="str">
        <f t="shared" si="165"/>
        <v>TRAVELLER WOOLFELT</v>
      </c>
      <c r="E1736" s="176" t="str">
        <f t="shared" si="166"/>
        <v>Шляпа</v>
      </c>
      <c r="F1736" s="177" t="str">
        <f t="shared" si="167"/>
        <v>Шляпы</v>
      </c>
      <c r="G1736" s="172" t="s">
        <v>886</v>
      </c>
      <c r="H1736" s="173" t="s">
        <v>2200</v>
      </c>
      <c r="I1736" s="173" t="s">
        <v>61</v>
      </c>
      <c r="J1736" s="173" t="s">
        <v>2540</v>
      </c>
      <c r="K1736" s="173">
        <v>3</v>
      </c>
      <c r="L1736" s="173" t="s">
        <v>2542</v>
      </c>
      <c r="M1736" s="173"/>
      <c r="N1736" s="173">
        <v>3</v>
      </c>
    </row>
    <row r="1737" spans="1:14" x14ac:dyDescent="0.25">
      <c r="A1737" s="176" t="str">
        <f t="shared" si="162"/>
        <v>25281141</v>
      </c>
      <c r="B1737" s="176">
        <f t="shared" si="163"/>
        <v>2528114</v>
      </c>
      <c r="C1737" s="176" t="str">
        <f t="shared" si="164"/>
        <v>1</v>
      </c>
      <c r="D1737" s="176" t="str">
        <f t="shared" si="165"/>
        <v>TRAVELLER WOOLFELT</v>
      </c>
      <c r="E1737" s="176" t="str">
        <f t="shared" si="166"/>
        <v>Шляпа</v>
      </c>
      <c r="F1737" s="177" t="str">
        <f t="shared" si="167"/>
        <v>Шляпы</v>
      </c>
      <c r="G1737" s="172" t="s">
        <v>885</v>
      </c>
      <c r="H1737" s="173" t="s">
        <v>2200</v>
      </c>
      <c r="I1737" s="173" t="s">
        <v>60</v>
      </c>
      <c r="J1737" s="173" t="s">
        <v>2540</v>
      </c>
      <c r="K1737" s="173">
        <v>5</v>
      </c>
      <c r="L1737" s="173" t="s">
        <v>3118</v>
      </c>
      <c r="M1737" s="173"/>
      <c r="N1737" s="173">
        <v>5</v>
      </c>
    </row>
    <row r="1738" spans="1:14" x14ac:dyDescent="0.25">
      <c r="A1738" s="176" t="str">
        <f t="shared" si="162"/>
        <v>25281141</v>
      </c>
      <c r="B1738" s="176">
        <f t="shared" si="163"/>
        <v>2528114</v>
      </c>
      <c r="C1738" s="176" t="str">
        <f t="shared" si="164"/>
        <v>1</v>
      </c>
      <c r="D1738" s="176" t="str">
        <f t="shared" si="165"/>
        <v>TRAVELLER WOOLFELT</v>
      </c>
      <c r="E1738" s="176" t="str">
        <f t="shared" si="166"/>
        <v>Шляпа</v>
      </c>
      <c r="F1738" s="177" t="str">
        <f t="shared" si="167"/>
        <v>Шляпы</v>
      </c>
      <c r="G1738" s="172" t="s">
        <v>884</v>
      </c>
      <c r="H1738" s="173" t="s">
        <v>2200</v>
      </c>
      <c r="I1738" s="173" t="s">
        <v>64</v>
      </c>
      <c r="J1738" s="173" t="s">
        <v>2540</v>
      </c>
      <c r="K1738" s="173">
        <v>3</v>
      </c>
      <c r="L1738" s="173" t="s">
        <v>2542</v>
      </c>
      <c r="M1738" s="173"/>
      <c r="N1738" s="173">
        <v>3</v>
      </c>
    </row>
    <row r="1739" spans="1:14" x14ac:dyDescent="0.25">
      <c r="A1739" s="176" t="str">
        <f t="shared" si="162"/>
        <v>25281141</v>
      </c>
      <c r="B1739" s="176">
        <f t="shared" si="163"/>
        <v>2528114</v>
      </c>
      <c r="C1739" s="176" t="str">
        <f t="shared" si="164"/>
        <v>1</v>
      </c>
      <c r="D1739" s="176" t="str">
        <f t="shared" si="165"/>
        <v>TRAVELLER WOOLFELT</v>
      </c>
      <c r="E1739" s="176" t="str">
        <f t="shared" si="166"/>
        <v>Шляпа</v>
      </c>
      <c r="F1739" s="177" t="str">
        <f t="shared" si="167"/>
        <v>Шляпы</v>
      </c>
      <c r="G1739" s="172" t="s">
        <v>883</v>
      </c>
      <c r="H1739" s="173" t="s">
        <v>2200</v>
      </c>
      <c r="I1739" s="173" t="s">
        <v>70</v>
      </c>
      <c r="J1739" s="173" t="s">
        <v>2540</v>
      </c>
      <c r="K1739" s="173">
        <v>2</v>
      </c>
      <c r="L1739" s="173" t="s">
        <v>2541</v>
      </c>
      <c r="M1739" s="173"/>
      <c r="N1739" s="173">
        <v>2</v>
      </c>
    </row>
    <row r="1740" spans="1:14" x14ac:dyDescent="0.25">
      <c r="A1740" s="176" t="str">
        <f t="shared" si="162"/>
        <v>252811676</v>
      </c>
      <c r="B1740" s="176">
        <f t="shared" si="163"/>
        <v>2528116</v>
      </c>
      <c r="C1740" s="176" t="str">
        <f t="shared" si="164"/>
        <v>76</v>
      </c>
      <c r="D1740" s="176" t="str">
        <f t="shared" si="165"/>
        <v>TRAVELLER WOOLFELT</v>
      </c>
      <c r="E1740" s="176" t="str">
        <f t="shared" si="166"/>
        <v>Шляпа</v>
      </c>
      <c r="F1740" s="177" t="str">
        <f t="shared" si="167"/>
        <v>Шляпы</v>
      </c>
      <c r="G1740" s="172" t="s">
        <v>1031</v>
      </c>
      <c r="H1740" s="173" t="s">
        <v>2205</v>
      </c>
      <c r="I1740" s="173" t="s">
        <v>60</v>
      </c>
      <c r="J1740" s="173" t="s">
        <v>3119</v>
      </c>
      <c r="K1740" s="173">
        <v>5</v>
      </c>
      <c r="L1740" s="173" t="s">
        <v>3120</v>
      </c>
      <c r="M1740" s="173"/>
      <c r="N1740" s="173">
        <v>5</v>
      </c>
    </row>
    <row r="1741" spans="1:14" x14ac:dyDescent="0.25">
      <c r="A1741" s="176" t="str">
        <f t="shared" si="162"/>
        <v>252811676</v>
      </c>
      <c r="B1741" s="176">
        <f t="shared" si="163"/>
        <v>2528116</v>
      </c>
      <c r="C1741" s="176" t="str">
        <f t="shared" si="164"/>
        <v>76</v>
      </c>
      <c r="D1741" s="176" t="str">
        <f t="shared" si="165"/>
        <v>TRAVELLER WOOLFELT</v>
      </c>
      <c r="E1741" s="176" t="str">
        <f t="shared" si="166"/>
        <v>Шляпа</v>
      </c>
      <c r="F1741" s="177" t="str">
        <f t="shared" si="167"/>
        <v>Шляпы</v>
      </c>
      <c r="G1741" s="172" t="s">
        <v>1030</v>
      </c>
      <c r="H1741" s="173" t="s">
        <v>2205</v>
      </c>
      <c r="I1741" s="173" t="s">
        <v>64</v>
      </c>
      <c r="J1741" s="173" t="s">
        <v>3121</v>
      </c>
      <c r="K1741" s="173">
        <v>3</v>
      </c>
      <c r="L1741" s="173" t="s">
        <v>3717</v>
      </c>
      <c r="M1741" s="173"/>
      <c r="N1741" s="173">
        <v>3</v>
      </c>
    </row>
    <row r="1742" spans="1:14" x14ac:dyDescent="0.25">
      <c r="A1742" s="176" t="str">
        <f t="shared" si="162"/>
        <v>252811676</v>
      </c>
      <c r="B1742" s="176">
        <f t="shared" si="163"/>
        <v>2528116</v>
      </c>
      <c r="C1742" s="176" t="str">
        <f t="shared" si="164"/>
        <v>76</v>
      </c>
      <c r="D1742" s="176" t="str">
        <f t="shared" si="165"/>
        <v>TRAVELLER WOOLFELT</v>
      </c>
      <c r="E1742" s="176" t="str">
        <f t="shared" si="166"/>
        <v>Шляпа</v>
      </c>
      <c r="F1742" s="177" t="str">
        <f t="shared" si="167"/>
        <v>Шляпы</v>
      </c>
      <c r="G1742" s="172" t="s">
        <v>1029</v>
      </c>
      <c r="H1742" s="173" t="s">
        <v>2205</v>
      </c>
      <c r="I1742" s="173" t="s">
        <v>70</v>
      </c>
      <c r="J1742" s="173" t="s">
        <v>3121</v>
      </c>
      <c r="K1742" s="173">
        <v>1</v>
      </c>
      <c r="L1742" s="173" t="s">
        <v>3121</v>
      </c>
      <c r="M1742" s="173"/>
      <c r="N1742" s="173">
        <v>1</v>
      </c>
    </row>
    <row r="1743" spans="1:14" x14ac:dyDescent="0.25">
      <c r="A1743" s="176" t="str">
        <f t="shared" si="162"/>
        <v>25281161</v>
      </c>
      <c r="B1743" s="176">
        <f t="shared" si="163"/>
        <v>2528116</v>
      </c>
      <c r="C1743" s="176" t="str">
        <f t="shared" si="164"/>
        <v>1</v>
      </c>
      <c r="D1743" s="176" t="str">
        <f t="shared" si="165"/>
        <v>TRAVELLER WOOLFELT</v>
      </c>
      <c r="E1743" s="176" t="str">
        <f t="shared" si="166"/>
        <v>Шляпа</v>
      </c>
      <c r="F1743" s="177" t="str">
        <f t="shared" si="167"/>
        <v>Шляпы</v>
      </c>
      <c r="G1743" s="172" t="s">
        <v>1028</v>
      </c>
      <c r="H1743" s="173" t="s">
        <v>2209</v>
      </c>
      <c r="I1743" s="173" t="s">
        <v>61</v>
      </c>
      <c r="J1743" s="173" t="s">
        <v>2762</v>
      </c>
      <c r="K1743" s="173">
        <v>2</v>
      </c>
      <c r="L1743" s="173" t="s">
        <v>2763</v>
      </c>
      <c r="M1743" s="173"/>
      <c r="N1743" s="173">
        <v>2</v>
      </c>
    </row>
    <row r="1744" spans="1:14" x14ac:dyDescent="0.25">
      <c r="A1744" s="176" t="str">
        <f t="shared" si="162"/>
        <v>25281161</v>
      </c>
      <c r="B1744" s="176">
        <f t="shared" si="163"/>
        <v>2528116</v>
      </c>
      <c r="C1744" s="176" t="str">
        <f t="shared" si="164"/>
        <v>1</v>
      </c>
      <c r="D1744" s="176" t="str">
        <f t="shared" si="165"/>
        <v>TRAVELLER WOOLFELT</v>
      </c>
      <c r="E1744" s="176" t="str">
        <f t="shared" si="166"/>
        <v>Шляпа</v>
      </c>
      <c r="F1744" s="177" t="str">
        <f t="shared" si="167"/>
        <v>Шляпы</v>
      </c>
      <c r="G1744" s="172" t="s">
        <v>1027</v>
      </c>
      <c r="H1744" s="173" t="s">
        <v>2209</v>
      </c>
      <c r="I1744" s="173" t="s">
        <v>60</v>
      </c>
      <c r="J1744" s="173" t="s">
        <v>2762</v>
      </c>
      <c r="K1744" s="173">
        <v>3</v>
      </c>
      <c r="L1744" s="173" t="s">
        <v>2837</v>
      </c>
      <c r="M1744" s="173"/>
      <c r="N1744" s="173">
        <v>3</v>
      </c>
    </row>
    <row r="1745" spans="1:14" x14ac:dyDescent="0.25">
      <c r="A1745" s="176" t="str">
        <f t="shared" si="162"/>
        <v>25281161</v>
      </c>
      <c r="B1745" s="176">
        <f t="shared" si="163"/>
        <v>2528116</v>
      </c>
      <c r="C1745" s="176" t="str">
        <f t="shared" si="164"/>
        <v>1</v>
      </c>
      <c r="D1745" s="176" t="str">
        <f t="shared" si="165"/>
        <v>TRAVELLER WOOLFELT</v>
      </c>
      <c r="E1745" s="176" t="str">
        <f t="shared" si="166"/>
        <v>Шляпа</v>
      </c>
      <c r="F1745" s="177" t="str">
        <f t="shared" si="167"/>
        <v>Шляпы</v>
      </c>
      <c r="G1745" s="172" t="s">
        <v>1026</v>
      </c>
      <c r="H1745" s="173" t="s">
        <v>2209</v>
      </c>
      <c r="I1745" s="173" t="s">
        <v>64</v>
      </c>
      <c r="J1745" s="173" t="s">
        <v>2762</v>
      </c>
      <c r="K1745" s="173">
        <v>2</v>
      </c>
      <c r="L1745" s="173" t="s">
        <v>2763</v>
      </c>
      <c r="M1745" s="173"/>
      <c r="N1745" s="173">
        <v>2</v>
      </c>
    </row>
    <row r="1746" spans="1:14" x14ac:dyDescent="0.25">
      <c r="A1746" s="176" t="str">
        <f t="shared" si="162"/>
        <v>25281161</v>
      </c>
      <c r="B1746" s="176">
        <f t="shared" si="163"/>
        <v>2528116</v>
      </c>
      <c r="C1746" s="176" t="str">
        <f t="shared" si="164"/>
        <v>1</v>
      </c>
      <c r="D1746" s="176" t="str">
        <f t="shared" si="165"/>
        <v>TRAVELLER WOOLFELT</v>
      </c>
      <c r="E1746" s="176" t="str">
        <f t="shared" si="166"/>
        <v>Шляпа</v>
      </c>
      <c r="F1746" s="177" t="str">
        <f t="shared" si="167"/>
        <v>Шляпы</v>
      </c>
      <c r="G1746" s="172" t="s">
        <v>1024</v>
      </c>
      <c r="H1746" s="173" t="s">
        <v>2209</v>
      </c>
      <c r="I1746" s="173" t="s">
        <v>70</v>
      </c>
      <c r="J1746" s="173" t="s">
        <v>2762</v>
      </c>
      <c r="K1746" s="173">
        <v>2</v>
      </c>
      <c r="L1746" s="173" t="s">
        <v>2763</v>
      </c>
      <c r="M1746" s="173"/>
      <c r="N1746" s="173">
        <v>2</v>
      </c>
    </row>
    <row r="1747" spans="1:14" x14ac:dyDescent="0.25">
      <c r="A1747" s="176" t="str">
        <f t="shared" si="162"/>
        <v>25281172</v>
      </c>
      <c r="B1747" s="176">
        <f t="shared" si="163"/>
        <v>2528117</v>
      </c>
      <c r="C1747" s="176" t="str">
        <f t="shared" si="164"/>
        <v>2</v>
      </c>
      <c r="D1747" s="176" t="str">
        <f t="shared" si="165"/>
        <v>TRAVELLER WOOLFELT</v>
      </c>
      <c r="E1747" s="176" t="str">
        <f t="shared" si="166"/>
        <v>Шляпа</v>
      </c>
      <c r="F1747" s="177" t="str">
        <f t="shared" si="167"/>
        <v>Шляпы</v>
      </c>
      <c r="G1747" s="172" t="s">
        <v>351</v>
      </c>
      <c r="H1747" s="173" t="s">
        <v>2214</v>
      </c>
      <c r="I1747" s="173" t="s">
        <v>61</v>
      </c>
      <c r="J1747" s="173" t="s">
        <v>2985</v>
      </c>
      <c r="K1747" s="173">
        <v>3</v>
      </c>
      <c r="L1747" s="173" t="s">
        <v>3122</v>
      </c>
      <c r="M1747" s="173"/>
      <c r="N1747" s="173">
        <v>3</v>
      </c>
    </row>
    <row r="1748" spans="1:14" x14ac:dyDescent="0.25">
      <c r="A1748" s="176" t="str">
        <f t="shared" si="162"/>
        <v>25281172</v>
      </c>
      <c r="B1748" s="176">
        <f t="shared" si="163"/>
        <v>2528117</v>
      </c>
      <c r="C1748" s="176" t="str">
        <f t="shared" si="164"/>
        <v>2</v>
      </c>
      <c r="D1748" s="176" t="str">
        <f t="shared" si="165"/>
        <v>TRAVELLER WOOLFELT</v>
      </c>
      <c r="E1748" s="176" t="str">
        <f t="shared" si="166"/>
        <v>Шляпа</v>
      </c>
      <c r="F1748" s="177" t="str">
        <f t="shared" si="167"/>
        <v>Шляпы</v>
      </c>
      <c r="G1748" s="172" t="s">
        <v>350</v>
      </c>
      <c r="H1748" s="173" t="s">
        <v>2214</v>
      </c>
      <c r="I1748" s="173" t="s">
        <v>60</v>
      </c>
      <c r="J1748" s="173" t="s">
        <v>2985</v>
      </c>
      <c r="K1748" s="173">
        <v>5</v>
      </c>
      <c r="L1748" s="173" t="s">
        <v>2987</v>
      </c>
      <c r="M1748" s="173"/>
      <c r="N1748" s="173">
        <v>5</v>
      </c>
    </row>
    <row r="1749" spans="1:14" x14ac:dyDescent="0.25">
      <c r="A1749" s="176" t="str">
        <f t="shared" si="162"/>
        <v>25281172</v>
      </c>
      <c r="B1749" s="176">
        <f t="shared" si="163"/>
        <v>2528117</v>
      </c>
      <c r="C1749" s="176" t="str">
        <f t="shared" si="164"/>
        <v>2</v>
      </c>
      <c r="D1749" s="176" t="str">
        <f t="shared" si="165"/>
        <v>TRAVELLER WOOLFELT</v>
      </c>
      <c r="E1749" s="176" t="str">
        <f t="shared" si="166"/>
        <v>Шляпа</v>
      </c>
      <c r="F1749" s="177" t="str">
        <f t="shared" si="167"/>
        <v>Шляпы</v>
      </c>
      <c r="G1749" s="172" t="s">
        <v>349</v>
      </c>
      <c r="H1749" s="173" t="s">
        <v>2214</v>
      </c>
      <c r="I1749" s="173" t="s">
        <v>64</v>
      </c>
      <c r="J1749" s="173" t="s">
        <v>2985</v>
      </c>
      <c r="K1749" s="173">
        <v>3</v>
      </c>
      <c r="L1749" s="173" t="s">
        <v>3122</v>
      </c>
      <c r="M1749" s="173"/>
      <c r="N1749" s="173">
        <v>3</v>
      </c>
    </row>
    <row r="1750" spans="1:14" x14ac:dyDescent="0.25">
      <c r="A1750" s="176" t="str">
        <f t="shared" si="162"/>
        <v>25411026</v>
      </c>
      <c r="B1750" s="176">
        <f t="shared" si="163"/>
        <v>2541102</v>
      </c>
      <c r="C1750" s="176" t="str">
        <f t="shared" si="164"/>
        <v>6</v>
      </c>
      <c r="D1750" s="176" t="str">
        <f t="shared" si="165"/>
        <v>TRAVELLER COTTON</v>
      </c>
      <c r="E1750" s="176" t="str">
        <f t="shared" si="166"/>
        <v>Шляпа</v>
      </c>
      <c r="F1750" s="177" t="str">
        <f t="shared" si="167"/>
        <v>Шляпы</v>
      </c>
      <c r="G1750" s="172" t="s">
        <v>1254</v>
      </c>
      <c r="H1750" s="173" t="s">
        <v>2218</v>
      </c>
      <c r="I1750" s="173" t="s">
        <v>61</v>
      </c>
      <c r="J1750" s="173" t="s">
        <v>2854</v>
      </c>
      <c r="K1750" s="173">
        <v>1</v>
      </c>
      <c r="L1750" s="173" t="s">
        <v>2854</v>
      </c>
      <c r="M1750" s="173"/>
      <c r="N1750" s="173">
        <v>1</v>
      </c>
    </row>
    <row r="1751" spans="1:14" x14ac:dyDescent="0.25">
      <c r="A1751" s="176" t="str">
        <f t="shared" si="162"/>
        <v>25411026</v>
      </c>
      <c r="B1751" s="176">
        <f t="shared" si="163"/>
        <v>2541102</v>
      </c>
      <c r="C1751" s="176" t="str">
        <f t="shared" si="164"/>
        <v>6</v>
      </c>
      <c r="D1751" s="176" t="str">
        <f t="shared" si="165"/>
        <v>TRAVELLER COTTON</v>
      </c>
      <c r="E1751" s="176" t="str">
        <f t="shared" si="166"/>
        <v>Шляпа</v>
      </c>
      <c r="F1751" s="177" t="str">
        <f t="shared" si="167"/>
        <v>Шляпы</v>
      </c>
      <c r="G1751" s="172" t="s">
        <v>1253</v>
      </c>
      <c r="H1751" s="173" t="s">
        <v>2218</v>
      </c>
      <c r="I1751" s="173" t="s">
        <v>60</v>
      </c>
      <c r="J1751" s="173" t="s">
        <v>2854</v>
      </c>
      <c r="K1751" s="173">
        <v>2</v>
      </c>
      <c r="L1751" s="173" t="s">
        <v>2855</v>
      </c>
      <c r="M1751" s="173"/>
      <c r="N1751" s="173">
        <v>2</v>
      </c>
    </row>
    <row r="1752" spans="1:14" x14ac:dyDescent="0.25">
      <c r="A1752" s="176" t="str">
        <f t="shared" si="162"/>
        <v>25411026</v>
      </c>
      <c r="B1752" s="176">
        <f t="shared" si="163"/>
        <v>2541102</v>
      </c>
      <c r="C1752" s="176" t="str">
        <f t="shared" si="164"/>
        <v>6</v>
      </c>
      <c r="D1752" s="176" t="str">
        <f t="shared" si="165"/>
        <v>TRAVELLER COTTON</v>
      </c>
      <c r="E1752" s="176" t="str">
        <f t="shared" si="166"/>
        <v>Шляпа</v>
      </c>
      <c r="F1752" s="177" t="str">
        <f t="shared" si="167"/>
        <v>Шляпы</v>
      </c>
      <c r="G1752" s="172" t="s">
        <v>1251</v>
      </c>
      <c r="H1752" s="173" t="s">
        <v>2218</v>
      </c>
      <c r="I1752" s="173" t="s">
        <v>64</v>
      </c>
      <c r="J1752" s="173" t="s">
        <v>2854</v>
      </c>
      <c r="K1752" s="173">
        <v>2</v>
      </c>
      <c r="L1752" s="173" t="s">
        <v>2855</v>
      </c>
      <c r="M1752" s="173"/>
      <c r="N1752" s="173">
        <v>2</v>
      </c>
    </row>
    <row r="1753" spans="1:14" x14ac:dyDescent="0.25">
      <c r="A1753" s="176" t="str">
        <f t="shared" si="162"/>
        <v>25411046</v>
      </c>
      <c r="B1753" s="176">
        <f t="shared" si="163"/>
        <v>2541104</v>
      </c>
      <c r="C1753" s="176" t="str">
        <f t="shared" si="164"/>
        <v>6</v>
      </c>
      <c r="D1753" s="176" t="str">
        <f t="shared" si="165"/>
        <v>TRAVELLER WAXED COTTON</v>
      </c>
      <c r="E1753" s="176" t="str">
        <f t="shared" si="166"/>
        <v>Шляпа</v>
      </c>
      <c r="F1753" s="177" t="str">
        <f t="shared" si="167"/>
        <v>Шляпы</v>
      </c>
      <c r="G1753" s="170" t="s">
        <v>3230</v>
      </c>
      <c r="H1753" s="155" t="s">
        <v>2222</v>
      </c>
      <c r="I1753" s="156" t="s">
        <v>61</v>
      </c>
      <c r="J1753" s="157" t="s">
        <v>2670</v>
      </c>
      <c r="K1753" s="159">
        <v>7</v>
      </c>
      <c r="L1753" s="157" t="s">
        <v>3718</v>
      </c>
      <c r="M1753" s="169"/>
      <c r="N1753" s="162">
        <v>7</v>
      </c>
    </row>
    <row r="1754" spans="1:14" x14ac:dyDescent="0.25">
      <c r="A1754" s="176" t="str">
        <f t="shared" si="162"/>
        <v>25411046</v>
      </c>
      <c r="B1754" s="176">
        <f t="shared" si="163"/>
        <v>2541104</v>
      </c>
      <c r="C1754" s="176" t="str">
        <f t="shared" si="164"/>
        <v>6</v>
      </c>
      <c r="D1754" s="176" t="str">
        <f t="shared" si="165"/>
        <v>TRAVELLER WAXED COTTON</v>
      </c>
      <c r="E1754" s="176" t="str">
        <f t="shared" si="166"/>
        <v>Шляпа</v>
      </c>
      <c r="F1754" s="177" t="str">
        <f t="shared" si="167"/>
        <v>Шляпы</v>
      </c>
      <c r="G1754" s="170" t="s">
        <v>1250</v>
      </c>
      <c r="H1754" s="155" t="s">
        <v>2222</v>
      </c>
      <c r="I1754" s="156" t="s">
        <v>60</v>
      </c>
      <c r="J1754" s="157" t="s">
        <v>3123</v>
      </c>
      <c r="K1754" s="159">
        <v>14</v>
      </c>
      <c r="L1754" s="157" t="s">
        <v>3719</v>
      </c>
      <c r="M1754" s="169"/>
      <c r="N1754" s="162">
        <v>14</v>
      </c>
    </row>
    <row r="1755" spans="1:14" x14ac:dyDescent="0.25">
      <c r="A1755" s="176" t="str">
        <f t="shared" si="162"/>
        <v>25411046</v>
      </c>
      <c r="B1755" s="176">
        <f t="shared" si="163"/>
        <v>2541104</v>
      </c>
      <c r="C1755" s="176" t="str">
        <f t="shared" si="164"/>
        <v>6</v>
      </c>
      <c r="D1755" s="176" t="str">
        <f t="shared" si="165"/>
        <v>TRAVELLER WAXED COTTON</v>
      </c>
      <c r="E1755" s="176" t="str">
        <f t="shared" si="166"/>
        <v>Шляпа</v>
      </c>
      <c r="F1755" s="177" t="str">
        <f t="shared" si="167"/>
        <v>Шляпы</v>
      </c>
      <c r="G1755" s="170" t="s">
        <v>1248</v>
      </c>
      <c r="H1755" s="155" t="s">
        <v>2222</v>
      </c>
      <c r="I1755" s="156" t="s">
        <v>64</v>
      </c>
      <c r="J1755" s="157" t="s">
        <v>2670</v>
      </c>
      <c r="K1755" s="159">
        <v>8</v>
      </c>
      <c r="L1755" s="157" t="s">
        <v>3720</v>
      </c>
      <c r="M1755" s="169"/>
      <c r="N1755" s="162">
        <v>8</v>
      </c>
    </row>
    <row r="1756" spans="1:14" x14ac:dyDescent="0.25">
      <c r="A1756" s="176" t="str">
        <f t="shared" si="162"/>
        <v>25411046</v>
      </c>
      <c r="B1756" s="176">
        <f t="shared" si="163"/>
        <v>2541104</v>
      </c>
      <c r="C1756" s="176" t="str">
        <f t="shared" si="164"/>
        <v>6</v>
      </c>
      <c r="D1756" s="176" t="str">
        <f t="shared" si="165"/>
        <v>TRAVELLER WAXED COTTON</v>
      </c>
      <c r="E1756" s="176" t="str">
        <f t="shared" si="166"/>
        <v>Шляпа</v>
      </c>
      <c r="F1756" s="177" t="str">
        <f t="shared" si="167"/>
        <v>Шляпы</v>
      </c>
      <c r="G1756" s="170" t="s">
        <v>3231</v>
      </c>
      <c r="H1756" s="155" t="s">
        <v>2222</v>
      </c>
      <c r="I1756" s="156" t="s">
        <v>70</v>
      </c>
      <c r="J1756" s="157" t="s">
        <v>2670</v>
      </c>
      <c r="K1756" s="159">
        <v>4</v>
      </c>
      <c r="L1756" s="157" t="s">
        <v>3012</v>
      </c>
      <c r="M1756" s="169"/>
      <c r="N1756" s="162">
        <v>4</v>
      </c>
    </row>
    <row r="1757" spans="1:14" x14ac:dyDescent="0.25">
      <c r="A1757" s="176" t="str">
        <f t="shared" si="162"/>
        <v>254110971</v>
      </c>
      <c r="B1757" s="176">
        <f t="shared" si="163"/>
        <v>2541109</v>
      </c>
      <c r="C1757" s="176" t="str">
        <f t="shared" si="164"/>
        <v>71</v>
      </c>
      <c r="D1757" s="176" t="str">
        <f t="shared" si="165"/>
        <v>TRAVELLER COTTON</v>
      </c>
      <c r="E1757" s="176" t="str">
        <f t="shared" si="166"/>
        <v>Шляпа</v>
      </c>
      <c r="F1757" s="177" t="str">
        <f t="shared" si="167"/>
        <v>Шляпы</v>
      </c>
      <c r="G1757" s="170" t="s">
        <v>1760</v>
      </c>
      <c r="H1757" s="155" t="s">
        <v>2224</v>
      </c>
      <c r="I1757" s="156" t="s">
        <v>61</v>
      </c>
      <c r="J1757" s="157" t="s">
        <v>2691</v>
      </c>
      <c r="K1757" s="159">
        <v>1</v>
      </c>
      <c r="L1757" s="160" t="s">
        <v>2691</v>
      </c>
      <c r="M1757" s="169"/>
      <c r="N1757" s="162">
        <v>1</v>
      </c>
    </row>
    <row r="1758" spans="1:14" x14ac:dyDescent="0.25">
      <c r="A1758" s="176" t="str">
        <f t="shared" si="162"/>
        <v>254110971</v>
      </c>
      <c r="B1758" s="176">
        <f t="shared" si="163"/>
        <v>2541109</v>
      </c>
      <c r="C1758" s="176" t="str">
        <f t="shared" si="164"/>
        <v>71</v>
      </c>
      <c r="D1758" s="176" t="str">
        <f t="shared" si="165"/>
        <v>TRAVELLER COTTON</v>
      </c>
      <c r="E1758" s="176" t="str">
        <f t="shared" si="166"/>
        <v>Шляпа</v>
      </c>
      <c r="F1758" s="177" t="str">
        <f t="shared" si="167"/>
        <v>Шляпы</v>
      </c>
      <c r="G1758" s="172" t="s">
        <v>1759</v>
      </c>
      <c r="H1758" s="173" t="s">
        <v>2224</v>
      </c>
      <c r="I1758" s="173" t="s">
        <v>60</v>
      </c>
      <c r="J1758" s="173" t="s">
        <v>2487</v>
      </c>
      <c r="K1758" s="173">
        <v>4</v>
      </c>
      <c r="L1758" s="173" t="s">
        <v>2690</v>
      </c>
      <c r="M1758" s="173"/>
      <c r="N1758" s="173">
        <v>4</v>
      </c>
    </row>
    <row r="1759" spans="1:14" x14ac:dyDescent="0.25">
      <c r="A1759" s="176" t="str">
        <f t="shared" si="162"/>
        <v>254110971</v>
      </c>
      <c r="B1759" s="176">
        <f t="shared" si="163"/>
        <v>2541109</v>
      </c>
      <c r="C1759" s="176" t="str">
        <f t="shared" si="164"/>
        <v>71</v>
      </c>
      <c r="D1759" s="176" t="str">
        <f t="shared" si="165"/>
        <v>TRAVELLER COTTON</v>
      </c>
      <c r="E1759" s="176" t="str">
        <f t="shared" si="166"/>
        <v>Шляпа</v>
      </c>
      <c r="F1759" s="177" t="str">
        <f t="shared" si="167"/>
        <v>Шляпы</v>
      </c>
      <c r="G1759" s="172" t="s">
        <v>1758</v>
      </c>
      <c r="H1759" s="173" t="s">
        <v>2224</v>
      </c>
      <c r="I1759" s="173" t="s">
        <v>64</v>
      </c>
      <c r="J1759" s="173" t="s">
        <v>2691</v>
      </c>
      <c r="K1759" s="173">
        <v>4</v>
      </c>
      <c r="L1759" s="173" t="s">
        <v>2735</v>
      </c>
      <c r="M1759" s="173"/>
      <c r="N1759" s="173">
        <v>4</v>
      </c>
    </row>
    <row r="1760" spans="1:14" x14ac:dyDescent="0.25">
      <c r="A1760" s="176" t="str">
        <f t="shared" si="162"/>
        <v>254110971</v>
      </c>
      <c r="B1760" s="176">
        <f t="shared" si="163"/>
        <v>2541109</v>
      </c>
      <c r="C1760" s="176" t="str">
        <f t="shared" si="164"/>
        <v>71</v>
      </c>
      <c r="D1760" s="176" t="str">
        <f t="shared" si="165"/>
        <v>TRAVELLER COTTON</v>
      </c>
      <c r="E1760" s="176" t="str">
        <f t="shared" si="166"/>
        <v>Шляпа</v>
      </c>
      <c r="F1760" s="177" t="str">
        <f t="shared" si="167"/>
        <v>Шляпы</v>
      </c>
      <c r="G1760" s="172" t="s">
        <v>1757</v>
      </c>
      <c r="H1760" s="173" t="s">
        <v>2224</v>
      </c>
      <c r="I1760" s="173" t="s">
        <v>70</v>
      </c>
      <c r="J1760" s="173" t="s">
        <v>2487</v>
      </c>
      <c r="K1760" s="173">
        <v>2</v>
      </c>
      <c r="L1760" s="173" t="s">
        <v>2859</v>
      </c>
      <c r="M1760" s="173"/>
      <c r="N1760" s="173">
        <v>2</v>
      </c>
    </row>
    <row r="1761" spans="1:14" x14ac:dyDescent="0.25">
      <c r="A1761" s="176" t="str">
        <f t="shared" si="162"/>
        <v>254110923</v>
      </c>
      <c r="B1761" s="176">
        <f t="shared" si="163"/>
        <v>2541109</v>
      </c>
      <c r="C1761" s="176" t="str">
        <f t="shared" si="164"/>
        <v>23</v>
      </c>
      <c r="D1761" s="176" t="str">
        <f t="shared" si="165"/>
        <v>TRAVELLER COTTON</v>
      </c>
      <c r="E1761" s="176" t="str">
        <f t="shared" si="166"/>
        <v>Шляпа</v>
      </c>
      <c r="F1761" s="177" t="str">
        <f t="shared" si="167"/>
        <v>Шляпы</v>
      </c>
      <c r="G1761" s="172" t="s">
        <v>1763</v>
      </c>
      <c r="H1761" s="173" t="s">
        <v>2228</v>
      </c>
      <c r="I1761" s="173" t="s">
        <v>61</v>
      </c>
      <c r="J1761" s="173" t="s">
        <v>2686</v>
      </c>
      <c r="K1761" s="173">
        <v>3</v>
      </c>
      <c r="L1761" s="173" t="s">
        <v>2693</v>
      </c>
      <c r="M1761" s="173"/>
      <c r="N1761" s="173">
        <v>3</v>
      </c>
    </row>
    <row r="1762" spans="1:14" x14ac:dyDescent="0.25">
      <c r="A1762" s="176" t="str">
        <f t="shared" si="162"/>
        <v>254110923</v>
      </c>
      <c r="B1762" s="176">
        <f t="shared" si="163"/>
        <v>2541109</v>
      </c>
      <c r="C1762" s="176" t="str">
        <f t="shared" si="164"/>
        <v>23</v>
      </c>
      <c r="D1762" s="176" t="str">
        <f t="shared" si="165"/>
        <v>TRAVELLER COTTON</v>
      </c>
      <c r="E1762" s="176" t="str">
        <f t="shared" si="166"/>
        <v>Шляпа</v>
      </c>
      <c r="F1762" s="177" t="str">
        <f t="shared" si="167"/>
        <v>Шляпы</v>
      </c>
      <c r="G1762" s="172" t="s">
        <v>1762</v>
      </c>
      <c r="H1762" s="173" t="s">
        <v>2228</v>
      </c>
      <c r="I1762" s="173" t="s">
        <v>60</v>
      </c>
      <c r="J1762" s="173" t="s">
        <v>2686</v>
      </c>
      <c r="K1762" s="173">
        <v>4</v>
      </c>
      <c r="L1762" s="173" t="s">
        <v>3721</v>
      </c>
      <c r="M1762" s="173"/>
      <c r="N1762" s="173">
        <v>4</v>
      </c>
    </row>
    <row r="1763" spans="1:14" x14ac:dyDescent="0.25">
      <c r="A1763" s="176" t="str">
        <f t="shared" si="162"/>
        <v>254110923</v>
      </c>
      <c r="B1763" s="176">
        <f t="shared" si="163"/>
        <v>2541109</v>
      </c>
      <c r="C1763" s="176" t="str">
        <f t="shared" si="164"/>
        <v>23</v>
      </c>
      <c r="D1763" s="176" t="str">
        <f t="shared" si="165"/>
        <v>TRAVELLER COTTON</v>
      </c>
      <c r="E1763" s="176" t="str">
        <f t="shared" si="166"/>
        <v>Шляпа</v>
      </c>
      <c r="F1763" s="177" t="str">
        <f t="shared" si="167"/>
        <v>Шляпы</v>
      </c>
      <c r="G1763" s="172" t="s">
        <v>3187</v>
      </c>
      <c r="H1763" s="173" t="s">
        <v>2228</v>
      </c>
      <c r="I1763" s="173" t="s">
        <v>64</v>
      </c>
      <c r="J1763" s="173" t="s">
        <v>2686</v>
      </c>
      <c r="K1763" s="173">
        <v>4</v>
      </c>
      <c r="L1763" s="173" t="s">
        <v>3721</v>
      </c>
      <c r="M1763" s="173"/>
      <c r="N1763" s="173">
        <v>4</v>
      </c>
    </row>
    <row r="1764" spans="1:14" x14ac:dyDescent="0.25">
      <c r="A1764" s="176" t="str">
        <f t="shared" si="162"/>
        <v>254110923</v>
      </c>
      <c r="B1764" s="176">
        <f t="shared" si="163"/>
        <v>2541109</v>
      </c>
      <c r="C1764" s="176" t="str">
        <f t="shared" si="164"/>
        <v>23</v>
      </c>
      <c r="D1764" s="176" t="str">
        <f t="shared" si="165"/>
        <v>TRAVELLER COTTON</v>
      </c>
      <c r="E1764" s="176" t="str">
        <f t="shared" si="166"/>
        <v>Шляпа</v>
      </c>
      <c r="F1764" s="177" t="str">
        <f t="shared" si="167"/>
        <v>Шляпы</v>
      </c>
      <c r="G1764" s="172" t="s">
        <v>1761</v>
      </c>
      <c r="H1764" s="173" t="s">
        <v>2228</v>
      </c>
      <c r="I1764" s="173" t="s">
        <v>70</v>
      </c>
      <c r="J1764" s="173" t="s">
        <v>2686</v>
      </c>
      <c r="K1764" s="173">
        <v>2</v>
      </c>
      <c r="L1764" s="173" t="s">
        <v>2687</v>
      </c>
      <c r="M1764" s="173"/>
      <c r="N1764" s="173">
        <v>2</v>
      </c>
    </row>
    <row r="1765" spans="1:14" x14ac:dyDescent="0.25">
      <c r="A1765" s="176" t="str">
        <f t="shared" si="162"/>
        <v>25411106</v>
      </c>
      <c r="B1765" s="176">
        <f t="shared" si="163"/>
        <v>2541110</v>
      </c>
      <c r="C1765" s="176" t="str">
        <f t="shared" si="164"/>
        <v>6</v>
      </c>
      <c r="D1765" s="176" t="str">
        <f t="shared" si="165"/>
        <v>TRAVELLER COTTON EF</v>
      </c>
      <c r="E1765" s="176" t="str">
        <f t="shared" si="166"/>
        <v>Шляпа</v>
      </c>
      <c r="F1765" s="177" t="str">
        <f t="shared" si="167"/>
        <v>Шляпы</v>
      </c>
      <c r="G1765" s="172" t="s">
        <v>3233</v>
      </c>
      <c r="H1765" s="173" t="s">
        <v>2232</v>
      </c>
      <c r="I1765" s="173" t="s">
        <v>61</v>
      </c>
      <c r="J1765" s="173" t="s">
        <v>2593</v>
      </c>
      <c r="K1765" s="173">
        <v>1</v>
      </c>
      <c r="L1765" s="173" t="s">
        <v>2593</v>
      </c>
      <c r="M1765" s="173"/>
      <c r="N1765" s="173">
        <v>1</v>
      </c>
    </row>
    <row r="1766" spans="1:14" x14ac:dyDescent="0.25">
      <c r="A1766" s="176" t="str">
        <f t="shared" si="162"/>
        <v>25411106</v>
      </c>
      <c r="B1766" s="176">
        <f t="shared" si="163"/>
        <v>2541110</v>
      </c>
      <c r="C1766" s="176" t="str">
        <f t="shared" si="164"/>
        <v>6</v>
      </c>
      <c r="D1766" s="176" t="str">
        <f t="shared" si="165"/>
        <v>TRAVELLER COTTON EF</v>
      </c>
      <c r="E1766" s="176" t="str">
        <f t="shared" si="166"/>
        <v>Шляпа</v>
      </c>
      <c r="F1766" s="177" t="str">
        <f t="shared" si="167"/>
        <v>Шляпы</v>
      </c>
      <c r="G1766" s="172" t="s">
        <v>1147</v>
      </c>
      <c r="H1766" s="173" t="s">
        <v>2232</v>
      </c>
      <c r="I1766" s="173" t="s">
        <v>64</v>
      </c>
      <c r="J1766" s="173" t="s">
        <v>2593</v>
      </c>
      <c r="K1766" s="173">
        <v>2</v>
      </c>
      <c r="L1766" s="173" t="s">
        <v>2645</v>
      </c>
      <c r="M1766" s="173"/>
      <c r="N1766" s="173">
        <v>2</v>
      </c>
    </row>
    <row r="1767" spans="1:14" x14ac:dyDescent="0.25">
      <c r="A1767" s="176" t="str">
        <f t="shared" si="162"/>
        <v>25411106</v>
      </c>
      <c r="B1767" s="176">
        <f t="shared" si="163"/>
        <v>2541110</v>
      </c>
      <c r="C1767" s="176" t="str">
        <f t="shared" si="164"/>
        <v>6</v>
      </c>
      <c r="D1767" s="176" t="str">
        <f t="shared" si="165"/>
        <v>TRAVELLER COTTON EF</v>
      </c>
      <c r="E1767" s="176" t="str">
        <f t="shared" si="166"/>
        <v>Шляпа</v>
      </c>
      <c r="F1767" s="177" t="str">
        <f t="shared" si="167"/>
        <v>Шляпы</v>
      </c>
      <c r="G1767" s="172" t="s">
        <v>1145</v>
      </c>
      <c r="H1767" s="173" t="s">
        <v>2232</v>
      </c>
      <c r="I1767" s="173" t="s">
        <v>70</v>
      </c>
      <c r="J1767" s="173" t="s">
        <v>2593</v>
      </c>
      <c r="K1767" s="173">
        <v>1</v>
      </c>
      <c r="L1767" s="173" t="s">
        <v>2593</v>
      </c>
      <c r="M1767" s="173"/>
      <c r="N1767" s="173">
        <v>1</v>
      </c>
    </row>
    <row r="1768" spans="1:14" x14ac:dyDescent="0.25">
      <c r="A1768" s="176" t="str">
        <f t="shared" si="162"/>
        <v>254111471</v>
      </c>
      <c r="B1768" s="176">
        <f t="shared" si="163"/>
        <v>2541114</v>
      </c>
      <c r="C1768" s="176" t="str">
        <f t="shared" si="164"/>
        <v>71</v>
      </c>
      <c r="D1768" s="176" t="str">
        <f t="shared" si="165"/>
        <v>TRAVELLER DELAVE</v>
      </c>
      <c r="E1768" s="176" t="str">
        <f t="shared" si="166"/>
        <v>Шляпа</v>
      </c>
      <c r="F1768" s="177" t="str">
        <f t="shared" si="167"/>
        <v>Шляпы</v>
      </c>
      <c r="G1768" s="172" t="s">
        <v>1748</v>
      </c>
      <c r="H1768" s="173" t="s">
        <v>2235</v>
      </c>
      <c r="I1768" s="173" t="s">
        <v>66</v>
      </c>
      <c r="J1768" s="173" t="s">
        <v>2420</v>
      </c>
      <c r="K1768" s="173">
        <v>2</v>
      </c>
      <c r="L1768" s="173" t="s">
        <v>2421</v>
      </c>
      <c r="M1768" s="173"/>
      <c r="N1768" s="173">
        <v>2</v>
      </c>
    </row>
    <row r="1769" spans="1:14" x14ac:dyDescent="0.25">
      <c r="A1769" s="176" t="str">
        <f t="shared" si="162"/>
        <v>254111471</v>
      </c>
      <c r="B1769" s="176">
        <f t="shared" si="163"/>
        <v>2541114</v>
      </c>
      <c r="C1769" s="176" t="str">
        <f t="shared" si="164"/>
        <v>71</v>
      </c>
      <c r="D1769" s="176" t="str">
        <f t="shared" si="165"/>
        <v>TRAVELLER DELAVE</v>
      </c>
      <c r="E1769" s="176" t="str">
        <f t="shared" si="166"/>
        <v>Шляпа</v>
      </c>
      <c r="F1769" s="177" t="str">
        <f t="shared" si="167"/>
        <v>Шляпы</v>
      </c>
      <c r="G1769" s="170" t="s">
        <v>1747</v>
      </c>
      <c r="H1769" s="155" t="s">
        <v>2235</v>
      </c>
      <c r="I1769" s="156" t="s">
        <v>61</v>
      </c>
      <c r="J1769" s="157" t="s">
        <v>2420</v>
      </c>
      <c r="K1769" s="159">
        <v>2</v>
      </c>
      <c r="L1769" s="160" t="s">
        <v>2421</v>
      </c>
      <c r="M1769" s="169"/>
      <c r="N1769" s="162">
        <v>2</v>
      </c>
    </row>
    <row r="1770" spans="1:14" x14ac:dyDescent="0.25">
      <c r="A1770" s="176" t="str">
        <f t="shared" si="162"/>
        <v>254111471</v>
      </c>
      <c r="B1770" s="176">
        <f t="shared" si="163"/>
        <v>2541114</v>
      </c>
      <c r="C1770" s="176" t="str">
        <f t="shared" si="164"/>
        <v>71</v>
      </c>
      <c r="D1770" s="176" t="str">
        <f t="shared" si="165"/>
        <v>TRAVELLER DELAVE</v>
      </c>
      <c r="E1770" s="176" t="str">
        <f t="shared" si="166"/>
        <v>Шляпа</v>
      </c>
      <c r="F1770" s="177" t="str">
        <f t="shared" si="167"/>
        <v>Шляпы</v>
      </c>
      <c r="G1770" s="170" t="s">
        <v>1746</v>
      </c>
      <c r="H1770" s="155" t="s">
        <v>2235</v>
      </c>
      <c r="I1770" s="156" t="s">
        <v>60</v>
      </c>
      <c r="J1770" s="157" t="s">
        <v>2420</v>
      </c>
      <c r="K1770" s="159">
        <v>6</v>
      </c>
      <c r="L1770" s="160" t="s">
        <v>2583</v>
      </c>
      <c r="M1770" s="169"/>
      <c r="N1770" s="162">
        <v>6</v>
      </c>
    </row>
    <row r="1771" spans="1:14" x14ac:dyDescent="0.25">
      <c r="A1771" s="176" t="str">
        <f t="shared" si="162"/>
        <v>254111471</v>
      </c>
      <c r="B1771" s="176">
        <f t="shared" si="163"/>
        <v>2541114</v>
      </c>
      <c r="C1771" s="176" t="str">
        <f t="shared" si="164"/>
        <v>71</v>
      </c>
      <c r="D1771" s="176" t="str">
        <f t="shared" si="165"/>
        <v>TRAVELLER DELAVE</v>
      </c>
      <c r="E1771" s="176" t="str">
        <f t="shared" si="166"/>
        <v>Шляпа</v>
      </c>
      <c r="F1771" s="177" t="str">
        <f t="shared" si="167"/>
        <v>Шляпы</v>
      </c>
      <c r="G1771" s="170" t="s">
        <v>1745</v>
      </c>
      <c r="H1771" s="155" t="s">
        <v>2235</v>
      </c>
      <c r="I1771" s="156" t="s">
        <v>64</v>
      </c>
      <c r="J1771" s="157" t="s">
        <v>2420</v>
      </c>
      <c r="K1771" s="159">
        <v>3</v>
      </c>
      <c r="L1771" s="157" t="s">
        <v>2584</v>
      </c>
      <c r="M1771" s="169"/>
      <c r="N1771" s="162">
        <v>3</v>
      </c>
    </row>
    <row r="1772" spans="1:14" x14ac:dyDescent="0.25">
      <c r="A1772" s="176" t="str">
        <f t="shared" si="162"/>
        <v>254111461</v>
      </c>
      <c r="B1772" s="176">
        <f t="shared" si="163"/>
        <v>2541114</v>
      </c>
      <c r="C1772" s="176" t="str">
        <f t="shared" si="164"/>
        <v>61</v>
      </c>
      <c r="D1772" s="176" t="str">
        <f t="shared" si="165"/>
        <v>TRAVELLER DELAVE</v>
      </c>
      <c r="E1772" s="176" t="str">
        <f t="shared" si="166"/>
        <v>Шляпа</v>
      </c>
      <c r="F1772" s="177" t="str">
        <f t="shared" si="167"/>
        <v>Шляпы</v>
      </c>
      <c r="G1772" s="170" t="s">
        <v>1756</v>
      </c>
      <c r="H1772" s="155" t="s">
        <v>2241</v>
      </c>
      <c r="I1772" s="156" t="s">
        <v>66</v>
      </c>
      <c r="J1772" s="157" t="s">
        <v>2420</v>
      </c>
      <c r="K1772" s="159">
        <v>1</v>
      </c>
      <c r="L1772" s="157" t="s">
        <v>2581</v>
      </c>
      <c r="M1772" s="169"/>
      <c r="N1772" s="162">
        <v>1</v>
      </c>
    </row>
    <row r="1773" spans="1:14" x14ac:dyDescent="0.25">
      <c r="A1773" s="176" t="str">
        <f t="shared" si="162"/>
        <v>254111461</v>
      </c>
      <c r="B1773" s="176">
        <f t="shared" si="163"/>
        <v>2541114</v>
      </c>
      <c r="C1773" s="176" t="str">
        <f t="shared" si="164"/>
        <v>61</v>
      </c>
      <c r="D1773" s="176" t="str">
        <f t="shared" si="165"/>
        <v>TRAVELLER DELAVE</v>
      </c>
      <c r="E1773" s="176" t="str">
        <f t="shared" si="166"/>
        <v>Шляпа</v>
      </c>
      <c r="F1773" s="177" t="str">
        <f t="shared" si="167"/>
        <v>Шляпы</v>
      </c>
      <c r="G1773" s="170" t="s">
        <v>1755</v>
      </c>
      <c r="H1773" s="155" t="s">
        <v>2241</v>
      </c>
      <c r="I1773" s="156" t="s">
        <v>60</v>
      </c>
      <c r="J1773" s="157" t="s">
        <v>2420</v>
      </c>
      <c r="K1773" s="159">
        <v>2</v>
      </c>
      <c r="L1773" s="157" t="s">
        <v>2421</v>
      </c>
      <c r="M1773" s="169"/>
      <c r="N1773" s="162">
        <v>2</v>
      </c>
    </row>
    <row r="1774" spans="1:14" x14ac:dyDescent="0.25">
      <c r="A1774" s="176" t="str">
        <f t="shared" si="162"/>
        <v>254111461</v>
      </c>
      <c r="B1774" s="176">
        <f t="shared" si="163"/>
        <v>2541114</v>
      </c>
      <c r="C1774" s="176" t="str">
        <f t="shared" si="164"/>
        <v>61</v>
      </c>
      <c r="D1774" s="176" t="str">
        <f t="shared" si="165"/>
        <v>TRAVELLER DELAVE</v>
      </c>
      <c r="E1774" s="176" t="str">
        <f t="shared" si="166"/>
        <v>Шляпа</v>
      </c>
      <c r="F1774" s="177" t="str">
        <f t="shared" si="167"/>
        <v>Шляпы</v>
      </c>
      <c r="G1774" s="172" t="s">
        <v>1754</v>
      </c>
      <c r="H1774" s="173" t="s">
        <v>2241</v>
      </c>
      <c r="I1774" s="173" t="s">
        <v>70</v>
      </c>
      <c r="J1774" s="173" t="s">
        <v>2420</v>
      </c>
      <c r="K1774" s="173">
        <v>2</v>
      </c>
      <c r="L1774" s="173" t="s">
        <v>2421</v>
      </c>
      <c r="M1774" s="173"/>
      <c r="N1774" s="173">
        <v>2</v>
      </c>
    </row>
    <row r="1775" spans="1:14" x14ac:dyDescent="0.25">
      <c r="A1775" s="176" t="str">
        <f t="shared" si="162"/>
        <v>254111476</v>
      </c>
      <c r="B1775" s="176">
        <f t="shared" si="163"/>
        <v>2541114</v>
      </c>
      <c r="C1775" s="176" t="str">
        <f t="shared" si="164"/>
        <v>76</v>
      </c>
      <c r="D1775" s="176" t="str">
        <f t="shared" si="165"/>
        <v>TRAVELLER DELAVE</v>
      </c>
      <c r="E1775" s="176" t="str">
        <f t="shared" si="166"/>
        <v>Шляпа</v>
      </c>
      <c r="F1775" s="177" t="str">
        <f t="shared" si="167"/>
        <v>Шляпы</v>
      </c>
      <c r="G1775" s="172" t="s">
        <v>1752</v>
      </c>
      <c r="H1775" s="173" t="s">
        <v>2245</v>
      </c>
      <c r="I1775" s="173" t="s">
        <v>61</v>
      </c>
      <c r="J1775" s="173" t="s">
        <v>2420</v>
      </c>
      <c r="K1775" s="173">
        <v>5</v>
      </c>
      <c r="L1775" s="173" t="s">
        <v>2582</v>
      </c>
      <c r="M1775" s="173"/>
      <c r="N1775" s="173">
        <v>5</v>
      </c>
    </row>
    <row r="1776" spans="1:14" x14ac:dyDescent="0.25">
      <c r="A1776" s="176" t="str">
        <f t="shared" si="162"/>
        <v>254111476</v>
      </c>
      <c r="B1776" s="176">
        <f t="shared" si="163"/>
        <v>2541114</v>
      </c>
      <c r="C1776" s="176" t="str">
        <f t="shared" si="164"/>
        <v>76</v>
      </c>
      <c r="D1776" s="176" t="str">
        <f t="shared" si="165"/>
        <v>TRAVELLER DELAVE</v>
      </c>
      <c r="E1776" s="176" t="str">
        <f t="shared" si="166"/>
        <v>Шляпа</v>
      </c>
      <c r="F1776" s="177" t="str">
        <f t="shared" si="167"/>
        <v>Шляпы</v>
      </c>
      <c r="G1776" s="172" t="s">
        <v>1751</v>
      </c>
      <c r="H1776" s="173" t="s">
        <v>2245</v>
      </c>
      <c r="I1776" s="173" t="s">
        <v>60</v>
      </c>
      <c r="J1776" s="173" t="s">
        <v>3124</v>
      </c>
      <c r="K1776" s="173">
        <v>5</v>
      </c>
      <c r="L1776" s="173" t="s">
        <v>3125</v>
      </c>
      <c r="M1776" s="173"/>
      <c r="N1776" s="173">
        <v>5</v>
      </c>
    </row>
    <row r="1777" spans="1:14" x14ac:dyDescent="0.25">
      <c r="A1777" s="176" t="str">
        <f t="shared" si="162"/>
        <v>254111476</v>
      </c>
      <c r="B1777" s="176">
        <f t="shared" si="163"/>
        <v>2541114</v>
      </c>
      <c r="C1777" s="176" t="str">
        <f t="shared" si="164"/>
        <v>76</v>
      </c>
      <c r="D1777" s="176" t="str">
        <f t="shared" si="165"/>
        <v>TRAVELLER DELAVE</v>
      </c>
      <c r="E1777" s="176" t="str">
        <f t="shared" si="166"/>
        <v>Шляпа</v>
      </c>
      <c r="F1777" s="177" t="str">
        <f t="shared" si="167"/>
        <v>Шляпы</v>
      </c>
      <c r="G1777" s="172" t="s">
        <v>1750</v>
      </c>
      <c r="H1777" s="173" t="s">
        <v>2245</v>
      </c>
      <c r="I1777" s="173" t="s">
        <v>64</v>
      </c>
      <c r="J1777" s="173" t="s">
        <v>2420</v>
      </c>
      <c r="K1777" s="173">
        <v>4</v>
      </c>
      <c r="L1777" s="173" t="s">
        <v>2738</v>
      </c>
      <c r="M1777" s="173"/>
      <c r="N1777" s="173">
        <v>4</v>
      </c>
    </row>
    <row r="1778" spans="1:14" x14ac:dyDescent="0.25">
      <c r="A1778" s="176" t="str">
        <f t="shared" si="162"/>
        <v>254111476</v>
      </c>
      <c r="B1778" s="176">
        <f t="shared" si="163"/>
        <v>2541114</v>
      </c>
      <c r="C1778" s="176" t="str">
        <f t="shared" si="164"/>
        <v>76</v>
      </c>
      <c r="D1778" s="176" t="str">
        <f t="shared" si="165"/>
        <v>TRAVELLER DELAVE</v>
      </c>
      <c r="E1778" s="176" t="str">
        <f t="shared" si="166"/>
        <v>Шляпа</v>
      </c>
      <c r="F1778" s="177" t="str">
        <f t="shared" si="167"/>
        <v>Шляпы</v>
      </c>
      <c r="G1778" s="172" t="s">
        <v>1749</v>
      </c>
      <c r="H1778" s="173" t="s">
        <v>2245</v>
      </c>
      <c r="I1778" s="173" t="s">
        <v>70</v>
      </c>
      <c r="J1778" s="173" t="s">
        <v>3124</v>
      </c>
      <c r="K1778" s="173">
        <v>1</v>
      </c>
      <c r="L1778" s="173" t="s">
        <v>3124</v>
      </c>
      <c r="M1778" s="173"/>
      <c r="N1778" s="173">
        <v>1</v>
      </c>
    </row>
    <row r="1779" spans="1:14" x14ac:dyDescent="0.25">
      <c r="A1779" s="176" t="str">
        <f t="shared" si="162"/>
        <v>25411141</v>
      </c>
      <c r="B1779" s="176">
        <f t="shared" si="163"/>
        <v>2541114</v>
      </c>
      <c r="C1779" s="176" t="str">
        <f t="shared" si="164"/>
        <v>1</v>
      </c>
      <c r="D1779" s="176" t="str">
        <f t="shared" si="165"/>
        <v>TRAVELLER DELAVE</v>
      </c>
      <c r="E1779" s="176" t="str">
        <f t="shared" si="166"/>
        <v>Шляпа</v>
      </c>
      <c r="F1779" s="177" t="str">
        <f t="shared" si="167"/>
        <v>Шляпы</v>
      </c>
      <c r="G1779" s="170" t="s">
        <v>1753</v>
      </c>
      <c r="H1779" s="155" t="s">
        <v>2250</v>
      </c>
      <c r="I1779" s="156" t="s">
        <v>60</v>
      </c>
      <c r="J1779" s="157" t="s">
        <v>2854</v>
      </c>
      <c r="K1779" s="159">
        <v>1</v>
      </c>
      <c r="L1779" s="157" t="s">
        <v>2854</v>
      </c>
      <c r="M1779" s="169"/>
      <c r="N1779" s="162">
        <v>1</v>
      </c>
    </row>
    <row r="1780" spans="1:14" x14ac:dyDescent="0.25">
      <c r="A1780" s="176" t="str">
        <f t="shared" si="162"/>
        <v>25411225</v>
      </c>
      <c r="B1780" s="176">
        <f t="shared" si="163"/>
        <v>2541122</v>
      </c>
      <c r="C1780" s="176" t="str">
        <f t="shared" si="164"/>
        <v>5</v>
      </c>
      <c r="D1780" s="176" t="str">
        <f t="shared" si="165"/>
        <v>TRAVELLER CANVAS</v>
      </c>
      <c r="E1780" s="176" t="str">
        <f t="shared" si="166"/>
        <v>Шляпа</v>
      </c>
      <c r="F1780" s="177" t="str">
        <f t="shared" si="167"/>
        <v>Шляпы</v>
      </c>
      <c r="G1780" s="172" t="s">
        <v>1744</v>
      </c>
      <c r="H1780" s="173" t="s">
        <v>2251</v>
      </c>
      <c r="I1780" s="173" t="s">
        <v>66</v>
      </c>
      <c r="J1780" s="173" t="s">
        <v>2739</v>
      </c>
      <c r="K1780" s="173">
        <v>1</v>
      </c>
      <c r="L1780" s="173" t="s">
        <v>2739</v>
      </c>
      <c r="M1780" s="173"/>
      <c r="N1780" s="173">
        <v>1</v>
      </c>
    </row>
    <row r="1781" spans="1:14" x14ac:dyDescent="0.25">
      <c r="A1781" s="176" t="str">
        <f t="shared" si="162"/>
        <v>25411225</v>
      </c>
      <c r="B1781" s="176">
        <f t="shared" si="163"/>
        <v>2541122</v>
      </c>
      <c r="C1781" s="176" t="str">
        <f t="shared" si="164"/>
        <v>5</v>
      </c>
      <c r="D1781" s="176" t="str">
        <f t="shared" si="165"/>
        <v>TRAVELLER CANVAS</v>
      </c>
      <c r="E1781" s="176" t="str">
        <f t="shared" si="166"/>
        <v>Шляпа</v>
      </c>
      <c r="F1781" s="177" t="str">
        <f t="shared" si="167"/>
        <v>Шляпы</v>
      </c>
      <c r="G1781" s="172" t="s">
        <v>1743</v>
      </c>
      <c r="H1781" s="173" t="s">
        <v>2251</v>
      </c>
      <c r="I1781" s="173" t="s">
        <v>61</v>
      </c>
      <c r="J1781" s="173" t="s">
        <v>2739</v>
      </c>
      <c r="K1781" s="173">
        <v>2</v>
      </c>
      <c r="L1781" s="173" t="s">
        <v>2743</v>
      </c>
      <c r="M1781" s="173"/>
      <c r="N1781" s="173">
        <v>2</v>
      </c>
    </row>
    <row r="1782" spans="1:14" x14ac:dyDescent="0.25">
      <c r="A1782" s="176" t="str">
        <f t="shared" si="162"/>
        <v>25411225</v>
      </c>
      <c r="B1782" s="176">
        <f t="shared" si="163"/>
        <v>2541122</v>
      </c>
      <c r="C1782" s="176" t="str">
        <f t="shared" si="164"/>
        <v>5</v>
      </c>
      <c r="D1782" s="176" t="str">
        <f t="shared" si="165"/>
        <v>TRAVELLER CANVAS</v>
      </c>
      <c r="E1782" s="176" t="str">
        <f t="shared" si="166"/>
        <v>Шляпа</v>
      </c>
      <c r="F1782" s="177" t="str">
        <f t="shared" si="167"/>
        <v>Шляпы</v>
      </c>
      <c r="G1782" s="172" t="s">
        <v>1742</v>
      </c>
      <c r="H1782" s="173" t="s">
        <v>2251</v>
      </c>
      <c r="I1782" s="173" t="s">
        <v>64</v>
      </c>
      <c r="J1782" s="173" t="s">
        <v>2739</v>
      </c>
      <c r="K1782" s="173">
        <v>3</v>
      </c>
      <c r="L1782" s="173" t="s">
        <v>2906</v>
      </c>
      <c r="M1782" s="173"/>
      <c r="N1782" s="173">
        <v>3</v>
      </c>
    </row>
    <row r="1783" spans="1:14" x14ac:dyDescent="0.25">
      <c r="A1783" s="176" t="str">
        <f t="shared" si="162"/>
        <v>25411296</v>
      </c>
      <c r="B1783" s="176">
        <f t="shared" si="163"/>
        <v>2541129</v>
      </c>
      <c r="C1783" s="176" t="str">
        <f t="shared" si="164"/>
        <v>6</v>
      </c>
      <c r="D1783" s="176" t="str">
        <f t="shared" si="165"/>
        <v>TRAVELLER COTTON</v>
      </c>
      <c r="E1783" s="176" t="str">
        <f t="shared" si="166"/>
        <v>Шляпа</v>
      </c>
      <c r="F1783" s="177" t="str">
        <f t="shared" si="167"/>
        <v>Шляпы</v>
      </c>
      <c r="G1783" s="172" t="s">
        <v>1247</v>
      </c>
      <c r="H1783" s="173" t="s">
        <v>2255</v>
      </c>
      <c r="I1783" s="173" t="s">
        <v>60</v>
      </c>
      <c r="J1783" s="173" t="s">
        <v>2602</v>
      </c>
      <c r="K1783" s="173">
        <v>1</v>
      </c>
      <c r="L1783" s="173" t="s">
        <v>2602</v>
      </c>
      <c r="M1783" s="173"/>
      <c r="N1783" s="173">
        <v>1</v>
      </c>
    </row>
    <row r="1784" spans="1:14" x14ac:dyDescent="0.25">
      <c r="A1784" s="176" t="str">
        <f t="shared" si="162"/>
        <v>25411296</v>
      </c>
      <c r="B1784" s="176">
        <f t="shared" si="163"/>
        <v>2541129</v>
      </c>
      <c r="C1784" s="176" t="str">
        <f t="shared" si="164"/>
        <v>6</v>
      </c>
      <c r="D1784" s="176" t="str">
        <f t="shared" si="165"/>
        <v>TRAVELLER COTTON</v>
      </c>
      <c r="E1784" s="176" t="str">
        <f t="shared" si="166"/>
        <v>Шляпа</v>
      </c>
      <c r="F1784" s="177" t="str">
        <f t="shared" si="167"/>
        <v>Шляпы</v>
      </c>
      <c r="G1784" s="172" t="s">
        <v>1246</v>
      </c>
      <c r="H1784" s="173" t="s">
        <v>2255</v>
      </c>
      <c r="I1784" s="173" t="s">
        <v>64</v>
      </c>
      <c r="J1784" s="173" t="s">
        <v>2602</v>
      </c>
      <c r="K1784" s="173">
        <v>4</v>
      </c>
      <c r="L1784" s="173" t="s">
        <v>2910</v>
      </c>
      <c r="M1784" s="173">
        <v>1</v>
      </c>
      <c r="N1784" s="173">
        <v>3</v>
      </c>
    </row>
    <row r="1785" spans="1:14" x14ac:dyDescent="0.25">
      <c r="A1785" s="176" t="str">
        <f t="shared" si="162"/>
        <v>25411326</v>
      </c>
      <c r="B1785" s="176">
        <f t="shared" si="163"/>
        <v>2541132</v>
      </c>
      <c r="C1785" s="176" t="str">
        <f t="shared" si="164"/>
        <v>6</v>
      </c>
      <c r="D1785" s="176" t="str">
        <f t="shared" si="165"/>
        <v>TRAVELLER CO PES</v>
      </c>
      <c r="E1785" s="176" t="str">
        <f t="shared" si="166"/>
        <v>Шляпа</v>
      </c>
      <c r="F1785" s="177" t="str">
        <f t="shared" si="167"/>
        <v>Шляпы</v>
      </c>
      <c r="G1785" s="170" t="s">
        <v>665</v>
      </c>
      <c r="H1785" s="155" t="s">
        <v>2257</v>
      </c>
      <c r="I1785" s="156" t="s">
        <v>61</v>
      </c>
      <c r="J1785" s="157" t="s">
        <v>2420</v>
      </c>
      <c r="K1785" s="159">
        <v>4</v>
      </c>
      <c r="L1785" s="157" t="s">
        <v>2738</v>
      </c>
      <c r="M1785" s="169"/>
      <c r="N1785" s="162">
        <v>4</v>
      </c>
    </row>
    <row r="1786" spans="1:14" x14ac:dyDescent="0.25">
      <c r="A1786" s="176" t="str">
        <f t="shared" si="162"/>
        <v>25411326</v>
      </c>
      <c r="B1786" s="176">
        <f t="shared" si="163"/>
        <v>2541132</v>
      </c>
      <c r="C1786" s="176" t="str">
        <f t="shared" si="164"/>
        <v>6</v>
      </c>
      <c r="D1786" s="176" t="str">
        <f t="shared" si="165"/>
        <v>TRAVELLER CO PES</v>
      </c>
      <c r="E1786" s="176" t="str">
        <f t="shared" si="166"/>
        <v>Шляпа</v>
      </c>
      <c r="F1786" s="177" t="str">
        <f t="shared" si="167"/>
        <v>Шляпы</v>
      </c>
      <c r="G1786" s="170" t="s">
        <v>664</v>
      </c>
      <c r="H1786" s="155" t="s">
        <v>2257</v>
      </c>
      <c r="I1786" s="156" t="s">
        <v>60</v>
      </c>
      <c r="J1786" s="157" t="s">
        <v>2420</v>
      </c>
      <c r="K1786" s="159">
        <v>6</v>
      </c>
      <c r="L1786" s="157" t="s">
        <v>2583</v>
      </c>
      <c r="M1786" s="169"/>
      <c r="N1786" s="162">
        <v>6</v>
      </c>
    </row>
    <row r="1787" spans="1:14" x14ac:dyDescent="0.25">
      <c r="A1787" s="176" t="str">
        <f t="shared" si="162"/>
        <v>25411326</v>
      </c>
      <c r="B1787" s="176">
        <f t="shared" si="163"/>
        <v>2541132</v>
      </c>
      <c r="C1787" s="176" t="str">
        <f t="shared" si="164"/>
        <v>6</v>
      </c>
      <c r="D1787" s="176" t="str">
        <f t="shared" si="165"/>
        <v>TRAVELLER CO PES</v>
      </c>
      <c r="E1787" s="176" t="str">
        <f t="shared" si="166"/>
        <v>Шляпа</v>
      </c>
      <c r="F1787" s="177" t="str">
        <f t="shared" si="167"/>
        <v>Шляпы</v>
      </c>
      <c r="G1787" s="172" t="s">
        <v>663</v>
      </c>
      <c r="H1787" s="173" t="s">
        <v>2257</v>
      </c>
      <c r="I1787" s="173" t="s">
        <v>64</v>
      </c>
      <c r="J1787" s="173" t="s">
        <v>2420</v>
      </c>
      <c r="K1787" s="173">
        <v>5</v>
      </c>
      <c r="L1787" s="173" t="s">
        <v>2582</v>
      </c>
      <c r="M1787" s="173"/>
      <c r="N1787" s="173">
        <v>5</v>
      </c>
    </row>
    <row r="1788" spans="1:14" x14ac:dyDescent="0.25">
      <c r="A1788" s="176" t="str">
        <f t="shared" si="162"/>
        <v>25411326</v>
      </c>
      <c r="B1788" s="176">
        <f t="shared" si="163"/>
        <v>2541132</v>
      </c>
      <c r="C1788" s="176" t="str">
        <f t="shared" si="164"/>
        <v>6</v>
      </c>
      <c r="D1788" s="176" t="str">
        <f t="shared" si="165"/>
        <v>TRAVELLER CO PES</v>
      </c>
      <c r="E1788" s="176" t="str">
        <f t="shared" si="166"/>
        <v>Шляпа</v>
      </c>
      <c r="F1788" s="177" t="str">
        <f t="shared" si="167"/>
        <v>Шляпы</v>
      </c>
      <c r="G1788" s="172" t="s">
        <v>662</v>
      </c>
      <c r="H1788" s="173" t="s">
        <v>2257</v>
      </c>
      <c r="I1788" s="173" t="s">
        <v>70</v>
      </c>
      <c r="J1788" s="173" t="s">
        <v>2420</v>
      </c>
      <c r="K1788" s="173">
        <v>3</v>
      </c>
      <c r="L1788" s="173" t="s">
        <v>2584</v>
      </c>
      <c r="M1788" s="173"/>
      <c r="N1788" s="173">
        <v>3</v>
      </c>
    </row>
    <row r="1789" spans="1:14" x14ac:dyDescent="0.25">
      <c r="A1789" s="176" t="str">
        <f t="shared" si="162"/>
        <v>25418017</v>
      </c>
      <c r="B1789" s="176">
        <f t="shared" si="163"/>
        <v>2541801</v>
      </c>
      <c r="C1789" s="176" t="str">
        <f t="shared" si="164"/>
        <v>7</v>
      </c>
      <c r="D1789" s="176" t="str">
        <f t="shared" si="165"/>
        <v>TRAVELLER COTTON</v>
      </c>
      <c r="E1789" s="176" t="str">
        <f t="shared" si="166"/>
        <v>Шляпа</v>
      </c>
      <c r="F1789" s="177" t="str">
        <f t="shared" si="167"/>
        <v>Шляпы</v>
      </c>
      <c r="G1789" s="172" t="s">
        <v>3333</v>
      </c>
      <c r="H1789" s="173" t="s">
        <v>3446</v>
      </c>
      <c r="I1789" s="173" t="s">
        <v>61</v>
      </c>
      <c r="J1789" s="173" t="s">
        <v>3545</v>
      </c>
      <c r="K1789" s="173">
        <v>2</v>
      </c>
      <c r="L1789" s="173" t="s">
        <v>3546</v>
      </c>
      <c r="M1789" s="173"/>
      <c r="N1789" s="173">
        <v>2</v>
      </c>
    </row>
    <row r="1790" spans="1:14" x14ac:dyDescent="0.25">
      <c r="A1790" s="176" t="str">
        <f t="shared" si="162"/>
        <v>25418017</v>
      </c>
      <c r="B1790" s="176">
        <f t="shared" si="163"/>
        <v>2541801</v>
      </c>
      <c r="C1790" s="176" t="str">
        <f t="shared" si="164"/>
        <v>7</v>
      </c>
      <c r="D1790" s="176" t="str">
        <f t="shared" si="165"/>
        <v>TRAVELLER COTTON</v>
      </c>
      <c r="E1790" s="176" t="str">
        <f t="shared" si="166"/>
        <v>Шляпа</v>
      </c>
      <c r="F1790" s="177" t="str">
        <f t="shared" si="167"/>
        <v>Шляпы</v>
      </c>
      <c r="G1790" s="172" t="s">
        <v>3332</v>
      </c>
      <c r="H1790" s="173" t="s">
        <v>3446</v>
      </c>
      <c r="I1790" s="173" t="s">
        <v>60</v>
      </c>
      <c r="J1790" s="173" t="s">
        <v>3547</v>
      </c>
      <c r="K1790" s="173">
        <v>2</v>
      </c>
      <c r="L1790" s="173" t="s">
        <v>3585</v>
      </c>
      <c r="M1790" s="173"/>
      <c r="N1790" s="173">
        <v>2</v>
      </c>
    </row>
    <row r="1791" spans="1:14" x14ac:dyDescent="0.25">
      <c r="A1791" s="176" t="str">
        <f t="shared" si="162"/>
        <v>25911016</v>
      </c>
      <c r="B1791" s="176">
        <f t="shared" si="163"/>
        <v>2591101</v>
      </c>
      <c r="C1791" s="176" t="str">
        <f t="shared" si="164"/>
        <v>6</v>
      </c>
      <c r="D1791" s="176" t="str">
        <f t="shared" si="165"/>
        <v>TRAVELLER COTTON</v>
      </c>
      <c r="E1791" s="176" t="str">
        <f t="shared" si="166"/>
        <v>Шляпа</v>
      </c>
      <c r="F1791" s="177" t="str">
        <f t="shared" si="167"/>
        <v>Шляпы</v>
      </c>
      <c r="G1791" s="172" t="s">
        <v>1741</v>
      </c>
      <c r="H1791" s="173" t="s">
        <v>2262</v>
      </c>
      <c r="I1791" s="173" t="s">
        <v>66</v>
      </c>
      <c r="J1791" s="173" t="s">
        <v>2487</v>
      </c>
      <c r="K1791" s="173">
        <v>2</v>
      </c>
      <c r="L1791" s="173" t="s">
        <v>2859</v>
      </c>
      <c r="M1791" s="173"/>
      <c r="N1791" s="173">
        <v>2</v>
      </c>
    </row>
    <row r="1792" spans="1:14" x14ac:dyDescent="0.25">
      <c r="A1792" s="176" t="str">
        <f t="shared" si="162"/>
        <v>25911016</v>
      </c>
      <c r="B1792" s="176">
        <f t="shared" si="163"/>
        <v>2591101</v>
      </c>
      <c r="C1792" s="176" t="str">
        <f t="shared" si="164"/>
        <v>6</v>
      </c>
      <c r="D1792" s="176" t="str">
        <f t="shared" si="165"/>
        <v>TRAVELLER COTTON</v>
      </c>
      <c r="E1792" s="176" t="str">
        <f t="shared" si="166"/>
        <v>Шляпа</v>
      </c>
      <c r="F1792" s="177" t="str">
        <f t="shared" si="167"/>
        <v>Шляпы</v>
      </c>
      <c r="G1792" s="172" t="s">
        <v>1740</v>
      </c>
      <c r="H1792" s="173" t="s">
        <v>2262</v>
      </c>
      <c r="I1792" s="173" t="s">
        <v>61</v>
      </c>
      <c r="J1792" s="173" t="s">
        <v>2487</v>
      </c>
      <c r="K1792" s="173">
        <v>6</v>
      </c>
      <c r="L1792" s="173" t="s">
        <v>2736</v>
      </c>
      <c r="M1792" s="173"/>
      <c r="N1792" s="173">
        <v>6</v>
      </c>
    </row>
    <row r="1793" spans="1:14" x14ac:dyDescent="0.25">
      <c r="A1793" s="176" t="str">
        <f t="shared" si="162"/>
        <v>25911016</v>
      </c>
      <c r="B1793" s="176">
        <f t="shared" si="163"/>
        <v>2591101</v>
      </c>
      <c r="C1793" s="176" t="str">
        <f t="shared" si="164"/>
        <v>6</v>
      </c>
      <c r="D1793" s="176" t="str">
        <f t="shared" si="165"/>
        <v>TRAVELLER COTTON</v>
      </c>
      <c r="E1793" s="176" t="str">
        <f t="shared" si="166"/>
        <v>Шляпа</v>
      </c>
      <c r="F1793" s="177" t="str">
        <f t="shared" si="167"/>
        <v>Шляпы</v>
      </c>
      <c r="G1793" s="172" t="s">
        <v>1739</v>
      </c>
      <c r="H1793" s="173" t="s">
        <v>2262</v>
      </c>
      <c r="I1793" s="173" t="s">
        <v>60</v>
      </c>
      <c r="J1793" s="173" t="s">
        <v>2487</v>
      </c>
      <c r="K1793" s="173">
        <v>13</v>
      </c>
      <c r="L1793" s="173" t="s">
        <v>3127</v>
      </c>
      <c r="M1793" s="173"/>
      <c r="N1793" s="173">
        <v>13</v>
      </c>
    </row>
    <row r="1794" spans="1:14" x14ac:dyDescent="0.25">
      <c r="A1794" s="176" t="str">
        <f t="shared" si="162"/>
        <v>25911016</v>
      </c>
      <c r="B1794" s="176">
        <f t="shared" si="163"/>
        <v>2591101</v>
      </c>
      <c r="C1794" s="176" t="str">
        <f t="shared" si="164"/>
        <v>6</v>
      </c>
      <c r="D1794" s="176" t="str">
        <f t="shared" si="165"/>
        <v>TRAVELLER COTTON</v>
      </c>
      <c r="E1794" s="176" t="str">
        <f t="shared" si="166"/>
        <v>Шляпа</v>
      </c>
      <c r="F1794" s="177" t="str">
        <f t="shared" si="167"/>
        <v>Шляпы</v>
      </c>
      <c r="G1794" s="172" t="s">
        <v>1738</v>
      </c>
      <c r="H1794" s="173" t="s">
        <v>2262</v>
      </c>
      <c r="I1794" s="173" t="s">
        <v>64</v>
      </c>
      <c r="J1794" s="173" t="s">
        <v>2487</v>
      </c>
      <c r="K1794" s="173">
        <v>7</v>
      </c>
      <c r="L1794" s="173" t="s">
        <v>2615</v>
      </c>
      <c r="M1794" s="173"/>
      <c r="N1794" s="173">
        <v>7</v>
      </c>
    </row>
    <row r="1795" spans="1:14" x14ac:dyDescent="0.25">
      <c r="A1795" s="176" t="str">
        <f t="shared" ref="A1795:A1858" si="168">B1795&amp;C1795</f>
        <v>2598010черный</v>
      </c>
      <c r="B1795" s="176">
        <f t="shared" ref="B1795:B1858" si="169">_xlfn.LET(_xlpm.START,FIND("арт. ",H1795)+5,_xlpm.END,FIND(" ",H1795,_xlpm.START),_xlpm.Result,TRIM(MID(H1795,_xlpm.START,_xlpm.END-_xlpm.START)),IFERROR(VALUE(_xlpm.Result),_xlpm.Result))</f>
        <v>2598010</v>
      </c>
      <c r="C1795" s="176" t="str">
        <f t="shared" ref="C1795:C1858" si="170">_xlfn.LET(_xlpm.START,FIND("{",H1795)+1,_xlpm.END,FIND("}",H1795),TRIM(MID(H1795,_xlpm.START,_xlpm.END-_xlpm.START)))</f>
        <v>черный</v>
      </c>
      <c r="D1795" s="176" t="str">
        <f t="shared" ref="D1795:D1858" si="171">_xlfn.LET(_xlpm.START,FIND("арт. ",H1795)+13,_xlpm.END,FIND("(",H1795),TRIM(MID(H1795,_xlpm.START,_xlpm.END-_xlpm.START)))</f>
        <v>HENDERSON</v>
      </c>
      <c r="E1795" s="176" t="str">
        <f t="shared" ref="E1795:E1858" si="172">_xlfn.LET(_xlpm.START,1,_xlpm.END,FIND(MID($S$1,1,1),H1795),TRIM(MID(H1795,_xlpm.START,_xlpm.END-_xlpm.START)))</f>
        <v>Шляпа</v>
      </c>
      <c r="F1795" s="177" t="str">
        <f t="shared" ref="F1795:F1858" si="173">VLOOKUP(E1795,O:P,2,0)</f>
        <v>Шляпы</v>
      </c>
      <c r="G1795" s="172" t="s">
        <v>3166</v>
      </c>
      <c r="H1795" s="173" t="s">
        <v>3373</v>
      </c>
      <c r="I1795" s="173" t="s">
        <v>64</v>
      </c>
      <c r="J1795" s="173" t="s">
        <v>3722</v>
      </c>
      <c r="K1795" s="173">
        <v>1</v>
      </c>
      <c r="L1795" s="173" t="s">
        <v>3722</v>
      </c>
      <c r="M1795" s="173"/>
      <c r="N1795" s="173">
        <v>1</v>
      </c>
    </row>
    <row r="1796" spans="1:14" x14ac:dyDescent="0.25">
      <c r="A1796" s="176" t="str">
        <f t="shared" si="168"/>
        <v>259810136</v>
      </c>
      <c r="B1796" s="176">
        <f t="shared" si="169"/>
        <v>2598101</v>
      </c>
      <c r="C1796" s="176" t="str">
        <f t="shared" si="170"/>
        <v>36</v>
      </c>
      <c r="D1796" s="176" t="str">
        <f t="shared" si="171"/>
        <v>YUTAN</v>
      </c>
      <c r="E1796" s="176" t="str">
        <f t="shared" si="172"/>
        <v>Шляпа</v>
      </c>
      <c r="F1796" s="177" t="str">
        <f t="shared" si="173"/>
        <v>Шляпы</v>
      </c>
      <c r="G1796" s="172" t="s">
        <v>2341</v>
      </c>
      <c r="H1796" s="173" t="s">
        <v>2267</v>
      </c>
      <c r="I1796" s="173" t="s">
        <v>61</v>
      </c>
      <c r="J1796" s="173" t="s">
        <v>2804</v>
      </c>
      <c r="K1796" s="173">
        <v>3</v>
      </c>
      <c r="L1796" s="173" t="s">
        <v>2811</v>
      </c>
      <c r="M1796" s="173"/>
      <c r="N1796" s="173">
        <v>3</v>
      </c>
    </row>
    <row r="1797" spans="1:14" x14ac:dyDescent="0.25">
      <c r="A1797" s="176" t="str">
        <f t="shared" si="168"/>
        <v>259810136</v>
      </c>
      <c r="B1797" s="176">
        <f t="shared" si="169"/>
        <v>2598101</v>
      </c>
      <c r="C1797" s="176" t="str">
        <f t="shared" si="170"/>
        <v>36</v>
      </c>
      <c r="D1797" s="176" t="str">
        <f t="shared" si="171"/>
        <v>YUTAN</v>
      </c>
      <c r="E1797" s="176" t="str">
        <f t="shared" si="172"/>
        <v>Шляпа</v>
      </c>
      <c r="F1797" s="177" t="str">
        <f t="shared" si="173"/>
        <v>Шляпы</v>
      </c>
      <c r="G1797" s="172" t="s">
        <v>2339</v>
      </c>
      <c r="H1797" s="173" t="s">
        <v>2267</v>
      </c>
      <c r="I1797" s="173" t="s">
        <v>60</v>
      </c>
      <c r="J1797" s="173" t="s">
        <v>2804</v>
      </c>
      <c r="K1797" s="173">
        <v>4</v>
      </c>
      <c r="L1797" s="173" t="s">
        <v>2814</v>
      </c>
      <c r="M1797" s="173"/>
      <c r="N1797" s="173">
        <v>4</v>
      </c>
    </row>
    <row r="1798" spans="1:14" x14ac:dyDescent="0.25">
      <c r="A1798" s="176" t="str">
        <f t="shared" si="168"/>
        <v>259810136</v>
      </c>
      <c r="B1798" s="176">
        <f t="shared" si="169"/>
        <v>2598101</v>
      </c>
      <c r="C1798" s="176" t="str">
        <f t="shared" si="170"/>
        <v>36</v>
      </c>
      <c r="D1798" s="176" t="str">
        <f t="shared" si="171"/>
        <v>YUTAN</v>
      </c>
      <c r="E1798" s="176" t="str">
        <f t="shared" si="172"/>
        <v>Шляпа</v>
      </c>
      <c r="F1798" s="177" t="str">
        <f t="shared" si="173"/>
        <v>Шляпы</v>
      </c>
      <c r="G1798" s="172" t="s">
        <v>2338</v>
      </c>
      <c r="H1798" s="173" t="s">
        <v>2267</v>
      </c>
      <c r="I1798" s="173" t="s">
        <v>64</v>
      </c>
      <c r="J1798" s="173" t="s">
        <v>2804</v>
      </c>
      <c r="K1798" s="173">
        <v>3</v>
      </c>
      <c r="L1798" s="173" t="s">
        <v>2811</v>
      </c>
      <c r="M1798" s="173"/>
      <c r="N1798" s="173">
        <v>3</v>
      </c>
    </row>
    <row r="1799" spans="1:14" x14ac:dyDescent="0.25">
      <c r="A1799" s="176" t="str">
        <f t="shared" si="168"/>
        <v>25981011</v>
      </c>
      <c r="B1799" s="176">
        <f t="shared" si="169"/>
        <v>2598101</v>
      </c>
      <c r="C1799" s="176" t="str">
        <f t="shared" si="170"/>
        <v>1</v>
      </c>
      <c r="D1799" s="176" t="str">
        <f t="shared" si="171"/>
        <v>YUTAN</v>
      </c>
      <c r="E1799" s="176" t="str">
        <f t="shared" si="172"/>
        <v>Шляпа</v>
      </c>
      <c r="F1799" s="177" t="str">
        <f t="shared" si="173"/>
        <v>Шляпы</v>
      </c>
      <c r="G1799" s="172" t="s">
        <v>2337</v>
      </c>
      <c r="H1799" s="173" t="s">
        <v>2271</v>
      </c>
      <c r="I1799" s="173" t="s">
        <v>60</v>
      </c>
      <c r="J1799" s="173" t="s">
        <v>3129</v>
      </c>
      <c r="K1799" s="173">
        <v>7</v>
      </c>
      <c r="L1799" s="173" t="s">
        <v>3130</v>
      </c>
      <c r="M1799" s="173"/>
      <c r="N1799" s="173">
        <v>7</v>
      </c>
    </row>
    <row r="1800" spans="1:14" x14ac:dyDescent="0.25">
      <c r="A1800" s="176" t="str">
        <f t="shared" si="168"/>
        <v>25981011</v>
      </c>
      <c r="B1800" s="176">
        <f t="shared" si="169"/>
        <v>2598101</v>
      </c>
      <c r="C1800" s="176" t="str">
        <f t="shared" si="170"/>
        <v>1</v>
      </c>
      <c r="D1800" s="176" t="str">
        <f t="shared" si="171"/>
        <v>YUTAN</v>
      </c>
      <c r="E1800" s="176" t="str">
        <f t="shared" si="172"/>
        <v>Шляпа</v>
      </c>
      <c r="F1800" s="177" t="str">
        <f t="shared" si="173"/>
        <v>Шляпы</v>
      </c>
      <c r="G1800" s="172" t="s">
        <v>2335</v>
      </c>
      <c r="H1800" s="173" t="s">
        <v>2271</v>
      </c>
      <c r="I1800" s="173" t="s">
        <v>64</v>
      </c>
      <c r="J1800" s="173" t="s">
        <v>2806</v>
      </c>
      <c r="K1800" s="173">
        <v>6</v>
      </c>
      <c r="L1800" s="173" t="s">
        <v>3131</v>
      </c>
      <c r="M1800" s="173"/>
      <c r="N1800" s="173">
        <v>6</v>
      </c>
    </row>
    <row r="1801" spans="1:14" x14ac:dyDescent="0.25">
      <c r="A1801" s="176" t="str">
        <f t="shared" si="168"/>
        <v>25981011</v>
      </c>
      <c r="B1801" s="176">
        <f t="shared" si="169"/>
        <v>2598101</v>
      </c>
      <c r="C1801" s="176" t="str">
        <f t="shared" si="170"/>
        <v>1</v>
      </c>
      <c r="D1801" s="176" t="str">
        <f t="shared" si="171"/>
        <v>YUTAN</v>
      </c>
      <c r="E1801" s="176" t="str">
        <f t="shared" si="172"/>
        <v>Шляпа</v>
      </c>
      <c r="F1801" s="177" t="str">
        <f t="shared" si="173"/>
        <v>Шляпы</v>
      </c>
      <c r="G1801" s="172" t="s">
        <v>2334</v>
      </c>
      <c r="H1801" s="173" t="s">
        <v>2271</v>
      </c>
      <c r="I1801" s="173" t="s">
        <v>70</v>
      </c>
      <c r="J1801" s="173" t="s">
        <v>2762</v>
      </c>
      <c r="K1801" s="173">
        <v>2</v>
      </c>
      <c r="L1801" s="173" t="s">
        <v>2763</v>
      </c>
      <c r="M1801" s="173"/>
      <c r="N1801" s="173">
        <v>2</v>
      </c>
    </row>
    <row r="1802" spans="1:14" x14ac:dyDescent="0.25">
      <c r="A1802" s="176" t="str">
        <f t="shared" si="168"/>
        <v>25981021</v>
      </c>
      <c r="B1802" s="176">
        <f t="shared" si="169"/>
        <v>2598102</v>
      </c>
      <c r="C1802" s="176" t="str">
        <f t="shared" si="170"/>
        <v>1</v>
      </c>
      <c r="D1802" s="176" t="str">
        <f t="shared" si="171"/>
        <v>TRAVELLER</v>
      </c>
      <c r="E1802" s="176" t="str">
        <f t="shared" si="172"/>
        <v>Шляпа</v>
      </c>
      <c r="F1802" s="177" t="str">
        <f t="shared" si="173"/>
        <v>Шляпы</v>
      </c>
      <c r="G1802" s="172" t="s">
        <v>2230</v>
      </c>
      <c r="H1802" s="173" t="s">
        <v>2274</v>
      </c>
      <c r="I1802" s="173" t="s">
        <v>61</v>
      </c>
      <c r="J1802" s="173" t="s">
        <v>2639</v>
      </c>
      <c r="K1802" s="173">
        <v>1</v>
      </c>
      <c r="L1802" s="173" t="s">
        <v>2639</v>
      </c>
      <c r="M1802" s="173"/>
      <c r="N1802" s="173">
        <v>1</v>
      </c>
    </row>
    <row r="1803" spans="1:14" x14ac:dyDescent="0.25">
      <c r="A1803" s="176" t="str">
        <f t="shared" si="168"/>
        <v>25981021</v>
      </c>
      <c r="B1803" s="176">
        <f t="shared" si="169"/>
        <v>2598102</v>
      </c>
      <c r="C1803" s="176" t="str">
        <f t="shared" si="170"/>
        <v>1</v>
      </c>
      <c r="D1803" s="176" t="str">
        <f t="shared" si="171"/>
        <v>TRAVELLER</v>
      </c>
      <c r="E1803" s="176" t="str">
        <f t="shared" si="172"/>
        <v>Шляпа</v>
      </c>
      <c r="F1803" s="177" t="str">
        <f t="shared" si="173"/>
        <v>Шляпы</v>
      </c>
      <c r="G1803" s="172" t="s">
        <v>2229</v>
      </c>
      <c r="H1803" s="173" t="s">
        <v>2274</v>
      </c>
      <c r="I1803" s="173" t="s">
        <v>60</v>
      </c>
      <c r="J1803" s="173" t="s">
        <v>2639</v>
      </c>
      <c r="K1803" s="173">
        <v>5</v>
      </c>
      <c r="L1803" s="173" t="s">
        <v>2732</v>
      </c>
      <c r="M1803" s="173"/>
      <c r="N1803" s="173">
        <v>5</v>
      </c>
    </row>
    <row r="1804" spans="1:14" x14ac:dyDescent="0.25">
      <c r="A1804" s="176" t="str">
        <f t="shared" si="168"/>
        <v>25981021</v>
      </c>
      <c r="B1804" s="176">
        <f t="shared" si="169"/>
        <v>2598102</v>
      </c>
      <c r="C1804" s="176" t="str">
        <f t="shared" si="170"/>
        <v>1</v>
      </c>
      <c r="D1804" s="176" t="str">
        <f t="shared" si="171"/>
        <v>TRAVELLER</v>
      </c>
      <c r="E1804" s="176" t="str">
        <f t="shared" si="172"/>
        <v>Шляпа</v>
      </c>
      <c r="F1804" s="177" t="str">
        <f t="shared" si="173"/>
        <v>Шляпы</v>
      </c>
      <c r="G1804" s="172" t="s">
        <v>2227</v>
      </c>
      <c r="H1804" s="173" t="s">
        <v>2274</v>
      </c>
      <c r="I1804" s="173" t="s">
        <v>64</v>
      </c>
      <c r="J1804" s="173" t="s">
        <v>2733</v>
      </c>
      <c r="K1804" s="173">
        <v>4</v>
      </c>
      <c r="L1804" s="173" t="s">
        <v>3723</v>
      </c>
      <c r="M1804" s="173"/>
      <c r="N1804" s="173">
        <v>4</v>
      </c>
    </row>
    <row r="1805" spans="1:14" x14ac:dyDescent="0.25">
      <c r="A1805" s="176" t="str">
        <f t="shared" si="168"/>
        <v>25981021</v>
      </c>
      <c r="B1805" s="176">
        <f t="shared" si="169"/>
        <v>2598102</v>
      </c>
      <c r="C1805" s="176" t="str">
        <f t="shared" si="170"/>
        <v>1</v>
      </c>
      <c r="D1805" s="176" t="str">
        <f t="shared" si="171"/>
        <v>TRAVELLER</v>
      </c>
      <c r="E1805" s="176" t="str">
        <f t="shared" si="172"/>
        <v>Шляпа</v>
      </c>
      <c r="F1805" s="177" t="str">
        <f t="shared" si="173"/>
        <v>Шляпы</v>
      </c>
      <c r="G1805" s="172" t="s">
        <v>2226</v>
      </c>
      <c r="H1805" s="173" t="s">
        <v>2274</v>
      </c>
      <c r="I1805" s="173" t="s">
        <v>70</v>
      </c>
      <c r="J1805" s="173" t="s">
        <v>2733</v>
      </c>
      <c r="K1805" s="173">
        <v>1</v>
      </c>
      <c r="L1805" s="173" t="s">
        <v>2733</v>
      </c>
      <c r="M1805" s="173"/>
      <c r="N1805" s="173">
        <v>1</v>
      </c>
    </row>
    <row r="1806" spans="1:14" x14ac:dyDescent="0.25">
      <c r="A1806" s="176" t="str">
        <f t="shared" si="168"/>
        <v>259811310</v>
      </c>
      <c r="B1806" s="176">
        <f t="shared" si="169"/>
        <v>2598113</v>
      </c>
      <c r="C1806" s="176" t="str">
        <f t="shared" si="170"/>
        <v>10</v>
      </c>
      <c r="D1806" s="176" t="str">
        <f t="shared" si="171"/>
        <v>TRAVELLER WOOLFELT</v>
      </c>
      <c r="E1806" s="176" t="str">
        <f t="shared" si="172"/>
        <v>Шляпа</v>
      </c>
      <c r="F1806" s="177" t="str">
        <f t="shared" si="173"/>
        <v>Шляпы</v>
      </c>
      <c r="G1806" s="172" t="s">
        <v>882</v>
      </c>
      <c r="H1806" s="173" t="s">
        <v>2278</v>
      </c>
      <c r="I1806" s="173" t="s">
        <v>61</v>
      </c>
      <c r="J1806" s="173" t="s">
        <v>2540</v>
      </c>
      <c r="K1806" s="173">
        <v>3</v>
      </c>
      <c r="L1806" s="173" t="s">
        <v>2542</v>
      </c>
      <c r="M1806" s="173"/>
      <c r="N1806" s="173">
        <v>3</v>
      </c>
    </row>
    <row r="1807" spans="1:14" x14ac:dyDescent="0.25">
      <c r="A1807" s="176" t="str">
        <f t="shared" si="168"/>
        <v>259811310</v>
      </c>
      <c r="B1807" s="176">
        <f t="shared" si="169"/>
        <v>2598113</v>
      </c>
      <c r="C1807" s="176" t="str">
        <f t="shared" si="170"/>
        <v>10</v>
      </c>
      <c r="D1807" s="176" t="str">
        <f t="shared" si="171"/>
        <v>TRAVELLER WOOLFELT</v>
      </c>
      <c r="E1807" s="176" t="str">
        <f t="shared" si="172"/>
        <v>Шляпа</v>
      </c>
      <c r="F1807" s="177" t="str">
        <f t="shared" si="173"/>
        <v>Шляпы</v>
      </c>
      <c r="G1807" s="172" t="s">
        <v>881</v>
      </c>
      <c r="H1807" s="173" t="s">
        <v>2278</v>
      </c>
      <c r="I1807" s="173" t="s">
        <v>60</v>
      </c>
      <c r="J1807" s="173" t="s">
        <v>2540</v>
      </c>
      <c r="K1807" s="173">
        <v>6</v>
      </c>
      <c r="L1807" s="173" t="s">
        <v>3132</v>
      </c>
      <c r="M1807" s="173"/>
      <c r="N1807" s="173">
        <v>6</v>
      </c>
    </row>
    <row r="1808" spans="1:14" x14ac:dyDescent="0.25">
      <c r="A1808" s="176" t="str">
        <f t="shared" si="168"/>
        <v>259811310</v>
      </c>
      <c r="B1808" s="176">
        <f t="shared" si="169"/>
        <v>2598113</v>
      </c>
      <c r="C1808" s="176" t="str">
        <f t="shared" si="170"/>
        <v>10</v>
      </c>
      <c r="D1808" s="176" t="str">
        <f t="shared" si="171"/>
        <v>TRAVELLER WOOLFELT</v>
      </c>
      <c r="E1808" s="176" t="str">
        <f t="shared" si="172"/>
        <v>Шляпа</v>
      </c>
      <c r="F1808" s="177" t="str">
        <f t="shared" si="173"/>
        <v>Шляпы</v>
      </c>
      <c r="G1808" s="172" t="s">
        <v>880</v>
      </c>
      <c r="H1808" s="173" t="s">
        <v>2278</v>
      </c>
      <c r="I1808" s="173" t="s">
        <v>64</v>
      </c>
      <c r="J1808" s="173" t="s">
        <v>2540</v>
      </c>
      <c r="K1808" s="173">
        <v>4</v>
      </c>
      <c r="L1808" s="173" t="s">
        <v>2924</v>
      </c>
      <c r="M1808" s="173"/>
      <c r="N1808" s="173">
        <v>4</v>
      </c>
    </row>
    <row r="1809" spans="1:14" x14ac:dyDescent="0.25">
      <c r="A1809" s="176" t="str">
        <f t="shared" si="168"/>
        <v>259811310</v>
      </c>
      <c r="B1809" s="176">
        <f t="shared" si="169"/>
        <v>2598113</v>
      </c>
      <c r="C1809" s="176" t="str">
        <f t="shared" si="170"/>
        <v>10</v>
      </c>
      <c r="D1809" s="176" t="str">
        <f t="shared" si="171"/>
        <v>TRAVELLER WOOLFELT</v>
      </c>
      <c r="E1809" s="176" t="str">
        <f t="shared" si="172"/>
        <v>Шляпа</v>
      </c>
      <c r="F1809" s="177" t="str">
        <f t="shared" si="173"/>
        <v>Шляпы</v>
      </c>
      <c r="G1809" s="172" t="s">
        <v>878</v>
      </c>
      <c r="H1809" s="173" t="s">
        <v>2278</v>
      </c>
      <c r="I1809" s="173" t="s">
        <v>70</v>
      </c>
      <c r="J1809" s="173" t="s">
        <v>2540</v>
      </c>
      <c r="K1809" s="173">
        <v>2</v>
      </c>
      <c r="L1809" s="173" t="s">
        <v>2541</v>
      </c>
      <c r="M1809" s="173"/>
      <c r="N1809" s="173">
        <v>2</v>
      </c>
    </row>
    <row r="1810" spans="1:14" x14ac:dyDescent="0.25">
      <c r="A1810" s="176" t="str">
        <f t="shared" si="168"/>
        <v>259811876</v>
      </c>
      <c r="B1810" s="176">
        <f t="shared" si="169"/>
        <v>2598118</v>
      </c>
      <c r="C1810" s="176" t="str">
        <f t="shared" si="170"/>
        <v>76</v>
      </c>
      <c r="D1810" s="176" t="str">
        <f t="shared" si="171"/>
        <v>OUTDOOR WOOLFELT</v>
      </c>
      <c r="E1810" s="176" t="str">
        <f t="shared" si="172"/>
        <v>Шляпа</v>
      </c>
      <c r="F1810" s="177" t="str">
        <f t="shared" si="173"/>
        <v>Шляпы</v>
      </c>
      <c r="G1810" s="172" t="s">
        <v>877</v>
      </c>
      <c r="H1810" s="173" t="s">
        <v>2282</v>
      </c>
      <c r="I1810" s="173" t="s">
        <v>60</v>
      </c>
      <c r="J1810" s="173" t="s">
        <v>3072</v>
      </c>
      <c r="K1810" s="173">
        <v>3</v>
      </c>
      <c r="L1810" s="173" t="s">
        <v>3074</v>
      </c>
      <c r="M1810" s="173"/>
      <c r="N1810" s="173">
        <v>3</v>
      </c>
    </row>
    <row r="1811" spans="1:14" x14ac:dyDescent="0.25">
      <c r="A1811" s="176" t="str">
        <f t="shared" si="168"/>
        <v>259811876</v>
      </c>
      <c r="B1811" s="176">
        <f t="shared" si="169"/>
        <v>2598118</v>
      </c>
      <c r="C1811" s="176" t="str">
        <f t="shared" si="170"/>
        <v>76</v>
      </c>
      <c r="D1811" s="176" t="str">
        <f t="shared" si="171"/>
        <v>OUTDOOR WOOLFELT</v>
      </c>
      <c r="E1811" s="176" t="str">
        <f t="shared" si="172"/>
        <v>Шляпа</v>
      </c>
      <c r="F1811" s="177" t="str">
        <f t="shared" si="173"/>
        <v>Шляпы</v>
      </c>
      <c r="G1811" s="172" t="s">
        <v>876</v>
      </c>
      <c r="H1811" s="173" t="s">
        <v>2282</v>
      </c>
      <c r="I1811" s="173" t="s">
        <v>64</v>
      </c>
      <c r="J1811" s="173" t="s">
        <v>3072</v>
      </c>
      <c r="K1811" s="173">
        <v>2</v>
      </c>
      <c r="L1811" s="173" t="s">
        <v>3073</v>
      </c>
      <c r="M1811" s="173"/>
      <c r="N1811" s="173">
        <v>2</v>
      </c>
    </row>
    <row r="1812" spans="1:14" x14ac:dyDescent="0.25">
      <c r="A1812" s="176" t="str">
        <f t="shared" si="168"/>
        <v>25981201</v>
      </c>
      <c r="B1812" s="176">
        <f t="shared" si="169"/>
        <v>2598120</v>
      </c>
      <c r="C1812" s="176" t="str">
        <f t="shared" si="170"/>
        <v>1</v>
      </c>
      <c r="D1812" s="176" t="str">
        <f t="shared" si="171"/>
        <v>TRAVELLER WOOLFELT</v>
      </c>
      <c r="E1812" s="176" t="str">
        <f t="shared" si="172"/>
        <v>Шляпа</v>
      </c>
      <c r="F1812" s="177" t="str">
        <f t="shared" si="173"/>
        <v>Шляпы</v>
      </c>
      <c r="G1812" s="172" t="s">
        <v>489</v>
      </c>
      <c r="H1812" s="173" t="s">
        <v>2284</v>
      </c>
      <c r="I1812" s="173" t="s">
        <v>61</v>
      </c>
      <c r="J1812" s="173" t="s">
        <v>2639</v>
      </c>
      <c r="K1812" s="173">
        <v>3</v>
      </c>
      <c r="L1812" s="173" t="s">
        <v>2640</v>
      </c>
      <c r="M1812" s="173"/>
      <c r="N1812" s="173">
        <v>3</v>
      </c>
    </row>
    <row r="1813" spans="1:14" x14ac:dyDescent="0.25">
      <c r="A1813" s="176" t="str">
        <f t="shared" si="168"/>
        <v>25981201</v>
      </c>
      <c r="B1813" s="176">
        <f t="shared" si="169"/>
        <v>2598120</v>
      </c>
      <c r="C1813" s="176" t="str">
        <f t="shared" si="170"/>
        <v>1</v>
      </c>
      <c r="D1813" s="176" t="str">
        <f t="shared" si="171"/>
        <v>TRAVELLER WOOLFELT</v>
      </c>
      <c r="E1813" s="176" t="str">
        <f t="shared" si="172"/>
        <v>Шляпа</v>
      </c>
      <c r="F1813" s="177" t="str">
        <f t="shared" si="173"/>
        <v>Шляпы</v>
      </c>
      <c r="G1813" s="172" t="s">
        <v>488</v>
      </c>
      <c r="H1813" s="173" t="s">
        <v>2284</v>
      </c>
      <c r="I1813" s="173" t="s">
        <v>60</v>
      </c>
      <c r="J1813" s="173" t="s">
        <v>2639</v>
      </c>
      <c r="K1813" s="173">
        <v>6</v>
      </c>
      <c r="L1813" s="173" t="s">
        <v>2641</v>
      </c>
      <c r="M1813" s="173"/>
      <c r="N1813" s="173">
        <v>6</v>
      </c>
    </row>
    <row r="1814" spans="1:14" x14ac:dyDescent="0.25">
      <c r="A1814" s="176" t="str">
        <f t="shared" si="168"/>
        <v>25981201</v>
      </c>
      <c r="B1814" s="176">
        <f t="shared" si="169"/>
        <v>2598120</v>
      </c>
      <c r="C1814" s="176" t="str">
        <f t="shared" si="170"/>
        <v>1</v>
      </c>
      <c r="D1814" s="176" t="str">
        <f t="shared" si="171"/>
        <v>TRAVELLER WOOLFELT</v>
      </c>
      <c r="E1814" s="176" t="str">
        <f t="shared" si="172"/>
        <v>Шляпа</v>
      </c>
      <c r="F1814" s="177" t="str">
        <f t="shared" si="173"/>
        <v>Шляпы</v>
      </c>
      <c r="G1814" s="172" t="s">
        <v>487</v>
      </c>
      <c r="H1814" s="173" t="s">
        <v>2284</v>
      </c>
      <c r="I1814" s="173" t="s">
        <v>64</v>
      </c>
      <c r="J1814" s="173" t="s">
        <v>2639</v>
      </c>
      <c r="K1814" s="173">
        <v>3</v>
      </c>
      <c r="L1814" s="173" t="s">
        <v>2640</v>
      </c>
      <c r="M1814" s="173"/>
      <c r="N1814" s="173">
        <v>3</v>
      </c>
    </row>
    <row r="1815" spans="1:14" x14ac:dyDescent="0.25">
      <c r="A1815" s="176" t="str">
        <f t="shared" si="168"/>
        <v>25981201</v>
      </c>
      <c r="B1815" s="176">
        <f t="shared" si="169"/>
        <v>2598120</v>
      </c>
      <c r="C1815" s="176" t="str">
        <f t="shared" si="170"/>
        <v>1</v>
      </c>
      <c r="D1815" s="176" t="str">
        <f t="shared" si="171"/>
        <v>TRAVELLER WOOLFELT</v>
      </c>
      <c r="E1815" s="176" t="str">
        <f t="shared" si="172"/>
        <v>Шляпа</v>
      </c>
      <c r="F1815" s="177" t="str">
        <f t="shared" si="173"/>
        <v>Шляпы</v>
      </c>
      <c r="G1815" s="172" t="s">
        <v>486</v>
      </c>
      <c r="H1815" s="173" t="s">
        <v>2284</v>
      </c>
      <c r="I1815" s="173" t="s">
        <v>70</v>
      </c>
      <c r="J1815" s="173" t="s">
        <v>2639</v>
      </c>
      <c r="K1815" s="173">
        <v>1</v>
      </c>
      <c r="L1815" s="173" t="s">
        <v>2639</v>
      </c>
      <c r="M1815" s="173"/>
      <c r="N1815" s="173">
        <v>1</v>
      </c>
    </row>
    <row r="1816" spans="1:14" x14ac:dyDescent="0.25">
      <c r="A1816" s="176" t="str">
        <f t="shared" si="168"/>
        <v>259812355</v>
      </c>
      <c r="B1816" s="176">
        <f t="shared" si="169"/>
        <v>2598123</v>
      </c>
      <c r="C1816" s="176" t="str">
        <f t="shared" si="170"/>
        <v>55</v>
      </c>
      <c r="D1816" s="176" t="str">
        <f t="shared" si="171"/>
        <v>POWELL</v>
      </c>
      <c r="E1816" s="176" t="str">
        <f t="shared" si="172"/>
        <v>Шляпа</v>
      </c>
      <c r="F1816" s="177" t="str">
        <f t="shared" si="173"/>
        <v>Шляпы</v>
      </c>
      <c r="G1816" s="172" t="s">
        <v>2313</v>
      </c>
      <c r="H1816" s="173" t="s">
        <v>2286</v>
      </c>
      <c r="I1816" s="173" t="s">
        <v>61</v>
      </c>
      <c r="J1816" s="173" t="s">
        <v>3133</v>
      </c>
      <c r="K1816" s="173">
        <v>2</v>
      </c>
      <c r="L1816" s="173" t="s">
        <v>3134</v>
      </c>
      <c r="M1816" s="173"/>
      <c r="N1816" s="173">
        <v>2</v>
      </c>
    </row>
    <row r="1817" spans="1:14" x14ac:dyDescent="0.25">
      <c r="A1817" s="176" t="str">
        <f t="shared" si="168"/>
        <v>259812355</v>
      </c>
      <c r="B1817" s="176">
        <f t="shared" si="169"/>
        <v>2598123</v>
      </c>
      <c r="C1817" s="176" t="str">
        <f t="shared" si="170"/>
        <v>55</v>
      </c>
      <c r="D1817" s="176" t="str">
        <f t="shared" si="171"/>
        <v>POWELL</v>
      </c>
      <c r="E1817" s="176" t="str">
        <f t="shared" si="172"/>
        <v>Шляпа</v>
      </c>
      <c r="F1817" s="177" t="str">
        <f t="shared" si="173"/>
        <v>Шляпы</v>
      </c>
      <c r="G1817" s="172" t="s">
        <v>2312</v>
      </c>
      <c r="H1817" s="173" t="s">
        <v>2286</v>
      </c>
      <c r="I1817" s="173" t="s">
        <v>60</v>
      </c>
      <c r="J1817" s="173" t="s">
        <v>3135</v>
      </c>
      <c r="K1817" s="173">
        <v>3</v>
      </c>
      <c r="L1817" s="173" t="s">
        <v>3136</v>
      </c>
      <c r="M1817" s="173"/>
      <c r="N1817" s="173">
        <v>3</v>
      </c>
    </row>
    <row r="1818" spans="1:14" x14ac:dyDescent="0.25">
      <c r="A1818" s="176" t="str">
        <f t="shared" si="168"/>
        <v>259812355</v>
      </c>
      <c r="B1818" s="176">
        <f t="shared" si="169"/>
        <v>2598123</v>
      </c>
      <c r="C1818" s="176" t="str">
        <f t="shared" si="170"/>
        <v>55</v>
      </c>
      <c r="D1818" s="176" t="str">
        <f t="shared" si="171"/>
        <v>POWELL</v>
      </c>
      <c r="E1818" s="176" t="str">
        <f t="shared" si="172"/>
        <v>Шляпа</v>
      </c>
      <c r="F1818" s="177" t="str">
        <f t="shared" si="173"/>
        <v>Шляпы</v>
      </c>
      <c r="G1818" s="172" t="s">
        <v>2311</v>
      </c>
      <c r="H1818" s="173" t="s">
        <v>2286</v>
      </c>
      <c r="I1818" s="173" t="s">
        <v>64</v>
      </c>
      <c r="J1818" s="173" t="s">
        <v>3133</v>
      </c>
      <c r="K1818" s="173">
        <v>2</v>
      </c>
      <c r="L1818" s="173" t="s">
        <v>3134</v>
      </c>
      <c r="M1818" s="173"/>
      <c r="N1818" s="173">
        <v>2</v>
      </c>
    </row>
    <row r="1819" spans="1:14" x14ac:dyDescent="0.25">
      <c r="A1819" s="176" t="str">
        <f t="shared" si="168"/>
        <v>259812310</v>
      </c>
      <c r="B1819" s="176">
        <f t="shared" si="169"/>
        <v>2598123</v>
      </c>
      <c r="C1819" s="176" t="str">
        <f t="shared" si="170"/>
        <v>10</v>
      </c>
      <c r="D1819" s="176" t="str">
        <f t="shared" si="171"/>
        <v>POWELL</v>
      </c>
      <c r="E1819" s="176" t="str">
        <f t="shared" si="172"/>
        <v>Шляпа</v>
      </c>
      <c r="F1819" s="177" t="str">
        <f t="shared" si="173"/>
        <v>Шляпы</v>
      </c>
      <c r="G1819" s="172" t="s">
        <v>2306</v>
      </c>
      <c r="H1819" s="173" t="s">
        <v>2289</v>
      </c>
      <c r="I1819" s="173" t="s">
        <v>61</v>
      </c>
      <c r="J1819" s="173" t="s">
        <v>3135</v>
      </c>
      <c r="K1819" s="173">
        <v>2</v>
      </c>
      <c r="L1819" s="173" t="s">
        <v>3138</v>
      </c>
      <c r="M1819" s="173"/>
      <c r="N1819" s="173">
        <v>2</v>
      </c>
    </row>
    <row r="1820" spans="1:14" x14ac:dyDescent="0.25">
      <c r="A1820" s="176" t="str">
        <f t="shared" si="168"/>
        <v>259812310</v>
      </c>
      <c r="B1820" s="176">
        <f t="shared" si="169"/>
        <v>2598123</v>
      </c>
      <c r="C1820" s="176" t="str">
        <f t="shared" si="170"/>
        <v>10</v>
      </c>
      <c r="D1820" s="176" t="str">
        <f t="shared" si="171"/>
        <v>POWELL</v>
      </c>
      <c r="E1820" s="176" t="str">
        <f t="shared" si="172"/>
        <v>Шляпа</v>
      </c>
      <c r="F1820" s="177" t="str">
        <f t="shared" si="173"/>
        <v>Шляпы</v>
      </c>
      <c r="G1820" s="172" t="s">
        <v>2305</v>
      </c>
      <c r="H1820" s="173" t="s">
        <v>2289</v>
      </c>
      <c r="I1820" s="173" t="s">
        <v>60</v>
      </c>
      <c r="J1820" s="173" t="s">
        <v>3135</v>
      </c>
      <c r="K1820" s="173">
        <v>5</v>
      </c>
      <c r="L1820" s="173" t="s">
        <v>3137</v>
      </c>
      <c r="M1820" s="173"/>
      <c r="N1820" s="173">
        <v>5</v>
      </c>
    </row>
    <row r="1821" spans="1:14" x14ac:dyDescent="0.25">
      <c r="A1821" s="176" t="str">
        <f t="shared" si="168"/>
        <v>259812310</v>
      </c>
      <c r="B1821" s="176">
        <f t="shared" si="169"/>
        <v>2598123</v>
      </c>
      <c r="C1821" s="176" t="str">
        <f t="shared" si="170"/>
        <v>10</v>
      </c>
      <c r="D1821" s="176" t="str">
        <f t="shared" si="171"/>
        <v>POWELL</v>
      </c>
      <c r="E1821" s="176" t="str">
        <f t="shared" si="172"/>
        <v>Шляпа</v>
      </c>
      <c r="F1821" s="177" t="str">
        <f t="shared" si="173"/>
        <v>Шляпы</v>
      </c>
      <c r="G1821" s="172" t="s">
        <v>2304</v>
      </c>
      <c r="H1821" s="173" t="s">
        <v>2289</v>
      </c>
      <c r="I1821" s="173" t="s">
        <v>64</v>
      </c>
      <c r="J1821" s="173" t="s">
        <v>3135</v>
      </c>
      <c r="K1821" s="173">
        <v>2</v>
      </c>
      <c r="L1821" s="173" t="s">
        <v>3138</v>
      </c>
      <c r="M1821" s="173"/>
      <c r="N1821" s="173">
        <v>2</v>
      </c>
    </row>
    <row r="1822" spans="1:14" x14ac:dyDescent="0.25">
      <c r="A1822" s="176" t="str">
        <f t="shared" si="168"/>
        <v>259812310</v>
      </c>
      <c r="B1822" s="176">
        <f t="shared" si="169"/>
        <v>2598123</v>
      </c>
      <c r="C1822" s="176" t="str">
        <f t="shared" si="170"/>
        <v>10</v>
      </c>
      <c r="D1822" s="176" t="str">
        <f t="shared" si="171"/>
        <v>POWELL</v>
      </c>
      <c r="E1822" s="176" t="str">
        <f t="shared" si="172"/>
        <v>Шляпа</v>
      </c>
      <c r="F1822" s="177" t="str">
        <f t="shared" si="173"/>
        <v>Шляпы</v>
      </c>
      <c r="G1822" s="172" t="s">
        <v>2302</v>
      </c>
      <c r="H1822" s="173" t="s">
        <v>2289</v>
      </c>
      <c r="I1822" s="173" t="s">
        <v>70</v>
      </c>
      <c r="J1822" s="173" t="s">
        <v>3135</v>
      </c>
      <c r="K1822" s="173">
        <v>1</v>
      </c>
      <c r="L1822" s="173" t="s">
        <v>3135</v>
      </c>
      <c r="M1822" s="173"/>
      <c r="N1822" s="173">
        <v>1</v>
      </c>
    </row>
    <row r="1823" spans="1:14" x14ac:dyDescent="0.25">
      <c r="A1823" s="176" t="str">
        <f t="shared" si="168"/>
        <v>259812363</v>
      </c>
      <c r="B1823" s="176">
        <f t="shared" si="169"/>
        <v>2598123</v>
      </c>
      <c r="C1823" s="176" t="str">
        <f t="shared" si="170"/>
        <v>63</v>
      </c>
      <c r="D1823" s="176" t="str">
        <f t="shared" si="171"/>
        <v>POWELL</v>
      </c>
      <c r="E1823" s="176" t="str">
        <f t="shared" si="172"/>
        <v>Шляпа</v>
      </c>
      <c r="F1823" s="177" t="str">
        <f t="shared" si="173"/>
        <v>Шляпы</v>
      </c>
      <c r="G1823" s="172" t="s">
        <v>2300</v>
      </c>
      <c r="H1823" s="173" t="s">
        <v>2294</v>
      </c>
      <c r="I1823" s="173" t="s">
        <v>60</v>
      </c>
      <c r="J1823" s="173" t="s">
        <v>3139</v>
      </c>
      <c r="K1823" s="173">
        <v>1</v>
      </c>
      <c r="L1823" s="173" t="s">
        <v>3139</v>
      </c>
      <c r="M1823" s="173"/>
      <c r="N1823" s="173">
        <v>1</v>
      </c>
    </row>
    <row r="1824" spans="1:14" x14ac:dyDescent="0.25">
      <c r="A1824" s="176" t="str">
        <f t="shared" si="168"/>
        <v>259812363</v>
      </c>
      <c r="B1824" s="176">
        <f t="shared" si="169"/>
        <v>2598123</v>
      </c>
      <c r="C1824" s="176" t="str">
        <f t="shared" si="170"/>
        <v>63</v>
      </c>
      <c r="D1824" s="176" t="str">
        <f t="shared" si="171"/>
        <v>POWELL</v>
      </c>
      <c r="E1824" s="176" t="str">
        <f t="shared" si="172"/>
        <v>Шляпа</v>
      </c>
      <c r="F1824" s="177" t="str">
        <f t="shared" si="173"/>
        <v>Шляпы</v>
      </c>
      <c r="G1824" s="172" t="s">
        <v>2299</v>
      </c>
      <c r="H1824" s="173" t="s">
        <v>2294</v>
      </c>
      <c r="I1824" s="173" t="s">
        <v>64</v>
      </c>
      <c r="J1824" s="173" t="s">
        <v>3139</v>
      </c>
      <c r="K1824" s="173">
        <v>3</v>
      </c>
      <c r="L1824" s="173" t="s">
        <v>3140</v>
      </c>
      <c r="M1824" s="173"/>
      <c r="N1824" s="173">
        <v>3</v>
      </c>
    </row>
    <row r="1825" spans="1:14" x14ac:dyDescent="0.25">
      <c r="A1825" s="176" t="str">
        <f t="shared" si="168"/>
        <v>259812320</v>
      </c>
      <c r="B1825" s="176">
        <f t="shared" si="169"/>
        <v>2598123</v>
      </c>
      <c r="C1825" s="176" t="str">
        <f t="shared" si="170"/>
        <v>20</v>
      </c>
      <c r="D1825" s="176" t="str">
        <f t="shared" si="171"/>
        <v>POWELL</v>
      </c>
      <c r="E1825" s="176" t="str">
        <f t="shared" si="172"/>
        <v>Шляпа</v>
      </c>
      <c r="F1825" s="177" t="str">
        <f t="shared" si="173"/>
        <v>Шляпы</v>
      </c>
      <c r="G1825" s="172" t="s">
        <v>2310</v>
      </c>
      <c r="H1825" s="173" t="s">
        <v>2298</v>
      </c>
      <c r="I1825" s="173" t="s">
        <v>61</v>
      </c>
      <c r="J1825" s="173" t="s">
        <v>3141</v>
      </c>
      <c r="K1825" s="173">
        <v>1</v>
      </c>
      <c r="L1825" s="173" t="s">
        <v>3142</v>
      </c>
      <c r="M1825" s="173"/>
      <c r="N1825" s="173">
        <v>1</v>
      </c>
    </row>
    <row r="1826" spans="1:14" x14ac:dyDescent="0.25">
      <c r="A1826" s="176" t="str">
        <f t="shared" si="168"/>
        <v>259812320</v>
      </c>
      <c r="B1826" s="176">
        <f t="shared" si="169"/>
        <v>2598123</v>
      </c>
      <c r="C1826" s="176" t="str">
        <f t="shared" si="170"/>
        <v>20</v>
      </c>
      <c r="D1826" s="176" t="str">
        <f t="shared" si="171"/>
        <v>POWELL</v>
      </c>
      <c r="E1826" s="176" t="str">
        <f t="shared" si="172"/>
        <v>Шляпа</v>
      </c>
      <c r="F1826" s="177" t="str">
        <f t="shared" si="173"/>
        <v>Шляпы</v>
      </c>
      <c r="G1826" s="172" t="s">
        <v>2309</v>
      </c>
      <c r="H1826" s="173" t="s">
        <v>2298</v>
      </c>
      <c r="I1826" s="173" t="s">
        <v>64</v>
      </c>
      <c r="J1826" s="173" t="s">
        <v>2723</v>
      </c>
      <c r="K1826" s="173">
        <v>3</v>
      </c>
      <c r="L1826" s="173" t="s">
        <v>3143</v>
      </c>
      <c r="M1826" s="173"/>
      <c r="N1826" s="173">
        <v>3</v>
      </c>
    </row>
    <row r="1827" spans="1:14" x14ac:dyDescent="0.25">
      <c r="A1827" s="176" t="str">
        <f t="shared" si="168"/>
        <v>259812320</v>
      </c>
      <c r="B1827" s="176">
        <f t="shared" si="169"/>
        <v>2598123</v>
      </c>
      <c r="C1827" s="176" t="str">
        <f t="shared" si="170"/>
        <v>20</v>
      </c>
      <c r="D1827" s="176" t="str">
        <f t="shared" si="171"/>
        <v>POWELL</v>
      </c>
      <c r="E1827" s="176" t="str">
        <f t="shared" si="172"/>
        <v>Шляпа</v>
      </c>
      <c r="F1827" s="177" t="str">
        <f t="shared" si="173"/>
        <v>Шляпы</v>
      </c>
      <c r="G1827" s="172" t="s">
        <v>2307</v>
      </c>
      <c r="H1827" s="173" t="s">
        <v>2298</v>
      </c>
      <c r="I1827" s="173" t="s">
        <v>70</v>
      </c>
      <c r="J1827" s="173" t="s">
        <v>2723</v>
      </c>
      <c r="K1827" s="173">
        <v>1</v>
      </c>
      <c r="L1827" s="173" t="s">
        <v>2723</v>
      </c>
      <c r="M1827" s="173"/>
      <c r="N1827" s="173">
        <v>1</v>
      </c>
    </row>
    <row r="1828" spans="1:14" x14ac:dyDescent="0.25">
      <c r="A1828" s="176" t="str">
        <f t="shared" si="168"/>
        <v>25981251</v>
      </c>
      <c r="B1828" s="176">
        <f t="shared" si="169"/>
        <v>2598125</v>
      </c>
      <c r="C1828" s="176" t="str">
        <f t="shared" si="170"/>
        <v>1</v>
      </c>
      <c r="D1828" s="176" t="str">
        <f t="shared" si="171"/>
        <v>ATLANTA</v>
      </c>
      <c r="E1828" s="176" t="str">
        <f t="shared" si="172"/>
        <v>Шляпа</v>
      </c>
      <c r="F1828" s="177" t="str">
        <f t="shared" si="173"/>
        <v>Шляпы</v>
      </c>
      <c r="G1828" s="172" t="s">
        <v>2315</v>
      </c>
      <c r="H1828" s="173" t="s">
        <v>2301</v>
      </c>
      <c r="I1828" s="173" t="s">
        <v>60</v>
      </c>
      <c r="J1828" s="173" t="s">
        <v>3144</v>
      </c>
      <c r="K1828" s="173">
        <v>1</v>
      </c>
      <c r="L1828" s="173" t="s">
        <v>3144</v>
      </c>
      <c r="M1828" s="173"/>
      <c r="N1828" s="173">
        <v>1</v>
      </c>
    </row>
    <row r="1829" spans="1:14" x14ac:dyDescent="0.25">
      <c r="A1829" s="176" t="str">
        <f t="shared" si="168"/>
        <v>262810179</v>
      </c>
      <c r="B1829" s="176">
        <f t="shared" si="169"/>
        <v>2628101</v>
      </c>
      <c r="C1829" s="176" t="str">
        <f t="shared" si="170"/>
        <v>79</v>
      </c>
      <c r="D1829" s="176" t="str">
        <f t="shared" si="171"/>
        <v>TRAVELLER WOOLFELT</v>
      </c>
      <c r="E1829" s="176" t="str">
        <f t="shared" si="172"/>
        <v>Шляпа</v>
      </c>
      <c r="F1829" s="177" t="str">
        <f t="shared" si="173"/>
        <v>Шляпы</v>
      </c>
      <c r="G1829" s="172" t="s">
        <v>484</v>
      </c>
      <c r="H1829" s="173" t="s">
        <v>2303</v>
      </c>
      <c r="I1829" s="173" t="s">
        <v>61</v>
      </c>
      <c r="J1829" s="173" t="s">
        <v>3030</v>
      </c>
      <c r="K1829" s="173">
        <v>1</v>
      </c>
      <c r="L1829" s="173" t="s">
        <v>3030</v>
      </c>
      <c r="M1829" s="173"/>
      <c r="N1829" s="173">
        <v>1</v>
      </c>
    </row>
    <row r="1830" spans="1:14" x14ac:dyDescent="0.25">
      <c r="A1830" s="176" t="str">
        <f t="shared" si="168"/>
        <v>262810179</v>
      </c>
      <c r="B1830" s="176">
        <f t="shared" si="169"/>
        <v>2628101</v>
      </c>
      <c r="C1830" s="176" t="str">
        <f t="shared" si="170"/>
        <v>79</v>
      </c>
      <c r="D1830" s="176" t="str">
        <f t="shared" si="171"/>
        <v>TRAVELLER WOOLFELT</v>
      </c>
      <c r="E1830" s="176" t="str">
        <f t="shared" si="172"/>
        <v>Шляпа</v>
      </c>
      <c r="F1830" s="177" t="str">
        <f t="shared" si="173"/>
        <v>Шляпы</v>
      </c>
      <c r="G1830" s="172" t="s">
        <v>483</v>
      </c>
      <c r="H1830" s="173" t="s">
        <v>2303</v>
      </c>
      <c r="I1830" s="173" t="s">
        <v>60</v>
      </c>
      <c r="J1830" s="173" t="s">
        <v>3030</v>
      </c>
      <c r="K1830" s="173">
        <v>4</v>
      </c>
      <c r="L1830" s="173" t="s">
        <v>3032</v>
      </c>
      <c r="M1830" s="173"/>
      <c r="N1830" s="173">
        <v>4</v>
      </c>
    </row>
    <row r="1831" spans="1:14" x14ac:dyDescent="0.25">
      <c r="A1831" s="176" t="str">
        <f t="shared" si="168"/>
        <v>262810179</v>
      </c>
      <c r="B1831" s="176">
        <f t="shared" si="169"/>
        <v>2628101</v>
      </c>
      <c r="C1831" s="176" t="str">
        <f t="shared" si="170"/>
        <v>79</v>
      </c>
      <c r="D1831" s="176" t="str">
        <f t="shared" si="171"/>
        <v>TRAVELLER WOOLFELT</v>
      </c>
      <c r="E1831" s="176" t="str">
        <f t="shared" si="172"/>
        <v>Шляпа</v>
      </c>
      <c r="F1831" s="177" t="str">
        <f t="shared" si="173"/>
        <v>Шляпы</v>
      </c>
      <c r="G1831" s="172" t="s">
        <v>482</v>
      </c>
      <c r="H1831" s="173" t="s">
        <v>2303</v>
      </c>
      <c r="I1831" s="173" t="s">
        <v>64</v>
      </c>
      <c r="J1831" s="173" t="s">
        <v>3030</v>
      </c>
      <c r="K1831" s="173">
        <v>3</v>
      </c>
      <c r="L1831" s="173" t="s">
        <v>3031</v>
      </c>
      <c r="M1831" s="173"/>
      <c r="N1831" s="173">
        <v>3</v>
      </c>
    </row>
    <row r="1832" spans="1:14" x14ac:dyDescent="0.25">
      <c r="A1832" s="176" t="str">
        <f t="shared" si="168"/>
        <v>262810179</v>
      </c>
      <c r="B1832" s="176">
        <f t="shared" si="169"/>
        <v>2628101</v>
      </c>
      <c r="C1832" s="176" t="str">
        <f t="shared" si="170"/>
        <v>79</v>
      </c>
      <c r="D1832" s="176" t="str">
        <f t="shared" si="171"/>
        <v>TRAVELLER WOOLFELT</v>
      </c>
      <c r="E1832" s="176" t="str">
        <f t="shared" si="172"/>
        <v>Шляпа</v>
      </c>
      <c r="F1832" s="177" t="str">
        <f t="shared" si="173"/>
        <v>Шляпы</v>
      </c>
      <c r="G1832" s="172" t="s">
        <v>481</v>
      </c>
      <c r="H1832" s="173" t="s">
        <v>2303</v>
      </c>
      <c r="I1832" s="173" t="s">
        <v>70</v>
      </c>
      <c r="J1832" s="173" t="s">
        <v>3079</v>
      </c>
      <c r="K1832" s="173">
        <v>1</v>
      </c>
      <c r="L1832" s="173" t="s">
        <v>3079</v>
      </c>
      <c r="M1832" s="173"/>
      <c r="N1832" s="173">
        <v>1</v>
      </c>
    </row>
    <row r="1833" spans="1:14" x14ac:dyDescent="0.25">
      <c r="A1833" s="176" t="str">
        <f t="shared" si="168"/>
        <v>26281011</v>
      </c>
      <c r="B1833" s="176">
        <f t="shared" si="169"/>
        <v>2628101</v>
      </c>
      <c r="C1833" s="176" t="str">
        <f t="shared" si="170"/>
        <v>1</v>
      </c>
      <c r="D1833" s="176" t="str">
        <f t="shared" si="171"/>
        <v>TRAVELLER WOOLFELT</v>
      </c>
      <c r="E1833" s="176" t="str">
        <f t="shared" si="172"/>
        <v>Шляпа</v>
      </c>
      <c r="F1833" s="177" t="str">
        <f t="shared" si="173"/>
        <v>Шляпы</v>
      </c>
      <c r="G1833" s="172" t="s">
        <v>478</v>
      </c>
      <c r="H1833" s="173" t="s">
        <v>2308</v>
      </c>
      <c r="I1833" s="173" t="s">
        <v>60</v>
      </c>
      <c r="J1833" s="173" t="s">
        <v>3030</v>
      </c>
      <c r="K1833" s="173">
        <v>5</v>
      </c>
      <c r="L1833" s="173" t="s">
        <v>3034</v>
      </c>
      <c r="M1833" s="173"/>
      <c r="N1833" s="173">
        <v>5</v>
      </c>
    </row>
    <row r="1834" spans="1:14" x14ac:dyDescent="0.25">
      <c r="A1834" s="176" t="str">
        <f t="shared" si="168"/>
        <v>26281011</v>
      </c>
      <c r="B1834" s="176">
        <f t="shared" si="169"/>
        <v>2628101</v>
      </c>
      <c r="C1834" s="176" t="str">
        <f t="shared" si="170"/>
        <v>1</v>
      </c>
      <c r="D1834" s="176" t="str">
        <f t="shared" si="171"/>
        <v>TRAVELLER WOOLFELT</v>
      </c>
      <c r="E1834" s="176" t="str">
        <f t="shared" si="172"/>
        <v>Шляпа</v>
      </c>
      <c r="F1834" s="177" t="str">
        <f t="shared" si="173"/>
        <v>Шляпы</v>
      </c>
      <c r="G1834" s="172" t="s">
        <v>477</v>
      </c>
      <c r="H1834" s="173" t="s">
        <v>2308</v>
      </c>
      <c r="I1834" s="173" t="s">
        <v>64</v>
      </c>
      <c r="J1834" s="173" t="s">
        <v>3030</v>
      </c>
      <c r="K1834" s="173">
        <v>4</v>
      </c>
      <c r="L1834" s="173" t="s">
        <v>3032</v>
      </c>
      <c r="M1834" s="173"/>
      <c r="N1834" s="173">
        <v>4</v>
      </c>
    </row>
    <row r="1835" spans="1:14" x14ac:dyDescent="0.25">
      <c r="A1835" s="176" t="str">
        <f t="shared" si="168"/>
        <v>26281011</v>
      </c>
      <c r="B1835" s="176">
        <f t="shared" si="169"/>
        <v>2628101</v>
      </c>
      <c r="C1835" s="176" t="str">
        <f t="shared" si="170"/>
        <v>1</v>
      </c>
      <c r="D1835" s="176" t="str">
        <f t="shared" si="171"/>
        <v>TRAVELLER WOOLFELT</v>
      </c>
      <c r="E1835" s="176" t="str">
        <f t="shared" si="172"/>
        <v>Шляпа</v>
      </c>
      <c r="F1835" s="177" t="str">
        <f t="shared" si="173"/>
        <v>Шляпы</v>
      </c>
      <c r="G1835" s="172" t="s">
        <v>476</v>
      </c>
      <c r="H1835" s="173" t="s">
        <v>2308</v>
      </c>
      <c r="I1835" s="173" t="s">
        <v>70</v>
      </c>
      <c r="J1835" s="173" t="s">
        <v>3079</v>
      </c>
      <c r="K1835" s="173">
        <v>1</v>
      </c>
      <c r="L1835" s="173" t="s">
        <v>3079</v>
      </c>
      <c r="M1835" s="173"/>
      <c r="N1835" s="173">
        <v>1</v>
      </c>
    </row>
    <row r="1836" spans="1:14" x14ac:dyDescent="0.25">
      <c r="A1836" s="176" t="str">
        <f t="shared" si="168"/>
        <v>26382112</v>
      </c>
      <c r="B1836" s="176">
        <f t="shared" si="169"/>
        <v>2638211</v>
      </c>
      <c r="C1836" s="176" t="str">
        <f t="shared" si="170"/>
        <v>2</v>
      </c>
      <c r="D1836" s="176" t="str">
        <f t="shared" si="171"/>
        <v>PARKLAND</v>
      </c>
      <c r="E1836" s="176" t="str">
        <f t="shared" si="172"/>
        <v>Шляпа</v>
      </c>
      <c r="F1836" s="177" t="str">
        <f t="shared" si="173"/>
        <v>Шляпы</v>
      </c>
      <c r="G1836" s="172" t="s">
        <v>2345</v>
      </c>
      <c r="H1836" s="173" t="s">
        <v>2314</v>
      </c>
      <c r="I1836" s="173" t="s">
        <v>60</v>
      </c>
      <c r="J1836" s="173" t="s">
        <v>3144</v>
      </c>
      <c r="K1836" s="173">
        <v>1</v>
      </c>
      <c r="L1836" s="173" t="s">
        <v>3144</v>
      </c>
      <c r="M1836" s="173"/>
      <c r="N1836" s="173">
        <v>1</v>
      </c>
    </row>
    <row r="1837" spans="1:14" x14ac:dyDescent="0.25">
      <c r="A1837" s="176" t="str">
        <f t="shared" si="168"/>
        <v>26382111</v>
      </c>
      <c r="B1837" s="176">
        <f t="shared" si="169"/>
        <v>2638211</v>
      </c>
      <c r="C1837" s="176" t="str">
        <f t="shared" si="170"/>
        <v>1</v>
      </c>
      <c r="D1837" s="176" t="str">
        <f t="shared" si="171"/>
        <v>PARKLAND</v>
      </c>
      <c r="E1837" s="176" t="str">
        <f t="shared" si="172"/>
        <v>Шляпа</v>
      </c>
      <c r="F1837" s="177" t="str">
        <f t="shared" si="173"/>
        <v>Шляпы</v>
      </c>
      <c r="G1837" s="172" t="s">
        <v>2346</v>
      </c>
      <c r="H1837" s="173" t="s">
        <v>2316</v>
      </c>
      <c r="I1837" s="173" t="s">
        <v>64</v>
      </c>
      <c r="J1837" s="173" t="s">
        <v>3145</v>
      </c>
      <c r="K1837" s="173">
        <v>1</v>
      </c>
      <c r="L1837" s="173" t="s">
        <v>3145</v>
      </c>
      <c r="M1837" s="173"/>
      <c r="N1837" s="173">
        <v>1</v>
      </c>
    </row>
    <row r="1838" spans="1:14" x14ac:dyDescent="0.25">
      <c r="A1838" s="176" t="str">
        <f t="shared" si="168"/>
        <v>271800473</v>
      </c>
      <c r="B1838" s="176">
        <f t="shared" si="169"/>
        <v>2718004</v>
      </c>
      <c r="C1838" s="176" t="str">
        <f t="shared" si="170"/>
        <v>73</v>
      </c>
      <c r="D1838" s="176" t="str">
        <f t="shared" si="171"/>
        <v>WESTERN VITAFELT</v>
      </c>
      <c r="E1838" s="176" t="str">
        <f t="shared" si="172"/>
        <v>Шляпа</v>
      </c>
      <c r="F1838" s="177" t="str">
        <f t="shared" si="173"/>
        <v>Шляпы</v>
      </c>
      <c r="G1838" s="172" t="s">
        <v>874</v>
      </c>
      <c r="H1838" s="173" t="s">
        <v>2318</v>
      </c>
      <c r="I1838" s="173" t="s">
        <v>60</v>
      </c>
      <c r="J1838" s="173" t="s">
        <v>3146</v>
      </c>
      <c r="K1838" s="173">
        <v>3</v>
      </c>
      <c r="L1838" s="173" t="s">
        <v>3724</v>
      </c>
      <c r="M1838" s="173"/>
      <c r="N1838" s="173">
        <v>3</v>
      </c>
    </row>
    <row r="1839" spans="1:14" x14ac:dyDescent="0.25">
      <c r="A1839" s="176" t="str">
        <f t="shared" si="168"/>
        <v>27911016</v>
      </c>
      <c r="B1839" s="176">
        <f t="shared" si="169"/>
        <v>2791101</v>
      </c>
      <c r="C1839" s="176" t="str">
        <f t="shared" si="170"/>
        <v>6</v>
      </c>
      <c r="D1839" s="176" t="str">
        <f t="shared" si="171"/>
        <v>OUTDOOR AIR CO PE</v>
      </c>
      <c r="E1839" s="176" t="str">
        <f t="shared" si="172"/>
        <v>Шляпа</v>
      </c>
      <c r="F1839" s="177" t="str">
        <f t="shared" si="173"/>
        <v>Шляпы</v>
      </c>
      <c r="G1839" s="172" t="s">
        <v>661</v>
      </c>
      <c r="H1839" s="173" t="s">
        <v>2320</v>
      </c>
      <c r="I1839" s="173" t="s">
        <v>66</v>
      </c>
      <c r="J1839" s="173" t="s">
        <v>2420</v>
      </c>
      <c r="K1839" s="173">
        <v>1</v>
      </c>
      <c r="L1839" s="173" t="s">
        <v>2581</v>
      </c>
      <c r="M1839" s="173"/>
      <c r="N1839" s="173">
        <v>1</v>
      </c>
    </row>
    <row r="1840" spans="1:14" x14ac:dyDescent="0.25">
      <c r="A1840" s="176" t="str">
        <f t="shared" si="168"/>
        <v>27911016</v>
      </c>
      <c r="B1840" s="176">
        <f t="shared" si="169"/>
        <v>2791101</v>
      </c>
      <c r="C1840" s="176" t="str">
        <f t="shared" si="170"/>
        <v>6</v>
      </c>
      <c r="D1840" s="176" t="str">
        <f t="shared" si="171"/>
        <v>OUTDOOR AIR CO PE</v>
      </c>
      <c r="E1840" s="176" t="str">
        <f t="shared" si="172"/>
        <v>Шляпа</v>
      </c>
      <c r="F1840" s="177" t="str">
        <f t="shared" si="173"/>
        <v>Шляпы</v>
      </c>
      <c r="G1840" s="172" t="s">
        <v>660</v>
      </c>
      <c r="H1840" s="173" t="s">
        <v>2320</v>
      </c>
      <c r="I1840" s="173" t="s">
        <v>61</v>
      </c>
      <c r="J1840" s="173" t="s">
        <v>2420</v>
      </c>
      <c r="K1840" s="173">
        <v>3</v>
      </c>
      <c r="L1840" s="173" t="s">
        <v>2584</v>
      </c>
      <c r="M1840" s="173">
        <v>1</v>
      </c>
      <c r="N1840" s="173">
        <v>2</v>
      </c>
    </row>
    <row r="1841" spans="1:14" x14ac:dyDescent="0.25">
      <c r="A1841" s="176" t="str">
        <f t="shared" si="168"/>
        <v>27911016</v>
      </c>
      <c r="B1841" s="176">
        <f t="shared" si="169"/>
        <v>2791101</v>
      </c>
      <c r="C1841" s="176" t="str">
        <f t="shared" si="170"/>
        <v>6</v>
      </c>
      <c r="D1841" s="176" t="str">
        <f t="shared" si="171"/>
        <v>OUTDOOR AIR CO PE</v>
      </c>
      <c r="E1841" s="176" t="str">
        <f t="shared" si="172"/>
        <v>Шляпа</v>
      </c>
      <c r="F1841" s="177" t="str">
        <f t="shared" si="173"/>
        <v>Шляпы</v>
      </c>
      <c r="G1841" s="172" t="s">
        <v>659</v>
      </c>
      <c r="H1841" s="173" t="s">
        <v>2320</v>
      </c>
      <c r="I1841" s="173" t="s">
        <v>60</v>
      </c>
      <c r="J1841" s="173" t="s">
        <v>2420</v>
      </c>
      <c r="K1841" s="173">
        <v>3</v>
      </c>
      <c r="L1841" s="173" t="s">
        <v>2584</v>
      </c>
      <c r="M1841" s="173"/>
      <c r="N1841" s="173">
        <v>3</v>
      </c>
    </row>
    <row r="1842" spans="1:14" x14ac:dyDescent="0.25">
      <c r="A1842" s="176" t="str">
        <f t="shared" si="168"/>
        <v>27911016</v>
      </c>
      <c r="B1842" s="176">
        <f t="shared" si="169"/>
        <v>2791101</v>
      </c>
      <c r="C1842" s="176" t="str">
        <f t="shared" si="170"/>
        <v>6</v>
      </c>
      <c r="D1842" s="176" t="str">
        <f t="shared" si="171"/>
        <v>OUTDOOR AIR CO PE</v>
      </c>
      <c r="E1842" s="176" t="str">
        <f t="shared" si="172"/>
        <v>Шляпа</v>
      </c>
      <c r="F1842" s="177" t="str">
        <f t="shared" si="173"/>
        <v>Шляпы</v>
      </c>
      <c r="G1842" s="172" t="s">
        <v>657</v>
      </c>
      <c r="H1842" s="173" t="s">
        <v>2320</v>
      </c>
      <c r="I1842" s="173" t="s">
        <v>64</v>
      </c>
      <c r="J1842" s="173" t="s">
        <v>2420</v>
      </c>
      <c r="K1842" s="173">
        <v>3</v>
      </c>
      <c r="L1842" s="173" t="s">
        <v>2584</v>
      </c>
      <c r="M1842" s="173"/>
      <c r="N1842" s="173">
        <v>3</v>
      </c>
    </row>
    <row r="1843" spans="1:14" x14ac:dyDescent="0.25">
      <c r="A1843" s="176" t="str">
        <f t="shared" si="168"/>
        <v>27911016</v>
      </c>
      <c r="B1843" s="176">
        <f t="shared" si="169"/>
        <v>2791101</v>
      </c>
      <c r="C1843" s="176" t="str">
        <f t="shared" si="170"/>
        <v>6</v>
      </c>
      <c r="D1843" s="176" t="str">
        <f t="shared" si="171"/>
        <v>OUTDOOR AIR CO PE</v>
      </c>
      <c r="E1843" s="176" t="str">
        <f t="shared" si="172"/>
        <v>Шляпа</v>
      </c>
      <c r="F1843" s="177" t="str">
        <f t="shared" si="173"/>
        <v>Шляпы</v>
      </c>
      <c r="G1843" s="172" t="s">
        <v>656</v>
      </c>
      <c r="H1843" s="173" t="s">
        <v>2320</v>
      </c>
      <c r="I1843" s="173" t="s">
        <v>70</v>
      </c>
      <c r="J1843" s="173" t="s">
        <v>3147</v>
      </c>
      <c r="K1843" s="173">
        <v>1</v>
      </c>
      <c r="L1843" s="173" t="s">
        <v>3147</v>
      </c>
      <c r="M1843" s="173"/>
      <c r="N1843" s="173">
        <v>1</v>
      </c>
    </row>
    <row r="1844" spans="1:14" x14ac:dyDescent="0.25">
      <c r="A1844" s="176" t="str">
        <f t="shared" si="168"/>
        <v>27911027</v>
      </c>
      <c r="B1844" s="176">
        <f t="shared" si="169"/>
        <v>2791102</v>
      </c>
      <c r="C1844" s="176" t="str">
        <f t="shared" si="170"/>
        <v>7</v>
      </c>
      <c r="D1844" s="176" t="str">
        <f t="shared" si="171"/>
        <v>OUTDOOR AIR COTTON</v>
      </c>
      <c r="E1844" s="176" t="str">
        <f t="shared" si="172"/>
        <v>Шляпа</v>
      </c>
      <c r="F1844" s="177" t="str">
        <f t="shared" si="173"/>
        <v>Шляпы</v>
      </c>
      <c r="G1844" s="172" t="s">
        <v>655</v>
      </c>
      <c r="H1844" s="173" t="s">
        <v>2325</v>
      </c>
      <c r="I1844" s="173" t="s">
        <v>66</v>
      </c>
      <c r="J1844" s="173" t="s">
        <v>2487</v>
      </c>
      <c r="K1844" s="173">
        <v>1</v>
      </c>
      <c r="L1844" s="173" t="s">
        <v>2487</v>
      </c>
      <c r="M1844" s="173"/>
      <c r="N1844" s="173">
        <v>1</v>
      </c>
    </row>
    <row r="1845" spans="1:14" x14ac:dyDescent="0.25">
      <c r="A1845" s="176" t="str">
        <f t="shared" si="168"/>
        <v>27911027</v>
      </c>
      <c r="B1845" s="176">
        <f t="shared" si="169"/>
        <v>2791102</v>
      </c>
      <c r="C1845" s="176" t="str">
        <f t="shared" si="170"/>
        <v>7</v>
      </c>
      <c r="D1845" s="176" t="str">
        <f t="shared" si="171"/>
        <v>OUTDOOR AIR COTTON</v>
      </c>
      <c r="E1845" s="176" t="str">
        <f t="shared" si="172"/>
        <v>Шляпа</v>
      </c>
      <c r="F1845" s="177" t="str">
        <f t="shared" si="173"/>
        <v>Шляпы</v>
      </c>
      <c r="G1845" s="172" t="s">
        <v>653</v>
      </c>
      <c r="H1845" s="173" t="s">
        <v>2325</v>
      </c>
      <c r="I1845" s="173" t="s">
        <v>61</v>
      </c>
      <c r="J1845" s="173" t="s">
        <v>2487</v>
      </c>
      <c r="K1845" s="173">
        <v>4</v>
      </c>
      <c r="L1845" s="173" t="s">
        <v>2690</v>
      </c>
      <c r="M1845" s="173"/>
      <c r="N1845" s="173">
        <v>4</v>
      </c>
    </row>
    <row r="1846" spans="1:14" x14ac:dyDescent="0.25">
      <c r="A1846" s="176" t="str">
        <f t="shared" si="168"/>
        <v>27911027</v>
      </c>
      <c r="B1846" s="176">
        <f t="shared" si="169"/>
        <v>2791102</v>
      </c>
      <c r="C1846" s="176" t="str">
        <f t="shared" si="170"/>
        <v>7</v>
      </c>
      <c r="D1846" s="176" t="str">
        <f t="shared" si="171"/>
        <v>OUTDOOR AIR COTTON</v>
      </c>
      <c r="E1846" s="176" t="str">
        <f t="shared" si="172"/>
        <v>Шляпа</v>
      </c>
      <c r="F1846" s="177" t="str">
        <f t="shared" si="173"/>
        <v>Шляпы</v>
      </c>
      <c r="G1846" s="172" t="s">
        <v>652</v>
      </c>
      <c r="H1846" s="173" t="s">
        <v>2325</v>
      </c>
      <c r="I1846" s="173" t="s">
        <v>60</v>
      </c>
      <c r="J1846" s="173" t="s">
        <v>2487</v>
      </c>
      <c r="K1846" s="173">
        <v>10</v>
      </c>
      <c r="L1846" s="173" t="s">
        <v>2616</v>
      </c>
      <c r="M1846" s="173">
        <v>1</v>
      </c>
      <c r="N1846" s="173">
        <v>9</v>
      </c>
    </row>
    <row r="1847" spans="1:14" x14ac:dyDescent="0.25">
      <c r="A1847" s="176" t="str">
        <f t="shared" si="168"/>
        <v>27911027</v>
      </c>
      <c r="B1847" s="176">
        <f t="shared" si="169"/>
        <v>2791102</v>
      </c>
      <c r="C1847" s="176" t="str">
        <f t="shared" si="170"/>
        <v>7</v>
      </c>
      <c r="D1847" s="176" t="str">
        <f t="shared" si="171"/>
        <v>OUTDOOR AIR COTTON</v>
      </c>
      <c r="E1847" s="176" t="str">
        <f t="shared" si="172"/>
        <v>Шляпа</v>
      </c>
      <c r="F1847" s="177" t="str">
        <f t="shared" si="173"/>
        <v>Шляпы</v>
      </c>
      <c r="G1847" s="172" t="s">
        <v>651</v>
      </c>
      <c r="H1847" s="173" t="s">
        <v>2325</v>
      </c>
      <c r="I1847" s="173" t="s">
        <v>64</v>
      </c>
      <c r="J1847" s="173" t="s">
        <v>2487</v>
      </c>
      <c r="K1847" s="173">
        <v>5</v>
      </c>
      <c r="L1847" s="173" t="s">
        <v>2488</v>
      </c>
      <c r="M1847" s="173"/>
      <c r="N1847" s="173">
        <v>5</v>
      </c>
    </row>
    <row r="1848" spans="1:14" x14ac:dyDescent="0.25">
      <c r="A1848" s="176" t="str">
        <f t="shared" si="168"/>
        <v>27911036</v>
      </c>
      <c r="B1848" s="176">
        <f t="shared" si="169"/>
        <v>2791103</v>
      </c>
      <c r="C1848" s="176" t="str">
        <f t="shared" si="170"/>
        <v>6</v>
      </c>
      <c r="D1848" s="176" t="str">
        <f t="shared" si="171"/>
        <v>OUTDOOR</v>
      </c>
      <c r="E1848" s="176" t="str">
        <f t="shared" si="172"/>
        <v>Шляпа</v>
      </c>
      <c r="F1848" s="177" t="str">
        <f t="shared" si="173"/>
        <v>Шляпы</v>
      </c>
      <c r="G1848" s="172" t="s">
        <v>1243</v>
      </c>
      <c r="H1848" s="173" t="s">
        <v>2330</v>
      </c>
      <c r="I1848" s="173" t="s">
        <v>64</v>
      </c>
      <c r="J1848" s="173" t="s">
        <v>2420</v>
      </c>
      <c r="K1848" s="173">
        <v>1</v>
      </c>
      <c r="L1848" s="173" t="s">
        <v>2581</v>
      </c>
      <c r="M1848" s="173"/>
      <c r="N1848" s="173">
        <v>1</v>
      </c>
    </row>
    <row r="1849" spans="1:14" x14ac:dyDescent="0.25">
      <c r="A1849" s="176" t="str">
        <f t="shared" si="168"/>
        <v>279810167</v>
      </c>
      <c r="B1849" s="176">
        <f t="shared" si="169"/>
        <v>2798101</v>
      </c>
      <c r="C1849" s="176" t="str">
        <f t="shared" si="170"/>
        <v>67</v>
      </c>
      <c r="D1849" s="176" t="str">
        <f t="shared" si="171"/>
        <v>WESTERN WOOLFELT</v>
      </c>
      <c r="E1849" s="176" t="str">
        <f t="shared" si="172"/>
        <v>Шляпа</v>
      </c>
      <c r="F1849" s="177" t="str">
        <f t="shared" si="173"/>
        <v>Шляпы</v>
      </c>
      <c r="G1849" s="172" t="s">
        <v>1592</v>
      </c>
      <c r="H1849" s="173" t="s">
        <v>2336</v>
      </c>
      <c r="I1849" s="173" t="s">
        <v>61</v>
      </c>
      <c r="J1849" s="173" t="s">
        <v>2746</v>
      </c>
      <c r="K1849" s="173">
        <v>4</v>
      </c>
      <c r="L1849" s="173" t="s">
        <v>2748</v>
      </c>
      <c r="M1849" s="173"/>
      <c r="N1849" s="173">
        <v>4</v>
      </c>
    </row>
    <row r="1850" spans="1:14" x14ac:dyDescent="0.25">
      <c r="A1850" s="176" t="str">
        <f t="shared" si="168"/>
        <v>279810167</v>
      </c>
      <c r="B1850" s="176">
        <f t="shared" si="169"/>
        <v>2798101</v>
      </c>
      <c r="C1850" s="176" t="str">
        <f t="shared" si="170"/>
        <v>67</v>
      </c>
      <c r="D1850" s="176" t="str">
        <f t="shared" si="171"/>
        <v>WESTERN WOOLFELT</v>
      </c>
      <c r="E1850" s="176" t="str">
        <f t="shared" si="172"/>
        <v>Шляпа</v>
      </c>
      <c r="F1850" s="177" t="str">
        <f t="shared" si="173"/>
        <v>Шляпы</v>
      </c>
      <c r="G1850" s="172" t="s">
        <v>1591</v>
      </c>
      <c r="H1850" s="173" t="s">
        <v>2336</v>
      </c>
      <c r="I1850" s="173" t="s">
        <v>60</v>
      </c>
      <c r="J1850" s="173" t="s">
        <v>2881</v>
      </c>
      <c r="K1850" s="173">
        <v>2</v>
      </c>
      <c r="L1850" s="173" t="s">
        <v>3117</v>
      </c>
      <c r="M1850" s="173"/>
      <c r="N1850" s="173">
        <v>2</v>
      </c>
    </row>
    <row r="1851" spans="1:14" x14ac:dyDescent="0.25">
      <c r="A1851" s="176" t="str">
        <f t="shared" si="168"/>
        <v>279810167</v>
      </c>
      <c r="B1851" s="176">
        <f t="shared" si="169"/>
        <v>2798101</v>
      </c>
      <c r="C1851" s="176" t="str">
        <f t="shared" si="170"/>
        <v>67</v>
      </c>
      <c r="D1851" s="176" t="str">
        <f t="shared" si="171"/>
        <v>WESTERN WOOLFELT</v>
      </c>
      <c r="E1851" s="176" t="str">
        <f t="shared" si="172"/>
        <v>Шляпа</v>
      </c>
      <c r="F1851" s="177" t="str">
        <f t="shared" si="173"/>
        <v>Шляпы</v>
      </c>
      <c r="G1851" s="172" t="s">
        <v>1589</v>
      </c>
      <c r="H1851" s="173" t="s">
        <v>2336</v>
      </c>
      <c r="I1851" s="173" t="s">
        <v>64</v>
      </c>
      <c r="J1851" s="173" t="s">
        <v>2881</v>
      </c>
      <c r="K1851" s="173">
        <v>2</v>
      </c>
      <c r="L1851" s="173" t="s">
        <v>3117</v>
      </c>
      <c r="M1851" s="173"/>
      <c r="N1851" s="173">
        <v>2</v>
      </c>
    </row>
    <row r="1852" spans="1:14" x14ac:dyDescent="0.25">
      <c r="A1852" s="176" t="str">
        <f t="shared" si="168"/>
        <v>27981011</v>
      </c>
      <c r="B1852" s="176">
        <f t="shared" si="169"/>
        <v>2798101</v>
      </c>
      <c r="C1852" s="176" t="str">
        <f t="shared" si="170"/>
        <v>1</v>
      </c>
      <c r="D1852" s="176" t="str">
        <f t="shared" si="171"/>
        <v>WESTERN WOOLFELT</v>
      </c>
      <c r="E1852" s="176" t="str">
        <f t="shared" si="172"/>
        <v>Шляпа</v>
      </c>
      <c r="F1852" s="177" t="str">
        <f t="shared" si="173"/>
        <v>Шляпы</v>
      </c>
      <c r="G1852" s="172" t="s">
        <v>1598</v>
      </c>
      <c r="H1852" s="173" t="s">
        <v>2340</v>
      </c>
      <c r="I1852" s="173" t="s">
        <v>66</v>
      </c>
      <c r="J1852" s="173" t="s">
        <v>2885</v>
      </c>
      <c r="K1852" s="173">
        <v>2</v>
      </c>
      <c r="L1852" s="173" t="s">
        <v>3148</v>
      </c>
      <c r="M1852" s="173"/>
      <c r="N1852" s="173">
        <v>2</v>
      </c>
    </row>
    <row r="1853" spans="1:14" x14ac:dyDescent="0.25">
      <c r="A1853" s="176" t="str">
        <f t="shared" si="168"/>
        <v>27981011</v>
      </c>
      <c r="B1853" s="176">
        <f t="shared" si="169"/>
        <v>2798101</v>
      </c>
      <c r="C1853" s="176" t="str">
        <f t="shared" si="170"/>
        <v>1</v>
      </c>
      <c r="D1853" s="176" t="str">
        <f t="shared" si="171"/>
        <v>WESTERN WOOLFELT</v>
      </c>
      <c r="E1853" s="176" t="str">
        <f t="shared" si="172"/>
        <v>Шляпа</v>
      </c>
      <c r="F1853" s="177" t="str">
        <f t="shared" si="173"/>
        <v>Шляпы</v>
      </c>
      <c r="G1853" s="172" t="s">
        <v>1595</v>
      </c>
      <c r="H1853" s="173" t="s">
        <v>2340</v>
      </c>
      <c r="I1853" s="173" t="s">
        <v>60</v>
      </c>
      <c r="J1853" s="173" t="s">
        <v>2881</v>
      </c>
      <c r="K1853" s="173">
        <v>5</v>
      </c>
      <c r="L1853" s="173" t="s">
        <v>3149</v>
      </c>
      <c r="M1853" s="173"/>
      <c r="N1853" s="173">
        <v>5</v>
      </c>
    </row>
    <row r="1854" spans="1:14" x14ac:dyDescent="0.25">
      <c r="A1854" s="176" t="str">
        <f t="shared" si="168"/>
        <v>27981011</v>
      </c>
      <c r="B1854" s="176">
        <f t="shared" si="169"/>
        <v>2798101</v>
      </c>
      <c r="C1854" s="176" t="str">
        <f t="shared" si="170"/>
        <v>1</v>
      </c>
      <c r="D1854" s="176" t="str">
        <f t="shared" si="171"/>
        <v>WESTERN WOOLFELT</v>
      </c>
      <c r="E1854" s="176" t="str">
        <f t="shared" si="172"/>
        <v>Шляпа</v>
      </c>
      <c r="F1854" s="177" t="str">
        <f t="shared" si="173"/>
        <v>Шляпы</v>
      </c>
      <c r="G1854" s="172" t="s">
        <v>1594</v>
      </c>
      <c r="H1854" s="173" t="s">
        <v>2340</v>
      </c>
      <c r="I1854" s="173" t="s">
        <v>64</v>
      </c>
      <c r="J1854" s="173" t="s">
        <v>2881</v>
      </c>
      <c r="K1854" s="173">
        <v>2</v>
      </c>
      <c r="L1854" s="173" t="s">
        <v>3117</v>
      </c>
      <c r="M1854" s="173"/>
      <c r="N1854" s="173">
        <v>2</v>
      </c>
    </row>
    <row r="1855" spans="1:14" x14ac:dyDescent="0.25">
      <c r="A1855" s="176" t="str">
        <f t="shared" si="168"/>
        <v>293851067</v>
      </c>
      <c r="B1855" s="176">
        <f t="shared" si="169"/>
        <v>2938510</v>
      </c>
      <c r="C1855" s="176" t="str">
        <f t="shared" si="170"/>
        <v>67</v>
      </c>
      <c r="D1855" s="176" t="str">
        <f t="shared" si="171"/>
        <v>BOATER PALM</v>
      </c>
      <c r="E1855" s="176" t="str">
        <f t="shared" si="172"/>
        <v>Шляпа</v>
      </c>
      <c r="F1855" s="177" t="str">
        <f t="shared" si="173"/>
        <v>Шляпы</v>
      </c>
      <c r="G1855" s="172" t="s">
        <v>3299</v>
      </c>
      <c r="H1855" s="173" t="s">
        <v>3435</v>
      </c>
      <c r="I1855" s="173" t="s">
        <v>66</v>
      </c>
      <c r="J1855" s="173" t="s">
        <v>3547</v>
      </c>
      <c r="K1855" s="173">
        <v>1</v>
      </c>
      <c r="L1855" s="173" t="s">
        <v>3584</v>
      </c>
      <c r="M1855" s="173"/>
      <c r="N1855" s="173">
        <v>1</v>
      </c>
    </row>
    <row r="1856" spans="1:14" x14ac:dyDescent="0.25">
      <c r="A1856" s="176" t="str">
        <f t="shared" si="168"/>
        <v>293851067</v>
      </c>
      <c r="B1856" s="176">
        <f t="shared" si="169"/>
        <v>2938510</v>
      </c>
      <c r="C1856" s="176" t="str">
        <f t="shared" si="170"/>
        <v>67</v>
      </c>
      <c r="D1856" s="176" t="str">
        <f t="shared" si="171"/>
        <v>BOATER PALM</v>
      </c>
      <c r="E1856" s="176" t="str">
        <f t="shared" si="172"/>
        <v>Шляпа</v>
      </c>
      <c r="F1856" s="177" t="str">
        <f t="shared" si="173"/>
        <v>Шляпы</v>
      </c>
      <c r="G1856" s="172" t="s">
        <v>3302</v>
      </c>
      <c r="H1856" s="173" t="s">
        <v>3435</v>
      </c>
      <c r="I1856" s="173" t="s">
        <v>61</v>
      </c>
      <c r="J1856" s="173" t="s">
        <v>3545</v>
      </c>
      <c r="K1856" s="173">
        <v>3</v>
      </c>
      <c r="L1856" s="173" t="s">
        <v>3725</v>
      </c>
      <c r="M1856" s="173"/>
      <c r="N1856" s="173">
        <v>3</v>
      </c>
    </row>
    <row r="1857" spans="1:14" x14ac:dyDescent="0.25">
      <c r="A1857" s="176" t="str">
        <f t="shared" si="168"/>
        <v>293851067</v>
      </c>
      <c r="B1857" s="176">
        <f t="shared" si="169"/>
        <v>2938510</v>
      </c>
      <c r="C1857" s="176" t="str">
        <f t="shared" si="170"/>
        <v>67</v>
      </c>
      <c r="D1857" s="176" t="str">
        <f t="shared" si="171"/>
        <v>BOATER PALM</v>
      </c>
      <c r="E1857" s="176" t="str">
        <f t="shared" si="172"/>
        <v>Шляпа</v>
      </c>
      <c r="F1857" s="177" t="str">
        <f t="shared" si="173"/>
        <v>Шляпы</v>
      </c>
      <c r="G1857" s="172" t="s">
        <v>3301</v>
      </c>
      <c r="H1857" s="173" t="s">
        <v>3435</v>
      </c>
      <c r="I1857" s="173" t="s">
        <v>60</v>
      </c>
      <c r="J1857" s="173" t="s">
        <v>3547</v>
      </c>
      <c r="K1857" s="173">
        <v>3</v>
      </c>
      <c r="L1857" s="173" t="s">
        <v>3586</v>
      </c>
      <c r="M1857" s="173"/>
      <c r="N1857" s="173">
        <v>3</v>
      </c>
    </row>
    <row r="1858" spans="1:14" x14ac:dyDescent="0.25">
      <c r="A1858" s="176" t="str">
        <f t="shared" si="168"/>
        <v>293851067</v>
      </c>
      <c r="B1858" s="176">
        <f t="shared" si="169"/>
        <v>2938510</v>
      </c>
      <c r="C1858" s="176" t="str">
        <f t="shared" si="170"/>
        <v>67</v>
      </c>
      <c r="D1858" s="176" t="str">
        <f t="shared" si="171"/>
        <v>BOATER PALM</v>
      </c>
      <c r="E1858" s="176" t="str">
        <f t="shared" si="172"/>
        <v>Шляпа</v>
      </c>
      <c r="F1858" s="177" t="str">
        <f t="shared" si="173"/>
        <v>Шляпы</v>
      </c>
      <c r="G1858" s="172" t="s">
        <v>3300</v>
      </c>
      <c r="H1858" s="173" t="s">
        <v>3435</v>
      </c>
      <c r="I1858" s="173" t="s">
        <v>64</v>
      </c>
      <c r="J1858" s="173" t="s">
        <v>3545</v>
      </c>
      <c r="K1858" s="173">
        <v>3</v>
      </c>
      <c r="L1858" s="173" t="s">
        <v>3725</v>
      </c>
      <c r="M1858" s="173"/>
      <c r="N1858" s="173">
        <v>3</v>
      </c>
    </row>
    <row r="1859" spans="1:14" x14ac:dyDescent="0.25">
      <c r="A1859" s="176" t="str">
        <f t="shared" ref="A1859:A1922" si="174">B1859&amp;C1859</f>
        <v>299820522</v>
      </c>
      <c r="B1859" s="176">
        <f t="shared" ref="B1859:B1890" si="175">_xlfn.LET(_xlpm.START,FIND("арт. ",H1859)+5,_xlpm.END,FIND(" ",H1859,_xlpm.START),_xlpm.Result,TRIM(MID(H1859,_xlpm.START,_xlpm.END-_xlpm.START)),IFERROR(VALUE(_xlpm.Result),_xlpm.Result))</f>
        <v>2998205</v>
      </c>
      <c r="C1859" s="176" t="str">
        <f t="shared" ref="C1859:C1922" si="176">_xlfn.LET(_xlpm.START,FIND("{",H1859)+1,_xlpm.END,FIND("}",H1859),TRIM(MID(H1859,_xlpm.START,_xlpm.END-_xlpm.START)))</f>
        <v>22</v>
      </c>
      <c r="D1859" s="176" t="str">
        <f t="shared" ref="D1859:D1890" si="177">_xlfn.LET(_xlpm.START,FIND("арт. ",H1859)+13,_xlpm.END,FIND("(",H1859),TRIM(MID(H1859,_xlpm.START,_xlpm.END-_xlpm.START)))</f>
        <v>BOWLER FURFELT</v>
      </c>
      <c r="E1859" s="176" t="str">
        <f t="shared" ref="E1859:E1890" si="178">_xlfn.LET(_xlpm.START,1,_xlpm.END,FIND(MID($S$1,1,1),H1859),TRIM(MID(H1859,_xlpm.START,_xlpm.END-_xlpm.START)))</f>
        <v>Шляпа</v>
      </c>
      <c r="F1859" s="177" t="str">
        <f t="shared" ref="F1859:F1890" si="179">VLOOKUP(E1859,O:P,2,0)</f>
        <v>Шляпы</v>
      </c>
      <c r="G1859" s="172" t="s">
        <v>873</v>
      </c>
      <c r="H1859" s="173" t="s">
        <v>2348</v>
      </c>
      <c r="I1859" s="173" t="s">
        <v>61</v>
      </c>
      <c r="J1859" s="173" t="s">
        <v>2620</v>
      </c>
      <c r="K1859" s="173">
        <v>3</v>
      </c>
      <c r="L1859" s="173" t="s">
        <v>2802</v>
      </c>
      <c r="M1859" s="173"/>
      <c r="N1859" s="173">
        <v>3</v>
      </c>
    </row>
    <row r="1860" spans="1:14" x14ac:dyDescent="0.25">
      <c r="A1860" s="176" t="str">
        <f t="shared" si="174"/>
        <v>299820522</v>
      </c>
      <c r="B1860" s="176">
        <f t="shared" si="175"/>
        <v>2998205</v>
      </c>
      <c r="C1860" s="176" t="str">
        <f t="shared" si="176"/>
        <v>22</v>
      </c>
      <c r="D1860" s="176" t="str">
        <f t="shared" si="177"/>
        <v>BOWLER FURFELT</v>
      </c>
      <c r="E1860" s="176" t="str">
        <f t="shared" si="178"/>
        <v>Шляпа</v>
      </c>
      <c r="F1860" s="177" t="str">
        <f t="shared" si="179"/>
        <v>Шляпы</v>
      </c>
      <c r="G1860" s="172" t="s">
        <v>872</v>
      </c>
      <c r="H1860" s="173" t="s">
        <v>2348</v>
      </c>
      <c r="I1860" s="173" t="s">
        <v>60</v>
      </c>
      <c r="J1860" s="173" t="s">
        <v>2620</v>
      </c>
      <c r="K1860" s="173">
        <v>2</v>
      </c>
      <c r="L1860" s="173" t="s">
        <v>2628</v>
      </c>
      <c r="M1860" s="173"/>
      <c r="N1860" s="173">
        <v>2</v>
      </c>
    </row>
    <row r="1861" spans="1:14" x14ac:dyDescent="0.25">
      <c r="A1861" s="176" t="str">
        <f t="shared" si="174"/>
        <v>31985017</v>
      </c>
      <c r="B1861" s="176">
        <f t="shared" si="175"/>
        <v>3198501</v>
      </c>
      <c r="C1861" s="176" t="str">
        <f t="shared" si="176"/>
        <v>7</v>
      </c>
      <c r="D1861" s="176" t="str">
        <f t="shared" si="177"/>
        <v>WESTERN COMFORT 10X</v>
      </c>
      <c r="E1861" s="176" t="str">
        <f t="shared" si="178"/>
        <v>Шляпа</v>
      </c>
      <c r="F1861" s="177" t="str">
        <f t="shared" si="179"/>
        <v>Шляпы</v>
      </c>
      <c r="G1861" s="172" t="s">
        <v>1241</v>
      </c>
      <c r="H1861" s="173" t="s">
        <v>2350</v>
      </c>
      <c r="I1861" s="173" t="s">
        <v>60</v>
      </c>
      <c r="J1861" s="173" t="s">
        <v>3150</v>
      </c>
      <c r="K1861" s="173">
        <v>1</v>
      </c>
      <c r="L1861" s="173" t="s">
        <v>3150</v>
      </c>
      <c r="M1861" s="173"/>
      <c r="N1861" s="173">
        <v>1</v>
      </c>
    </row>
    <row r="1862" spans="1:14" x14ac:dyDescent="0.25">
      <c r="A1862" s="176" t="str">
        <f t="shared" si="174"/>
        <v>31985027</v>
      </c>
      <c r="B1862" s="176">
        <f t="shared" si="175"/>
        <v>3198502</v>
      </c>
      <c r="C1862" s="176" t="str">
        <f t="shared" si="176"/>
        <v>7</v>
      </c>
      <c r="D1862" s="176" t="str">
        <f t="shared" si="177"/>
        <v>WESTERN OPEN ROAD 6X</v>
      </c>
      <c r="E1862" s="176" t="str">
        <f t="shared" si="178"/>
        <v>Шляпа</v>
      </c>
      <c r="F1862" s="177" t="str">
        <f t="shared" si="179"/>
        <v>Шляпы</v>
      </c>
      <c r="G1862" s="172" t="s">
        <v>1239</v>
      </c>
      <c r="H1862" s="173" t="s">
        <v>2354</v>
      </c>
      <c r="I1862" s="173" t="s">
        <v>60</v>
      </c>
      <c r="J1862" s="173" t="s">
        <v>3151</v>
      </c>
      <c r="K1862" s="173">
        <v>2</v>
      </c>
      <c r="L1862" s="173" t="s">
        <v>3152</v>
      </c>
      <c r="M1862" s="173"/>
      <c r="N1862" s="173">
        <v>2</v>
      </c>
    </row>
    <row r="1863" spans="1:14" x14ac:dyDescent="0.25">
      <c r="A1863" s="176" t="str">
        <f t="shared" si="174"/>
        <v>31985027</v>
      </c>
      <c r="B1863" s="176">
        <f t="shared" si="175"/>
        <v>3198502</v>
      </c>
      <c r="C1863" s="176" t="str">
        <f t="shared" si="176"/>
        <v>7</v>
      </c>
      <c r="D1863" s="176" t="str">
        <f t="shared" si="177"/>
        <v>WESTERN OPEN ROAD 6X</v>
      </c>
      <c r="E1863" s="176" t="str">
        <f t="shared" si="178"/>
        <v>Шляпа</v>
      </c>
      <c r="F1863" s="177" t="str">
        <f t="shared" si="179"/>
        <v>Шляпы</v>
      </c>
      <c r="G1863" s="172" t="s">
        <v>1238</v>
      </c>
      <c r="H1863" s="173" t="s">
        <v>2354</v>
      </c>
      <c r="I1863" s="173" t="s">
        <v>64</v>
      </c>
      <c r="J1863" s="173" t="s">
        <v>3151</v>
      </c>
      <c r="K1863" s="173">
        <v>1</v>
      </c>
      <c r="L1863" s="173" t="s">
        <v>3151</v>
      </c>
      <c r="M1863" s="173"/>
      <c r="N1863" s="173">
        <v>1</v>
      </c>
    </row>
    <row r="1864" spans="1:14" x14ac:dyDescent="0.25">
      <c r="A1864" s="176" t="str">
        <f t="shared" si="174"/>
        <v>359810262</v>
      </c>
      <c r="B1864" s="176">
        <f t="shared" si="175"/>
        <v>3598102</v>
      </c>
      <c r="C1864" s="176" t="str">
        <f t="shared" si="176"/>
        <v>62</v>
      </c>
      <c r="D1864" s="176" t="str">
        <f t="shared" si="177"/>
        <v>WESTERN</v>
      </c>
      <c r="E1864" s="176" t="str">
        <f t="shared" si="178"/>
        <v>Шляпа</v>
      </c>
      <c r="F1864" s="177" t="str">
        <f t="shared" si="179"/>
        <v>Шляпы</v>
      </c>
      <c r="G1864" s="172" t="s">
        <v>3170</v>
      </c>
      <c r="H1864" s="173" t="s">
        <v>2360</v>
      </c>
      <c r="I1864" s="173" t="s">
        <v>66</v>
      </c>
      <c r="J1864" s="173" t="s">
        <v>3726</v>
      </c>
      <c r="K1864" s="173">
        <v>1</v>
      </c>
      <c r="L1864" s="173" t="s">
        <v>3726</v>
      </c>
      <c r="M1864" s="173"/>
      <c r="N1864" s="173">
        <v>1</v>
      </c>
    </row>
    <row r="1865" spans="1:14" x14ac:dyDescent="0.25">
      <c r="A1865" s="176" t="str">
        <f t="shared" si="174"/>
        <v>359810262</v>
      </c>
      <c r="B1865" s="176">
        <f t="shared" si="175"/>
        <v>3598102</v>
      </c>
      <c r="C1865" s="176" t="str">
        <f t="shared" si="176"/>
        <v>62</v>
      </c>
      <c r="D1865" s="176" t="str">
        <f t="shared" si="177"/>
        <v>WESTERN</v>
      </c>
      <c r="E1865" s="176" t="str">
        <f t="shared" si="178"/>
        <v>Шляпа</v>
      </c>
      <c r="F1865" s="177" t="str">
        <f t="shared" si="179"/>
        <v>Шляпы</v>
      </c>
      <c r="G1865" s="172" t="s">
        <v>2221</v>
      </c>
      <c r="H1865" s="173" t="s">
        <v>2360</v>
      </c>
      <c r="I1865" s="173" t="s">
        <v>60</v>
      </c>
      <c r="J1865" s="173" t="s">
        <v>2925</v>
      </c>
      <c r="K1865" s="173">
        <v>2</v>
      </c>
      <c r="L1865" s="173" t="s">
        <v>2927</v>
      </c>
      <c r="M1865" s="173"/>
      <c r="N1865" s="173">
        <v>2</v>
      </c>
    </row>
    <row r="1866" spans="1:14" x14ac:dyDescent="0.25">
      <c r="A1866" s="176" t="str">
        <f t="shared" si="174"/>
        <v>359810262</v>
      </c>
      <c r="B1866" s="176">
        <f t="shared" si="175"/>
        <v>3598102</v>
      </c>
      <c r="C1866" s="176" t="str">
        <f t="shared" si="176"/>
        <v>62</v>
      </c>
      <c r="D1866" s="176" t="str">
        <f t="shared" si="177"/>
        <v>WESTERN</v>
      </c>
      <c r="E1866" s="176" t="str">
        <f t="shared" si="178"/>
        <v>Шляпа</v>
      </c>
      <c r="F1866" s="177" t="str">
        <f t="shared" si="179"/>
        <v>Шляпы</v>
      </c>
      <c r="G1866" s="172" t="s">
        <v>2220</v>
      </c>
      <c r="H1866" s="173" t="s">
        <v>2360</v>
      </c>
      <c r="I1866" s="173" t="s">
        <v>64</v>
      </c>
      <c r="J1866" s="173" t="s">
        <v>3153</v>
      </c>
      <c r="K1866" s="173">
        <v>3</v>
      </c>
      <c r="L1866" s="173" t="s">
        <v>3154</v>
      </c>
      <c r="M1866" s="173"/>
      <c r="N1866" s="173">
        <v>3</v>
      </c>
    </row>
    <row r="1867" spans="1:14" x14ac:dyDescent="0.25">
      <c r="A1867" s="176" t="str">
        <f t="shared" si="174"/>
        <v>35981021</v>
      </c>
      <c r="B1867" s="176">
        <f t="shared" si="175"/>
        <v>3598102</v>
      </c>
      <c r="C1867" s="176" t="str">
        <f t="shared" si="176"/>
        <v>1</v>
      </c>
      <c r="D1867" s="176" t="str">
        <f t="shared" si="177"/>
        <v>WESTERN</v>
      </c>
      <c r="E1867" s="176" t="str">
        <f t="shared" si="178"/>
        <v>Шляпа</v>
      </c>
      <c r="F1867" s="177" t="str">
        <f t="shared" si="179"/>
        <v>Шляпы</v>
      </c>
      <c r="G1867" s="172" t="s">
        <v>2225</v>
      </c>
      <c r="H1867" s="173" t="s">
        <v>2364</v>
      </c>
      <c r="I1867" s="173" t="s">
        <v>60</v>
      </c>
      <c r="J1867" s="173" t="s">
        <v>2925</v>
      </c>
      <c r="K1867" s="173">
        <v>2</v>
      </c>
      <c r="L1867" s="173" t="s">
        <v>2927</v>
      </c>
      <c r="M1867" s="173"/>
      <c r="N1867" s="173">
        <v>2</v>
      </c>
    </row>
    <row r="1868" spans="1:14" x14ac:dyDescent="0.25">
      <c r="A1868" s="176" t="str">
        <f t="shared" si="174"/>
        <v>35981021</v>
      </c>
      <c r="B1868" s="176">
        <f t="shared" si="175"/>
        <v>3598102</v>
      </c>
      <c r="C1868" s="176" t="str">
        <f t="shared" si="176"/>
        <v>1</v>
      </c>
      <c r="D1868" s="176" t="str">
        <f t="shared" si="177"/>
        <v>WESTERN</v>
      </c>
      <c r="E1868" s="176" t="str">
        <f t="shared" si="178"/>
        <v>Шляпа</v>
      </c>
      <c r="F1868" s="177" t="str">
        <f t="shared" si="179"/>
        <v>Шляпы</v>
      </c>
      <c r="G1868" s="172" t="s">
        <v>2223</v>
      </c>
      <c r="H1868" s="173" t="s">
        <v>2364</v>
      </c>
      <c r="I1868" s="173" t="s">
        <v>64</v>
      </c>
      <c r="J1868" s="173" t="s">
        <v>2925</v>
      </c>
      <c r="K1868" s="173">
        <v>3</v>
      </c>
      <c r="L1868" s="173" t="s">
        <v>2926</v>
      </c>
      <c r="M1868" s="173"/>
      <c r="N1868" s="173">
        <v>3</v>
      </c>
    </row>
    <row r="1869" spans="1:14" x14ac:dyDescent="0.25">
      <c r="A1869" s="176" t="str">
        <f t="shared" si="174"/>
        <v>35981111</v>
      </c>
      <c r="B1869" s="176">
        <f t="shared" si="175"/>
        <v>3598111</v>
      </c>
      <c r="C1869" s="176" t="str">
        <f t="shared" si="176"/>
        <v>1</v>
      </c>
      <c r="D1869" s="176" t="str">
        <f t="shared" si="177"/>
        <v>WESTERN WOOLFELT</v>
      </c>
      <c r="E1869" s="176" t="str">
        <f t="shared" si="178"/>
        <v>Шляпа</v>
      </c>
      <c r="F1869" s="177" t="str">
        <f t="shared" si="179"/>
        <v>Шляпы</v>
      </c>
      <c r="G1869" s="172" t="s">
        <v>347</v>
      </c>
      <c r="H1869" s="173" t="s">
        <v>2368</v>
      </c>
      <c r="I1869" s="173" t="s">
        <v>61</v>
      </c>
      <c r="J1869" s="173" t="s">
        <v>3155</v>
      </c>
      <c r="K1869" s="173">
        <v>3</v>
      </c>
      <c r="L1869" s="173" t="s">
        <v>3156</v>
      </c>
      <c r="M1869" s="173"/>
      <c r="N1869" s="173">
        <v>3</v>
      </c>
    </row>
    <row r="1870" spans="1:14" x14ac:dyDescent="0.25">
      <c r="A1870" s="176" t="str">
        <f t="shared" si="174"/>
        <v>35981111</v>
      </c>
      <c r="B1870" s="176">
        <f t="shared" si="175"/>
        <v>3598111</v>
      </c>
      <c r="C1870" s="176" t="str">
        <f t="shared" si="176"/>
        <v>1</v>
      </c>
      <c r="D1870" s="176" t="str">
        <f t="shared" si="177"/>
        <v>WESTERN WOOLFELT</v>
      </c>
      <c r="E1870" s="176" t="str">
        <f t="shared" si="178"/>
        <v>Шляпа</v>
      </c>
      <c r="F1870" s="177" t="str">
        <f t="shared" si="179"/>
        <v>Шляпы</v>
      </c>
      <c r="G1870" s="172" t="s">
        <v>346</v>
      </c>
      <c r="H1870" s="173" t="s">
        <v>2368</v>
      </c>
      <c r="I1870" s="173" t="s">
        <v>60</v>
      </c>
      <c r="J1870" s="173" t="s">
        <v>3155</v>
      </c>
      <c r="K1870" s="173">
        <v>5</v>
      </c>
      <c r="L1870" s="173" t="s">
        <v>3157</v>
      </c>
      <c r="M1870" s="173"/>
      <c r="N1870" s="173">
        <v>5</v>
      </c>
    </row>
    <row r="1871" spans="1:14" x14ac:dyDescent="0.25">
      <c r="A1871" s="176" t="str">
        <f t="shared" si="174"/>
        <v>35981111</v>
      </c>
      <c r="B1871" s="176">
        <f t="shared" si="175"/>
        <v>3598111</v>
      </c>
      <c r="C1871" s="176" t="str">
        <f t="shared" si="176"/>
        <v>1</v>
      </c>
      <c r="D1871" s="176" t="str">
        <f t="shared" si="177"/>
        <v>WESTERN WOOLFELT</v>
      </c>
      <c r="E1871" s="176" t="str">
        <f t="shared" si="178"/>
        <v>Шляпа</v>
      </c>
      <c r="F1871" s="177" t="str">
        <f t="shared" si="179"/>
        <v>Шляпы</v>
      </c>
      <c r="G1871" s="172" t="s">
        <v>345</v>
      </c>
      <c r="H1871" s="173" t="s">
        <v>2368</v>
      </c>
      <c r="I1871" s="173" t="s">
        <v>64</v>
      </c>
      <c r="J1871" s="173" t="s">
        <v>3155</v>
      </c>
      <c r="K1871" s="173">
        <v>3</v>
      </c>
      <c r="L1871" s="173" t="s">
        <v>3156</v>
      </c>
      <c r="M1871" s="173"/>
      <c r="N1871" s="173">
        <v>3</v>
      </c>
    </row>
    <row r="1872" spans="1:14" x14ac:dyDescent="0.25">
      <c r="A1872" s="176" t="str">
        <f t="shared" si="174"/>
        <v>35981121</v>
      </c>
      <c r="B1872" s="176">
        <f t="shared" si="175"/>
        <v>3598112</v>
      </c>
      <c r="C1872" s="176" t="str">
        <f t="shared" si="176"/>
        <v>1</v>
      </c>
      <c r="D1872" s="176" t="str">
        <f t="shared" si="177"/>
        <v>WESTERN WOOLFELT</v>
      </c>
      <c r="E1872" s="176" t="str">
        <f t="shared" si="178"/>
        <v>Шляпа</v>
      </c>
      <c r="F1872" s="177" t="str">
        <f t="shared" si="179"/>
        <v>Шляпы</v>
      </c>
      <c r="G1872" s="172" t="s">
        <v>556</v>
      </c>
      <c r="H1872" s="173" t="s">
        <v>2373</v>
      </c>
      <c r="I1872" s="173" t="s">
        <v>61</v>
      </c>
      <c r="J1872" s="173" t="s">
        <v>3158</v>
      </c>
      <c r="K1872" s="173">
        <v>1</v>
      </c>
      <c r="L1872" s="173" t="s">
        <v>3158</v>
      </c>
      <c r="M1872" s="173"/>
      <c r="N1872" s="173">
        <v>1</v>
      </c>
    </row>
    <row r="1873" spans="1:14" x14ac:dyDescent="0.25">
      <c r="A1873" s="176" t="str">
        <f t="shared" si="174"/>
        <v>35981121</v>
      </c>
      <c r="B1873" s="176">
        <f t="shared" si="175"/>
        <v>3598112</v>
      </c>
      <c r="C1873" s="176" t="str">
        <f t="shared" si="176"/>
        <v>1</v>
      </c>
      <c r="D1873" s="176" t="str">
        <f t="shared" si="177"/>
        <v>WESTERN WOOLFELT</v>
      </c>
      <c r="E1873" s="176" t="str">
        <f t="shared" si="178"/>
        <v>Шляпа</v>
      </c>
      <c r="F1873" s="177" t="str">
        <f t="shared" si="179"/>
        <v>Шляпы</v>
      </c>
      <c r="G1873" s="172" t="s">
        <v>555</v>
      </c>
      <c r="H1873" s="173" t="s">
        <v>2373</v>
      </c>
      <c r="I1873" s="173" t="s">
        <v>60</v>
      </c>
      <c r="J1873" s="173" t="s">
        <v>3158</v>
      </c>
      <c r="K1873" s="173">
        <v>4</v>
      </c>
      <c r="L1873" s="173" t="s">
        <v>3727</v>
      </c>
      <c r="M1873" s="173"/>
      <c r="N1873" s="173">
        <v>4</v>
      </c>
    </row>
    <row r="1874" spans="1:14" x14ac:dyDescent="0.25">
      <c r="A1874" s="176" t="str">
        <f t="shared" si="174"/>
        <v>35981121</v>
      </c>
      <c r="B1874" s="176">
        <f t="shared" si="175"/>
        <v>3598112</v>
      </c>
      <c r="C1874" s="176" t="str">
        <f t="shared" si="176"/>
        <v>1</v>
      </c>
      <c r="D1874" s="176" t="str">
        <f t="shared" si="177"/>
        <v>WESTERN WOOLFELT</v>
      </c>
      <c r="E1874" s="176" t="str">
        <f t="shared" si="178"/>
        <v>Шляпа</v>
      </c>
      <c r="F1874" s="177" t="str">
        <f t="shared" si="179"/>
        <v>Шляпы</v>
      </c>
      <c r="G1874" s="172" t="s">
        <v>554</v>
      </c>
      <c r="H1874" s="173" t="s">
        <v>2373</v>
      </c>
      <c r="I1874" s="173" t="s">
        <v>64</v>
      </c>
      <c r="J1874" s="173" t="s">
        <v>3158</v>
      </c>
      <c r="K1874" s="173">
        <v>3</v>
      </c>
      <c r="L1874" s="173" t="s">
        <v>3159</v>
      </c>
      <c r="M1874" s="173"/>
      <c r="N1874" s="173">
        <v>3</v>
      </c>
    </row>
    <row r="1875" spans="1:14" x14ac:dyDescent="0.25">
      <c r="A1875" s="176" t="str">
        <f t="shared" si="174"/>
        <v>359811366</v>
      </c>
      <c r="B1875" s="176">
        <f t="shared" si="175"/>
        <v>3598113</v>
      </c>
      <c r="C1875" s="176" t="str">
        <f t="shared" si="176"/>
        <v>66</v>
      </c>
      <c r="D1875" s="176" t="str">
        <f t="shared" si="177"/>
        <v>WESTERN WOOLFELT</v>
      </c>
      <c r="E1875" s="176" t="str">
        <f t="shared" si="178"/>
        <v>Шляпа</v>
      </c>
      <c r="F1875" s="177" t="str">
        <f t="shared" si="179"/>
        <v>Шляпы</v>
      </c>
      <c r="G1875" s="172" t="s">
        <v>180</v>
      </c>
      <c r="H1875" s="173" t="s">
        <v>2377</v>
      </c>
      <c r="I1875" s="173" t="s">
        <v>66</v>
      </c>
      <c r="J1875" s="173" t="s">
        <v>3160</v>
      </c>
      <c r="K1875" s="173">
        <v>1</v>
      </c>
      <c r="L1875" s="173" t="s">
        <v>3160</v>
      </c>
      <c r="M1875" s="173"/>
      <c r="N1875" s="173">
        <v>1</v>
      </c>
    </row>
    <row r="1876" spans="1:14" x14ac:dyDescent="0.25">
      <c r="A1876" s="176" t="str">
        <f t="shared" si="174"/>
        <v>359811366</v>
      </c>
      <c r="B1876" s="176">
        <f t="shared" si="175"/>
        <v>3598113</v>
      </c>
      <c r="C1876" s="176" t="str">
        <f t="shared" si="176"/>
        <v>66</v>
      </c>
      <c r="D1876" s="176" t="str">
        <f t="shared" si="177"/>
        <v>WESTERN WOOLFELT</v>
      </c>
      <c r="E1876" s="176" t="str">
        <f t="shared" si="178"/>
        <v>Шляпа</v>
      </c>
      <c r="F1876" s="177" t="str">
        <f t="shared" si="179"/>
        <v>Шляпы</v>
      </c>
      <c r="G1876" s="172" t="s">
        <v>179</v>
      </c>
      <c r="H1876" s="173" t="s">
        <v>2377</v>
      </c>
      <c r="I1876" s="173" t="s">
        <v>61</v>
      </c>
      <c r="J1876" s="173" t="s">
        <v>3160</v>
      </c>
      <c r="K1876" s="173">
        <v>5</v>
      </c>
      <c r="L1876" s="173" t="s">
        <v>3728</v>
      </c>
      <c r="M1876" s="173"/>
      <c r="N1876" s="173">
        <v>5</v>
      </c>
    </row>
    <row r="1877" spans="1:14" x14ac:dyDescent="0.25">
      <c r="A1877" s="176" t="str">
        <f t="shared" si="174"/>
        <v>359811366</v>
      </c>
      <c r="B1877" s="176">
        <f t="shared" si="175"/>
        <v>3598113</v>
      </c>
      <c r="C1877" s="176" t="str">
        <f t="shared" si="176"/>
        <v>66</v>
      </c>
      <c r="D1877" s="176" t="str">
        <f t="shared" si="177"/>
        <v>WESTERN WOOLFELT</v>
      </c>
      <c r="E1877" s="176" t="str">
        <f t="shared" si="178"/>
        <v>Шляпа</v>
      </c>
      <c r="F1877" s="177" t="str">
        <f t="shared" si="179"/>
        <v>Шляпы</v>
      </c>
      <c r="G1877" s="172" t="s">
        <v>177</v>
      </c>
      <c r="H1877" s="173" t="s">
        <v>2377</v>
      </c>
      <c r="I1877" s="173" t="s">
        <v>60</v>
      </c>
      <c r="J1877" s="173" t="s">
        <v>3160</v>
      </c>
      <c r="K1877" s="173">
        <v>8</v>
      </c>
      <c r="L1877" s="173" t="s">
        <v>3729</v>
      </c>
      <c r="M1877" s="173"/>
      <c r="N1877" s="173">
        <v>8</v>
      </c>
    </row>
    <row r="1878" spans="1:14" x14ac:dyDescent="0.25">
      <c r="A1878" s="176" t="str">
        <f t="shared" si="174"/>
        <v>359811366</v>
      </c>
      <c r="B1878" s="176">
        <f t="shared" si="175"/>
        <v>3598113</v>
      </c>
      <c r="C1878" s="176" t="str">
        <f t="shared" si="176"/>
        <v>66</v>
      </c>
      <c r="D1878" s="176" t="str">
        <f t="shared" si="177"/>
        <v>WESTERN WOOLFELT</v>
      </c>
      <c r="E1878" s="176" t="str">
        <f t="shared" si="178"/>
        <v>Шляпа</v>
      </c>
      <c r="F1878" s="177" t="str">
        <f t="shared" si="179"/>
        <v>Шляпы</v>
      </c>
      <c r="G1878" s="172" t="s">
        <v>176</v>
      </c>
      <c r="H1878" s="173" t="s">
        <v>2377</v>
      </c>
      <c r="I1878" s="173" t="s">
        <v>64</v>
      </c>
      <c r="J1878" s="173" t="s">
        <v>3160</v>
      </c>
      <c r="K1878" s="173">
        <v>5</v>
      </c>
      <c r="L1878" s="173" t="s">
        <v>3728</v>
      </c>
      <c r="M1878" s="173"/>
      <c r="N1878" s="173">
        <v>5</v>
      </c>
    </row>
    <row r="1879" spans="1:14" x14ac:dyDescent="0.25">
      <c r="A1879" s="176" t="str">
        <f t="shared" si="174"/>
        <v>36985036</v>
      </c>
      <c r="B1879" s="176">
        <f t="shared" si="175"/>
        <v>3698503</v>
      </c>
      <c r="C1879" s="176" t="str">
        <f t="shared" si="176"/>
        <v>6</v>
      </c>
      <c r="D1879" s="176" t="str">
        <f t="shared" si="177"/>
        <v>WESTERN MONTERREY BAY MAIZE</v>
      </c>
      <c r="E1879" s="176" t="str">
        <f t="shared" si="178"/>
        <v>Шляпа</v>
      </c>
      <c r="F1879" s="177" t="str">
        <f t="shared" si="179"/>
        <v>Шляпы</v>
      </c>
      <c r="G1879" s="172" t="s">
        <v>818</v>
      </c>
      <c r="H1879" s="173" t="s">
        <v>2381</v>
      </c>
      <c r="I1879" s="173" t="s">
        <v>61</v>
      </c>
      <c r="J1879" s="173" t="s">
        <v>3161</v>
      </c>
      <c r="K1879" s="173">
        <v>3</v>
      </c>
      <c r="L1879" s="173" t="s">
        <v>3162</v>
      </c>
      <c r="M1879" s="173"/>
      <c r="N1879" s="173">
        <v>3</v>
      </c>
    </row>
    <row r="1880" spans="1:14" x14ac:dyDescent="0.25">
      <c r="A1880" s="176" t="str">
        <f t="shared" si="174"/>
        <v>36985036</v>
      </c>
      <c r="B1880" s="176">
        <f t="shared" si="175"/>
        <v>3698503</v>
      </c>
      <c r="C1880" s="176" t="str">
        <f t="shared" si="176"/>
        <v>6</v>
      </c>
      <c r="D1880" s="176" t="str">
        <f t="shared" si="177"/>
        <v>WESTERN MONTERREY BAY MAIZE</v>
      </c>
      <c r="E1880" s="176" t="str">
        <f t="shared" si="178"/>
        <v>Шляпа</v>
      </c>
      <c r="F1880" s="177" t="str">
        <f t="shared" si="179"/>
        <v>Шляпы</v>
      </c>
      <c r="G1880" s="172" t="s">
        <v>817</v>
      </c>
      <c r="H1880" s="173" t="s">
        <v>2381</v>
      </c>
      <c r="I1880" s="173" t="s">
        <v>60</v>
      </c>
      <c r="J1880" s="173" t="s">
        <v>3161</v>
      </c>
      <c r="K1880" s="173">
        <v>3</v>
      </c>
      <c r="L1880" s="173" t="s">
        <v>3162</v>
      </c>
      <c r="M1880" s="173"/>
      <c r="N1880" s="173">
        <v>3</v>
      </c>
    </row>
    <row r="1881" spans="1:14" x14ac:dyDescent="0.25">
      <c r="A1881" s="176" t="str">
        <f t="shared" si="174"/>
        <v>36985177</v>
      </c>
      <c r="B1881" s="176">
        <f t="shared" si="175"/>
        <v>3698517</v>
      </c>
      <c r="C1881" s="176" t="str">
        <f t="shared" si="176"/>
        <v>7</v>
      </c>
      <c r="D1881" s="176" t="str">
        <f t="shared" si="177"/>
        <v>WESTERN RAFFIA CROCHET</v>
      </c>
      <c r="E1881" s="176" t="str">
        <f t="shared" si="178"/>
        <v>Шляпа</v>
      </c>
      <c r="F1881" s="177" t="str">
        <f t="shared" si="179"/>
        <v>Шляпы</v>
      </c>
      <c r="G1881" s="172" t="s">
        <v>1236</v>
      </c>
      <c r="H1881" s="173" t="s">
        <v>3400</v>
      </c>
      <c r="I1881" s="173" t="s">
        <v>61</v>
      </c>
      <c r="J1881" s="173" t="s">
        <v>2882</v>
      </c>
      <c r="K1881" s="173">
        <v>6</v>
      </c>
      <c r="L1881" s="173" t="s">
        <v>3714</v>
      </c>
      <c r="M1881" s="173"/>
      <c r="N1881" s="173">
        <v>6</v>
      </c>
    </row>
    <row r="1882" spans="1:14" x14ac:dyDescent="0.25">
      <c r="A1882" s="176" t="str">
        <f t="shared" si="174"/>
        <v>36985177</v>
      </c>
      <c r="B1882" s="176">
        <f t="shared" si="175"/>
        <v>3698517</v>
      </c>
      <c r="C1882" s="176" t="str">
        <f t="shared" si="176"/>
        <v>7</v>
      </c>
      <c r="D1882" s="176" t="str">
        <f t="shared" si="177"/>
        <v>WESTERN RAFFIA CROCHET</v>
      </c>
      <c r="E1882" s="176" t="str">
        <f t="shared" si="178"/>
        <v>Шляпа</v>
      </c>
      <c r="F1882" s="177" t="str">
        <f t="shared" si="179"/>
        <v>Шляпы</v>
      </c>
      <c r="G1882" s="172" t="s">
        <v>1235</v>
      </c>
      <c r="H1882" s="173" t="s">
        <v>3400</v>
      </c>
      <c r="I1882" s="173" t="s">
        <v>60</v>
      </c>
      <c r="J1882" s="173" t="s">
        <v>2882</v>
      </c>
      <c r="K1882" s="173">
        <v>7</v>
      </c>
      <c r="L1882" s="173" t="s">
        <v>3083</v>
      </c>
      <c r="M1882" s="173"/>
      <c r="N1882" s="173">
        <v>7</v>
      </c>
    </row>
    <row r="1883" spans="1:14" x14ac:dyDescent="0.25">
      <c r="A1883" s="176" t="str">
        <f t="shared" si="174"/>
        <v>369851867</v>
      </c>
      <c r="B1883" s="176">
        <f t="shared" si="175"/>
        <v>3698518</v>
      </c>
      <c r="C1883" s="176" t="str">
        <f t="shared" si="176"/>
        <v>67</v>
      </c>
      <c r="D1883" s="176" t="str">
        <f t="shared" si="177"/>
        <v>WESTERN RAFFIA</v>
      </c>
      <c r="E1883" s="176" t="str">
        <f t="shared" si="178"/>
        <v>Шляпа</v>
      </c>
      <c r="F1883" s="177" t="str">
        <f t="shared" si="179"/>
        <v>Шляпы</v>
      </c>
      <c r="G1883" s="172" t="s">
        <v>815</v>
      </c>
      <c r="H1883" s="173" t="s">
        <v>2389</v>
      </c>
      <c r="I1883" s="173" t="s">
        <v>60</v>
      </c>
      <c r="J1883" s="173" t="s">
        <v>2869</v>
      </c>
      <c r="K1883" s="173">
        <v>4</v>
      </c>
      <c r="L1883" s="173" t="s">
        <v>3637</v>
      </c>
      <c r="M1883" s="173"/>
      <c r="N1883" s="173">
        <v>4</v>
      </c>
    </row>
    <row r="1884" spans="1:14" x14ac:dyDescent="0.25">
      <c r="A1884" s="176" t="str">
        <f t="shared" si="174"/>
        <v>36985197</v>
      </c>
      <c r="B1884" s="176">
        <f t="shared" si="175"/>
        <v>3698519</v>
      </c>
      <c r="C1884" s="176" t="str">
        <f t="shared" si="176"/>
        <v>7</v>
      </c>
      <c r="D1884" s="176" t="str">
        <f t="shared" si="177"/>
        <v>WESTERN TOYO</v>
      </c>
      <c r="E1884" s="176" t="str">
        <f t="shared" si="178"/>
        <v>Шляпа</v>
      </c>
      <c r="F1884" s="177" t="str">
        <f t="shared" si="179"/>
        <v>Шляпы</v>
      </c>
      <c r="G1884" s="172" t="s">
        <v>649</v>
      </c>
      <c r="H1884" s="173" t="s">
        <v>2391</v>
      </c>
      <c r="I1884" s="173" t="s">
        <v>61</v>
      </c>
      <c r="J1884" s="173" t="s">
        <v>2739</v>
      </c>
      <c r="K1884" s="173">
        <v>4</v>
      </c>
      <c r="L1884" s="173" t="s">
        <v>2742</v>
      </c>
      <c r="M1884" s="173"/>
      <c r="N1884" s="173">
        <v>4</v>
      </c>
    </row>
    <row r="1885" spans="1:14" x14ac:dyDescent="0.25">
      <c r="A1885" s="176" t="str">
        <f t="shared" si="174"/>
        <v>36985197</v>
      </c>
      <c r="B1885" s="176">
        <f t="shared" si="175"/>
        <v>3698519</v>
      </c>
      <c r="C1885" s="176" t="str">
        <f t="shared" si="176"/>
        <v>7</v>
      </c>
      <c r="D1885" s="176" t="str">
        <f t="shared" si="177"/>
        <v>WESTERN TOYO</v>
      </c>
      <c r="E1885" s="176" t="str">
        <f t="shared" si="178"/>
        <v>Шляпа</v>
      </c>
      <c r="F1885" s="177" t="str">
        <f t="shared" si="179"/>
        <v>Шляпы</v>
      </c>
      <c r="G1885" s="172" t="s">
        <v>648</v>
      </c>
      <c r="H1885" s="173" t="s">
        <v>2391</v>
      </c>
      <c r="I1885" s="173" t="s">
        <v>60</v>
      </c>
      <c r="J1885" s="173" t="s">
        <v>2739</v>
      </c>
      <c r="K1885" s="173">
        <v>3</v>
      </c>
      <c r="L1885" s="173" t="s">
        <v>2906</v>
      </c>
      <c r="M1885" s="173"/>
      <c r="N1885" s="173">
        <v>3</v>
      </c>
    </row>
    <row r="1886" spans="1:14" x14ac:dyDescent="0.25">
      <c r="A1886" s="176" t="str">
        <f t="shared" si="174"/>
        <v>36985217</v>
      </c>
      <c r="B1886" s="176">
        <f t="shared" si="175"/>
        <v>3698521</v>
      </c>
      <c r="C1886" s="176" t="str">
        <f t="shared" si="176"/>
        <v>7</v>
      </c>
      <c r="D1886" s="176" t="str">
        <f t="shared" si="177"/>
        <v>WESTERN RAFFIA</v>
      </c>
      <c r="E1886" s="176" t="str">
        <f t="shared" si="178"/>
        <v>Шляпа</v>
      </c>
      <c r="F1886" s="177" t="str">
        <f t="shared" si="179"/>
        <v>Шляпы</v>
      </c>
      <c r="G1886" s="172" t="s">
        <v>3365</v>
      </c>
      <c r="H1886" s="173" t="s">
        <v>3456</v>
      </c>
      <c r="I1886" s="173" t="s">
        <v>66</v>
      </c>
      <c r="J1886" s="173" t="s">
        <v>3616</v>
      </c>
      <c r="K1886" s="173">
        <v>2</v>
      </c>
      <c r="L1886" s="173" t="s">
        <v>3617</v>
      </c>
      <c r="M1886" s="173">
        <v>1</v>
      </c>
      <c r="N1886" s="173">
        <v>1</v>
      </c>
    </row>
    <row r="1887" spans="1:14" x14ac:dyDescent="0.25">
      <c r="A1887" s="176" t="str">
        <f t="shared" si="174"/>
        <v>36985217</v>
      </c>
      <c r="B1887" s="176">
        <f t="shared" si="175"/>
        <v>3698521</v>
      </c>
      <c r="C1887" s="176" t="str">
        <f t="shared" si="176"/>
        <v>7</v>
      </c>
      <c r="D1887" s="176" t="str">
        <f t="shared" si="177"/>
        <v>WESTERN RAFFIA</v>
      </c>
      <c r="E1887" s="176" t="str">
        <f t="shared" si="178"/>
        <v>Шляпа</v>
      </c>
      <c r="F1887" s="177" t="str">
        <f t="shared" si="179"/>
        <v>Шляпы</v>
      </c>
      <c r="G1887" s="172" t="s">
        <v>3364</v>
      </c>
      <c r="H1887" s="173" t="s">
        <v>3456</v>
      </c>
      <c r="I1887" s="173" t="s">
        <v>61</v>
      </c>
      <c r="J1887" s="173" t="s">
        <v>3616</v>
      </c>
      <c r="K1887" s="173">
        <v>3</v>
      </c>
      <c r="L1887" s="173" t="s">
        <v>3618</v>
      </c>
      <c r="M1887" s="173"/>
      <c r="N1887" s="173">
        <v>3</v>
      </c>
    </row>
    <row r="1888" spans="1:14" x14ac:dyDescent="0.25">
      <c r="A1888" s="176" t="str">
        <f t="shared" si="174"/>
        <v>36985217</v>
      </c>
      <c r="B1888" s="176">
        <f t="shared" si="175"/>
        <v>3698521</v>
      </c>
      <c r="C1888" s="176" t="str">
        <f t="shared" si="176"/>
        <v>7</v>
      </c>
      <c r="D1888" s="176" t="str">
        <f t="shared" si="177"/>
        <v>WESTERN RAFFIA</v>
      </c>
      <c r="E1888" s="176" t="str">
        <f t="shared" si="178"/>
        <v>Шляпа</v>
      </c>
      <c r="F1888" s="177" t="str">
        <f t="shared" si="179"/>
        <v>Шляпы</v>
      </c>
      <c r="G1888" s="172" t="s">
        <v>3363</v>
      </c>
      <c r="H1888" s="173" t="s">
        <v>3456</v>
      </c>
      <c r="I1888" s="173" t="s">
        <v>60</v>
      </c>
      <c r="J1888" s="173" t="s">
        <v>3616</v>
      </c>
      <c r="K1888" s="173">
        <v>8</v>
      </c>
      <c r="L1888" s="173" t="s">
        <v>3730</v>
      </c>
      <c r="M1888" s="173"/>
      <c r="N1888" s="173">
        <v>8</v>
      </c>
    </row>
    <row r="1889" spans="1:14" x14ac:dyDescent="0.25">
      <c r="A1889" s="176" t="str">
        <f t="shared" si="174"/>
        <v>36985217</v>
      </c>
      <c r="B1889" s="176">
        <f t="shared" si="175"/>
        <v>3698521</v>
      </c>
      <c r="C1889" s="176" t="str">
        <f t="shared" si="176"/>
        <v>7</v>
      </c>
      <c r="D1889" s="176" t="str">
        <f t="shared" si="177"/>
        <v>WESTERN RAFFIA</v>
      </c>
      <c r="E1889" s="176" t="str">
        <f t="shared" si="178"/>
        <v>Шляпа</v>
      </c>
      <c r="F1889" s="177" t="str">
        <f t="shared" si="179"/>
        <v>Шляпы</v>
      </c>
      <c r="G1889" s="172" t="s">
        <v>3362</v>
      </c>
      <c r="H1889" s="173" t="s">
        <v>3456</v>
      </c>
      <c r="I1889" s="173" t="s">
        <v>64</v>
      </c>
      <c r="J1889" s="173" t="s">
        <v>3616</v>
      </c>
      <c r="K1889" s="173">
        <v>6</v>
      </c>
      <c r="L1889" s="173" t="s">
        <v>3731</v>
      </c>
      <c r="M1889" s="173"/>
      <c r="N1889" s="173">
        <v>6</v>
      </c>
    </row>
    <row r="1890" spans="1:14" x14ac:dyDescent="0.25">
      <c r="A1890" s="176" t="str">
        <f t="shared" si="174"/>
        <v>36985217</v>
      </c>
      <c r="B1890" s="176">
        <f t="shared" si="175"/>
        <v>3698521</v>
      </c>
      <c r="C1890" s="176" t="str">
        <f t="shared" si="176"/>
        <v>7</v>
      </c>
      <c r="D1890" s="176" t="str">
        <f t="shared" si="177"/>
        <v>WESTERN RAFFIA</v>
      </c>
      <c r="E1890" s="176" t="str">
        <f t="shared" si="178"/>
        <v>Шляпа</v>
      </c>
      <c r="F1890" s="177" t="str">
        <f t="shared" si="179"/>
        <v>Шляпы</v>
      </c>
      <c r="G1890" s="172" t="s">
        <v>3361</v>
      </c>
      <c r="H1890" s="173" t="s">
        <v>3456</v>
      </c>
      <c r="I1890" s="173" t="s">
        <v>70</v>
      </c>
      <c r="J1890" s="173" t="s">
        <v>3616</v>
      </c>
      <c r="K1890" s="173">
        <v>3</v>
      </c>
      <c r="L1890" s="173" t="s">
        <v>3618</v>
      </c>
      <c r="M1890" s="173"/>
      <c r="N1890" s="173">
        <v>3</v>
      </c>
    </row>
    <row r="1891" spans="1:14" x14ac:dyDescent="0.25">
      <c r="A1891" s="176" t="e">
        <f t="shared" si="174"/>
        <v>#VALUE!</v>
      </c>
      <c r="B1891" s="176"/>
      <c r="C1891" s="176" t="e">
        <f t="shared" si="176"/>
        <v>#VALUE!</v>
      </c>
      <c r="D1891" s="176"/>
      <c r="E1891" s="176"/>
      <c r="F1891" s="177"/>
      <c r="G1891" s="172"/>
      <c r="H1891" s="173"/>
      <c r="I1891" s="173"/>
      <c r="J1891" s="173"/>
      <c r="K1891" s="173"/>
      <c r="L1891" s="173"/>
      <c r="M1891" s="173"/>
      <c r="N1891" s="173"/>
    </row>
    <row r="1892" spans="1:14" x14ac:dyDescent="0.25">
      <c r="A1892" s="176" t="e">
        <f t="shared" si="174"/>
        <v>#VALUE!</v>
      </c>
      <c r="B1892" s="176"/>
      <c r="C1892" s="176" t="e">
        <f t="shared" si="176"/>
        <v>#VALUE!</v>
      </c>
      <c r="D1892" s="176"/>
      <c r="E1892" s="176"/>
      <c r="F1892" s="177"/>
      <c r="G1892" s="172"/>
      <c r="H1892" s="173"/>
      <c r="I1892" s="173"/>
      <c r="J1892" s="173"/>
      <c r="K1892" s="173"/>
      <c r="L1892" s="173"/>
      <c r="M1892" s="173"/>
      <c r="N1892" s="173"/>
    </row>
    <row r="1893" spans="1:14" x14ac:dyDescent="0.25">
      <c r="A1893" s="176" t="e">
        <f t="shared" si="174"/>
        <v>#VALUE!</v>
      </c>
      <c r="B1893" s="176"/>
      <c r="C1893" s="176" t="e">
        <f t="shared" si="176"/>
        <v>#VALUE!</v>
      </c>
      <c r="D1893" s="176"/>
      <c r="E1893" s="176"/>
      <c r="F1893" s="177"/>
      <c r="G1893" s="172"/>
      <c r="H1893" s="173"/>
      <c r="I1893" s="173"/>
      <c r="J1893" s="173"/>
      <c r="K1893" s="173"/>
      <c r="L1893" s="173"/>
      <c r="M1893" s="173"/>
      <c r="N1893" s="173"/>
    </row>
    <row r="1894" spans="1:14" x14ac:dyDescent="0.25">
      <c r="A1894" s="176" t="e">
        <f t="shared" si="174"/>
        <v>#VALUE!</v>
      </c>
      <c r="B1894" s="176"/>
      <c r="C1894" s="176" t="e">
        <f t="shared" si="176"/>
        <v>#VALUE!</v>
      </c>
      <c r="D1894" s="176"/>
      <c r="E1894" s="176"/>
      <c r="F1894" s="177"/>
      <c r="G1894" s="172"/>
      <c r="H1894" s="173"/>
      <c r="I1894" s="173"/>
      <c r="J1894" s="173"/>
      <c r="K1894" s="173"/>
      <c r="L1894" s="173"/>
      <c r="M1894" s="173"/>
      <c r="N1894" s="173"/>
    </row>
    <row r="1895" spans="1:14" x14ac:dyDescent="0.25">
      <c r="A1895" s="176" t="e">
        <f t="shared" si="174"/>
        <v>#VALUE!</v>
      </c>
      <c r="B1895" s="176"/>
      <c r="C1895" s="176" t="e">
        <f t="shared" si="176"/>
        <v>#VALUE!</v>
      </c>
      <c r="D1895" s="176"/>
      <c r="E1895" s="176"/>
      <c r="F1895" s="177"/>
      <c r="G1895" s="172"/>
      <c r="H1895" s="173"/>
      <c r="I1895" s="173"/>
      <c r="J1895" s="173"/>
      <c r="K1895" s="173"/>
      <c r="L1895" s="173"/>
      <c r="M1895" s="173"/>
      <c r="N1895" s="173"/>
    </row>
    <row r="1896" spans="1:14" x14ac:dyDescent="0.25">
      <c r="A1896" s="176" t="e">
        <f t="shared" si="174"/>
        <v>#VALUE!</v>
      </c>
      <c r="B1896" s="176"/>
      <c r="C1896" s="176" t="e">
        <f t="shared" si="176"/>
        <v>#VALUE!</v>
      </c>
      <c r="D1896" s="176"/>
      <c r="E1896" s="176"/>
      <c r="F1896" s="177"/>
      <c r="G1896" s="172"/>
      <c r="H1896" s="173"/>
      <c r="I1896" s="173"/>
      <c r="J1896" s="173"/>
      <c r="K1896" s="173"/>
      <c r="L1896" s="173"/>
      <c r="M1896" s="173"/>
      <c r="N1896" s="173"/>
    </row>
    <row r="1897" spans="1:14" x14ac:dyDescent="0.25">
      <c r="A1897" s="176" t="e">
        <f t="shared" si="174"/>
        <v>#VALUE!</v>
      </c>
      <c r="B1897" s="176"/>
      <c r="C1897" s="176" t="e">
        <f t="shared" si="176"/>
        <v>#VALUE!</v>
      </c>
      <c r="D1897" s="176"/>
      <c r="E1897" s="176"/>
      <c r="F1897" s="177"/>
      <c r="G1897" s="172"/>
      <c r="H1897" s="173"/>
      <c r="I1897" s="173"/>
      <c r="J1897" s="173"/>
      <c r="K1897" s="173"/>
      <c r="L1897" s="173"/>
      <c r="M1897" s="173"/>
      <c r="N1897" s="173"/>
    </row>
    <row r="1898" spans="1:14" x14ac:dyDescent="0.25">
      <c r="A1898" s="176" t="e">
        <f t="shared" si="174"/>
        <v>#VALUE!</v>
      </c>
      <c r="B1898" s="176"/>
      <c r="C1898" s="176" t="e">
        <f t="shared" si="176"/>
        <v>#VALUE!</v>
      </c>
      <c r="D1898" s="176"/>
      <c r="E1898" s="176"/>
      <c r="F1898" s="177"/>
      <c r="G1898" s="172"/>
      <c r="H1898" s="173"/>
      <c r="I1898" s="173"/>
      <c r="J1898" s="173"/>
      <c r="K1898" s="173"/>
      <c r="L1898" s="173"/>
      <c r="M1898" s="173"/>
      <c r="N1898" s="173"/>
    </row>
    <row r="1899" spans="1:14" x14ac:dyDescent="0.25">
      <c r="A1899" s="176" t="e">
        <f t="shared" si="174"/>
        <v>#VALUE!</v>
      </c>
      <c r="B1899" s="176"/>
      <c r="C1899" s="176" t="e">
        <f t="shared" si="176"/>
        <v>#VALUE!</v>
      </c>
      <c r="D1899" s="176"/>
      <c r="E1899" s="176"/>
      <c r="F1899" s="177"/>
      <c r="G1899" s="172"/>
      <c r="H1899" s="173"/>
      <c r="I1899" s="173"/>
      <c r="J1899" s="173"/>
      <c r="K1899" s="173"/>
      <c r="L1899" s="173"/>
      <c r="M1899" s="173"/>
      <c r="N1899" s="173"/>
    </row>
    <row r="1900" spans="1:14" x14ac:dyDescent="0.25">
      <c r="A1900" s="176" t="e">
        <f t="shared" si="174"/>
        <v>#VALUE!</v>
      </c>
      <c r="B1900" s="176"/>
      <c r="C1900" s="176" t="e">
        <f t="shared" si="176"/>
        <v>#VALUE!</v>
      </c>
      <c r="D1900" s="176"/>
      <c r="E1900" s="176"/>
      <c r="F1900" s="177"/>
      <c r="G1900" s="172"/>
      <c r="H1900" s="173"/>
      <c r="I1900" s="173"/>
      <c r="J1900" s="173"/>
      <c r="K1900" s="173"/>
      <c r="L1900" s="173"/>
      <c r="M1900" s="173"/>
      <c r="N1900" s="173"/>
    </row>
    <row r="1901" spans="1:14" x14ac:dyDescent="0.25">
      <c r="A1901" s="176" t="e">
        <f t="shared" si="174"/>
        <v>#VALUE!</v>
      </c>
      <c r="B1901" s="176"/>
      <c r="C1901" s="176" t="e">
        <f t="shared" si="176"/>
        <v>#VALUE!</v>
      </c>
      <c r="D1901" s="176"/>
      <c r="E1901" s="176"/>
      <c r="F1901" s="177"/>
      <c r="G1901" s="172"/>
      <c r="H1901" s="173"/>
      <c r="I1901" s="173"/>
      <c r="J1901" s="173"/>
      <c r="K1901" s="173"/>
      <c r="L1901" s="173"/>
      <c r="M1901" s="173"/>
      <c r="N1901" s="173"/>
    </row>
    <row r="1902" spans="1:14" x14ac:dyDescent="0.25">
      <c r="A1902" s="176" t="e">
        <f t="shared" si="174"/>
        <v>#VALUE!</v>
      </c>
      <c r="B1902" s="176"/>
      <c r="C1902" s="176" t="e">
        <f t="shared" si="176"/>
        <v>#VALUE!</v>
      </c>
      <c r="D1902" s="176"/>
      <c r="E1902" s="176"/>
      <c r="F1902" s="177"/>
      <c r="G1902" s="172"/>
      <c r="H1902" s="173"/>
      <c r="I1902" s="173"/>
      <c r="J1902" s="173"/>
      <c r="K1902" s="173"/>
      <c r="L1902" s="173"/>
      <c r="M1902" s="173"/>
      <c r="N1902" s="173"/>
    </row>
    <row r="1903" spans="1:14" x14ac:dyDescent="0.25">
      <c r="A1903" s="176" t="e">
        <f t="shared" si="174"/>
        <v>#VALUE!</v>
      </c>
      <c r="B1903" s="176"/>
      <c r="C1903" s="176" t="e">
        <f t="shared" si="176"/>
        <v>#VALUE!</v>
      </c>
      <c r="D1903" s="176"/>
      <c r="E1903" s="176"/>
      <c r="F1903" s="177"/>
      <c r="G1903" s="172"/>
      <c r="H1903" s="173"/>
      <c r="I1903" s="173"/>
      <c r="J1903" s="173"/>
      <c r="K1903" s="173"/>
      <c r="L1903" s="173"/>
      <c r="M1903" s="173"/>
      <c r="N1903" s="173"/>
    </row>
    <row r="1904" spans="1:14" x14ac:dyDescent="0.25">
      <c r="A1904" s="176" t="e">
        <f t="shared" si="174"/>
        <v>#VALUE!</v>
      </c>
      <c r="B1904" s="176"/>
      <c r="C1904" s="176" t="e">
        <f t="shared" si="176"/>
        <v>#VALUE!</v>
      </c>
      <c r="D1904" s="176"/>
      <c r="E1904" s="176"/>
      <c r="F1904" s="177"/>
      <c r="G1904" s="172"/>
      <c r="H1904" s="173"/>
      <c r="I1904" s="173"/>
      <c r="J1904" s="173"/>
      <c r="K1904" s="173"/>
      <c r="L1904" s="173"/>
      <c r="M1904" s="173"/>
      <c r="N1904" s="173"/>
    </row>
    <row r="1905" spans="1:14" x14ac:dyDescent="0.25">
      <c r="A1905" s="176" t="e">
        <f t="shared" si="174"/>
        <v>#VALUE!</v>
      </c>
      <c r="B1905" s="176"/>
      <c r="C1905" s="176" t="e">
        <f t="shared" si="176"/>
        <v>#VALUE!</v>
      </c>
      <c r="D1905" s="176"/>
      <c r="E1905" s="176"/>
      <c r="F1905" s="177"/>
      <c r="G1905" s="172"/>
      <c r="H1905" s="173"/>
      <c r="I1905" s="173"/>
      <c r="J1905" s="173"/>
      <c r="K1905" s="173"/>
      <c r="L1905" s="173"/>
      <c r="M1905" s="173"/>
      <c r="N1905" s="173"/>
    </row>
    <row r="1906" spans="1:14" x14ac:dyDescent="0.25">
      <c r="A1906" s="176" t="e">
        <f t="shared" si="174"/>
        <v>#VALUE!</v>
      </c>
      <c r="B1906" s="176"/>
      <c r="C1906" s="176" t="e">
        <f t="shared" si="176"/>
        <v>#VALUE!</v>
      </c>
      <c r="D1906" s="176"/>
      <c r="E1906" s="176"/>
      <c r="F1906" s="177"/>
      <c r="G1906" s="172"/>
      <c r="H1906" s="173"/>
      <c r="I1906" s="173"/>
      <c r="J1906" s="173"/>
      <c r="K1906" s="173"/>
      <c r="L1906" s="173"/>
      <c r="M1906" s="173"/>
      <c r="N1906" s="173"/>
    </row>
    <row r="1907" spans="1:14" x14ac:dyDescent="0.25">
      <c r="A1907" s="176" t="e">
        <f t="shared" si="174"/>
        <v>#VALUE!</v>
      </c>
      <c r="B1907" s="176"/>
      <c r="C1907" s="176" t="e">
        <f t="shared" si="176"/>
        <v>#VALUE!</v>
      </c>
      <c r="D1907" s="176"/>
      <c r="E1907" s="176"/>
      <c r="F1907" s="177"/>
      <c r="G1907" s="172"/>
      <c r="H1907" s="173"/>
      <c r="I1907" s="173"/>
      <c r="J1907" s="173"/>
      <c r="K1907" s="173"/>
      <c r="L1907" s="173"/>
      <c r="M1907" s="173"/>
      <c r="N1907" s="173"/>
    </row>
    <row r="1908" spans="1:14" x14ac:dyDescent="0.25">
      <c r="A1908" s="176" t="e">
        <f t="shared" si="174"/>
        <v>#VALUE!</v>
      </c>
      <c r="B1908" s="176"/>
      <c r="C1908" s="176" t="e">
        <f t="shared" si="176"/>
        <v>#VALUE!</v>
      </c>
      <c r="D1908" s="176"/>
      <c r="E1908" s="176"/>
      <c r="F1908" s="177"/>
      <c r="G1908" s="172"/>
      <c r="H1908" s="173"/>
      <c r="I1908" s="173"/>
      <c r="J1908" s="173"/>
      <c r="K1908" s="173"/>
      <c r="L1908" s="173"/>
      <c r="M1908" s="173"/>
      <c r="N1908" s="173"/>
    </row>
    <row r="1909" spans="1:14" x14ac:dyDescent="0.25">
      <c r="A1909" s="176" t="e">
        <f t="shared" si="174"/>
        <v>#VALUE!</v>
      </c>
      <c r="B1909" s="176"/>
      <c r="C1909" s="176" t="e">
        <f t="shared" si="176"/>
        <v>#VALUE!</v>
      </c>
      <c r="D1909" s="176"/>
      <c r="E1909" s="176"/>
      <c r="F1909" s="177"/>
      <c r="G1909" s="172"/>
      <c r="H1909" s="173"/>
      <c r="I1909" s="173"/>
      <c r="J1909" s="173"/>
      <c r="K1909" s="173"/>
      <c r="L1909" s="173"/>
      <c r="M1909" s="173"/>
      <c r="N1909" s="173"/>
    </row>
    <row r="1910" spans="1:14" x14ac:dyDescent="0.25">
      <c r="A1910" s="176" t="e">
        <f t="shared" si="174"/>
        <v>#VALUE!</v>
      </c>
      <c r="B1910" s="176"/>
      <c r="C1910" s="176" t="e">
        <f t="shared" si="176"/>
        <v>#VALUE!</v>
      </c>
      <c r="D1910" s="176"/>
      <c r="E1910" s="176"/>
      <c r="F1910" s="177"/>
      <c r="G1910" s="172"/>
      <c r="H1910" s="173"/>
      <c r="I1910" s="173"/>
      <c r="J1910" s="173"/>
      <c r="K1910" s="173"/>
      <c r="L1910" s="173"/>
      <c r="M1910" s="173"/>
      <c r="N1910" s="173"/>
    </row>
    <row r="1911" spans="1:14" x14ac:dyDescent="0.25">
      <c r="A1911" s="176" t="e">
        <f t="shared" si="174"/>
        <v>#VALUE!</v>
      </c>
      <c r="B1911" s="176"/>
      <c r="C1911" s="176" t="e">
        <f t="shared" si="176"/>
        <v>#VALUE!</v>
      </c>
      <c r="D1911" s="176"/>
      <c r="E1911" s="176"/>
      <c r="F1911" s="177"/>
      <c r="G1911" s="172"/>
      <c r="H1911" s="173"/>
      <c r="I1911" s="173"/>
      <c r="J1911" s="173"/>
      <c r="K1911" s="173"/>
      <c r="L1911" s="173"/>
      <c r="M1911" s="173"/>
      <c r="N1911" s="173"/>
    </row>
    <row r="1912" spans="1:14" x14ac:dyDescent="0.25">
      <c r="A1912" s="176" t="e">
        <f t="shared" si="174"/>
        <v>#VALUE!</v>
      </c>
      <c r="B1912" s="176"/>
      <c r="C1912" s="176" t="e">
        <f t="shared" si="176"/>
        <v>#VALUE!</v>
      </c>
      <c r="D1912" s="176"/>
      <c r="E1912" s="176"/>
      <c r="F1912" s="177"/>
      <c r="G1912" s="172"/>
      <c r="H1912" s="173"/>
      <c r="I1912" s="173"/>
      <c r="J1912" s="173"/>
      <c r="K1912" s="173"/>
      <c r="L1912" s="173"/>
      <c r="M1912" s="173"/>
      <c r="N1912" s="173"/>
    </row>
    <row r="1913" spans="1:14" x14ac:dyDescent="0.25">
      <c r="A1913" s="176" t="e">
        <f t="shared" si="174"/>
        <v>#VALUE!</v>
      </c>
      <c r="B1913" s="176"/>
      <c r="C1913" s="176" t="e">
        <f t="shared" si="176"/>
        <v>#VALUE!</v>
      </c>
      <c r="D1913" s="176"/>
      <c r="E1913" s="176"/>
      <c r="F1913" s="177"/>
      <c r="G1913" s="172"/>
      <c r="H1913" s="173"/>
      <c r="I1913" s="173"/>
      <c r="J1913" s="173"/>
      <c r="K1913" s="173"/>
      <c r="L1913" s="173"/>
      <c r="M1913" s="173"/>
      <c r="N1913" s="173"/>
    </row>
    <row r="1914" spans="1:14" x14ac:dyDescent="0.25">
      <c r="A1914" s="176" t="e">
        <f t="shared" si="174"/>
        <v>#VALUE!</v>
      </c>
      <c r="B1914" s="176"/>
      <c r="C1914" s="176" t="e">
        <f t="shared" si="176"/>
        <v>#VALUE!</v>
      </c>
      <c r="D1914" s="176"/>
      <c r="E1914" s="176"/>
      <c r="F1914" s="177"/>
      <c r="G1914" s="172"/>
      <c r="H1914" s="173"/>
      <c r="I1914" s="173"/>
      <c r="J1914" s="173"/>
      <c r="K1914" s="173"/>
      <c r="L1914" s="173"/>
      <c r="M1914" s="173"/>
      <c r="N1914" s="173"/>
    </row>
    <row r="1915" spans="1:14" x14ac:dyDescent="0.25">
      <c r="A1915" s="176" t="e">
        <f t="shared" si="174"/>
        <v>#VALUE!</v>
      </c>
      <c r="B1915" s="176"/>
      <c r="C1915" s="176" t="e">
        <f t="shared" si="176"/>
        <v>#VALUE!</v>
      </c>
      <c r="D1915" s="176"/>
      <c r="E1915" s="176"/>
      <c r="F1915" s="177"/>
      <c r="G1915" s="172"/>
      <c r="H1915" s="173"/>
      <c r="I1915" s="173"/>
      <c r="J1915" s="173"/>
      <c r="K1915" s="173"/>
      <c r="L1915" s="173"/>
      <c r="M1915" s="173"/>
      <c r="N1915" s="173"/>
    </row>
    <row r="1916" spans="1:14" x14ac:dyDescent="0.25">
      <c r="A1916" s="176" t="e">
        <f t="shared" si="174"/>
        <v>#VALUE!</v>
      </c>
      <c r="B1916" s="176"/>
      <c r="C1916" s="176" t="e">
        <f t="shared" si="176"/>
        <v>#VALUE!</v>
      </c>
      <c r="D1916" s="176"/>
      <c r="E1916" s="176"/>
      <c r="F1916" s="177"/>
      <c r="G1916" s="172"/>
      <c r="H1916" s="173"/>
      <c r="I1916" s="173"/>
      <c r="J1916" s="173"/>
      <c r="K1916" s="173"/>
      <c r="L1916" s="173"/>
      <c r="M1916" s="173"/>
      <c r="N1916" s="173"/>
    </row>
    <row r="1917" spans="1:14" x14ac:dyDescent="0.25">
      <c r="A1917" s="176" t="e">
        <f t="shared" si="174"/>
        <v>#VALUE!</v>
      </c>
      <c r="B1917" s="176"/>
      <c r="C1917" s="176" t="e">
        <f t="shared" si="176"/>
        <v>#VALUE!</v>
      </c>
      <c r="D1917" s="176"/>
      <c r="E1917" s="176"/>
      <c r="F1917" s="177"/>
      <c r="G1917" s="172"/>
      <c r="H1917" s="173"/>
      <c r="I1917" s="173"/>
      <c r="J1917" s="173"/>
      <c r="K1917" s="173"/>
      <c r="L1917" s="173"/>
      <c r="M1917" s="173"/>
      <c r="N1917" s="173"/>
    </row>
    <row r="1918" spans="1:14" x14ac:dyDescent="0.25">
      <c r="A1918" s="176" t="e">
        <f t="shared" si="174"/>
        <v>#VALUE!</v>
      </c>
      <c r="B1918" s="176"/>
      <c r="C1918" s="176" t="e">
        <f t="shared" si="176"/>
        <v>#VALUE!</v>
      </c>
      <c r="D1918" s="176"/>
      <c r="E1918" s="176"/>
      <c r="F1918" s="177"/>
      <c r="G1918" s="170"/>
      <c r="H1918" s="155"/>
      <c r="I1918" s="156"/>
      <c r="J1918" s="157"/>
      <c r="K1918" s="159"/>
      <c r="L1918" s="157"/>
      <c r="M1918" s="169"/>
      <c r="N1918" s="162"/>
    </row>
    <row r="1919" spans="1:14" x14ac:dyDescent="0.25">
      <c r="A1919" s="176" t="e">
        <f t="shared" si="174"/>
        <v>#VALUE!</v>
      </c>
      <c r="B1919" s="176"/>
      <c r="C1919" s="176" t="e">
        <f t="shared" si="176"/>
        <v>#VALUE!</v>
      </c>
      <c r="D1919" s="176"/>
      <c r="E1919" s="176"/>
      <c r="F1919" s="177"/>
      <c r="G1919" s="170"/>
      <c r="H1919" s="155"/>
      <c r="I1919" s="156"/>
      <c r="J1919" s="157"/>
      <c r="K1919" s="159"/>
      <c r="L1919" s="157"/>
      <c r="M1919" s="169"/>
      <c r="N1919" s="162"/>
    </row>
    <row r="1920" spans="1:14" x14ac:dyDescent="0.25">
      <c r="A1920" s="176" t="e">
        <f t="shared" si="174"/>
        <v>#VALUE!</v>
      </c>
      <c r="B1920" s="176"/>
      <c r="C1920" s="176" t="e">
        <f t="shared" si="176"/>
        <v>#VALUE!</v>
      </c>
      <c r="D1920" s="176"/>
      <c r="E1920" s="176"/>
      <c r="F1920" s="177"/>
      <c r="G1920" s="170"/>
      <c r="H1920" s="155"/>
      <c r="I1920" s="156"/>
      <c r="J1920" s="157"/>
      <c r="K1920" s="159"/>
      <c r="L1920" s="157"/>
      <c r="M1920" s="169"/>
      <c r="N1920" s="162"/>
    </row>
    <row r="1921" spans="1:14" x14ac:dyDescent="0.25">
      <c r="A1921" s="176" t="e">
        <f t="shared" si="174"/>
        <v>#VALUE!</v>
      </c>
      <c r="B1921" s="176"/>
      <c r="C1921" s="176" t="e">
        <f t="shared" si="176"/>
        <v>#VALUE!</v>
      </c>
      <c r="D1921" s="176"/>
      <c r="E1921" s="176"/>
      <c r="F1921" s="177"/>
      <c r="G1921" s="170"/>
      <c r="H1921" s="155"/>
      <c r="I1921" s="156"/>
      <c r="J1921" s="157"/>
      <c r="K1921" s="159"/>
      <c r="L1921" s="157"/>
      <c r="M1921" s="169"/>
      <c r="N1921" s="162"/>
    </row>
    <row r="1922" spans="1:14" x14ac:dyDescent="0.25">
      <c r="A1922" s="176" t="e">
        <f t="shared" si="174"/>
        <v>#VALUE!</v>
      </c>
      <c r="B1922" s="176"/>
      <c r="C1922" s="176" t="e">
        <f t="shared" si="176"/>
        <v>#VALUE!</v>
      </c>
      <c r="D1922" s="176"/>
      <c r="E1922" s="176"/>
      <c r="F1922" s="177"/>
      <c r="G1922" s="170"/>
      <c r="H1922" s="155"/>
      <c r="I1922" s="156"/>
      <c r="J1922" s="157"/>
      <c r="K1922" s="159"/>
      <c r="L1922" s="157"/>
      <c r="M1922" s="169"/>
      <c r="N1922" s="162"/>
    </row>
    <row r="1923" spans="1:14" x14ac:dyDescent="0.25">
      <c r="A1923" s="176" t="e">
        <f t="shared" ref="A1923:A1986" si="180">B1923&amp;C1923</f>
        <v>#VALUE!</v>
      </c>
      <c r="B1923" s="176"/>
      <c r="C1923" s="176" t="e">
        <f t="shared" ref="C1923:C1986" si="181">_xlfn.LET(_xlpm.START,FIND("{",H1923)+1,_xlpm.END,FIND("}",H1923),TRIM(MID(H1923,_xlpm.START,_xlpm.END-_xlpm.START)))</f>
        <v>#VALUE!</v>
      </c>
      <c r="D1923" s="176"/>
      <c r="E1923" s="176"/>
      <c r="F1923" s="177"/>
      <c r="G1923" s="172"/>
      <c r="H1923" s="173"/>
      <c r="I1923" s="173"/>
      <c r="J1923" s="173"/>
      <c r="K1923" s="173"/>
      <c r="L1923" s="173"/>
      <c r="M1923" s="173"/>
      <c r="N1923" s="173"/>
    </row>
    <row r="1924" spans="1:14" x14ac:dyDescent="0.25">
      <c r="A1924" s="176" t="e">
        <f t="shared" si="180"/>
        <v>#VALUE!</v>
      </c>
      <c r="B1924" s="176"/>
      <c r="C1924" s="176" t="e">
        <f t="shared" si="181"/>
        <v>#VALUE!</v>
      </c>
      <c r="D1924" s="176"/>
      <c r="E1924" s="176"/>
      <c r="F1924" s="177"/>
      <c r="G1924" s="172"/>
      <c r="H1924" s="173"/>
      <c r="I1924" s="173"/>
      <c r="J1924" s="173"/>
      <c r="K1924" s="173"/>
      <c r="L1924" s="173"/>
      <c r="M1924" s="173"/>
      <c r="N1924" s="173"/>
    </row>
    <row r="1925" spans="1:14" x14ac:dyDescent="0.25">
      <c r="A1925" s="176" t="e">
        <f t="shared" si="180"/>
        <v>#VALUE!</v>
      </c>
      <c r="B1925" s="176"/>
      <c r="C1925" s="176" t="e">
        <f t="shared" si="181"/>
        <v>#VALUE!</v>
      </c>
      <c r="D1925" s="176"/>
      <c r="E1925" s="176"/>
      <c r="F1925" s="177"/>
      <c r="G1925" s="172"/>
      <c r="H1925" s="173"/>
      <c r="I1925" s="173"/>
      <c r="J1925" s="173"/>
      <c r="K1925" s="173"/>
      <c r="L1925" s="173"/>
      <c r="M1925" s="173"/>
      <c r="N1925" s="173"/>
    </row>
    <row r="1926" spans="1:14" x14ac:dyDescent="0.25">
      <c r="A1926" s="176" t="e">
        <f t="shared" si="180"/>
        <v>#VALUE!</v>
      </c>
      <c r="B1926" s="176"/>
      <c r="C1926" s="176" t="e">
        <f t="shared" si="181"/>
        <v>#VALUE!</v>
      </c>
      <c r="D1926" s="176"/>
      <c r="E1926" s="176"/>
      <c r="F1926" s="177"/>
      <c r="G1926" s="172"/>
      <c r="H1926" s="173"/>
      <c r="I1926" s="173"/>
      <c r="J1926" s="173"/>
      <c r="K1926" s="173"/>
      <c r="L1926" s="173"/>
      <c r="M1926" s="173"/>
      <c r="N1926" s="173"/>
    </row>
    <row r="1927" spans="1:14" x14ac:dyDescent="0.25">
      <c r="A1927" s="176" t="e">
        <f t="shared" si="180"/>
        <v>#VALUE!</v>
      </c>
      <c r="B1927" s="176"/>
      <c r="C1927" s="176" t="e">
        <f t="shared" si="181"/>
        <v>#VALUE!</v>
      </c>
      <c r="D1927" s="176"/>
      <c r="E1927" s="176"/>
      <c r="F1927" s="177"/>
      <c r="G1927" s="172"/>
      <c r="H1927" s="173"/>
      <c r="I1927" s="173"/>
      <c r="J1927" s="173"/>
      <c r="K1927" s="173"/>
      <c r="L1927" s="173"/>
      <c r="M1927" s="173"/>
      <c r="N1927" s="173"/>
    </row>
    <row r="1928" spans="1:14" x14ac:dyDescent="0.25">
      <c r="A1928" s="176" t="e">
        <f t="shared" si="180"/>
        <v>#VALUE!</v>
      </c>
      <c r="B1928" s="176"/>
      <c r="C1928" s="176" t="e">
        <f t="shared" si="181"/>
        <v>#VALUE!</v>
      </c>
      <c r="D1928" s="176"/>
      <c r="E1928" s="176"/>
      <c r="F1928" s="177"/>
      <c r="G1928" s="172"/>
      <c r="H1928" s="173"/>
      <c r="I1928" s="173"/>
      <c r="J1928" s="173"/>
      <c r="K1928" s="173"/>
      <c r="L1928" s="173"/>
      <c r="M1928" s="173"/>
      <c r="N1928" s="173"/>
    </row>
    <row r="1929" spans="1:14" x14ac:dyDescent="0.25">
      <c r="A1929" s="176" t="e">
        <f t="shared" si="180"/>
        <v>#VALUE!</v>
      </c>
      <c r="B1929" s="176"/>
      <c r="C1929" s="176" t="e">
        <f t="shared" si="181"/>
        <v>#VALUE!</v>
      </c>
      <c r="D1929" s="176"/>
      <c r="E1929" s="176"/>
      <c r="F1929" s="177"/>
      <c r="G1929" s="172"/>
      <c r="H1929" s="173"/>
      <c r="I1929" s="173"/>
      <c r="J1929" s="173"/>
      <c r="K1929" s="173"/>
      <c r="L1929" s="173"/>
      <c r="M1929" s="173"/>
      <c r="N1929" s="173"/>
    </row>
    <row r="1930" spans="1:14" x14ac:dyDescent="0.25">
      <c r="A1930" s="176" t="e">
        <f t="shared" si="180"/>
        <v>#VALUE!</v>
      </c>
      <c r="B1930" s="176"/>
      <c r="C1930" s="176" t="e">
        <f t="shared" si="181"/>
        <v>#VALUE!</v>
      </c>
      <c r="D1930" s="176"/>
      <c r="E1930" s="176"/>
      <c r="F1930" s="177"/>
      <c r="G1930" s="172"/>
      <c r="H1930" s="173"/>
      <c r="I1930" s="173"/>
      <c r="J1930" s="173"/>
      <c r="K1930" s="173"/>
      <c r="L1930" s="173"/>
      <c r="M1930" s="173"/>
      <c r="N1930" s="173"/>
    </row>
    <row r="1931" spans="1:14" x14ac:dyDescent="0.25">
      <c r="A1931" s="176" t="e">
        <f t="shared" si="180"/>
        <v>#VALUE!</v>
      </c>
      <c r="B1931" s="176"/>
      <c r="C1931" s="176" t="e">
        <f t="shared" si="181"/>
        <v>#VALUE!</v>
      </c>
      <c r="D1931" s="176"/>
      <c r="E1931" s="176"/>
      <c r="F1931" s="177"/>
      <c r="G1931" s="172"/>
      <c r="H1931" s="173"/>
      <c r="I1931" s="173"/>
      <c r="J1931" s="173"/>
      <c r="K1931" s="173"/>
      <c r="L1931" s="173"/>
      <c r="M1931" s="173"/>
      <c r="N1931" s="173"/>
    </row>
    <row r="1932" spans="1:14" x14ac:dyDescent="0.25">
      <c r="A1932" s="176" t="e">
        <f t="shared" si="180"/>
        <v>#VALUE!</v>
      </c>
      <c r="B1932" s="176"/>
      <c r="C1932" s="176" t="e">
        <f t="shared" si="181"/>
        <v>#VALUE!</v>
      </c>
      <c r="D1932" s="176"/>
      <c r="E1932" s="176"/>
      <c r="F1932" s="177"/>
      <c r="G1932" s="172"/>
      <c r="H1932" s="173"/>
      <c r="I1932" s="173"/>
      <c r="J1932" s="173"/>
      <c r="K1932" s="173"/>
      <c r="L1932" s="173"/>
      <c r="M1932" s="173"/>
      <c r="N1932" s="173"/>
    </row>
    <row r="1933" spans="1:14" x14ac:dyDescent="0.25">
      <c r="A1933" s="176" t="e">
        <f t="shared" si="180"/>
        <v>#VALUE!</v>
      </c>
      <c r="B1933" s="176"/>
      <c r="C1933" s="176" t="e">
        <f t="shared" si="181"/>
        <v>#VALUE!</v>
      </c>
      <c r="D1933" s="176"/>
      <c r="E1933" s="176"/>
      <c r="F1933" s="177"/>
      <c r="G1933" s="172"/>
      <c r="H1933" s="173"/>
      <c r="I1933" s="173"/>
      <c r="J1933" s="173"/>
      <c r="K1933" s="173"/>
      <c r="L1933" s="173"/>
      <c r="M1933" s="173"/>
      <c r="N1933" s="173"/>
    </row>
    <row r="1934" spans="1:14" x14ac:dyDescent="0.25">
      <c r="A1934" s="176" t="e">
        <f t="shared" si="180"/>
        <v>#VALUE!</v>
      </c>
      <c r="B1934" s="176"/>
      <c r="C1934" s="176" t="e">
        <f t="shared" si="181"/>
        <v>#VALUE!</v>
      </c>
      <c r="D1934" s="176"/>
      <c r="E1934" s="176"/>
      <c r="F1934" s="177"/>
      <c r="G1934" s="172"/>
      <c r="H1934" s="173"/>
      <c r="I1934" s="173"/>
      <c r="J1934" s="173"/>
      <c r="K1934" s="173"/>
      <c r="L1934" s="173"/>
      <c r="M1934" s="173"/>
      <c r="N1934" s="173"/>
    </row>
    <row r="1935" spans="1:14" x14ac:dyDescent="0.25">
      <c r="A1935" s="176" t="e">
        <f t="shared" si="180"/>
        <v>#VALUE!</v>
      </c>
      <c r="B1935" s="176"/>
      <c r="C1935" s="176" t="e">
        <f t="shared" si="181"/>
        <v>#VALUE!</v>
      </c>
      <c r="D1935" s="176"/>
      <c r="E1935" s="176"/>
      <c r="F1935" s="177"/>
      <c r="G1935" s="172"/>
      <c r="H1935" s="173"/>
      <c r="I1935" s="173"/>
      <c r="J1935" s="173"/>
      <c r="K1935" s="173"/>
      <c r="L1935" s="173"/>
      <c r="M1935" s="173"/>
      <c r="N1935" s="173"/>
    </row>
    <row r="1936" spans="1:14" x14ac:dyDescent="0.25">
      <c r="A1936" s="176" t="e">
        <f t="shared" si="180"/>
        <v>#VALUE!</v>
      </c>
      <c r="B1936" s="176"/>
      <c r="C1936" s="176" t="e">
        <f t="shared" si="181"/>
        <v>#VALUE!</v>
      </c>
      <c r="D1936" s="176"/>
      <c r="E1936" s="176"/>
      <c r="F1936" s="177"/>
      <c r="G1936" s="172"/>
      <c r="H1936" s="173"/>
      <c r="I1936" s="173"/>
      <c r="J1936" s="173"/>
      <c r="K1936" s="173"/>
      <c r="L1936" s="173"/>
      <c r="M1936" s="173"/>
      <c r="N1936" s="173"/>
    </row>
    <row r="1937" spans="1:14" x14ac:dyDescent="0.25">
      <c r="A1937" s="176" t="e">
        <f t="shared" si="180"/>
        <v>#VALUE!</v>
      </c>
      <c r="B1937" s="176"/>
      <c r="C1937" s="176" t="e">
        <f t="shared" si="181"/>
        <v>#VALUE!</v>
      </c>
      <c r="D1937" s="176"/>
      <c r="E1937" s="176"/>
      <c r="F1937" s="177"/>
      <c r="G1937" s="172"/>
      <c r="H1937" s="173"/>
      <c r="I1937" s="173"/>
      <c r="J1937" s="173"/>
      <c r="K1937" s="173"/>
      <c r="L1937" s="173"/>
      <c r="M1937" s="173"/>
      <c r="N1937" s="173"/>
    </row>
    <row r="1938" spans="1:14" x14ac:dyDescent="0.25">
      <c r="A1938" s="176" t="e">
        <f t="shared" si="180"/>
        <v>#VALUE!</v>
      </c>
      <c r="B1938" s="176"/>
      <c r="C1938" s="176" t="e">
        <f t="shared" si="181"/>
        <v>#VALUE!</v>
      </c>
      <c r="D1938" s="176"/>
      <c r="E1938" s="176"/>
      <c r="F1938" s="177"/>
      <c r="G1938" s="172"/>
      <c r="H1938" s="173"/>
      <c r="I1938" s="173"/>
      <c r="J1938" s="173"/>
      <c r="K1938" s="173"/>
      <c r="L1938" s="173"/>
      <c r="M1938" s="173"/>
      <c r="N1938" s="173"/>
    </row>
    <row r="1939" spans="1:14" x14ac:dyDescent="0.25">
      <c r="A1939" s="176" t="e">
        <f t="shared" si="180"/>
        <v>#VALUE!</v>
      </c>
      <c r="B1939" s="176"/>
      <c r="C1939" s="176" t="e">
        <f t="shared" si="181"/>
        <v>#VALUE!</v>
      </c>
      <c r="D1939" s="176"/>
      <c r="E1939" s="176"/>
      <c r="F1939" s="177"/>
      <c r="G1939" s="172"/>
      <c r="H1939" s="173"/>
      <c r="I1939" s="173"/>
      <c r="J1939" s="173"/>
      <c r="K1939" s="173"/>
      <c r="L1939" s="173"/>
      <c r="M1939" s="173"/>
      <c r="N1939" s="173"/>
    </row>
    <row r="1940" spans="1:14" x14ac:dyDescent="0.25">
      <c r="A1940" s="176" t="e">
        <f t="shared" si="180"/>
        <v>#VALUE!</v>
      </c>
      <c r="B1940" s="176"/>
      <c r="C1940" s="176" t="e">
        <f t="shared" si="181"/>
        <v>#VALUE!</v>
      </c>
      <c r="D1940" s="176"/>
      <c r="E1940" s="176"/>
      <c r="F1940" s="177"/>
      <c r="G1940" s="172"/>
      <c r="H1940" s="173"/>
      <c r="I1940" s="173"/>
      <c r="J1940" s="173"/>
      <c r="K1940" s="173"/>
      <c r="L1940" s="173"/>
      <c r="M1940" s="173"/>
      <c r="N1940" s="173"/>
    </row>
    <row r="1941" spans="1:14" x14ac:dyDescent="0.25">
      <c r="A1941" s="176" t="e">
        <f t="shared" si="180"/>
        <v>#VALUE!</v>
      </c>
      <c r="B1941" s="176"/>
      <c r="C1941" s="176" t="e">
        <f t="shared" si="181"/>
        <v>#VALUE!</v>
      </c>
      <c r="D1941" s="176"/>
      <c r="E1941" s="176"/>
      <c r="F1941" s="177"/>
      <c r="G1941" s="172"/>
      <c r="H1941" s="173"/>
      <c r="I1941" s="173"/>
      <c r="J1941" s="173"/>
      <c r="K1941" s="173"/>
      <c r="L1941" s="173"/>
      <c r="M1941" s="173"/>
      <c r="N1941" s="173"/>
    </row>
    <row r="1942" spans="1:14" x14ac:dyDescent="0.25">
      <c r="A1942" s="176" t="e">
        <f t="shared" si="180"/>
        <v>#VALUE!</v>
      </c>
      <c r="B1942" s="176"/>
      <c r="C1942" s="176" t="e">
        <f t="shared" si="181"/>
        <v>#VALUE!</v>
      </c>
      <c r="D1942" s="176"/>
      <c r="E1942" s="176"/>
      <c r="F1942" s="177"/>
      <c r="G1942" s="172"/>
      <c r="H1942" s="173"/>
      <c r="I1942" s="173"/>
      <c r="J1942" s="173"/>
      <c r="K1942" s="173"/>
      <c r="L1942" s="173"/>
      <c r="M1942" s="173"/>
      <c r="N1942" s="173"/>
    </row>
    <row r="1943" spans="1:14" x14ac:dyDescent="0.25">
      <c r="A1943" s="176" t="e">
        <f t="shared" si="180"/>
        <v>#VALUE!</v>
      </c>
      <c r="B1943" s="176"/>
      <c r="C1943" s="176" t="e">
        <f t="shared" si="181"/>
        <v>#VALUE!</v>
      </c>
      <c r="D1943" s="176"/>
      <c r="E1943" s="176"/>
      <c r="F1943" s="177"/>
      <c r="G1943" s="172"/>
      <c r="H1943" s="173"/>
      <c r="I1943" s="173"/>
      <c r="J1943" s="173"/>
      <c r="K1943" s="173"/>
      <c r="L1943" s="173"/>
      <c r="M1943" s="173"/>
      <c r="N1943" s="173"/>
    </row>
    <row r="1944" spans="1:14" x14ac:dyDescent="0.25">
      <c r="A1944" s="176" t="e">
        <f t="shared" si="180"/>
        <v>#VALUE!</v>
      </c>
      <c r="B1944" s="176"/>
      <c r="C1944" s="176" t="e">
        <f t="shared" si="181"/>
        <v>#VALUE!</v>
      </c>
      <c r="D1944" s="176"/>
      <c r="E1944" s="176"/>
      <c r="F1944" s="177"/>
      <c r="G1944" s="172"/>
      <c r="H1944" s="173"/>
      <c r="I1944" s="173"/>
      <c r="J1944" s="173"/>
      <c r="K1944" s="173"/>
      <c r="L1944" s="173"/>
      <c r="M1944" s="173"/>
      <c r="N1944" s="173"/>
    </row>
    <row r="1945" spans="1:14" x14ac:dyDescent="0.25">
      <c r="A1945" s="176" t="e">
        <f t="shared" si="180"/>
        <v>#VALUE!</v>
      </c>
      <c r="B1945" s="176"/>
      <c r="C1945" s="176" t="e">
        <f t="shared" si="181"/>
        <v>#VALUE!</v>
      </c>
      <c r="D1945" s="176"/>
      <c r="E1945" s="176"/>
      <c r="F1945" s="177"/>
      <c r="G1945" s="172"/>
      <c r="H1945" s="173"/>
      <c r="I1945" s="173"/>
      <c r="J1945" s="173"/>
      <c r="K1945" s="173"/>
      <c r="L1945" s="173"/>
      <c r="M1945" s="173"/>
      <c r="N1945" s="173"/>
    </row>
    <row r="1946" spans="1:14" x14ac:dyDescent="0.25">
      <c r="A1946" s="176" t="e">
        <f t="shared" si="180"/>
        <v>#VALUE!</v>
      </c>
      <c r="B1946" s="176"/>
      <c r="C1946" s="176" t="e">
        <f t="shared" si="181"/>
        <v>#VALUE!</v>
      </c>
      <c r="D1946" s="176"/>
      <c r="E1946" s="176"/>
      <c r="F1946" s="177"/>
      <c r="G1946" s="172"/>
      <c r="H1946" s="173"/>
      <c r="I1946" s="173"/>
      <c r="J1946" s="173"/>
      <c r="K1946" s="173"/>
      <c r="L1946" s="173"/>
      <c r="M1946" s="173"/>
      <c r="N1946" s="173"/>
    </row>
    <row r="1947" spans="1:14" x14ac:dyDescent="0.25">
      <c r="A1947" s="176" t="e">
        <f t="shared" si="180"/>
        <v>#VALUE!</v>
      </c>
      <c r="B1947" s="176"/>
      <c r="C1947" s="176" t="e">
        <f t="shared" si="181"/>
        <v>#VALUE!</v>
      </c>
      <c r="D1947" s="176"/>
      <c r="E1947" s="176"/>
      <c r="F1947" s="177"/>
      <c r="G1947" s="172"/>
      <c r="H1947" s="173"/>
      <c r="I1947" s="173"/>
      <c r="J1947" s="173"/>
      <c r="K1947" s="173"/>
      <c r="L1947" s="173"/>
      <c r="M1947" s="173"/>
      <c r="N1947" s="173"/>
    </row>
    <row r="1948" spans="1:14" x14ac:dyDescent="0.25">
      <c r="A1948" s="176" t="e">
        <f t="shared" si="180"/>
        <v>#VALUE!</v>
      </c>
      <c r="B1948" s="176"/>
      <c r="C1948" s="176" t="e">
        <f t="shared" si="181"/>
        <v>#VALUE!</v>
      </c>
      <c r="D1948" s="176"/>
      <c r="E1948" s="176"/>
      <c r="F1948" s="177"/>
      <c r="G1948" s="172"/>
      <c r="H1948" s="173"/>
      <c r="I1948" s="173"/>
      <c r="J1948" s="173"/>
      <c r="K1948" s="173"/>
      <c r="L1948" s="173"/>
      <c r="M1948" s="173"/>
      <c r="N1948" s="173"/>
    </row>
    <row r="1949" spans="1:14" x14ac:dyDescent="0.25">
      <c r="A1949" s="176" t="e">
        <f t="shared" si="180"/>
        <v>#VALUE!</v>
      </c>
      <c r="B1949" s="176"/>
      <c r="C1949" s="176" t="e">
        <f t="shared" si="181"/>
        <v>#VALUE!</v>
      </c>
      <c r="D1949" s="176"/>
      <c r="E1949" s="176"/>
      <c r="F1949" s="177"/>
      <c r="G1949" s="172"/>
      <c r="H1949" s="173"/>
      <c r="I1949" s="173"/>
      <c r="J1949" s="173"/>
      <c r="K1949" s="173"/>
      <c r="L1949" s="173"/>
      <c r="M1949" s="173"/>
      <c r="N1949" s="173"/>
    </row>
    <row r="1950" spans="1:14" x14ac:dyDescent="0.25">
      <c r="A1950" s="176" t="e">
        <f t="shared" si="180"/>
        <v>#VALUE!</v>
      </c>
      <c r="B1950" s="176"/>
      <c r="C1950" s="176" t="e">
        <f t="shared" si="181"/>
        <v>#VALUE!</v>
      </c>
      <c r="D1950" s="176"/>
      <c r="E1950" s="176"/>
      <c r="F1950" s="177"/>
      <c r="G1950" s="170"/>
      <c r="H1950" s="155"/>
      <c r="I1950" s="156"/>
      <c r="J1950" s="157"/>
      <c r="K1950" s="159"/>
      <c r="L1950" s="157"/>
      <c r="M1950" s="169"/>
      <c r="N1950" s="162"/>
    </row>
    <row r="1951" spans="1:14" x14ac:dyDescent="0.25">
      <c r="A1951" s="176" t="e">
        <f t="shared" si="180"/>
        <v>#VALUE!</v>
      </c>
      <c r="B1951" s="176"/>
      <c r="C1951" s="176" t="e">
        <f t="shared" si="181"/>
        <v>#VALUE!</v>
      </c>
      <c r="D1951" s="176"/>
      <c r="E1951" s="176"/>
      <c r="F1951" s="177"/>
      <c r="G1951" s="170"/>
      <c r="H1951" s="155"/>
      <c r="I1951" s="156"/>
      <c r="J1951" s="157"/>
      <c r="K1951" s="159"/>
      <c r="L1951" s="157"/>
      <c r="M1951" s="169"/>
      <c r="N1951" s="162"/>
    </row>
    <row r="1952" spans="1:14" x14ac:dyDescent="0.25">
      <c r="A1952" s="176" t="e">
        <f t="shared" si="180"/>
        <v>#VALUE!</v>
      </c>
      <c r="B1952" s="176"/>
      <c r="C1952" s="176" t="e">
        <f t="shared" si="181"/>
        <v>#VALUE!</v>
      </c>
      <c r="D1952" s="176"/>
      <c r="E1952" s="176"/>
      <c r="F1952" s="177"/>
      <c r="G1952" s="170"/>
      <c r="H1952" s="155"/>
      <c r="I1952" s="156"/>
      <c r="J1952" s="157"/>
      <c r="K1952" s="159"/>
      <c r="L1952" s="160"/>
      <c r="M1952" s="169"/>
      <c r="N1952" s="162"/>
    </row>
    <row r="1953" spans="1:14" x14ac:dyDescent="0.25">
      <c r="A1953" s="176" t="e">
        <f t="shared" si="180"/>
        <v>#VALUE!</v>
      </c>
      <c r="B1953" s="176"/>
      <c r="C1953" s="176" t="e">
        <f t="shared" si="181"/>
        <v>#VALUE!</v>
      </c>
      <c r="D1953" s="176"/>
      <c r="E1953" s="176"/>
      <c r="F1953" s="177"/>
      <c r="G1953" s="170"/>
      <c r="H1953" s="155"/>
      <c r="I1953" s="156"/>
      <c r="J1953" s="157"/>
      <c r="K1953" s="159"/>
      <c r="L1953" s="157"/>
      <c r="M1953" s="169"/>
      <c r="N1953" s="162"/>
    </row>
    <row r="1954" spans="1:14" x14ac:dyDescent="0.25">
      <c r="A1954" s="176" t="e">
        <f t="shared" si="180"/>
        <v>#VALUE!</v>
      </c>
      <c r="B1954" s="176"/>
      <c r="C1954" s="176" t="e">
        <f t="shared" si="181"/>
        <v>#VALUE!</v>
      </c>
      <c r="D1954" s="176"/>
      <c r="E1954" s="176"/>
      <c r="F1954" s="177"/>
      <c r="G1954" s="172"/>
      <c r="H1954" s="173"/>
      <c r="I1954" s="173"/>
      <c r="J1954" s="173"/>
      <c r="K1954" s="173"/>
      <c r="L1954" s="173"/>
      <c r="M1954" s="173"/>
      <c r="N1954" s="173"/>
    </row>
    <row r="1955" spans="1:14" x14ac:dyDescent="0.25">
      <c r="A1955" s="176" t="e">
        <f t="shared" si="180"/>
        <v>#VALUE!</v>
      </c>
      <c r="B1955" s="176"/>
      <c r="C1955" s="176" t="e">
        <f t="shared" si="181"/>
        <v>#VALUE!</v>
      </c>
      <c r="D1955" s="176"/>
      <c r="E1955" s="176"/>
      <c r="F1955" s="177"/>
      <c r="G1955" s="172"/>
      <c r="H1955" s="173"/>
      <c r="I1955" s="173"/>
      <c r="J1955" s="173"/>
      <c r="K1955" s="173"/>
      <c r="L1955" s="173"/>
      <c r="M1955" s="173"/>
      <c r="N1955" s="173"/>
    </row>
    <row r="1956" spans="1:14" x14ac:dyDescent="0.25">
      <c r="A1956" s="176" t="e">
        <f t="shared" si="180"/>
        <v>#VALUE!</v>
      </c>
      <c r="B1956" s="176"/>
      <c r="C1956" s="176" t="e">
        <f t="shared" si="181"/>
        <v>#VALUE!</v>
      </c>
      <c r="D1956" s="176"/>
      <c r="E1956" s="176"/>
      <c r="F1956" s="177"/>
      <c r="G1956" s="172"/>
      <c r="H1956" s="173"/>
      <c r="I1956" s="173"/>
      <c r="J1956" s="173"/>
      <c r="K1956" s="173"/>
      <c r="L1956" s="173"/>
      <c r="M1956" s="173"/>
      <c r="N1956" s="173"/>
    </row>
    <row r="1957" spans="1:14" x14ac:dyDescent="0.25">
      <c r="A1957" s="176" t="e">
        <f t="shared" si="180"/>
        <v>#VALUE!</v>
      </c>
      <c r="B1957" s="176"/>
      <c r="C1957" s="176" t="e">
        <f t="shared" si="181"/>
        <v>#VALUE!</v>
      </c>
      <c r="D1957" s="176"/>
      <c r="E1957" s="176"/>
      <c r="F1957" s="177"/>
      <c r="G1957" s="172"/>
      <c r="H1957" s="173"/>
      <c r="I1957" s="173"/>
      <c r="J1957" s="173"/>
      <c r="K1957" s="173"/>
      <c r="L1957" s="173"/>
      <c r="M1957" s="173"/>
      <c r="N1957" s="173"/>
    </row>
    <row r="1958" spans="1:14" x14ac:dyDescent="0.25">
      <c r="A1958" s="176" t="e">
        <f t="shared" si="180"/>
        <v>#VALUE!</v>
      </c>
      <c r="B1958" s="176"/>
      <c r="C1958" s="176" t="e">
        <f t="shared" si="181"/>
        <v>#VALUE!</v>
      </c>
      <c r="D1958" s="176"/>
      <c r="E1958" s="176"/>
      <c r="F1958" s="177"/>
      <c r="G1958" s="172"/>
      <c r="H1958" s="173"/>
      <c r="I1958" s="173"/>
      <c r="J1958" s="173"/>
      <c r="K1958" s="173"/>
      <c r="L1958" s="173"/>
      <c r="M1958" s="173"/>
      <c r="N1958" s="173"/>
    </row>
    <row r="1959" spans="1:14" x14ac:dyDescent="0.25">
      <c r="A1959" s="176" t="e">
        <f t="shared" si="180"/>
        <v>#VALUE!</v>
      </c>
      <c r="B1959" s="176"/>
      <c r="C1959" s="176" t="e">
        <f t="shared" si="181"/>
        <v>#VALUE!</v>
      </c>
      <c r="D1959" s="176"/>
      <c r="E1959" s="176"/>
      <c r="F1959" s="177"/>
      <c r="G1959" s="172"/>
      <c r="H1959" s="173"/>
      <c r="I1959" s="173"/>
      <c r="J1959" s="173"/>
      <c r="K1959" s="173"/>
      <c r="L1959" s="173"/>
      <c r="M1959" s="173"/>
      <c r="N1959" s="173"/>
    </row>
    <row r="1960" spans="1:14" x14ac:dyDescent="0.25">
      <c r="A1960" s="176" t="e">
        <f t="shared" si="180"/>
        <v>#VALUE!</v>
      </c>
      <c r="B1960" s="176"/>
      <c r="C1960" s="176" t="e">
        <f t="shared" si="181"/>
        <v>#VALUE!</v>
      </c>
      <c r="D1960" s="176"/>
      <c r="E1960" s="176"/>
      <c r="F1960" s="177"/>
      <c r="G1960" s="170"/>
      <c r="H1960" s="155"/>
      <c r="I1960" s="156"/>
      <c r="J1960" s="157"/>
      <c r="K1960" s="159"/>
      <c r="L1960" s="157"/>
      <c r="M1960" s="169"/>
      <c r="N1960" s="162"/>
    </row>
    <row r="1961" spans="1:14" x14ac:dyDescent="0.25">
      <c r="A1961" s="176" t="e">
        <f t="shared" si="180"/>
        <v>#VALUE!</v>
      </c>
      <c r="B1961" s="176"/>
      <c r="C1961" s="176" t="e">
        <f t="shared" si="181"/>
        <v>#VALUE!</v>
      </c>
      <c r="D1961" s="176"/>
      <c r="E1961" s="176"/>
      <c r="F1961" s="177"/>
      <c r="G1961" s="170"/>
      <c r="H1961" s="155"/>
      <c r="I1961" s="156"/>
      <c r="J1961" s="157"/>
      <c r="K1961" s="159"/>
      <c r="L1961" s="157"/>
      <c r="M1961" s="169"/>
      <c r="N1961" s="162"/>
    </row>
    <row r="1962" spans="1:14" x14ac:dyDescent="0.25">
      <c r="A1962" s="176" t="e">
        <f t="shared" si="180"/>
        <v>#VALUE!</v>
      </c>
      <c r="B1962" s="176"/>
      <c r="C1962" s="176" t="e">
        <f t="shared" si="181"/>
        <v>#VALUE!</v>
      </c>
      <c r="D1962" s="176"/>
      <c r="E1962" s="176"/>
      <c r="F1962" s="177"/>
      <c r="G1962" s="170"/>
      <c r="H1962" s="155"/>
      <c r="I1962" s="156"/>
      <c r="J1962" s="157"/>
      <c r="K1962" s="159"/>
      <c r="L1962" s="157"/>
      <c r="M1962" s="169"/>
      <c r="N1962" s="162"/>
    </row>
    <row r="1963" spans="1:14" x14ac:dyDescent="0.25">
      <c r="A1963" s="176" t="e">
        <f t="shared" si="180"/>
        <v>#VALUE!</v>
      </c>
      <c r="B1963" s="176"/>
      <c r="C1963" s="176" t="e">
        <f t="shared" si="181"/>
        <v>#VALUE!</v>
      </c>
      <c r="D1963" s="176"/>
      <c r="E1963" s="176"/>
      <c r="F1963" s="177"/>
      <c r="G1963" s="170"/>
      <c r="H1963" s="155"/>
      <c r="I1963" s="156"/>
      <c r="J1963" s="157"/>
      <c r="K1963" s="159"/>
      <c r="L1963" s="157"/>
      <c r="M1963" s="169"/>
      <c r="N1963" s="162"/>
    </row>
    <row r="1964" spans="1:14" x14ac:dyDescent="0.25">
      <c r="A1964" s="176" t="e">
        <f t="shared" si="180"/>
        <v>#VALUE!</v>
      </c>
      <c r="B1964" s="176"/>
      <c r="C1964" s="176" t="e">
        <f t="shared" si="181"/>
        <v>#VALUE!</v>
      </c>
      <c r="D1964" s="176"/>
      <c r="E1964" s="176"/>
      <c r="F1964" s="177"/>
      <c r="G1964" s="170"/>
      <c r="H1964" s="155"/>
      <c r="I1964" s="156"/>
      <c r="J1964" s="157"/>
      <c r="K1964" s="159"/>
      <c r="L1964" s="157"/>
      <c r="M1964" s="169"/>
      <c r="N1964" s="162"/>
    </row>
    <row r="1965" spans="1:14" x14ac:dyDescent="0.25">
      <c r="A1965" s="176" t="e">
        <f t="shared" si="180"/>
        <v>#VALUE!</v>
      </c>
      <c r="B1965" s="176"/>
      <c r="C1965" s="176" t="e">
        <f t="shared" si="181"/>
        <v>#VALUE!</v>
      </c>
      <c r="D1965" s="176"/>
      <c r="E1965" s="176"/>
      <c r="F1965" s="177"/>
      <c r="G1965" s="170"/>
      <c r="H1965" s="155"/>
      <c r="I1965" s="156"/>
      <c r="J1965" s="157"/>
      <c r="K1965" s="159"/>
      <c r="L1965" s="157"/>
      <c r="M1965" s="169"/>
      <c r="N1965" s="162"/>
    </row>
    <row r="1966" spans="1:14" x14ac:dyDescent="0.25">
      <c r="A1966" s="176" t="e">
        <f t="shared" si="180"/>
        <v>#VALUE!</v>
      </c>
      <c r="B1966" s="176"/>
      <c r="C1966" s="176" t="e">
        <f t="shared" si="181"/>
        <v>#VALUE!</v>
      </c>
      <c r="D1966" s="176"/>
      <c r="E1966" s="176"/>
      <c r="F1966" s="177"/>
      <c r="G1966" s="170"/>
      <c r="H1966" s="155"/>
      <c r="I1966" s="156"/>
      <c r="J1966" s="157"/>
      <c r="K1966" s="159"/>
      <c r="L1966" s="157"/>
      <c r="M1966" s="169"/>
      <c r="N1966" s="162"/>
    </row>
    <row r="1967" spans="1:14" x14ac:dyDescent="0.25">
      <c r="A1967" s="176" t="e">
        <f t="shared" si="180"/>
        <v>#VALUE!</v>
      </c>
      <c r="B1967" s="176"/>
      <c r="C1967" s="176" t="e">
        <f t="shared" si="181"/>
        <v>#VALUE!</v>
      </c>
      <c r="D1967" s="176"/>
      <c r="E1967" s="176"/>
      <c r="F1967" s="177"/>
      <c r="G1967" s="170"/>
      <c r="H1967" s="155"/>
      <c r="I1967" s="156"/>
      <c r="J1967" s="157"/>
      <c r="K1967" s="159"/>
      <c r="L1967" s="157"/>
      <c r="M1967" s="169"/>
      <c r="N1967" s="162"/>
    </row>
    <row r="1968" spans="1:14" x14ac:dyDescent="0.25">
      <c r="A1968" s="176" t="e">
        <f t="shared" si="180"/>
        <v>#VALUE!</v>
      </c>
      <c r="B1968" s="176"/>
      <c r="C1968" s="176" t="e">
        <f t="shared" si="181"/>
        <v>#VALUE!</v>
      </c>
      <c r="D1968" s="176"/>
      <c r="E1968" s="176"/>
      <c r="F1968" s="177"/>
      <c r="G1968" s="170"/>
      <c r="H1968" s="155"/>
      <c r="I1968" s="156"/>
      <c r="J1968" s="157"/>
      <c r="K1968" s="159"/>
      <c r="L1968" s="157"/>
      <c r="M1968" s="169"/>
      <c r="N1968" s="162"/>
    </row>
    <row r="1969" spans="1:14" x14ac:dyDescent="0.25">
      <c r="A1969" s="176" t="e">
        <f t="shared" si="180"/>
        <v>#VALUE!</v>
      </c>
      <c r="B1969" s="176"/>
      <c r="C1969" s="176" t="e">
        <f t="shared" si="181"/>
        <v>#VALUE!</v>
      </c>
      <c r="D1969" s="176"/>
      <c r="E1969" s="176"/>
      <c r="F1969" s="177"/>
      <c r="G1969" s="170"/>
      <c r="H1969" s="155"/>
      <c r="I1969" s="156"/>
      <c r="J1969" s="157"/>
      <c r="K1969" s="159"/>
      <c r="L1969" s="157"/>
      <c r="M1969" s="169"/>
      <c r="N1969" s="162"/>
    </row>
    <row r="1970" spans="1:14" x14ac:dyDescent="0.25">
      <c r="A1970" s="176" t="e">
        <f t="shared" si="180"/>
        <v>#VALUE!</v>
      </c>
      <c r="B1970" s="176"/>
      <c r="C1970" s="176" t="e">
        <f t="shared" si="181"/>
        <v>#VALUE!</v>
      </c>
      <c r="D1970" s="176"/>
      <c r="E1970" s="176"/>
      <c r="F1970" s="177"/>
      <c r="G1970" s="170"/>
      <c r="H1970" s="155"/>
      <c r="I1970" s="156"/>
      <c r="J1970" s="157"/>
      <c r="K1970" s="159"/>
      <c r="L1970" s="161"/>
      <c r="M1970" s="169"/>
      <c r="N1970" s="162"/>
    </row>
    <row r="1971" spans="1:14" x14ac:dyDescent="0.25">
      <c r="A1971" s="176" t="e">
        <f t="shared" si="180"/>
        <v>#VALUE!</v>
      </c>
      <c r="B1971" s="176"/>
      <c r="C1971" s="176" t="e">
        <f t="shared" si="181"/>
        <v>#VALUE!</v>
      </c>
      <c r="D1971" s="176"/>
      <c r="E1971" s="176"/>
      <c r="F1971" s="177"/>
      <c r="G1971" s="170"/>
      <c r="H1971" s="155"/>
      <c r="I1971" s="156"/>
      <c r="J1971" s="157"/>
      <c r="K1971" s="159"/>
      <c r="L1971" s="160"/>
      <c r="M1971" s="169"/>
      <c r="N1971" s="162"/>
    </row>
    <row r="1972" spans="1:14" x14ac:dyDescent="0.25">
      <c r="A1972" s="176" t="e">
        <f t="shared" si="180"/>
        <v>#VALUE!</v>
      </c>
      <c r="B1972" s="176"/>
      <c r="C1972" s="176" t="e">
        <f t="shared" si="181"/>
        <v>#VALUE!</v>
      </c>
      <c r="D1972" s="176"/>
      <c r="E1972" s="176"/>
      <c r="F1972" s="177"/>
      <c r="G1972" s="170"/>
      <c r="H1972" s="155"/>
      <c r="I1972" s="156"/>
      <c r="J1972" s="157"/>
      <c r="K1972" s="159"/>
      <c r="L1972" s="157"/>
      <c r="M1972" s="169"/>
      <c r="N1972" s="162"/>
    </row>
    <row r="1973" spans="1:14" x14ac:dyDescent="0.25">
      <c r="A1973" s="176" t="e">
        <f t="shared" si="180"/>
        <v>#VALUE!</v>
      </c>
      <c r="B1973" s="176"/>
      <c r="C1973" s="176" t="e">
        <f t="shared" si="181"/>
        <v>#VALUE!</v>
      </c>
      <c r="D1973" s="176"/>
      <c r="E1973" s="176"/>
      <c r="F1973" s="177"/>
      <c r="G1973" s="170"/>
      <c r="H1973" s="155"/>
      <c r="I1973" s="156"/>
      <c r="J1973" s="157"/>
      <c r="K1973" s="159"/>
      <c r="L1973" s="157"/>
      <c r="M1973" s="169"/>
      <c r="N1973" s="162"/>
    </row>
    <row r="1974" spans="1:14" x14ac:dyDescent="0.25">
      <c r="A1974" s="176" t="e">
        <f t="shared" si="180"/>
        <v>#VALUE!</v>
      </c>
      <c r="B1974" s="176"/>
      <c r="C1974" s="176" t="e">
        <f t="shared" si="181"/>
        <v>#VALUE!</v>
      </c>
      <c r="D1974" s="176"/>
      <c r="E1974" s="176"/>
      <c r="F1974" s="177"/>
      <c r="G1974" s="170"/>
      <c r="H1974" s="155"/>
      <c r="I1974" s="156"/>
      <c r="J1974" s="157"/>
      <c r="K1974" s="159"/>
      <c r="L1974" s="157"/>
      <c r="M1974" s="169"/>
      <c r="N1974" s="162"/>
    </row>
    <row r="1975" spans="1:14" x14ac:dyDescent="0.25">
      <c r="A1975" s="176" t="e">
        <f t="shared" si="180"/>
        <v>#VALUE!</v>
      </c>
      <c r="B1975" s="176"/>
      <c r="C1975" s="176" t="e">
        <f t="shared" si="181"/>
        <v>#VALUE!</v>
      </c>
      <c r="D1975" s="176"/>
      <c r="E1975" s="176"/>
      <c r="F1975" s="177"/>
      <c r="G1975" s="170"/>
      <c r="H1975" s="155"/>
      <c r="I1975" s="156"/>
      <c r="J1975" s="157"/>
      <c r="K1975" s="159"/>
      <c r="L1975" s="157"/>
      <c r="M1975" s="169"/>
      <c r="N1975" s="162"/>
    </row>
    <row r="1976" spans="1:14" x14ac:dyDescent="0.25">
      <c r="A1976" s="176" t="e">
        <f t="shared" si="180"/>
        <v>#VALUE!</v>
      </c>
      <c r="B1976" s="176"/>
      <c r="C1976" s="176" t="e">
        <f t="shared" si="181"/>
        <v>#VALUE!</v>
      </c>
      <c r="D1976" s="176"/>
      <c r="E1976" s="176"/>
      <c r="F1976" s="177"/>
      <c r="G1976" s="170"/>
      <c r="H1976" s="155"/>
      <c r="I1976" s="156"/>
      <c r="J1976" s="157"/>
      <c r="K1976" s="159"/>
      <c r="L1976" s="157"/>
      <c r="M1976" s="169"/>
      <c r="N1976" s="162"/>
    </row>
    <row r="1977" spans="1:14" x14ac:dyDescent="0.25">
      <c r="A1977" s="176" t="e">
        <f t="shared" si="180"/>
        <v>#VALUE!</v>
      </c>
      <c r="B1977" s="176"/>
      <c r="C1977" s="176" t="e">
        <f t="shared" si="181"/>
        <v>#VALUE!</v>
      </c>
      <c r="D1977" s="176"/>
      <c r="E1977" s="176"/>
      <c r="F1977" s="177"/>
      <c r="G1977" s="170"/>
      <c r="H1977" s="155"/>
      <c r="I1977" s="156"/>
      <c r="J1977" s="157"/>
      <c r="K1977" s="159"/>
      <c r="L1977" s="157"/>
      <c r="M1977" s="169"/>
      <c r="N1977" s="162"/>
    </row>
    <row r="1978" spans="1:14" x14ac:dyDescent="0.25">
      <c r="A1978" s="176" t="e">
        <f t="shared" si="180"/>
        <v>#VALUE!</v>
      </c>
      <c r="B1978" s="176"/>
      <c r="C1978" s="176" t="e">
        <f t="shared" si="181"/>
        <v>#VALUE!</v>
      </c>
      <c r="D1978" s="176"/>
      <c r="E1978" s="176"/>
      <c r="F1978" s="177"/>
      <c r="G1978" s="170"/>
      <c r="H1978" s="155"/>
      <c r="I1978" s="156"/>
      <c r="J1978" s="157"/>
      <c r="K1978" s="159"/>
      <c r="L1978" s="157"/>
      <c r="M1978" s="169"/>
      <c r="N1978" s="162"/>
    </row>
    <row r="1979" spans="1:14" x14ac:dyDescent="0.25">
      <c r="A1979" s="176" t="e">
        <f t="shared" si="180"/>
        <v>#VALUE!</v>
      </c>
      <c r="B1979" s="176"/>
      <c r="C1979" s="176" t="e">
        <f t="shared" si="181"/>
        <v>#VALUE!</v>
      </c>
      <c r="D1979" s="176"/>
      <c r="E1979" s="176"/>
      <c r="F1979" s="177"/>
      <c r="G1979" s="170"/>
      <c r="H1979" s="155"/>
      <c r="I1979" s="156"/>
      <c r="J1979" s="157"/>
      <c r="K1979" s="159"/>
      <c r="L1979" s="157"/>
      <c r="M1979" s="169"/>
      <c r="N1979" s="162"/>
    </row>
    <row r="1980" spans="1:14" x14ac:dyDescent="0.25">
      <c r="A1980" s="176" t="e">
        <f t="shared" si="180"/>
        <v>#VALUE!</v>
      </c>
      <c r="B1980" s="176"/>
      <c r="C1980" s="176" t="e">
        <f t="shared" si="181"/>
        <v>#VALUE!</v>
      </c>
      <c r="D1980" s="176"/>
      <c r="E1980" s="176"/>
      <c r="F1980" s="177"/>
      <c r="G1980" s="170"/>
      <c r="H1980" s="155"/>
      <c r="I1980" s="156"/>
      <c r="J1980" s="157"/>
      <c r="K1980" s="159"/>
      <c r="L1980" s="160"/>
      <c r="M1980" s="169"/>
      <c r="N1980" s="162"/>
    </row>
    <row r="1981" spans="1:14" x14ac:dyDescent="0.25">
      <c r="A1981" s="176" t="e">
        <f t="shared" si="180"/>
        <v>#VALUE!</v>
      </c>
      <c r="B1981" s="176"/>
      <c r="C1981" s="176" t="e">
        <f t="shared" si="181"/>
        <v>#VALUE!</v>
      </c>
      <c r="D1981" s="176"/>
      <c r="E1981" s="176"/>
      <c r="F1981" s="177"/>
      <c r="G1981" s="170"/>
      <c r="H1981" s="155"/>
      <c r="I1981" s="156"/>
      <c r="J1981" s="157"/>
      <c r="K1981" s="159"/>
      <c r="L1981" s="157"/>
      <c r="M1981" s="169"/>
      <c r="N1981" s="162"/>
    </row>
    <row r="1982" spans="1:14" x14ac:dyDescent="0.25">
      <c r="A1982" s="176" t="e">
        <f t="shared" si="180"/>
        <v>#VALUE!</v>
      </c>
      <c r="B1982" s="176"/>
      <c r="C1982" s="176" t="e">
        <f t="shared" si="181"/>
        <v>#VALUE!</v>
      </c>
      <c r="D1982" s="176"/>
      <c r="E1982" s="176"/>
      <c r="F1982" s="177"/>
      <c r="G1982" s="170"/>
      <c r="H1982" s="155"/>
      <c r="I1982" s="156"/>
      <c r="J1982" s="157"/>
      <c r="K1982" s="159"/>
      <c r="L1982" s="157"/>
      <c r="M1982" s="169"/>
      <c r="N1982" s="162"/>
    </row>
    <row r="1983" spans="1:14" x14ac:dyDescent="0.25">
      <c r="A1983" s="176" t="e">
        <f t="shared" si="180"/>
        <v>#VALUE!</v>
      </c>
      <c r="B1983" s="176"/>
      <c r="C1983" s="176" t="e">
        <f t="shared" si="181"/>
        <v>#VALUE!</v>
      </c>
      <c r="D1983" s="176"/>
      <c r="E1983" s="176"/>
      <c r="F1983" s="177"/>
      <c r="G1983" s="170"/>
      <c r="H1983" s="155"/>
      <c r="I1983" s="156"/>
      <c r="J1983" s="157"/>
      <c r="K1983" s="159"/>
      <c r="L1983" s="157"/>
      <c r="M1983" s="169"/>
      <c r="N1983" s="162"/>
    </row>
    <row r="1984" spans="1:14" x14ac:dyDescent="0.25">
      <c r="A1984" s="176" t="e">
        <f t="shared" si="180"/>
        <v>#VALUE!</v>
      </c>
      <c r="B1984" s="176"/>
      <c r="C1984" s="176" t="e">
        <f t="shared" si="181"/>
        <v>#VALUE!</v>
      </c>
      <c r="D1984" s="176"/>
      <c r="E1984" s="176"/>
      <c r="F1984" s="177"/>
      <c r="G1984" s="170"/>
      <c r="H1984" s="155"/>
      <c r="I1984" s="156"/>
      <c r="J1984" s="157"/>
      <c r="K1984" s="159"/>
      <c r="L1984" s="157"/>
      <c r="M1984" s="169"/>
      <c r="N1984" s="162"/>
    </row>
    <row r="1985" spans="1:14" x14ac:dyDescent="0.25">
      <c r="A1985" s="176" t="e">
        <f t="shared" si="180"/>
        <v>#VALUE!</v>
      </c>
      <c r="B1985" s="176"/>
      <c r="C1985" s="176" t="e">
        <f t="shared" si="181"/>
        <v>#VALUE!</v>
      </c>
      <c r="D1985" s="176"/>
      <c r="E1985" s="176"/>
      <c r="F1985" s="177"/>
      <c r="G1985" s="170"/>
      <c r="H1985" s="155"/>
      <c r="I1985" s="156"/>
      <c r="J1985" s="157"/>
      <c r="K1985" s="159"/>
      <c r="L1985" s="157"/>
      <c r="M1985" s="169"/>
      <c r="N1985" s="162"/>
    </row>
    <row r="1986" spans="1:14" x14ac:dyDescent="0.25">
      <c r="A1986" s="176" t="e">
        <f t="shared" si="180"/>
        <v>#VALUE!</v>
      </c>
      <c r="B1986" s="176"/>
      <c r="C1986" s="176" t="e">
        <f t="shared" si="181"/>
        <v>#VALUE!</v>
      </c>
      <c r="D1986" s="176"/>
      <c r="E1986" s="176"/>
      <c r="F1986" s="177"/>
      <c r="G1986" s="170"/>
      <c r="H1986" s="155"/>
      <c r="I1986" s="156"/>
      <c r="J1986" s="157"/>
      <c r="K1986" s="159"/>
      <c r="L1986" s="157"/>
      <c r="M1986" s="169"/>
      <c r="N1986" s="162"/>
    </row>
    <row r="1987" spans="1:14" x14ac:dyDescent="0.25">
      <c r="A1987" s="176" t="e">
        <f t="shared" ref="A1987:A2050" si="182">B1987&amp;C1987</f>
        <v>#VALUE!</v>
      </c>
      <c r="B1987" s="176"/>
      <c r="C1987" s="176" t="e">
        <f t="shared" ref="C1987:C2050" si="183">_xlfn.LET(_xlpm.START,FIND("{",H1987)+1,_xlpm.END,FIND("}",H1987),TRIM(MID(H1987,_xlpm.START,_xlpm.END-_xlpm.START)))</f>
        <v>#VALUE!</v>
      </c>
      <c r="D1987" s="176"/>
      <c r="E1987" s="176"/>
      <c r="F1987" s="177"/>
      <c r="G1987" s="170"/>
      <c r="H1987" s="155"/>
      <c r="I1987" s="156"/>
      <c r="J1987" s="157"/>
      <c r="K1987" s="159"/>
      <c r="L1987" s="157"/>
      <c r="M1987" s="169"/>
      <c r="N1987" s="162"/>
    </row>
    <row r="1988" spans="1:14" x14ac:dyDescent="0.25">
      <c r="A1988" s="176" t="e">
        <f t="shared" si="182"/>
        <v>#VALUE!</v>
      </c>
      <c r="B1988" s="176"/>
      <c r="C1988" s="176" t="e">
        <f t="shared" si="183"/>
        <v>#VALUE!</v>
      </c>
      <c r="D1988" s="176"/>
      <c r="E1988" s="176"/>
      <c r="F1988" s="177"/>
      <c r="G1988" s="170"/>
      <c r="H1988" s="155"/>
      <c r="I1988" s="156"/>
      <c r="J1988" s="157"/>
      <c r="K1988" s="159"/>
      <c r="L1988" s="157"/>
      <c r="M1988" s="169"/>
      <c r="N1988" s="162"/>
    </row>
    <row r="1989" spans="1:14" x14ac:dyDescent="0.25">
      <c r="A1989" s="176" t="e">
        <f t="shared" si="182"/>
        <v>#VALUE!</v>
      </c>
      <c r="B1989" s="176"/>
      <c r="C1989" s="176" t="e">
        <f t="shared" si="183"/>
        <v>#VALUE!</v>
      </c>
      <c r="D1989" s="176"/>
      <c r="E1989" s="176"/>
      <c r="F1989" s="177"/>
      <c r="G1989" s="170"/>
      <c r="H1989" s="155"/>
      <c r="I1989" s="156"/>
      <c r="J1989" s="157"/>
      <c r="K1989" s="159"/>
      <c r="L1989" s="157"/>
      <c r="M1989" s="169"/>
      <c r="N1989" s="162"/>
    </row>
    <row r="1990" spans="1:14" x14ac:dyDescent="0.25">
      <c r="A1990" s="176" t="e">
        <f t="shared" si="182"/>
        <v>#VALUE!</v>
      </c>
      <c r="B1990" s="176"/>
      <c r="C1990" s="176" t="e">
        <f t="shared" si="183"/>
        <v>#VALUE!</v>
      </c>
      <c r="D1990" s="176"/>
      <c r="E1990" s="176"/>
      <c r="F1990" s="177"/>
      <c r="G1990" s="170"/>
      <c r="H1990" s="155"/>
      <c r="I1990" s="156"/>
      <c r="J1990" s="157"/>
      <c r="K1990" s="159"/>
      <c r="L1990" s="157"/>
      <c r="M1990" s="169"/>
      <c r="N1990" s="162"/>
    </row>
    <row r="1991" spans="1:14" x14ac:dyDescent="0.25">
      <c r="A1991" s="176" t="e">
        <f t="shared" si="182"/>
        <v>#VALUE!</v>
      </c>
      <c r="B1991" s="176"/>
      <c r="C1991" s="176" t="e">
        <f t="shared" si="183"/>
        <v>#VALUE!</v>
      </c>
      <c r="D1991" s="176"/>
      <c r="E1991" s="176"/>
      <c r="F1991" s="177"/>
      <c r="G1991" s="170"/>
      <c r="H1991" s="155"/>
      <c r="I1991" s="156"/>
      <c r="J1991" s="157"/>
      <c r="K1991" s="159"/>
      <c r="L1991" s="157"/>
      <c r="M1991" s="169"/>
      <c r="N1991" s="162"/>
    </row>
    <row r="1992" spans="1:14" x14ac:dyDescent="0.25">
      <c r="A1992" s="176" t="e">
        <f t="shared" si="182"/>
        <v>#VALUE!</v>
      </c>
      <c r="B1992" s="176"/>
      <c r="C1992" s="176" t="e">
        <f t="shared" si="183"/>
        <v>#VALUE!</v>
      </c>
      <c r="D1992" s="176"/>
      <c r="E1992" s="176"/>
      <c r="F1992" s="177"/>
      <c r="G1992" s="170"/>
      <c r="H1992" s="155"/>
      <c r="I1992" s="156"/>
      <c r="J1992" s="157"/>
      <c r="K1992" s="159"/>
      <c r="L1992" s="157"/>
      <c r="M1992" s="169"/>
      <c r="N1992" s="162"/>
    </row>
    <row r="1993" spans="1:14" x14ac:dyDescent="0.25">
      <c r="A1993" s="176" t="e">
        <f t="shared" si="182"/>
        <v>#VALUE!</v>
      </c>
      <c r="B1993" s="176"/>
      <c r="C1993" s="176" t="e">
        <f t="shared" si="183"/>
        <v>#VALUE!</v>
      </c>
      <c r="D1993" s="176"/>
      <c r="E1993" s="176"/>
      <c r="F1993" s="177"/>
      <c r="G1993" s="170"/>
      <c r="H1993" s="155"/>
      <c r="I1993" s="156"/>
      <c r="J1993" s="157"/>
      <c r="K1993" s="159"/>
      <c r="L1993" s="157"/>
      <c r="M1993" s="169"/>
      <c r="N1993" s="162"/>
    </row>
    <row r="1994" spans="1:14" x14ac:dyDescent="0.25">
      <c r="A1994" s="176" t="e">
        <f t="shared" si="182"/>
        <v>#VALUE!</v>
      </c>
      <c r="B1994" s="176"/>
      <c r="C1994" s="176" t="e">
        <f t="shared" si="183"/>
        <v>#VALUE!</v>
      </c>
      <c r="D1994" s="176"/>
      <c r="E1994" s="176"/>
      <c r="F1994" s="177"/>
      <c r="G1994" s="170"/>
      <c r="H1994" s="155"/>
      <c r="I1994" s="156"/>
      <c r="J1994" s="157"/>
      <c r="K1994" s="159"/>
      <c r="L1994" s="157"/>
      <c r="M1994" s="169"/>
      <c r="N1994" s="162"/>
    </row>
    <row r="1995" spans="1:14" x14ac:dyDescent="0.25">
      <c r="A1995" s="176" t="e">
        <f t="shared" si="182"/>
        <v>#VALUE!</v>
      </c>
      <c r="B1995" s="176"/>
      <c r="C1995" s="176" t="e">
        <f t="shared" si="183"/>
        <v>#VALUE!</v>
      </c>
      <c r="D1995" s="176"/>
      <c r="E1995" s="176"/>
      <c r="F1995" s="177"/>
      <c r="G1995" s="170"/>
      <c r="H1995" s="155"/>
      <c r="I1995" s="156"/>
      <c r="J1995" s="157"/>
      <c r="K1995" s="159"/>
      <c r="L1995" s="160"/>
      <c r="M1995" s="169"/>
      <c r="N1995" s="162"/>
    </row>
    <row r="1996" spans="1:14" x14ac:dyDescent="0.25">
      <c r="A1996" s="176" t="e">
        <f t="shared" si="182"/>
        <v>#VALUE!</v>
      </c>
      <c r="B1996" s="176"/>
      <c r="C1996" s="176" t="e">
        <f t="shared" si="183"/>
        <v>#VALUE!</v>
      </c>
      <c r="D1996" s="176"/>
      <c r="E1996" s="176"/>
      <c r="F1996" s="177"/>
      <c r="G1996" s="170"/>
      <c r="H1996" s="155"/>
      <c r="I1996" s="156"/>
      <c r="J1996" s="157"/>
      <c r="K1996" s="159"/>
      <c r="L1996" s="157"/>
      <c r="M1996" s="169"/>
      <c r="N1996" s="162"/>
    </row>
    <row r="1997" spans="1:14" x14ac:dyDescent="0.25">
      <c r="A1997" s="176" t="e">
        <f t="shared" si="182"/>
        <v>#VALUE!</v>
      </c>
      <c r="B1997" s="176"/>
      <c r="C1997" s="176" t="e">
        <f t="shared" si="183"/>
        <v>#VALUE!</v>
      </c>
      <c r="D1997" s="176"/>
      <c r="E1997" s="176"/>
      <c r="F1997" s="177"/>
      <c r="G1997" s="170"/>
      <c r="H1997" s="155"/>
      <c r="I1997" s="156"/>
      <c r="J1997" s="157"/>
      <c r="K1997" s="159"/>
      <c r="L1997" s="160"/>
      <c r="M1997" s="169"/>
      <c r="N1997" s="162"/>
    </row>
    <row r="1998" spans="1:14" x14ac:dyDescent="0.25">
      <c r="A1998" s="176" t="e">
        <f t="shared" si="182"/>
        <v>#VALUE!</v>
      </c>
      <c r="B1998" s="176"/>
      <c r="C1998" s="176" t="e">
        <f t="shared" si="183"/>
        <v>#VALUE!</v>
      </c>
      <c r="D1998" s="176"/>
      <c r="E1998" s="176"/>
      <c r="F1998" s="177"/>
      <c r="G1998" s="170"/>
      <c r="H1998" s="155"/>
      <c r="I1998" s="156"/>
      <c r="J1998" s="157"/>
      <c r="K1998" s="159"/>
      <c r="L1998" s="160"/>
      <c r="M1998" s="169"/>
      <c r="N1998" s="162"/>
    </row>
    <row r="1999" spans="1:14" x14ac:dyDescent="0.25">
      <c r="A1999" s="176" t="e">
        <f t="shared" si="182"/>
        <v>#VALUE!</v>
      </c>
      <c r="B1999" s="176"/>
      <c r="C1999" s="176" t="e">
        <f t="shared" si="183"/>
        <v>#VALUE!</v>
      </c>
      <c r="D1999" s="176"/>
      <c r="E1999" s="176"/>
      <c r="F1999" s="177"/>
      <c r="G1999" s="170"/>
      <c r="H1999" s="155"/>
      <c r="I1999" s="156"/>
      <c r="J1999" s="157"/>
      <c r="K1999" s="159"/>
      <c r="L1999" s="160"/>
      <c r="M1999" s="169"/>
      <c r="N1999" s="162"/>
    </row>
    <row r="2000" spans="1:14" x14ac:dyDescent="0.25">
      <c r="A2000" s="176" t="e">
        <f t="shared" si="182"/>
        <v>#VALUE!</v>
      </c>
      <c r="B2000" s="176"/>
      <c r="C2000" s="176" t="e">
        <f t="shared" si="183"/>
        <v>#VALUE!</v>
      </c>
      <c r="D2000" s="176"/>
      <c r="E2000" s="176"/>
      <c r="F2000" s="177"/>
      <c r="G2000" s="170"/>
      <c r="H2000" s="155"/>
      <c r="I2000" s="156"/>
      <c r="J2000" s="157"/>
      <c r="K2000" s="159"/>
      <c r="L2000" s="157"/>
      <c r="M2000" s="169"/>
      <c r="N2000" s="162"/>
    </row>
    <row r="2001" spans="1:14" x14ac:dyDescent="0.25">
      <c r="A2001" s="176" t="e">
        <f t="shared" si="182"/>
        <v>#VALUE!</v>
      </c>
      <c r="B2001" s="176"/>
      <c r="C2001" s="176" t="e">
        <f t="shared" si="183"/>
        <v>#VALUE!</v>
      </c>
      <c r="D2001" s="176"/>
      <c r="E2001" s="176"/>
      <c r="F2001" s="177"/>
      <c r="G2001" s="170"/>
      <c r="H2001" s="155"/>
      <c r="I2001" s="156"/>
      <c r="J2001" s="157"/>
      <c r="K2001" s="159"/>
      <c r="L2001" s="160"/>
      <c r="M2001" s="169"/>
      <c r="N2001" s="162"/>
    </row>
    <row r="2002" spans="1:14" x14ac:dyDescent="0.25">
      <c r="A2002" s="176" t="e">
        <f t="shared" si="182"/>
        <v>#VALUE!</v>
      </c>
      <c r="B2002" s="176"/>
      <c r="C2002" s="176" t="e">
        <f t="shared" si="183"/>
        <v>#VALUE!</v>
      </c>
      <c r="D2002" s="176"/>
      <c r="E2002" s="176"/>
      <c r="F2002" s="177"/>
      <c r="G2002" s="170"/>
      <c r="H2002" s="155"/>
      <c r="I2002" s="156"/>
      <c r="J2002" s="157"/>
      <c r="K2002" s="159"/>
      <c r="L2002" s="157"/>
      <c r="M2002" s="169"/>
      <c r="N2002" s="162"/>
    </row>
    <row r="2003" spans="1:14" x14ac:dyDescent="0.25">
      <c r="A2003" s="176" t="e">
        <f t="shared" si="182"/>
        <v>#VALUE!</v>
      </c>
      <c r="B2003" s="176"/>
      <c r="C2003" s="176" t="e">
        <f t="shared" si="183"/>
        <v>#VALUE!</v>
      </c>
      <c r="D2003" s="176"/>
      <c r="E2003" s="176"/>
      <c r="F2003" s="177"/>
      <c r="G2003" s="170"/>
      <c r="H2003" s="155"/>
      <c r="I2003" s="156"/>
      <c r="J2003" s="157"/>
      <c r="K2003" s="159"/>
      <c r="L2003" s="160"/>
      <c r="M2003" s="169"/>
      <c r="N2003" s="162"/>
    </row>
    <row r="2004" spans="1:14" x14ac:dyDescent="0.25">
      <c r="A2004" s="176" t="e">
        <f t="shared" si="182"/>
        <v>#VALUE!</v>
      </c>
      <c r="B2004" s="176"/>
      <c r="C2004" s="176" t="e">
        <f t="shared" si="183"/>
        <v>#VALUE!</v>
      </c>
      <c r="D2004" s="176"/>
      <c r="E2004" s="176"/>
      <c r="F2004" s="177"/>
      <c r="G2004" s="170"/>
      <c r="H2004" s="155"/>
      <c r="I2004" s="156"/>
      <c r="J2004" s="157"/>
      <c r="K2004" s="159"/>
      <c r="L2004" s="160"/>
      <c r="M2004" s="169"/>
      <c r="N2004" s="162"/>
    </row>
    <row r="2005" spans="1:14" x14ac:dyDescent="0.25">
      <c r="A2005" s="176" t="e">
        <f t="shared" si="182"/>
        <v>#VALUE!</v>
      </c>
      <c r="B2005" s="176"/>
      <c r="C2005" s="176" t="e">
        <f t="shared" si="183"/>
        <v>#VALUE!</v>
      </c>
      <c r="D2005" s="176"/>
      <c r="E2005" s="176"/>
      <c r="F2005" s="177"/>
      <c r="G2005" s="170"/>
      <c r="H2005" s="155"/>
      <c r="I2005" s="156"/>
      <c r="J2005" s="157"/>
      <c r="K2005" s="159"/>
      <c r="L2005" s="160"/>
      <c r="M2005" s="169"/>
      <c r="N2005" s="162"/>
    </row>
    <row r="2006" spans="1:14" x14ac:dyDescent="0.25">
      <c r="A2006" s="176" t="e">
        <f t="shared" si="182"/>
        <v>#VALUE!</v>
      </c>
      <c r="B2006" s="176"/>
      <c r="C2006" s="176" t="e">
        <f t="shared" si="183"/>
        <v>#VALUE!</v>
      </c>
      <c r="D2006" s="176"/>
      <c r="E2006" s="176"/>
      <c r="F2006" s="177"/>
      <c r="G2006" s="170"/>
      <c r="H2006" s="155"/>
      <c r="I2006" s="156"/>
      <c r="J2006" s="157"/>
      <c r="K2006" s="159"/>
      <c r="L2006" s="160"/>
      <c r="M2006" s="169"/>
      <c r="N2006" s="162"/>
    </row>
    <row r="2007" spans="1:14" x14ac:dyDescent="0.25">
      <c r="A2007" s="176" t="e">
        <f t="shared" si="182"/>
        <v>#VALUE!</v>
      </c>
      <c r="B2007" s="176"/>
      <c r="C2007" s="176" t="e">
        <f t="shared" si="183"/>
        <v>#VALUE!</v>
      </c>
      <c r="D2007" s="176"/>
      <c r="E2007" s="176"/>
      <c r="F2007" s="177"/>
      <c r="G2007" s="170"/>
      <c r="H2007" s="155"/>
      <c r="I2007" s="156"/>
      <c r="J2007" s="157"/>
      <c r="K2007" s="159"/>
      <c r="L2007" s="157"/>
      <c r="M2007" s="169"/>
      <c r="N2007" s="162"/>
    </row>
    <row r="2008" spans="1:14" x14ac:dyDescent="0.25">
      <c r="A2008" s="176" t="e">
        <f t="shared" si="182"/>
        <v>#VALUE!</v>
      </c>
      <c r="B2008" s="176"/>
      <c r="C2008" s="176" t="e">
        <f t="shared" si="183"/>
        <v>#VALUE!</v>
      </c>
      <c r="D2008" s="176"/>
      <c r="E2008" s="176"/>
      <c r="F2008" s="177"/>
      <c r="G2008" s="170"/>
      <c r="H2008" s="155"/>
      <c r="I2008" s="156"/>
      <c r="J2008" s="157"/>
      <c r="K2008" s="159"/>
      <c r="L2008" s="157"/>
      <c r="M2008" s="169"/>
      <c r="N2008" s="162"/>
    </row>
    <row r="2009" spans="1:14" x14ac:dyDescent="0.25">
      <c r="A2009" s="176" t="e">
        <f t="shared" si="182"/>
        <v>#VALUE!</v>
      </c>
      <c r="B2009" s="176"/>
      <c r="C2009" s="176" t="e">
        <f t="shared" si="183"/>
        <v>#VALUE!</v>
      </c>
      <c r="D2009" s="176"/>
      <c r="E2009" s="176"/>
      <c r="F2009" s="177"/>
      <c r="G2009" s="170"/>
      <c r="H2009" s="155"/>
      <c r="I2009" s="156"/>
      <c r="J2009" s="157"/>
      <c r="K2009" s="159"/>
      <c r="L2009" s="157"/>
      <c r="M2009" s="169"/>
      <c r="N2009" s="162"/>
    </row>
    <row r="2010" spans="1:14" x14ac:dyDescent="0.25">
      <c r="A2010" s="176" t="e">
        <f t="shared" si="182"/>
        <v>#VALUE!</v>
      </c>
      <c r="B2010" s="176"/>
      <c r="C2010" s="176" t="e">
        <f t="shared" si="183"/>
        <v>#VALUE!</v>
      </c>
      <c r="D2010" s="176"/>
      <c r="E2010" s="176"/>
      <c r="F2010" s="177"/>
      <c r="G2010" s="170"/>
      <c r="H2010" s="155"/>
      <c r="I2010" s="156"/>
      <c r="J2010" s="157"/>
      <c r="K2010" s="159"/>
      <c r="L2010" s="157"/>
      <c r="M2010" s="169"/>
      <c r="N2010" s="162"/>
    </row>
    <row r="2011" spans="1:14" x14ac:dyDescent="0.25">
      <c r="A2011" s="176" t="e">
        <f t="shared" si="182"/>
        <v>#VALUE!</v>
      </c>
      <c r="B2011" s="176"/>
      <c r="C2011" s="176" t="e">
        <f t="shared" si="183"/>
        <v>#VALUE!</v>
      </c>
      <c r="D2011" s="176"/>
      <c r="E2011" s="176"/>
      <c r="F2011" s="177"/>
      <c r="G2011" s="170"/>
      <c r="H2011" s="155"/>
      <c r="I2011" s="156"/>
      <c r="J2011" s="157"/>
      <c r="K2011" s="159"/>
      <c r="L2011" s="157"/>
      <c r="M2011" s="169"/>
      <c r="N2011" s="162"/>
    </row>
    <row r="2012" spans="1:14" x14ac:dyDescent="0.25">
      <c r="A2012" s="176" t="e">
        <f t="shared" si="182"/>
        <v>#VALUE!</v>
      </c>
      <c r="B2012" s="176"/>
      <c r="C2012" s="176" t="e">
        <f t="shared" si="183"/>
        <v>#VALUE!</v>
      </c>
      <c r="D2012" s="176"/>
      <c r="E2012" s="176"/>
      <c r="F2012" s="177"/>
      <c r="G2012" s="170"/>
      <c r="H2012" s="155"/>
      <c r="I2012" s="156"/>
      <c r="J2012" s="157"/>
      <c r="K2012" s="159"/>
      <c r="L2012" s="160"/>
      <c r="M2012" s="169"/>
      <c r="N2012" s="162"/>
    </row>
    <row r="2013" spans="1:14" x14ac:dyDescent="0.25">
      <c r="A2013" s="176" t="e">
        <f t="shared" si="182"/>
        <v>#VALUE!</v>
      </c>
      <c r="B2013" s="176"/>
      <c r="C2013" s="176" t="e">
        <f t="shared" si="183"/>
        <v>#VALUE!</v>
      </c>
      <c r="D2013" s="176"/>
      <c r="E2013" s="176"/>
      <c r="F2013" s="177"/>
      <c r="G2013" s="170"/>
      <c r="H2013" s="155"/>
      <c r="I2013" s="156"/>
      <c r="J2013" s="157"/>
      <c r="K2013" s="159"/>
      <c r="L2013" s="157"/>
      <c r="M2013" s="169"/>
      <c r="N2013" s="162"/>
    </row>
    <row r="2014" spans="1:14" x14ac:dyDescent="0.25">
      <c r="A2014" s="176" t="e">
        <f t="shared" si="182"/>
        <v>#VALUE!</v>
      </c>
      <c r="B2014" s="176"/>
      <c r="C2014" s="176" t="e">
        <f t="shared" si="183"/>
        <v>#VALUE!</v>
      </c>
      <c r="D2014" s="176"/>
      <c r="E2014" s="176"/>
      <c r="F2014" s="177"/>
      <c r="G2014" s="170"/>
      <c r="H2014" s="155"/>
      <c r="I2014" s="156"/>
      <c r="J2014" s="157"/>
      <c r="K2014" s="159"/>
      <c r="L2014" s="157"/>
      <c r="M2014" s="169"/>
      <c r="N2014" s="162"/>
    </row>
    <row r="2015" spans="1:14" x14ac:dyDescent="0.25">
      <c r="A2015" s="176" t="e">
        <f t="shared" si="182"/>
        <v>#VALUE!</v>
      </c>
      <c r="B2015" s="176"/>
      <c r="C2015" s="176" t="e">
        <f t="shared" si="183"/>
        <v>#VALUE!</v>
      </c>
      <c r="D2015" s="176"/>
      <c r="E2015" s="176"/>
      <c r="F2015" s="177"/>
      <c r="G2015" s="170"/>
      <c r="H2015" s="155"/>
      <c r="I2015" s="156"/>
      <c r="J2015" s="157"/>
      <c r="K2015" s="159"/>
      <c r="L2015" s="157"/>
      <c r="M2015" s="169"/>
      <c r="N2015" s="162"/>
    </row>
    <row r="2016" spans="1:14" x14ac:dyDescent="0.25">
      <c r="A2016" s="176" t="e">
        <f t="shared" si="182"/>
        <v>#VALUE!</v>
      </c>
      <c r="B2016" s="176"/>
      <c r="C2016" s="176" t="e">
        <f t="shared" si="183"/>
        <v>#VALUE!</v>
      </c>
      <c r="D2016" s="176"/>
      <c r="E2016" s="176"/>
      <c r="F2016" s="177"/>
      <c r="G2016" s="170"/>
      <c r="H2016" s="155"/>
      <c r="I2016" s="156"/>
      <c r="J2016" s="157"/>
      <c r="K2016" s="159"/>
      <c r="L2016" s="157"/>
      <c r="M2016" s="169"/>
      <c r="N2016" s="162"/>
    </row>
    <row r="2017" spans="1:14" x14ac:dyDescent="0.25">
      <c r="A2017" s="176" t="e">
        <f t="shared" si="182"/>
        <v>#VALUE!</v>
      </c>
      <c r="B2017" s="176"/>
      <c r="C2017" s="176" t="e">
        <f t="shared" si="183"/>
        <v>#VALUE!</v>
      </c>
      <c r="D2017" s="176"/>
      <c r="E2017" s="176"/>
      <c r="F2017" s="177"/>
      <c r="G2017" s="170"/>
      <c r="H2017" s="155"/>
      <c r="I2017" s="156"/>
      <c r="J2017" s="157"/>
      <c r="K2017" s="159"/>
      <c r="L2017" s="157"/>
      <c r="M2017" s="169"/>
      <c r="N2017" s="162"/>
    </row>
    <row r="2018" spans="1:14" x14ac:dyDescent="0.25">
      <c r="A2018" s="176" t="e">
        <f t="shared" si="182"/>
        <v>#VALUE!</v>
      </c>
      <c r="B2018" s="176"/>
      <c r="C2018" s="176" t="e">
        <f t="shared" si="183"/>
        <v>#VALUE!</v>
      </c>
      <c r="D2018" s="176"/>
      <c r="E2018" s="176"/>
      <c r="F2018" s="177"/>
      <c r="G2018" s="170"/>
      <c r="H2018" s="155"/>
      <c r="I2018" s="156"/>
      <c r="J2018" s="157"/>
      <c r="K2018" s="159"/>
      <c r="L2018" s="160"/>
      <c r="M2018" s="169"/>
      <c r="N2018" s="162"/>
    </row>
    <row r="2019" spans="1:14" x14ac:dyDescent="0.25">
      <c r="A2019" s="176" t="e">
        <f t="shared" si="182"/>
        <v>#VALUE!</v>
      </c>
      <c r="B2019" s="176"/>
      <c r="C2019" s="176" t="e">
        <f t="shared" si="183"/>
        <v>#VALUE!</v>
      </c>
      <c r="D2019" s="176"/>
      <c r="E2019" s="176"/>
      <c r="F2019" s="177"/>
      <c r="G2019" s="170"/>
      <c r="H2019" s="155"/>
      <c r="I2019" s="156"/>
      <c r="J2019" s="157"/>
      <c r="K2019" s="159"/>
      <c r="L2019" s="160"/>
      <c r="M2019" s="169"/>
      <c r="N2019" s="162"/>
    </row>
    <row r="2020" spans="1:14" x14ac:dyDescent="0.25">
      <c r="A2020" s="176" t="e">
        <f t="shared" si="182"/>
        <v>#VALUE!</v>
      </c>
      <c r="B2020" s="176"/>
      <c r="C2020" s="176" t="e">
        <f t="shared" si="183"/>
        <v>#VALUE!</v>
      </c>
      <c r="D2020" s="176"/>
      <c r="E2020" s="176"/>
      <c r="F2020" s="177"/>
      <c r="G2020" s="170"/>
      <c r="H2020" s="155"/>
      <c r="I2020" s="156"/>
      <c r="J2020" s="157"/>
      <c r="K2020" s="159"/>
      <c r="L2020" s="157"/>
      <c r="M2020" s="169"/>
      <c r="N2020" s="162"/>
    </row>
    <row r="2021" spans="1:14" x14ac:dyDescent="0.25">
      <c r="A2021" s="176" t="e">
        <f t="shared" si="182"/>
        <v>#VALUE!</v>
      </c>
      <c r="B2021" s="176"/>
      <c r="C2021" s="176" t="e">
        <f t="shared" si="183"/>
        <v>#VALUE!</v>
      </c>
      <c r="D2021" s="176"/>
      <c r="E2021" s="176"/>
      <c r="F2021" s="177"/>
      <c r="G2021" s="170"/>
      <c r="H2021" s="155"/>
      <c r="I2021" s="156"/>
      <c r="J2021" s="157"/>
      <c r="K2021" s="159"/>
      <c r="L2021" s="157"/>
      <c r="M2021" s="169"/>
      <c r="N2021" s="162"/>
    </row>
    <row r="2022" spans="1:14" x14ac:dyDescent="0.25">
      <c r="A2022" s="176" t="e">
        <f t="shared" si="182"/>
        <v>#VALUE!</v>
      </c>
      <c r="B2022" s="176"/>
      <c r="C2022" s="176" t="e">
        <f t="shared" si="183"/>
        <v>#VALUE!</v>
      </c>
      <c r="D2022" s="176"/>
      <c r="E2022" s="176"/>
      <c r="F2022" s="177"/>
      <c r="G2022" s="170"/>
      <c r="H2022" s="155"/>
      <c r="I2022" s="156"/>
      <c r="J2022" s="157"/>
      <c r="K2022" s="159"/>
      <c r="L2022" s="157"/>
      <c r="M2022" s="169"/>
      <c r="N2022" s="162"/>
    </row>
    <row r="2023" spans="1:14" x14ac:dyDescent="0.25">
      <c r="A2023" s="176" t="e">
        <f t="shared" si="182"/>
        <v>#VALUE!</v>
      </c>
      <c r="B2023" s="176"/>
      <c r="C2023" s="176" t="e">
        <f t="shared" si="183"/>
        <v>#VALUE!</v>
      </c>
      <c r="D2023" s="176"/>
      <c r="E2023" s="176"/>
      <c r="F2023" s="177"/>
      <c r="G2023" s="170"/>
      <c r="H2023" s="155"/>
      <c r="I2023" s="156"/>
      <c r="J2023" s="157"/>
      <c r="K2023" s="159"/>
      <c r="L2023" s="157"/>
      <c r="M2023" s="169"/>
      <c r="N2023" s="162"/>
    </row>
    <row r="2024" spans="1:14" x14ac:dyDescent="0.25">
      <c r="A2024" s="176" t="e">
        <f t="shared" si="182"/>
        <v>#VALUE!</v>
      </c>
      <c r="B2024" s="176"/>
      <c r="C2024" s="176" t="e">
        <f t="shared" si="183"/>
        <v>#VALUE!</v>
      </c>
      <c r="D2024" s="176"/>
      <c r="E2024" s="176"/>
      <c r="F2024" s="177"/>
      <c r="G2024" s="170"/>
      <c r="H2024" s="155"/>
      <c r="I2024" s="156"/>
      <c r="J2024" s="157"/>
      <c r="K2024" s="159"/>
      <c r="L2024" s="157"/>
      <c r="M2024" s="169"/>
      <c r="N2024" s="162"/>
    </row>
    <row r="2025" spans="1:14" x14ac:dyDescent="0.25">
      <c r="A2025" s="176" t="e">
        <f t="shared" si="182"/>
        <v>#VALUE!</v>
      </c>
      <c r="B2025" s="176"/>
      <c r="C2025" s="176" t="e">
        <f t="shared" si="183"/>
        <v>#VALUE!</v>
      </c>
      <c r="D2025" s="176"/>
      <c r="E2025" s="176"/>
      <c r="F2025" s="177"/>
      <c r="G2025" s="170"/>
      <c r="H2025" s="155"/>
      <c r="I2025" s="156"/>
      <c r="J2025" s="157"/>
      <c r="K2025" s="159"/>
      <c r="L2025" s="157"/>
      <c r="M2025" s="169"/>
      <c r="N2025" s="162"/>
    </row>
    <row r="2026" spans="1:14" x14ac:dyDescent="0.25">
      <c r="A2026" s="176" t="e">
        <f t="shared" si="182"/>
        <v>#VALUE!</v>
      </c>
      <c r="B2026" s="176"/>
      <c r="C2026" s="176" t="e">
        <f t="shared" si="183"/>
        <v>#VALUE!</v>
      </c>
      <c r="D2026" s="176"/>
      <c r="E2026" s="176"/>
      <c r="F2026" s="177"/>
      <c r="G2026" s="170"/>
      <c r="H2026" s="155"/>
      <c r="I2026" s="156"/>
      <c r="J2026" s="157"/>
      <c r="K2026" s="159"/>
      <c r="L2026" s="157"/>
      <c r="M2026" s="169"/>
      <c r="N2026" s="162"/>
    </row>
    <row r="2027" spans="1:14" x14ac:dyDescent="0.25">
      <c r="A2027" s="176" t="e">
        <f t="shared" si="182"/>
        <v>#VALUE!</v>
      </c>
      <c r="B2027" s="176"/>
      <c r="C2027" s="176" t="e">
        <f t="shared" si="183"/>
        <v>#VALUE!</v>
      </c>
      <c r="D2027" s="176"/>
      <c r="E2027" s="176"/>
      <c r="F2027" s="177"/>
      <c r="G2027" s="170"/>
      <c r="H2027" s="155"/>
      <c r="I2027" s="156"/>
      <c r="J2027" s="157"/>
      <c r="K2027" s="159"/>
      <c r="L2027" s="157"/>
      <c r="M2027" s="169"/>
      <c r="N2027" s="162"/>
    </row>
    <row r="2028" spans="1:14" x14ac:dyDescent="0.25">
      <c r="A2028" s="176" t="e">
        <f t="shared" si="182"/>
        <v>#VALUE!</v>
      </c>
      <c r="B2028" s="176"/>
      <c r="C2028" s="176" t="e">
        <f t="shared" si="183"/>
        <v>#VALUE!</v>
      </c>
      <c r="D2028" s="176"/>
      <c r="E2028" s="176"/>
      <c r="F2028" s="177"/>
      <c r="G2028" s="172"/>
      <c r="H2028" s="173"/>
      <c r="I2028" s="173"/>
      <c r="J2028" s="173"/>
      <c r="K2028" s="173"/>
      <c r="L2028" s="173"/>
      <c r="M2028" s="173"/>
      <c r="N2028" s="173"/>
    </row>
    <row r="2029" spans="1:14" x14ac:dyDescent="0.25">
      <c r="A2029" s="176" t="e">
        <f t="shared" si="182"/>
        <v>#VALUE!</v>
      </c>
      <c r="B2029" s="176"/>
      <c r="C2029" s="176" t="e">
        <f t="shared" si="183"/>
        <v>#VALUE!</v>
      </c>
      <c r="D2029" s="176"/>
      <c r="E2029" s="176"/>
      <c r="F2029" s="177"/>
      <c r="G2029" s="172"/>
      <c r="H2029" s="173"/>
      <c r="I2029" s="173"/>
      <c r="J2029" s="173"/>
      <c r="K2029" s="173"/>
      <c r="L2029" s="173"/>
      <c r="M2029" s="173"/>
      <c r="N2029" s="173"/>
    </row>
    <row r="2030" spans="1:14" x14ac:dyDescent="0.25">
      <c r="A2030" s="176" t="e">
        <f t="shared" si="182"/>
        <v>#VALUE!</v>
      </c>
      <c r="B2030" s="176"/>
      <c r="C2030" s="176" t="e">
        <f t="shared" si="183"/>
        <v>#VALUE!</v>
      </c>
      <c r="D2030" s="176"/>
      <c r="E2030" s="176"/>
      <c r="F2030" s="177"/>
      <c r="G2030" s="172"/>
      <c r="H2030" s="173"/>
      <c r="I2030" s="173"/>
      <c r="J2030" s="173"/>
      <c r="K2030" s="173"/>
      <c r="L2030" s="173"/>
      <c r="M2030" s="173"/>
      <c r="N2030" s="173"/>
    </row>
    <row r="2031" spans="1:14" x14ac:dyDescent="0.25">
      <c r="A2031" s="176" t="e">
        <f t="shared" si="182"/>
        <v>#VALUE!</v>
      </c>
      <c r="B2031" s="176"/>
      <c r="C2031" s="176" t="e">
        <f t="shared" si="183"/>
        <v>#VALUE!</v>
      </c>
      <c r="D2031" s="176"/>
      <c r="E2031" s="176"/>
      <c r="F2031" s="177"/>
      <c r="G2031" s="172"/>
      <c r="H2031" s="173"/>
      <c r="I2031" s="173"/>
      <c r="J2031" s="173"/>
      <c r="K2031" s="173"/>
      <c r="L2031" s="173"/>
      <c r="M2031" s="173"/>
      <c r="N2031" s="173"/>
    </row>
    <row r="2032" spans="1:14" x14ac:dyDescent="0.25">
      <c r="A2032" s="176" t="e">
        <f t="shared" si="182"/>
        <v>#VALUE!</v>
      </c>
      <c r="B2032" s="176"/>
      <c r="C2032" s="176" t="e">
        <f t="shared" si="183"/>
        <v>#VALUE!</v>
      </c>
      <c r="D2032" s="176"/>
      <c r="E2032" s="176"/>
      <c r="F2032" s="177"/>
      <c r="G2032" s="172"/>
      <c r="H2032" s="173"/>
      <c r="I2032" s="173"/>
      <c r="J2032" s="173"/>
      <c r="K2032" s="173"/>
      <c r="L2032" s="173"/>
      <c r="M2032" s="173"/>
      <c r="N2032" s="173"/>
    </row>
    <row r="2033" spans="1:14" x14ac:dyDescent="0.25">
      <c r="A2033" s="176" t="e">
        <f t="shared" si="182"/>
        <v>#VALUE!</v>
      </c>
      <c r="B2033" s="176"/>
      <c r="C2033" s="176" t="e">
        <f t="shared" si="183"/>
        <v>#VALUE!</v>
      </c>
      <c r="D2033" s="176"/>
      <c r="E2033" s="176"/>
      <c r="F2033" s="177"/>
      <c r="G2033" s="172"/>
      <c r="H2033" s="173"/>
      <c r="I2033" s="173"/>
      <c r="J2033" s="173"/>
      <c r="K2033" s="173"/>
      <c r="L2033" s="173"/>
      <c r="M2033" s="173"/>
      <c r="N2033" s="173"/>
    </row>
    <row r="2034" spans="1:14" x14ac:dyDescent="0.25">
      <c r="A2034" s="176" t="e">
        <f t="shared" si="182"/>
        <v>#VALUE!</v>
      </c>
      <c r="B2034" s="176"/>
      <c r="C2034" s="176" t="e">
        <f t="shared" si="183"/>
        <v>#VALUE!</v>
      </c>
      <c r="D2034" s="176"/>
      <c r="E2034" s="176"/>
      <c r="F2034" s="177"/>
      <c r="G2034" s="172"/>
      <c r="H2034" s="173"/>
      <c r="I2034" s="173"/>
      <c r="J2034" s="173"/>
      <c r="K2034" s="173"/>
      <c r="L2034" s="173"/>
      <c r="M2034" s="173"/>
      <c r="N2034" s="173"/>
    </row>
    <row r="2035" spans="1:14" x14ac:dyDescent="0.25">
      <c r="A2035" s="176" t="e">
        <f t="shared" si="182"/>
        <v>#VALUE!</v>
      </c>
      <c r="B2035" s="176"/>
      <c r="C2035" s="176" t="e">
        <f t="shared" si="183"/>
        <v>#VALUE!</v>
      </c>
      <c r="D2035" s="176"/>
      <c r="E2035" s="176"/>
      <c r="F2035" s="177"/>
      <c r="G2035" s="172"/>
      <c r="H2035" s="173"/>
      <c r="I2035" s="173"/>
      <c r="J2035" s="173"/>
      <c r="K2035" s="173"/>
      <c r="L2035" s="173"/>
      <c r="M2035" s="173"/>
      <c r="N2035" s="173"/>
    </row>
    <row r="2036" spans="1:14" x14ac:dyDescent="0.25">
      <c r="A2036" s="176" t="e">
        <f t="shared" si="182"/>
        <v>#VALUE!</v>
      </c>
      <c r="B2036" s="176"/>
      <c r="C2036" s="176" t="e">
        <f t="shared" si="183"/>
        <v>#VALUE!</v>
      </c>
      <c r="D2036" s="176"/>
      <c r="E2036" s="176"/>
      <c r="F2036" s="177"/>
      <c r="G2036" s="172"/>
      <c r="H2036" s="173"/>
      <c r="I2036" s="173"/>
      <c r="J2036" s="173"/>
      <c r="K2036" s="173"/>
      <c r="L2036" s="173"/>
      <c r="M2036" s="173"/>
      <c r="N2036" s="173"/>
    </row>
    <row r="2037" spans="1:14" x14ac:dyDescent="0.25">
      <c r="A2037" s="176" t="e">
        <f t="shared" si="182"/>
        <v>#VALUE!</v>
      </c>
      <c r="B2037" s="176"/>
      <c r="C2037" s="176" t="e">
        <f t="shared" si="183"/>
        <v>#VALUE!</v>
      </c>
      <c r="D2037" s="176"/>
      <c r="E2037" s="176"/>
      <c r="F2037" s="177"/>
      <c r="G2037" s="172"/>
      <c r="H2037" s="173"/>
      <c r="I2037" s="173"/>
      <c r="J2037" s="173"/>
      <c r="K2037" s="173"/>
      <c r="L2037" s="173"/>
      <c r="M2037" s="173"/>
      <c r="N2037" s="173"/>
    </row>
    <row r="2038" spans="1:14" x14ac:dyDescent="0.25">
      <c r="A2038" s="176" t="e">
        <f t="shared" si="182"/>
        <v>#VALUE!</v>
      </c>
      <c r="B2038" s="176"/>
      <c r="C2038" s="176" t="e">
        <f t="shared" si="183"/>
        <v>#VALUE!</v>
      </c>
      <c r="D2038" s="176"/>
      <c r="E2038" s="176"/>
      <c r="F2038" s="177"/>
      <c r="G2038" s="172"/>
      <c r="H2038" s="173"/>
      <c r="I2038" s="173"/>
      <c r="J2038" s="173"/>
      <c r="K2038" s="173"/>
      <c r="L2038" s="173"/>
      <c r="M2038" s="173"/>
      <c r="N2038" s="173"/>
    </row>
    <row r="2039" spans="1:14" x14ac:dyDescent="0.25">
      <c r="A2039" s="176" t="e">
        <f t="shared" si="182"/>
        <v>#VALUE!</v>
      </c>
      <c r="B2039" s="176"/>
      <c r="C2039" s="176" t="e">
        <f t="shared" si="183"/>
        <v>#VALUE!</v>
      </c>
      <c r="D2039" s="176"/>
      <c r="E2039" s="176"/>
      <c r="F2039" s="177"/>
      <c r="G2039" s="172"/>
      <c r="H2039" s="173"/>
      <c r="I2039" s="173"/>
      <c r="J2039" s="173"/>
      <c r="K2039" s="173"/>
      <c r="L2039" s="173"/>
      <c r="M2039" s="173"/>
      <c r="N2039" s="173"/>
    </row>
    <row r="2040" spans="1:14" x14ac:dyDescent="0.25">
      <c r="A2040" s="176" t="e">
        <f t="shared" si="182"/>
        <v>#VALUE!</v>
      </c>
      <c r="B2040" s="176"/>
      <c r="C2040" s="176" t="e">
        <f t="shared" si="183"/>
        <v>#VALUE!</v>
      </c>
      <c r="D2040" s="176"/>
      <c r="E2040" s="176"/>
      <c r="F2040" s="177"/>
      <c r="G2040" s="172"/>
      <c r="H2040" s="173"/>
      <c r="I2040" s="173"/>
      <c r="J2040" s="173"/>
      <c r="K2040" s="173"/>
      <c r="L2040" s="173"/>
      <c r="M2040" s="173"/>
      <c r="N2040" s="173"/>
    </row>
    <row r="2041" spans="1:14" x14ac:dyDescent="0.25">
      <c r="A2041" s="176" t="e">
        <f t="shared" si="182"/>
        <v>#VALUE!</v>
      </c>
      <c r="B2041" s="176"/>
      <c r="C2041" s="176" t="e">
        <f t="shared" si="183"/>
        <v>#VALUE!</v>
      </c>
      <c r="D2041" s="176"/>
      <c r="E2041" s="176"/>
      <c r="F2041" s="177"/>
      <c r="G2041" s="172"/>
      <c r="H2041" s="173"/>
      <c r="I2041" s="173"/>
      <c r="J2041" s="173"/>
      <c r="K2041" s="173"/>
      <c r="L2041" s="173"/>
      <c r="M2041" s="173"/>
      <c r="N2041" s="173"/>
    </row>
    <row r="2042" spans="1:14" x14ac:dyDescent="0.25">
      <c r="A2042" s="176" t="e">
        <f t="shared" si="182"/>
        <v>#VALUE!</v>
      </c>
      <c r="B2042" s="176"/>
      <c r="C2042" s="176" t="e">
        <f t="shared" si="183"/>
        <v>#VALUE!</v>
      </c>
      <c r="D2042" s="176"/>
      <c r="E2042" s="176"/>
      <c r="F2042" s="177"/>
      <c r="G2042" s="172"/>
      <c r="H2042" s="173"/>
      <c r="I2042" s="173"/>
      <c r="J2042" s="173"/>
      <c r="K2042" s="173"/>
      <c r="L2042" s="173"/>
      <c r="M2042" s="173"/>
      <c r="N2042" s="173"/>
    </row>
    <row r="2043" spans="1:14" x14ac:dyDescent="0.25">
      <c r="A2043" s="176" t="e">
        <f t="shared" si="182"/>
        <v>#VALUE!</v>
      </c>
      <c r="B2043" s="176"/>
      <c r="C2043" s="176" t="e">
        <f t="shared" si="183"/>
        <v>#VALUE!</v>
      </c>
      <c r="D2043" s="176"/>
      <c r="E2043" s="176"/>
      <c r="F2043" s="177"/>
      <c r="G2043" s="172"/>
      <c r="H2043" s="173"/>
      <c r="I2043" s="173"/>
      <c r="J2043" s="173"/>
      <c r="K2043" s="173"/>
      <c r="L2043" s="173"/>
      <c r="M2043" s="173"/>
      <c r="N2043" s="173"/>
    </row>
    <row r="2044" spans="1:14" x14ac:dyDescent="0.25">
      <c r="A2044" s="176" t="e">
        <f t="shared" si="182"/>
        <v>#VALUE!</v>
      </c>
      <c r="B2044" s="176"/>
      <c r="C2044" s="176" t="e">
        <f t="shared" si="183"/>
        <v>#VALUE!</v>
      </c>
      <c r="D2044" s="176"/>
      <c r="E2044" s="176"/>
      <c r="F2044" s="177"/>
      <c r="G2044" s="172"/>
      <c r="H2044" s="173"/>
      <c r="I2044" s="173"/>
      <c r="J2044" s="173"/>
      <c r="K2044" s="173"/>
      <c r="L2044" s="173"/>
      <c r="M2044" s="173"/>
      <c r="N2044" s="173"/>
    </row>
    <row r="2045" spans="1:14" x14ac:dyDescent="0.25">
      <c r="A2045" s="176" t="e">
        <f t="shared" si="182"/>
        <v>#VALUE!</v>
      </c>
      <c r="B2045" s="176"/>
      <c r="C2045" s="176" t="e">
        <f t="shared" si="183"/>
        <v>#VALUE!</v>
      </c>
      <c r="D2045" s="176"/>
      <c r="E2045" s="176"/>
      <c r="F2045" s="177"/>
      <c r="G2045" s="172"/>
      <c r="H2045" s="173"/>
      <c r="I2045" s="173"/>
      <c r="J2045" s="173"/>
      <c r="K2045" s="173"/>
      <c r="L2045" s="173"/>
      <c r="M2045" s="173"/>
      <c r="N2045" s="173"/>
    </row>
    <row r="2046" spans="1:14" x14ac:dyDescent="0.25">
      <c r="A2046" s="176" t="e">
        <f t="shared" si="182"/>
        <v>#VALUE!</v>
      </c>
      <c r="B2046" s="176"/>
      <c r="C2046" s="176" t="e">
        <f t="shared" si="183"/>
        <v>#VALUE!</v>
      </c>
      <c r="D2046" s="176"/>
      <c r="E2046" s="176"/>
      <c r="F2046" s="177"/>
      <c r="G2046" s="172"/>
      <c r="H2046" s="173"/>
      <c r="I2046" s="173"/>
      <c r="J2046" s="173"/>
      <c r="K2046" s="173"/>
      <c r="L2046" s="173"/>
      <c r="M2046" s="173"/>
      <c r="N2046" s="173"/>
    </row>
    <row r="2047" spans="1:14" x14ac:dyDescent="0.25">
      <c r="A2047" s="176" t="e">
        <f t="shared" si="182"/>
        <v>#VALUE!</v>
      </c>
      <c r="B2047" s="176"/>
      <c r="C2047" s="176" t="e">
        <f t="shared" si="183"/>
        <v>#VALUE!</v>
      </c>
      <c r="D2047" s="176"/>
      <c r="E2047" s="176"/>
      <c r="F2047" s="177"/>
      <c r="G2047" s="172"/>
      <c r="H2047" s="173"/>
      <c r="I2047" s="173"/>
      <c r="J2047" s="173"/>
      <c r="K2047" s="173"/>
      <c r="L2047" s="173"/>
      <c r="M2047" s="173"/>
      <c r="N2047" s="173"/>
    </row>
    <row r="2048" spans="1:14" x14ac:dyDescent="0.25">
      <c r="A2048" s="176" t="e">
        <f t="shared" si="182"/>
        <v>#VALUE!</v>
      </c>
      <c r="B2048" s="176"/>
      <c r="C2048" s="176" t="e">
        <f t="shared" si="183"/>
        <v>#VALUE!</v>
      </c>
      <c r="D2048" s="176"/>
      <c r="E2048" s="176"/>
      <c r="F2048" s="177"/>
      <c r="G2048" s="170"/>
      <c r="H2048" s="155"/>
      <c r="I2048" s="156"/>
      <c r="J2048" s="157"/>
      <c r="K2048" s="159"/>
      <c r="L2048" s="160"/>
      <c r="M2048" s="169"/>
      <c r="N2048" s="162"/>
    </row>
    <row r="2049" spans="1:14" x14ac:dyDescent="0.25">
      <c r="A2049" s="176" t="e">
        <f t="shared" si="182"/>
        <v>#VALUE!</v>
      </c>
      <c r="B2049" s="176"/>
      <c r="C2049" s="176" t="e">
        <f t="shared" si="183"/>
        <v>#VALUE!</v>
      </c>
      <c r="D2049" s="176"/>
      <c r="E2049" s="176"/>
      <c r="F2049" s="177"/>
      <c r="G2049" s="170"/>
      <c r="H2049" s="155"/>
      <c r="I2049" s="156"/>
      <c r="J2049" s="157"/>
      <c r="K2049" s="159"/>
      <c r="L2049" s="157"/>
      <c r="M2049" s="169"/>
      <c r="N2049" s="162"/>
    </row>
    <row r="2050" spans="1:14" x14ac:dyDescent="0.25">
      <c r="A2050" s="176" t="e">
        <f t="shared" si="182"/>
        <v>#VALUE!</v>
      </c>
      <c r="B2050" s="176"/>
      <c r="C2050" s="176" t="e">
        <f t="shared" si="183"/>
        <v>#VALUE!</v>
      </c>
      <c r="D2050" s="176"/>
      <c r="E2050" s="176"/>
      <c r="F2050" s="177"/>
      <c r="G2050" s="170"/>
      <c r="H2050" s="155"/>
      <c r="I2050" s="156"/>
      <c r="J2050" s="157"/>
      <c r="K2050" s="159"/>
      <c r="L2050" s="157"/>
      <c r="M2050" s="169"/>
      <c r="N2050" s="162"/>
    </row>
    <row r="2051" spans="1:14" x14ac:dyDescent="0.25">
      <c r="A2051" s="176" t="e">
        <f t="shared" ref="A2051:A2068" si="184">B2051&amp;C2051</f>
        <v>#VALUE!</v>
      </c>
      <c r="B2051" s="176"/>
      <c r="C2051" s="176" t="e">
        <f t="shared" ref="C2051:C2068" si="185">_xlfn.LET(_xlpm.START,FIND("{",H2051)+1,_xlpm.END,FIND("}",H2051),TRIM(MID(H2051,_xlpm.START,_xlpm.END-_xlpm.START)))</f>
        <v>#VALUE!</v>
      </c>
      <c r="D2051" s="176"/>
      <c r="E2051" s="176"/>
      <c r="F2051" s="177"/>
      <c r="G2051" s="170"/>
      <c r="H2051" s="155"/>
      <c r="I2051" s="156"/>
      <c r="J2051" s="157"/>
      <c r="K2051" s="159"/>
      <c r="L2051" s="157"/>
      <c r="M2051" s="169"/>
      <c r="N2051" s="162"/>
    </row>
    <row r="2052" spans="1:14" x14ac:dyDescent="0.25">
      <c r="A2052" s="176" t="e">
        <f t="shared" si="184"/>
        <v>#VALUE!</v>
      </c>
      <c r="B2052" s="176"/>
      <c r="C2052" s="176" t="e">
        <f t="shared" si="185"/>
        <v>#VALUE!</v>
      </c>
      <c r="D2052" s="176"/>
      <c r="E2052" s="176"/>
      <c r="F2052" s="177"/>
      <c r="G2052" s="170"/>
      <c r="H2052" s="155"/>
      <c r="I2052" s="156"/>
      <c r="J2052" s="157"/>
      <c r="K2052" s="159"/>
      <c r="L2052" s="157"/>
      <c r="M2052" s="169"/>
      <c r="N2052" s="162"/>
    </row>
    <row r="2053" spans="1:14" x14ac:dyDescent="0.25">
      <c r="A2053" s="176" t="e">
        <f t="shared" si="184"/>
        <v>#VALUE!</v>
      </c>
      <c r="B2053" s="176"/>
      <c r="C2053" s="176" t="e">
        <f t="shared" si="185"/>
        <v>#VALUE!</v>
      </c>
      <c r="D2053" s="176"/>
      <c r="E2053" s="176"/>
      <c r="F2053" s="177"/>
      <c r="G2053" s="170"/>
      <c r="H2053" s="155"/>
      <c r="I2053" s="156"/>
      <c r="J2053" s="157"/>
      <c r="K2053" s="159"/>
      <c r="L2053" s="157"/>
      <c r="M2053" s="169"/>
      <c r="N2053" s="162"/>
    </row>
    <row r="2054" spans="1:14" x14ac:dyDescent="0.25">
      <c r="A2054" s="176" t="e">
        <f t="shared" si="184"/>
        <v>#VALUE!</v>
      </c>
      <c r="B2054" s="176"/>
      <c r="C2054" s="176" t="e">
        <f t="shared" si="185"/>
        <v>#VALUE!</v>
      </c>
      <c r="D2054" s="176"/>
      <c r="E2054" s="176"/>
      <c r="F2054" s="177"/>
      <c r="G2054" s="170"/>
      <c r="H2054" s="155"/>
      <c r="I2054" s="156"/>
      <c r="J2054" s="157"/>
      <c r="K2054" s="159"/>
      <c r="L2054" s="157"/>
      <c r="M2054" s="169"/>
      <c r="N2054" s="162"/>
    </row>
    <row r="2055" spans="1:14" x14ac:dyDescent="0.25">
      <c r="A2055" s="176" t="e">
        <f t="shared" si="184"/>
        <v>#VALUE!</v>
      </c>
      <c r="B2055" s="176"/>
      <c r="C2055" s="176" t="e">
        <f t="shared" si="185"/>
        <v>#VALUE!</v>
      </c>
      <c r="D2055" s="176"/>
      <c r="E2055" s="176"/>
      <c r="F2055" s="177"/>
      <c r="G2055" s="170"/>
      <c r="H2055" s="155"/>
      <c r="I2055" s="156"/>
      <c r="J2055" s="157"/>
      <c r="K2055" s="159"/>
      <c r="L2055" s="157"/>
      <c r="M2055" s="169"/>
      <c r="N2055" s="162"/>
    </row>
    <row r="2056" spans="1:14" x14ac:dyDescent="0.25">
      <c r="A2056" s="176" t="e">
        <f t="shared" si="184"/>
        <v>#VALUE!</v>
      </c>
      <c r="B2056" s="176"/>
      <c r="C2056" s="176" t="e">
        <f t="shared" si="185"/>
        <v>#VALUE!</v>
      </c>
      <c r="D2056" s="176"/>
      <c r="E2056" s="176"/>
      <c r="F2056" s="177"/>
      <c r="G2056" s="170"/>
      <c r="H2056" s="155"/>
      <c r="I2056" s="156"/>
      <c r="J2056" s="157"/>
      <c r="K2056" s="159"/>
      <c r="L2056" s="160"/>
      <c r="M2056" s="169"/>
      <c r="N2056" s="162"/>
    </row>
    <row r="2057" spans="1:14" x14ac:dyDescent="0.25">
      <c r="A2057" s="176" t="e">
        <f t="shared" si="184"/>
        <v>#VALUE!</v>
      </c>
      <c r="B2057" s="176"/>
      <c r="C2057" s="176" t="e">
        <f t="shared" si="185"/>
        <v>#VALUE!</v>
      </c>
      <c r="D2057" s="176"/>
      <c r="E2057" s="176"/>
      <c r="F2057" s="177"/>
      <c r="G2057" s="170"/>
      <c r="H2057" s="155"/>
      <c r="I2057" s="156"/>
      <c r="J2057" s="157"/>
      <c r="K2057" s="159"/>
      <c r="L2057" s="157"/>
      <c r="M2057" s="169"/>
      <c r="N2057" s="162"/>
    </row>
    <row r="2058" spans="1:14" x14ac:dyDescent="0.25">
      <c r="A2058" s="176" t="e">
        <f t="shared" si="184"/>
        <v>#VALUE!</v>
      </c>
      <c r="B2058" s="176"/>
      <c r="C2058" s="176" t="e">
        <f t="shared" si="185"/>
        <v>#VALUE!</v>
      </c>
      <c r="D2058" s="176"/>
      <c r="E2058" s="176"/>
      <c r="F2058" s="177"/>
      <c r="G2058" s="170"/>
      <c r="H2058" s="155"/>
      <c r="I2058" s="156"/>
      <c r="J2058" s="157"/>
      <c r="K2058" s="159"/>
      <c r="L2058" s="157"/>
      <c r="M2058" s="169"/>
      <c r="N2058" s="162"/>
    </row>
    <row r="2059" spans="1:14" x14ac:dyDescent="0.25">
      <c r="A2059" s="176" t="e">
        <f t="shared" si="184"/>
        <v>#VALUE!</v>
      </c>
      <c r="B2059" s="176"/>
      <c r="C2059" s="176" t="e">
        <f t="shared" si="185"/>
        <v>#VALUE!</v>
      </c>
      <c r="D2059" s="176"/>
      <c r="E2059" s="176"/>
      <c r="F2059" s="177"/>
      <c r="G2059" s="170"/>
      <c r="H2059" s="155"/>
      <c r="I2059" s="156"/>
      <c r="J2059" s="157"/>
      <c r="K2059" s="159"/>
      <c r="L2059" s="157"/>
      <c r="M2059" s="169"/>
      <c r="N2059" s="162"/>
    </row>
    <row r="2060" spans="1:14" x14ac:dyDescent="0.25">
      <c r="A2060" s="176" t="e">
        <f t="shared" si="184"/>
        <v>#VALUE!</v>
      </c>
      <c r="B2060" s="176"/>
      <c r="C2060" s="176" t="e">
        <f t="shared" si="185"/>
        <v>#VALUE!</v>
      </c>
      <c r="D2060" s="176"/>
      <c r="E2060" s="176"/>
      <c r="F2060" s="177"/>
      <c r="G2060" s="170"/>
      <c r="H2060" s="155"/>
      <c r="I2060" s="156"/>
      <c r="J2060" s="157"/>
      <c r="K2060" s="159"/>
      <c r="L2060" s="157"/>
      <c r="M2060" s="169"/>
      <c r="N2060" s="162"/>
    </row>
    <row r="2061" spans="1:14" x14ac:dyDescent="0.25">
      <c r="A2061" s="176" t="e">
        <f t="shared" si="184"/>
        <v>#VALUE!</v>
      </c>
      <c r="B2061" s="176"/>
      <c r="C2061" s="176" t="e">
        <f t="shared" si="185"/>
        <v>#VALUE!</v>
      </c>
      <c r="D2061" s="176"/>
      <c r="E2061" s="176"/>
      <c r="F2061" s="177"/>
      <c r="G2061" s="170"/>
      <c r="H2061" s="155"/>
      <c r="I2061" s="156"/>
      <c r="J2061" s="157"/>
      <c r="K2061" s="159"/>
      <c r="L2061" s="157"/>
      <c r="M2061" s="169"/>
      <c r="N2061" s="162"/>
    </row>
    <row r="2062" spans="1:14" x14ac:dyDescent="0.25">
      <c r="A2062" s="176" t="e">
        <f t="shared" si="184"/>
        <v>#VALUE!</v>
      </c>
      <c r="B2062" s="176"/>
      <c r="C2062" s="176" t="e">
        <f t="shared" si="185"/>
        <v>#VALUE!</v>
      </c>
      <c r="D2062" s="176"/>
      <c r="E2062" s="176"/>
      <c r="F2062" s="177"/>
      <c r="G2062" s="170"/>
      <c r="H2062" s="155"/>
      <c r="I2062" s="156"/>
      <c r="J2062" s="157"/>
      <c r="K2062" s="159"/>
      <c r="L2062" s="157"/>
      <c r="M2062" s="169"/>
      <c r="N2062" s="162"/>
    </row>
    <row r="2063" spans="1:14" x14ac:dyDescent="0.25">
      <c r="A2063" s="176" t="e">
        <f t="shared" si="184"/>
        <v>#VALUE!</v>
      </c>
      <c r="B2063" s="176"/>
      <c r="C2063" s="176" t="e">
        <f t="shared" si="185"/>
        <v>#VALUE!</v>
      </c>
      <c r="D2063" s="176"/>
      <c r="E2063" s="176"/>
      <c r="F2063" s="177"/>
      <c r="G2063" s="172"/>
      <c r="H2063" s="173"/>
      <c r="I2063" s="173"/>
      <c r="J2063" s="173"/>
      <c r="K2063" s="173"/>
      <c r="L2063" s="173"/>
      <c r="M2063" s="173"/>
      <c r="N2063" s="173"/>
    </row>
    <row r="2064" spans="1:14" x14ac:dyDescent="0.25">
      <c r="A2064" s="176" t="e">
        <f t="shared" si="184"/>
        <v>#VALUE!</v>
      </c>
      <c r="B2064" s="176"/>
      <c r="C2064" s="176" t="e">
        <f t="shared" si="185"/>
        <v>#VALUE!</v>
      </c>
      <c r="D2064" s="176"/>
      <c r="E2064" s="176"/>
      <c r="F2064" s="177"/>
      <c r="G2064" s="170"/>
      <c r="H2064" s="155"/>
      <c r="I2064" s="156"/>
      <c r="J2064" s="157"/>
      <c r="K2064" s="159"/>
      <c r="L2064" s="157"/>
      <c r="M2064" s="169"/>
      <c r="N2064" s="162"/>
    </row>
    <row r="2065" spans="1:14" x14ac:dyDescent="0.25">
      <c r="A2065" s="176" t="e">
        <f t="shared" si="184"/>
        <v>#VALUE!</v>
      </c>
      <c r="B2065" s="176"/>
      <c r="C2065" s="176" t="e">
        <f t="shared" si="185"/>
        <v>#VALUE!</v>
      </c>
      <c r="D2065" s="176"/>
      <c r="E2065" s="176"/>
      <c r="F2065" s="177"/>
      <c r="G2065" s="172"/>
      <c r="H2065" s="173"/>
      <c r="I2065" s="173"/>
      <c r="J2065" s="173"/>
      <c r="K2065" s="173"/>
      <c r="L2065" s="173"/>
      <c r="M2065" s="173"/>
      <c r="N2065" s="173"/>
    </row>
    <row r="2066" spans="1:14" x14ac:dyDescent="0.25">
      <c r="A2066" s="176" t="e">
        <f t="shared" si="184"/>
        <v>#VALUE!</v>
      </c>
      <c r="B2066" s="176"/>
      <c r="C2066" s="176" t="e">
        <f t="shared" si="185"/>
        <v>#VALUE!</v>
      </c>
      <c r="D2066" s="176"/>
      <c r="E2066" s="176"/>
      <c r="F2066" s="177"/>
      <c r="G2066" s="172"/>
      <c r="H2066" s="173"/>
      <c r="I2066" s="173"/>
      <c r="J2066" s="173"/>
      <c r="K2066" s="173"/>
      <c r="L2066" s="173"/>
      <c r="M2066" s="173"/>
      <c r="N2066" s="173"/>
    </row>
    <row r="2067" spans="1:14" x14ac:dyDescent="0.25">
      <c r="A2067" s="176" t="e">
        <f t="shared" si="184"/>
        <v>#VALUE!</v>
      </c>
      <c r="B2067" s="176"/>
      <c r="C2067" s="176" t="e">
        <f t="shared" si="185"/>
        <v>#VALUE!</v>
      </c>
      <c r="D2067" s="176"/>
      <c r="E2067" s="176"/>
      <c r="F2067" s="177"/>
      <c r="G2067" s="172"/>
      <c r="H2067" s="173"/>
      <c r="I2067" s="173"/>
      <c r="J2067" s="173"/>
      <c r="K2067" s="173"/>
      <c r="L2067" s="173"/>
      <c r="M2067" s="173"/>
      <c r="N2067" s="173"/>
    </row>
    <row r="2068" spans="1:14" x14ac:dyDescent="0.25">
      <c r="A2068" s="176" t="e">
        <f t="shared" si="184"/>
        <v>#VALUE!</v>
      </c>
      <c r="B2068" s="176"/>
      <c r="C2068" s="176" t="e">
        <f t="shared" si="185"/>
        <v>#VALUE!</v>
      </c>
      <c r="D2068" s="176"/>
      <c r="E2068" s="176"/>
      <c r="F2068" s="177"/>
      <c r="G2068" s="172"/>
      <c r="H2068" s="173"/>
      <c r="I2068" s="173"/>
      <c r="J2068" s="173"/>
      <c r="K2068" s="173"/>
      <c r="L2068" s="173"/>
      <c r="M2068" s="173"/>
      <c r="N2068" s="173"/>
    </row>
  </sheetData>
  <autoFilter ref="G1:N2068" xr:uid="{00000000-0001-0000-0100-000000000000}">
    <sortState xmlns:xlrd2="http://schemas.microsoft.com/office/spreadsheetml/2017/richdata2" ref="G2:N2068">
      <sortCondition descending="1" ref="G1"/>
    </sortState>
  </autoFilter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Заказ</vt:lpstr>
      <vt:lpstr>Склад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commerce</dc:creator>
  <cp:lastModifiedBy>BUH</cp:lastModifiedBy>
  <cp:lastPrinted>2020-02-26T12:31:40Z</cp:lastPrinted>
  <dcterms:created xsi:type="dcterms:W3CDTF">2018-02-07T12:25:50Z</dcterms:created>
  <dcterms:modified xsi:type="dcterms:W3CDTF">2022-07-18T08:44:16Z</dcterms:modified>
</cp:coreProperties>
</file>